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3400" windowHeight="13000" tabRatio="500"/>
  </bookViews>
  <sheets>
    <sheet name="Plutonic" sheetId="1" r:id="rId1"/>
    <sheet name="Depth_Lookup" sheetId="2" r:id="rId2"/>
    <sheet name="definitions_list_lookup" sheetId="3" r:id="rId3"/>
  </sheets>
  <definedNames>
    <definedName name="_xlnm._FilterDatabase" localSheetId="0" hidden="1">Plutonic!$P$1:$P$630</definedName>
    <definedName name="B_cohesive">#REF!</definedName>
    <definedName name="BD_intensity">#REF!</definedName>
    <definedName name="BGD_type">#REF!</definedName>
    <definedName name="Boundary_layer">#REF!</definedName>
    <definedName name="contact_geom">#REF!</definedName>
    <definedName name="contact_nature">#REF!</definedName>
    <definedName name="Contacts">#REF!</definedName>
    <definedName name="CP_boundary">#REF!</definedName>
    <definedName name="CP_geometry">#REF!</definedName>
    <definedName name="CP_intensity">#REF!</definedName>
    <definedName name="fault_type">#REF!</definedName>
    <definedName name="fracture_intensity">#REF!</definedName>
    <definedName name="fracture_morph">#REF!</definedName>
    <definedName name="fracture_network">#REF!</definedName>
    <definedName name="fracture_type">#REF!</definedName>
    <definedName name="Grain_size">#REF!</definedName>
    <definedName name="GS_distribution">#REF!</definedName>
    <definedName name="Habit">#REF!</definedName>
    <definedName name="Intensity_layer">#REF!</definedName>
    <definedName name="Lithology">#REF!</definedName>
    <definedName name="mag_vein">#REF!</definedName>
    <definedName name="mag_vein_con">#REF!</definedName>
    <definedName name="mag_vein_geom">#REF!</definedName>
    <definedName name="MF_geometry">#REF!</definedName>
    <definedName name="MF_intensity">#REF!</definedName>
    <definedName name="Modifier">#REF!</definedName>
    <definedName name="Nature_layer">#REF!</definedName>
    <definedName name="patch_shape">#REF!</definedName>
    <definedName name="patch_size">#REF!</definedName>
    <definedName name="pervasive">#REF!</definedName>
    <definedName name="Quality_name">#REF!</definedName>
    <definedName name="Shape">#REF!</definedName>
    <definedName name="shear_sense">#REF!</definedName>
    <definedName name="SPO_phase">#REF!</definedName>
    <definedName name="Texture">#REF!</definedName>
    <definedName name="vein_connectivity">#REF!</definedName>
    <definedName name="vein_morph">#REF!</definedName>
    <definedName name="vein_texture">#REF!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L3" i="1"/>
  <c r="K3" i="1"/>
  <c r="J3" i="1"/>
  <c r="CM630" i="1"/>
  <c r="CL630" i="1"/>
  <c r="AE630" i="1"/>
  <c r="W630" i="1"/>
  <c r="Q630" i="1"/>
  <c r="G630" i="1"/>
  <c r="CM629" i="1"/>
  <c r="CL629" i="1"/>
  <c r="AE629" i="1"/>
  <c r="W629" i="1"/>
  <c r="S629" i="1"/>
  <c r="Q629" i="1"/>
  <c r="G629" i="1"/>
  <c r="CM628" i="1"/>
  <c r="CL628" i="1"/>
  <c r="AE628" i="1"/>
  <c r="W628" i="1"/>
  <c r="S628" i="1"/>
  <c r="Q628" i="1"/>
  <c r="G628" i="1"/>
  <c r="CM627" i="1"/>
  <c r="CL627" i="1"/>
  <c r="AE627" i="1"/>
  <c r="W627" i="1"/>
  <c r="S627" i="1"/>
  <c r="Q627" i="1"/>
  <c r="G627" i="1"/>
  <c r="CM626" i="1"/>
  <c r="CL626" i="1"/>
  <c r="AE626" i="1"/>
  <c r="W626" i="1"/>
  <c r="S626" i="1"/>
  <c r="Q626" i="1"/>
  <c r="G626" i="1"/>
  <c r="CM625" i="1"/>
  <c r="CL625" i="1"/>
  <c r="AE625" i="1"/>
  <c r="W625" i="1"/>
  <c r="S625" i="1"/>
  <c r="Q625" i="1"/>
  <c r="G625" i="1"/>
  <c r="CM624" i="1"/>
  <c r="CL624" i="1"/>
  <c r="AE624" i="1"/>
  <c r="W624" i="1"/>
  <c r="S624" i="1"/>
  <c r="Q624" i="1"/>
  <c r="G624" i="1"/>
  <c r="CM623" i="1"/>
  <c r="CL623" i="1"/>
  <c r="AE623" i="1"/>
  <c r="W623" i="1"/>
  <c r="S623" i="1"/>
  <c r="Q623" i="1"/>
  <c r="G623" i="1"/>
  <c r="CM622" i="1"/>
  <c r="CL622" i="1"/>
  <c r="AE622" i="1"/>
  <c r="W622" i="1"/>
  <c r="S622" i="1"/>
  <c r="Q622" i="1"/>
  <c r="G622" i="1"/>
  <c r="CM621" i="1"/>
  <c r="CL621" i="1"/>
  <c r="AE621" i="1"/>
  <c r="W621" i="1"/>
  <c r="S621" i="1"/>
  <c r="Q621" i="1"/>
  <c r="G621" i="1"/>
  <c r="CM620" i="1"/>
  <c r="CL620" i="1"/>
  <c r="AE620" i="1"/>
  <c r="W620" i="1"/>
  <c r="S620" i="1"/>
  <c r="Q620" i="1"/>
  <c r="G620" i="1"/>
  <c r="CM619" i="1"/>
  <c r="CL619" i="1"/>
  <c r="AE619" i="1"/>
  <c r="W619" i="1"/>
  <c r="S619" i="1"/>
  <c r="Q619" i="1"/>
  <c r="G619" i="1"/>
  <c r="CM618" i="1"/>
  <c r="CL618" i="1"/>
  <c r="AE618" i="1"/>
  <c r="W618" i="1"/>
  <c r="S618" i="1"/>
  <c r="Q618" i="1"/>
  <c r="G618" i="1"/>
  <c r="CM617" i="1"/>
  <c r="CL617" i="1"/>
  <c r="AE617" i="1"/>
  <c r="W617" i="1"/>
  <c r="S617" i="1"/>
  <c r="Q617" i="1"/>
  <c r="G617" i="1"/>
  <c r="CM616" i="1"/>
  <c r="CL616" i="1"/>
  <c r="AE616" i="1"/>
  <c r="W616" i="1"/>
  <c r="S616" i="1"/>
  <c r="Q616" i="1"/>
  <c r="G616" i="1"/>
  <c r="CM615" i="1"/>
  <c r="CL615" i="1"/>
  <c r="AE615" i="1"/>
  <c r="W615" i="1"/>
  <c r="S615" i="1"/>
  <c r="Q615" i="1"/>
  <c r="G615" i="1"/>
  <c r="CM614" i="1"/>
  <c r="CL614" i="1"/>
  <c r="AE614" i="1"/>
  <c r="W614" i="1"/>
  <c r="S614" i="1"/>
  <c r="Q614" i="1"/>
  <c r="G614" i="1"/>
  <c r="CM613" i="1"/>
  <c r="CL613" i="1"/>
  <c r="AE613" i="1"/>
  <c r="W613" i="1"/>
  <c r="S613" i="1"/>
  <c r="Q613" i="1"/>
  <c r="G613" i="1"/>
  <c r="CM612" i="1"/>
  <c r="CL612" i="1"/>
  <c r="AE612" i="1"/>
  <c r="W612" i="1"/>
  <c r="S612" i="1"/>
  <c r="Q612" i="1"/>
  <c r="G612" i="1"/>
  <c r="CM611" i="1"/>
  <c r="CL611" i="1"/>
  <c r="AE611" i="1"/>
  <c r="W611" i="1"/>
  <c r="S611" i="1"/>
  <c r="Q611" i="1"/>
  <c r="G611" i="1"/>
  <c r="CM610" i="1"/>
  <c r="CL610" i="1"/>
  <c r="AE610" i="1"/>
  <c r="W610" i="1"/>
  <c r="S610" i="1"/>
  <c r="Q610" i="1"/>
  <c r="G610" i="1"/>
  <c r="CM609" i="1"/>
  <c r="CL609" i="1"/>
  <c r="AE609" i="1"/>
  <c r="W609" i="1"/>
  <c r="S609" i="1"/>
  <c r="Q609" i="1"/>
  <c r="G609" i="1"/>
  <c r="CM608" i="1"/>
  <c r="CL608" i="1"/>
  <c r="AE608" i="1"/>
  <c r="W608" i="1"/>
  <c r="S608" i="1"/>
  <c r="Q608" i="1"/>
  <c r="G608" i="1"/>
  <c r="CM607" i="1"/>
  <c r="CL607" i="1"/>
  <c r="AE607" i="1"/>
  <c r="W607" i="1"/>
  <c r="S607" i="1"/>
  <c r="Q607" i="1"/>
  <c r="G607" i="1"/>
  <c r="CM606" i="1"/>
  <c r="CL606" i="1"/>
  <c r="AE606" i="1"/>
  <c r="W606" i="1"/>
  <c r="S606" i="1"/>
  <c r="Q606" i="1"/>
  <c r="G606" i="1"/>
  <c r="CM605" i="1"/>
  <c r="CL605" i="1"/>
  <c r="AE605" i="1"/>
  <c r="W605" i="1"/>
  <c r="S605" i="1"/>
  <c r="Q605" i="1"/>
  <c r="G605" i="1"/>
  <c r="CM604" i="1"/>
  <c r="CL604" i="1"/>
  <c r="AE604" i="1"/>
  <c r="W604" i="1"/>
  <c r="S604" i="1"/>
  <c r="Q604" i="1"/>
  <c r="G604" i="1"/>
  <c r="CM603" i="1"/>
  <c r="CL603" i="1"/>
  <c r="AE603" i="1"/>
  <c r="W603" i="1"/>
  <c r="S603" i="1"/>
  <c r="Q603" i="1"/>
  <c r="G603" i="1"/>
  <c r="CM602" i="1"/>
  <c r="CL602" i="1"/>
  <c r="AE602" i="1"/>
  <c r="W602" i="1"/>
  <c r="S602" i="1"/>
  <c r="Q602" i="1"/>
  <c r="G602" i="1"/>
  <c r="CM601" i="1"/>
  <c r="CL601" i="1"/>
  <c r="AE601" i="1"/>
  <c r="W601" i="1"/>
  <c r="S601" i="1"/>
  <c r="Q601" i="1"/>
  <c r="G601" i="1"/>
  <c r="CM600" i="1"/>
  <c r="CL600" i="1"/>
  <c r="AE600" i="1"/>
  <c r="W600" i="1"/>
  <c r="S600" i="1"/>
  <c r="Q600" i="1"/>
  <c r="G600" i="1"/>
  <c r="CM599" i="1"/>
  <c r="CL599" i="1"/>
  <c r="AE599" i="1"/>
  <c r="W599" i="1"/>
  <c r="S599" i="1"/>
  <c r="Q599" i="1"/>
  <c r="G599" i="1"/>
  <c r="CM598" i="1"/>
  <c r="CL598" i="1"/>
  <c r="AE598" i="1"/>
  <c r="W598" i="1"/>
  <c r="S598" i="1"/>
  <c r="Q598" i="1"/>
  <c r="G598" i="1"/>
  <c r="CM597" i="1"/>
  <c r="CL597" i="1"/>
  <c r="AE597" i="1"/>
  <c r="W597" i="1"/>
  <c r="S597" i="1"/>
  <c r="Q597" i="1"/>
  <c r="G597" i="1"/>
  <c r="CM596" i="1"/>
  <c r="CL596" i="1"/>
  <c r="AE596" i="1"/>
  <c r="W596" i="1"/>
  <c r="S596" i="1"/>
  <c r="Q596" i="1"/>
  <c r="G596" i="1"/>
  <c r="CM595" i="1"/>
  <c r="CL595" i="1"/>
  <c r="AE595" i="1"/>
  <c r="W595" i="1"/>
  <c r="S595" i="1"/>
  <c r="Q595" i="1"/>
  <c r="G595" i="1"/>
  <c r="CM594" i="1"/>
  <c r="CL594" i="1"/>
  <c r="AE594" i="1"/>
  <c r="W594" i="1"/>
  <c r="S594" i="1"/>
  <c r="Q594" i="1"/>
  <c r="G594" i="1"/>
  <c r="CM593" i="1"/>
  <c r="CL593" i="1"/>
  <c r="AE593" i="1"/>
  <c r="W593" i="1"/>
  <c r="S593" i="1"/>
  <c r="Q593" i="1"/>
  <c r="G593" i="1"/>
  <c r="CM592" i="1"/>
  <c r="CL592" i="1"/>
  <c r="AE592" i="1"/>
  <c r="W592" i="1"/>
  <c r="S592" i="1"/>
  <c r="Q592" i="1"/>
  <c r="G592" i="1"/>
  <c r="CM591" i="1"/>
  <c r="CL591" i="1"/>
  <c r="AE591" i="1"/>
  <c r="W591" i="1"/>
  <c r="S591" i="1"/>
  <c r="Q591" i="1"/>
  <c r="G591" i="1"/>
  <c r="CM590" i="1"/>
  <c r="CL590" i="1"/>
  <c r="AE590" i="1"/>
  <c r="W590" i="1"/>
  <c r="S590" i="1"/>
  <c r="Q590" i="1"/>
  <c r="G590" i="1"/>
  <c r="CM589" i="1"/>
  <c r="CL589" i="1"/>
  <c r="AE589" i="1"/>
  <c r="W589" i="1"/>
  <c r="S589" i="1"/>
  <c r="Q589" i="1"/>
  <c r="G589" i="1"/>
  <c r="CM588" i="1"/>
  <c r="CL588" i="1"/>
  <c r="AE588" i="1"/>
  <c r="W588" i="1"/>
  <c r="S588" i="1"/>
  <c r="Q588" i="1"/>
  <c r="G588" i="1"/>
  <c r="CM587" i="1"/>
  <c r="CL587" i="1"/>
  <c r="AE587" i="1"/>
  <c r="W587" i="1"/>
  <c r="S587" i="1"/>
  <c r="Q587" i="1"/>
  <c r="G587" i="1"/>
  <c r="CM586" i="1"/>
  <c r="CL586" i="1"/>
  <c r="AE586" i="1"/>
  <c r="W586" i="1"/>
  <c r="S586" i="1"/>
  <c r="Q586" i="1"/>
  <c r="G586" i="1"/>
  <c r="CM585" i="1"/>
  <c r="CL585" i="1"/>
  <c r="AE585" i="1"/>
  <c r="W585" i="1"/>
  <c r="S585" i="1"/>
  <c r="Q585" i="1"/>
  <c r="G585" i="1"/>
  <c r="CM584" i="1"/>
  <c r="CL584" i="1"/>
  <c r="AE584" i="1"/>
  <c r="W584" i="1"/>
  <c r="S584" i="1"/>
  <c r="Q584" i="1"/>
  <c r="G584" i="1"/>
  <c r="CM583" i="1"/>
  <c r="CL583" i="1"/>
  <c r="AE583" i="1"/>
  <c r="W583" i="1"/>
  <c r="S583" i="1"/>
  <c r="Q583" i="1"/>
  <c r="G583" i="1"/>
  <c r="CM582" i="1"/>
  <c r="CL582" i="1"/>
  <c r="AE582" i="1"/>
  <c r="W582" i="1"/>
  <c r="S582" i="1"/>
  <c r="Q582" i="1"/>
  <c r="G582" i="1"/>
  <c r="CM581" i="1"/>
  <c r="CL581" i="1"/>
  <c r="AE581" i="1"/>
  <c r="W581" i="1"/>
  <c r="S581" i="1"/>
  <c r="Q581" i="1"/>
  <c r="G581" i="1"/>
  <c r="CM580" i="1"/>
  <c r="CL580" i="1"/>
  <c r="AE580" i="1"/>
  <c r="W580" i="1"/>
  <c r="S580" i="1"/>
  <c r="Q580" i="1"/>
  <c r="G580" i="1"/>
  <c r="CM579" i="1"/>
  <c r="CL579" i="1"/>
  <c r="AE579" i="1"/>
  <c r="W579" i="1"/>
  <c r="S579" i="1"/>
  <c r="Q579" i="1"/>
  <c r="G579" i="1"/>
  <c r="CM578" i="1"/>
  <c r="CL578" i="1"/>
  <c r="AE578" i="1"/>
  <c r="W578" i="1"/>
  <c r="S578" i="1"/>
  <c r="Q578" i="1"/>
  <c r="G578" i="1"/>
  <c r="CM577" i="1"/>
  <c r="CL577" i="1"/>
  <c r="AE577" i="1"/>
  <c r="W577" i="1"/>
  <c r="S577" i="1"/>
  <c r="Q577" i="1"/>
  <c r="G577" i="1"/>
  <c r="CM576" i="1"/>
  <c r="CL576" i="1"/>
  <c r="AE576" i="1"/>
  <c r="W576" i="1"/>
  <c r="S576" i="1"/>
  <c r="Q576" i="1"/>
  <c r="G576" i="1"/>
  <c r="CM575" i="1"/>
  <c r="CL575" i="1"/>
  <c r="AE575" i="1"/>
  <c r="W575" i="1"/>
  <c r="S575" i="1"/>
  <c r="Q575" i="1"/>
  <c r="G575" i="1"/>
  <c r="CM574" i="1"/>
  <c r="CL574" i="1"/>
  <c r="AE574" i="1"/>
  <c r="W574" i="1"/>
  <c r="S574" i="1"/>
  <c r="Q574" i="1"/>
  <c r="G574" i="1"/>
  <c r="CM573" i="1"/>
  <c r="CL573" i="1"/>
  <c r="AE573" i="1"/>
  <c r="W573" i="1"/>
  <c r="S573" i="1"/>
  <c r="Q573" i="1"/>
  <c r="G573" i="1"/>
  <c r="CM572" i="1"/>
  <c r="CL572" i="1"/>
  <c r="AE572" i="1"/>
  <c r="W572" i="1"/>
  <c r="S572" i="1"/>
  <c r="Q572" i="1"/>
  <c r="G572" i="1"/>
  <c r="CM571" i="1"/>
  <c r="CL571" i="1"/>
  <c r="AE571" i="1"/>
  <c r="W571" i="1"/>
  <c r="S571" i="1"/>
  <c r="Q571" i="1"/>
  <c r="G571" i="1"/>
  <c r="CM570" i="1"/>
  <c r="CL570" i="1"/>
  <c r="AE570" i="1"/>
  <c r="W570" i="1"/>
  <c r="S570" i="1"/>
  <c r="Q570" i="1"/>
  <c r="G570" i="1"/>
  <c r="CM569" i="1"/>
  <c r="CL569" i="1"/>
  <c r="AE569" i="1"/>
  <c r="W569" i="1"/>
  <c r="S569" i="1"/>
  <c r="Q569" i="1"/>
  <c r="G569" i="1"/>
  <c r="CM568" i="1"/>
  <c r="CL568" i="1"/>
  <c r="AE568" i="1"/>
  <c r="W568" i="1"/>
  <c r="S568" i="1"/>
  <c r="Q568" i="1"/>
  <c r="G568" i="1"/>
  <c r="CM567" i="1"/>
  <c r="CL567" i="1"/>
  <c r="AE567" i="1"/>
  <c r="W567" i="1"/>
  <c r="S567" i="1"/>
  <c r="Q567" i="1"/>
  <c r="G567" i="1"/>
  <c r="CM566" i="1"/>
  <c r="CL566" i="1"/>
  <c r="AE566" i="1"/>
  <c r="W566" i="1"/>
  <c r="S566" i="1"/>
  <c r="Q566" i="1"/>
  <c r="G566" i="1"/>
  <c r="CM565" i="1"/>
  <c r="CL565" i="1"/>
  <c r="AE565" i="1"/>
  <c r="W565" i="1"/>
  <c r="S565" i="1"/>
  <c r="Q565" i="1"/>
  <c r="G565" i="1"/>
  <c r="CM564" i="1"/>
  <c r="CL564" i="1"/>
  <c r="AE564" i="1"/>
  <c r="W564" i="1"/>
  <c r="S564" i="1"/>
  <c r="Q564" i="1"/>
  <c r="G564" i="1"/>
  <c r="CM563" i="1"/>
  <c r="CL563" i="1"/>
  <c r="AE563" i="1"/>
  <c r="W563" i="1"/>
  <c r="S563" i="1"/>
  <c r="Q563" i="1"/>
  <c r="G563" i="1"/>
  <c r="CM562" i="1"/>
  <c r="CL562" i="1"/>
  <c r="AE562" i="1"/>
  <c r="W562" i="1"/>
  <c r="S562" i="1"/>
  <c r="Q562" i="1"/>
  <c r="G562" i="1"/>
  <c r="CM561" i="1"/>
  <c r="CL561" i="1"/>
  <c r="AE561" i="1"/>
  <c r="W561" i="1"/>
  <c r="S561" i="1"/>
  <c r="Q561" i="1"/>
  <c r="G561" i="1"/>
  <c r="CM560" i="1"/>
  <c r="CL560" i="1"/>
  <c r="AE560" i="1"/>
  <c r="W560" i="1"/>
  <c r="S560" i="1"/>
  <c r="Q560" i="1"/>
  <c r="G560" i="1"/>
  <c r="CM559" i="1"/>
  <c r="CL559" i="1"/>
  <c r="AE559" i="1"/>
  <c r="W559" i="1"/>
  <c r="S559" i="1"/>
  <c r="Q559" i="1"/>
  <c r="G559" i="1"/>
  <c r="CM558" i="1"/>
  <c r="CL558" i="1"/>
  <c r="AE558" i="1"/>
  <c r="W558" i="1"/>
  <c r="S558" i="1"/>
  <c r="Q558" i="1"/>
  <c r="G558" i="1"/>
  <c r="CM557" i="1"/>
  <c r="CL557" i="1"/>
  <c r="AE557" i="1"/>
  <c r="W557" i="1"/>
  <c r="S557" i="1"/>
  <c r="Q557" i="1"/>
  <c r="G557" i="1"/>
  <c r="CM556" i="1"/>
  <c r="CL556" i="1"/>
  <c r="AE556" i="1"/>
  <c r="W556" i="1"/>
  <c r="S556" i="1"/>
  <c r="Q556" i="1"/>
  <c r="G556" i="1"/>
  <c r="CM555" i="1"/>
  <c r="CL555" i="1"/>
  <c r="AE555" i="1"/>
  <c r="W555" i="1"/>
  <c r="S555" i="1"/>
  <c r="Q555" i="1"/>
  <c r="G555" i="1"/>
  <c r="CM554" i="1"/>
  <c r="CL554" i="1"/>
  <c r="AE554" i="1"/>
  <c r="W554" i="1"/>
  <c r="S554" i="1"/>
  <c r="Q554" i="1"/>
  <c r="G554" i="1"/>
  <c r="CM553" i="1"/>
  <c r="CL553" i="1"/>
  <c r="AE553" i="1"/>
  <c r="W553" i="1"/>
  <c r="S553" i="1"/>
  <c r="Q553" i="1"/>
  <c r="G553" i="1"/>
  <c r="CM552" i="1"/>
  <c r="CL552" i="1"/>
  <c r="AE552" i="1"/>
  <c r="W552" i="1"/>
  <c r="S552" i="1"/>
  <c r="Q552" i="1"/>
  <c r="G552" i="1"/>
  <c r="CM551" i="1"/>
  <c r="CL551" i="1"/>
  <c r="AE551" i="1"/>
  <c r="W551" i="1"/>
  <c r="S551" i="1"/>
  <c r="Q551" i="1"/>
  <c r="G551" i="1"/>
  <c r="CM550" i="1"/>
  <c r="CL550" i="1"/>
  <c r="S550" i="1"/>
  <c r="Q550" i="1"/>
  <c r="G550" i="1"/>
  <c r="CM549" i="1"/>
  <c r="CL549" i="1"/>
  <c r="AE549" i="1"/>
  <c r="W549" i="1"/>
  <c r="S549" i="1"/>
  <c r="Q549" i="1"/>
  <c r="G549" i="1"/>
  <c r="CM548" i="1"/>
  <c r="CL548" i="1"/>
  <c r="AE548" i="1"/>
  <c r="W548" i="1"/>
  <c r="S548" i="1"/>
  <c r="Q548" i="1"/>
  <c r="G548" i="1"/>
  <c r="CM547" i="1"/>
  <c r="CL547" i="1"/>
  <c r="AE547" i="1"/>
  <c r="W547" i="1"/>
  <c r="S547" i="1"/>
  <c r="Q547" i="1"/>
  <c r="G547" i="1"/>
  <c r="CM546" i="1"/>
  <c r="CL546" i="1"/>
  <c r="AE546" i="1"/>
  <c r="W546" i="1"/>
  <c r="S546" i="1"/>
  <c r="Q546" i="1"/>
  <c r="G546" i="1"/>
  <c r="CM545" i="1"/>
  <c r="CL545" i="1"/>
  <c r="AE545" i="1"/>
  <c r="W545" i="1"/>
  <c r="S545" i="1"/>
  <c r="Q545" i="1"/>
  <c r="G545" i="1"/>
  <c r="CM544" i="1"/>
  <c r="CL544" i="1"/>
  <c r="S544" i="1"/>
  <c r="Q544" i="1"/>
  <c r="G544" i="1"/>
  <c r="CM543" i="1"/>
  <c r="CL543" i="1"/>
  <c r="AE543" i="1"/>
  <c r="W543" i="1"/>
  <c r="S543" i="1"/>
  <c r="Q543" i="1"/>
  <c r="G543" i="1"/>
  <c r="CM542" i="1"/>
  <c r="CL542" i="1"/>
  <c r="AE542" i="1"/>
  <c r="W542" i="1"/>
  <c r="S542" i="1"/>
  <c r="Q542" i="1"/>
  <c r="G542" i="1"/>
  <c r="CM541" i="1"/>
  <c r="CL541" i="1"/>
  <c r="AE541" i="1"/>
  <c r="W541" i="1"/>
  <c r="S541" i="1"/>
  <c r="Q541" i="1"/>
  <c r="G541" i="1"/>
  <c r="CM540" i="1"/>
  <c r="CL540" i="1"/>
  <c r="AE540" i="1"/>
  <c r="W540" i="1"/>
  <c r="S540" i="1"/>
  <c r="Q540" i="1"/>
  <c r="G540" i="1"/>
  <c r="CM539" i="1"/>
  <c r="CL539" i="1"/>
  <c r="AE539" i="1"/>
  <c r="W539" i="1"/>
  <c r="S539" i="1"/>
  <c r="Q539" i="1"/>
  <c r="G539" i="1"/>
  <c r="CM538" i="1"/>
  <c r="CL538" i="1"/>
  <c r="AE538" i="1"/>
  <c r="W538" i="1"/>
  <c r="S538" i="1"/>
  <c r="Q538" i="1"/>
  <c r="G538" i="1"/>
  <c r="CM537" i="1"/>
  <c r="CL537" i="1"/>
  <c r="AE537" i="1"/>
  <c r="W537" i="1"/>
  <c r="S537" i="1"/>
  <c r="Q537" i="1"/>
  <c r="G537" i="1"/>
  <c r="CM536" i="1"/>
  <c r="CL536" i="1"/>
  <c r="AE536" i="1"/>
  <c r="W536" i="1"/>
  <c r="S536" i="1"/>
  <c r="Q536" i="1"/>
  <c r="G536" i="1"/>
  <c r="CM535" i="1"/>
  <c r="CL535" i="1"/>
  <c r="AE535" i="1"/>
  <c r="W535" i="1"/>
  <c r="S535" i="1"/>
  <c r="Q535" i="1"/>
  <c r="G535" i="1"/>
  <c r="CM534" i="1"/>
  <c r="CL534" i="1"/>
  <c r="AE534" i="1"/>
  <c r="W534" i="1"/>
  <c r="S534" i="1"/>
  <c r="Q534" i="1"/>
  <c r="G534" i="1"/>
  <c r="CM533" i="1"/>
  <c r="CL533" i="1"/>
  <c r="AE533" i="1"/>
  <c r="W533" i="1"/>
  <c r="S533" i="1"/>
  <c r="Q533" i="1"/>
  <c r="G533" i="1"/>
  <c r="CM532" i="1"/>
  <c r="CL532" i="1"/>
  <c r="AE532" i="1"/>
  <c r="W532" i="1"/>
  <c r="S532" i="1"/>
  <c r="Q532" i="1"/>
  <c r="G532" i="1"/>
  <c r="CM531" i="1"/>
  <c r="CL531" i="1"/>
  <c r="AE531" i="1"/>
  <c r="W531" i="1"/>
  <c r="S531" i="1"/>
  <c r="Q531" i="1"/>
  <c r="G531" i="1"/>
  <c r="CM530" i="1"/>
  <c r="CL530" i="1"/>
  <c r="AE530" i="1"/>
  <c r="W530" i="1"/>
  <c r="S530" i="1"/>
  <c r="Q530" i="1"/>
  <c r="G530" i="1"/>
  <c r="CM529" i="1"/>
  <c r="CL529" i="1"/>
  <c r="AE529" i="1"/>
  <c r="W529" i="1"/>
  <c r="S529" i="1"/>
  <c r="Q529" i="1"/>
  <c r="G529" i="1"/>
  <c r="CM528" i="1"/>
  <c r="CL528" i="1"/>
  <c r="AE528" i="1"/>
  <c r="W528" i="1"/>
  <c r="S528" i="1"/>
  <c r="Q528" i="1"/>
  <c r="G528" i="1"/>
  <c r="CM527" i="1"/>
  <c r="CL527" i="1"/>
  <c r="AE527" i="1"/>
  <c r="W527" i="1"/>
  <c r="S527" i="1"/>
  <c r="Q527" i="1"/>
  <c r="G527" i="1"/>
  <c r="CM526" i="1"/>
  <c r="CL526" i="1"/>
  <c r="AE526" i="1"/>
  <c r="W526" i="1"/>
  <c r="S526" i="1"/>
  <c r="Q526" i="1"/>
  <c r="G526" i="1"/>
  <c r="CM525" i="1"/>
  <c r="CL525" i="1"/>
  <c r="AE525" i="1"/>
  <c r="W525" i="1"/>
  <c r="S525" i="1"/>
  <c r="Q525" i="1"/>
  <c r="G525" i="1"/>
  <c r="CM524" i="1"/>
  <c r="CL524" i="1"/>
  <c r="AE524" i="1"/>
  <c r="W524" i="1"/>
  <c r="S524" i="1"/>
  <c r="Q524" i="1"/>
  <c r="G524" i="1"/>
  <c r="CM523" i="1"/>
  <c r="CL523" i="1"/>
  <c r="AE523" i="1"/>
  <c r="W523" i="1"/>
  <c r="S523" i="1"/>
  <c r="Q523" i="1"/>
  <c r="G523" i="1"/>
  <c r="CM522" i="1"/>
  <c r="CL522" i="1"/>
  <c r="AE522" i="1"/>
  <c r="W522" i="1"/>
  <c r="S522" i="1"/>
  <c r="Q522" i="1"/>
  <c r="G522" i="1"/>
  <c r="CM521" i="1"/>
  <c r="CL521" i="1"/>
  <c r="AE521" i="1"/>
  <c r="W521" i="1"/>
  <c r="S521" i="1"/>
  <c r="Q521" i="1"/>
  <c r="G521" i="1"/>
  <c r="CM520" i="1"/>
  <c r="CL520" i="1"/>
  <c r="AE520" i="1"/>
  <c r="W520" i="1"/>
  <c r="S520" i="1"/>
  <c r="Q520" i="1"/>
  <c r="G520" i="1"/>
  <c r="CM519" i="1"/>
  <c r="CL519" i="1"/>
  <c r="AE519" i="1"/>
  <c r="W519" i="1"/>
  <c r="S519" i="1"/>
  <c r="Q519" i="1"/>
  <c r="G519" i="1"/>
  <c r="CM518" i="1"/>
  <c r="CL518" i="1"/>
  <c r="AE518" i="1"/>
  <c r="W518" i="1"/>
  <c r="S518" i="1"/>
  <c r="Q518" i="1"/>
  <c r="G518" i="1"/>
  <c r="CM517" i="1"/>
  <c r="CL517" i="1"/>
  <c r="AE517" i="1"/>
  <c r="W517" i="1"/>
  <c r="S517" i="1"/>
  <c r="Q517" i="1"/>
  <c r="G517" i="1"/>
  <c r="CM516" i="1"/>
  <c r="CL516" i="1"/>
  <c r="AE516" i="1"/>
  <c r="W516" i="1"/>
  <c r="S516" i="1"/>
  <c r="Q516" i="1"/>
  <c r="G516" i="1"/>
  <c r="CM515" i="1"/>
  <c r="CL515" i="1"/>
  <c r="AE515" i="1"/>
  <c r="W515" i="1"/>
  <c r="S515" i="1"/>
  <c r="Q515" i="1"/>
  <c r="G515" i="1"/>
  <c r="CM514" i="1"/>
  <c r="CL514" i="1"/>
  <c r="AE514" i="1"/>
  <c r="W514" i="1"/>
  <c r="S514" i="1"/>
  <c r="Q514" i="1"/>
  <c r="G514" i="1"/>
  <c r="CM513" i="1"/>
  <c r="CL513" i="1"/>
  <c r="AE513" i="1"/>
  <c r="W513" i="1"/>
  <c r="S513" i="1"/>
  <c r="Q513" i="1"/>
  <c r="G513" i="1"/>
  <c r="CM512" i="1"/>
  <c r="CL512" i="1"/>
  <c r="AE512" i="1"/>
  <c r="W512" i="1"/>
  <c r="S512" i="1"/>
  <c r="Q512" i="1"/>
  <c r="G512" i="1"/>
  <c r="CM511" i="1"/>
  <c r="CL511" i="1"/>
  <c r="AE511" i="1"/>
  <c r="W511" i="1"/>
  <c r="S511" i="1"/>
  <c r="Q511" i="1"/>
  <c r="G511" i="1"/>
  <c r="CM510" i="1"/>
  <c r="CL510" i="1"/>
  <c r="AE510" i="1"/>
  <c r="W510" i="1"/>
  <c r="S510" i="1"/>
  <c r="Q510" i="1"/>
  <c r="G510" i="1"/>
  <c r="CM509" i="1"/>
  <c r="CL509" i="1"/>
  <c r="AE509" i="1"/>
  <c r="W509" i="1"/>
  <c r="S509" i="1"/>
  <c r="Q509" i="1"/>
  <c r="G509" i="1"/>
  <c r="CM508" i="1"/>
  <c r="CL508" i="1"/>
  <c r="AE508" i="1"/>
  <c r="W508" i="1"/>
  <c r="S508" i="1"/>
  <c r="Q508" i="1"/>
  <c r="G508" i="1"/>
  <c r="CM507" i="1"/>
  <c r="CL507" i="1"/>
  <c r="AE507" i="1"/>
  <c r="W507" i="1"/>
  <c r="S507" i="1"/>
  <c r="Q507" i="1"/>
  <c r="G507" i="1"/>
  <c r="CM506" i="1"/>
  <c r="CL506" i="1"/>
  <c r="AE506" i="1"/>
  <c r="W506" i="1"/>
  <c r="S506" i="1"/>
  <c r="Q506" i="1"/>
  <c r="G506" i="1"/>
  <c r="CM505" i="1"/>
  <c r="CL505" i="1"/>
  <c r="AE505" i="1"/>
  <c r="W505" i="1"/>
  <c r="S505" i="1"/>
  <c r="Q505" i="1"/>
  <c r="G505" i="1"/>
  <c r="CM504" i="1"/>
  <c r="CL504" i="1"/>
  <c r="AE504" i="1"/>
  <c r="W504" i="1"/>
  <c r="S504" i="1"/>
  <c r="Q504" i="1"/>
  <c r="G504" i="1"/>
  <c r="CM503" i="1"/>
  <c r="CL503" i="1"/>
  <c r="AE503" i="1"/>
  <c r="W503" i="1"/>
  <c r="S503" i="1"/>
  <c r="Q503" i="1"/>
  <c r="G503" i="1"/>
  <c r="CM502" i="1"/>
  <c r="CL502" i="1"/>
  <c r="AE502" i="1"/>
  <c r="W502" i="1"/>
  <c r="S502" i="1"/>
  <c r="Q502" i="1"/>
  <c r="G502" i="1"/>
  <c r="CM501" i="1"/>
  <c r="CL501" i="1"/>
  <c r="AE501" i="1"/>
  <c r="W501" i="1"/>
  <c r="S501" i="1"/>
  <c r="Q501" i="1"/>
  <c r="G501" i="1"/>
  <c r="CM500" i="1"/>
  <c r="CL500" i="1"/>
  <c r="AE500" i="1"/>
  <c r="W500" i="1"/>
  <c r="S500" i="1"/>
  <c r="Q500" i="1"/>
  <c r="G500" i="1"/>
  <c r="CM499" i="1"/>
  <c r="CL499" i="1"/>
  <c r="AE499" i="1"/>
  <c r="W499" i="1"/>
  <c r="S499" i="1"/>
  <c r="Q499" i="1"/>
  <c r="G499" i="1"/>
  <c r="CM498" i="1"/>
  <c r="CL498" i="1"/>
  <c r="AE498" i="1"/>
  <c r="W498" i="1"/>
  <c r="S498" i="1"/>
  <c r="Q498" i="1"/>
  <c r="G498" i="1"/>
  <c r="CM497" i="1"/>
  <c r="CL497" i="1"/>
  <c r="AE497" i="1"/>
  <c r="W497" i="1"/>
  <c r="S497" i="1"/>
  <c r="Q497" i="1"/>
  <c r="G497" i="1"/>
  <c r="CM496" i="1"/>
  <c r="CL496" i="1"/>
  <c r="AE496" i="1"/>
  <c r="W496" i="1"/>
  <c r="S496" i="1"/>
  <c r="Q496" i="1"/>
  <c r="G496" i="1"/>
  <c r="CM495" i="1"/>
  <c r="CL495" i="1"/>
  <c r="AE495" i="1"/>
  <c r="W495" i="1"/>
  <c r="S495" i="1"/>
  <c r="Q495" i="1"/>
  <c r="G495" i="1"/>
  <c r="CM494" i="1"/>
  <c r="CL494" i="1"/>
  <c r="AE494" i="1"/>
  <c r="W494" i="1"/>
  <c r="S494" i="1"/>
  <c r="Q494" i="1"/>
  <c r="G494" i="1"/>
  <c r="CM493" i="1"/>
  <c r="CL493" i="1"/>
  <c r="AE493" i="1"/>
  <c r="W493" i="1"/>
  <c r="S493" i="1"/>
  <c r="Q493" i="1"/>
  <c r="G493" i="1"/>
  <c r="CM492" i="1"/>
  <c r="CL492" i="1"/>
  <c r="AE492" i="1"/>
  <c r="W492" i="1"/>
  <c r="S492" i="1"/>
  <c r="Q492" i="1"/>
  <c r="G492" i="1"/>
  <c r="CM491" i="1"/>
  <c r="CL491" i="1"/>
  <c r="AE491" i="1"/>
  <c r="W491" i="1"/>
  <c r="S491" i="1"/>
  <c r="Q491" i="1"/>
  <c r="G491" i="1"/>
  <c r="CM490" i="1"/>
  <c r="CL490" i="1"/>
  <c r="AE490" i="1"/>
  <c r="W490" i="1"/>
  <c r="S490" i="1"/>
  <c r="Q490" i="1"/>
  <c r="G490" i="1"/>
  <c r="CM489" i="1"/>
  <c r="CL489" i="1"/>
  <c r="AE489" i="1"/>
  <c r="W489" i="1"/>
  <c r="S489" i="1"/>
  <c r="Q489" i="1"/>
  <c r="G489" i="1"/>
  <c r="CM488" i="1"/>
  <c r="CL488" i="1"/>
  <c r="AE488" i="1"/>
  <c r="W488" i="1"/>
  <c r="S488" i="1"/>
  <c r="Q488" i="1"/>
  <c r="G488" i="1"/>
  <c r="CM487" i="1"/>
  <c r="CL487" i="1"/>
  <c r="AE487" i="1"/>
  <c r="W487" i="1"/>
  <c r="S487" i="1"/>
  <c r="Q487" i="1"/>
  <c r="G487" i="1"/>
  <c r="CM486" i="1"/>
  <c r="CL486" i="1"/>
  <c r="AE486" i="1"/>
  <c r="W486" i="1"/>
  <c r="S486" i="1"/>
  <c r="Q486" i="1"/>
  <c r="G486" i="1"/>
  <c r="CM485" i="1"/>
  <c r="CL485" i="1"/>
  <c r="AE485" i="1"/>
  <c r="W485" i="1"/>
  <c r="S485" i="1"/>
  <c r="Q485" i="1"/>
  <c r="G485" i="1"/>
  <c r="CM484" i="1"/>
  <c r="CL484" i="1"/>
  <c r="AE484" i="1"/>
  <c r="W484" i="1"/>
  <c r="S484" i="1"/>
  <c r="Q484" i="1"/>
  <c r="G484" i="1"/>
  <c r="CM483" i="1"/>
  <c r="CL483" i="1"/>
  <c r="AE483" i="1"/>
  <c r="W483" i="1"/>
  <c r="S483" i="1"/>
  <c r="Q483" i="1"/>
  <c r="G483" i="1"/>
  <c r="CM482" i="1"/>
  <c r="CL482" i="1"/>
  <c r="AE482" i="1"/>
  <c r="W482" i="1"/>
  <c r="S482" i="1"/>
  <c r="Q482" i="1"/>
  <c r="G482" i="1"/>
  <c r="CM481" i="1"/>
  <c r="CL481" i="1"/>
  <c r="AE481" i="1"/>
  <c r="W481" i="1"/>
  <c r="S481" i="1"/>
  <c r="Q481" i="1"/>
  <c r="G481" i="1"/>
  <c r="CM480" i="1"/>
  <c r="CL480" i="1"/>
  <c r="AE480" i="1"/>
  <c r="W480" i="1"/>
  <c r="S480" i="1"/>
  <c r="Q480" i="1"/>
  <c r="G480" i="1"/>
  <c r="CM479" i="1"/>
  <c r="CL479" i="1"/>
  <c r="AE479" i="1"/>
  <c r="W479" i="1"/>
  <c r="S479" i="1"/>
  <c r="Q479" i="1"/>
  <c r="G479" i="1"/>
  <c r="CM478" i="1"/>
  <c r="CL478" i="1"/>
  <c r="AE478" i="1"/>
  <c r="W478" i="1"/>
  <c r="S478" i="1"/>
  <c r="Q478" i="1"/>
  <c r="G478" i="1"/>
  <c r="CM477" i="1"/>
  <c r="CL477" i="1"/>
  <c r="AE477" i="1"/>
  <c r="W477" i="1"/>
  <c r="S477" i="1"/>
  <c r="Q477" i="1"/>
  <c r="G477" i="1"/>
  <c r="CM476" i="1"/>
  <c r="CL476" i="1"/>
  <c r="AE476" i="1"/>
  <c r="W476" i="1"/>
  <c r="S476" i="1"/>
  <c r="Q476" i="1"/>
  <c r="G476" i="1"/>
  <c r="CM475" i="1"/>
  <c r="CL475" i="1"/>
  <c r="AE475" i="1"/>
  <c r="W475" i="1"/>
  <c r="S475" i="1"/>
  <c r="Q475" i="1"/>
  <c r="G475" i="1"/>
  <c r="CM474" i="1"/>
  <c r="CL474" i="1"/>
  <c r="AE474" i="1"/>
  <c r="W474" i="1"/>
  <c r="S474" i="1"/>
  <c r="Q474" i="1"/>
  <c r="G474" i="1"/>
  <c r="CM473" i="1"/>
  <c r="CL473" i="1"/>
  <c r="AE473" i="1"/>
  <c r="W473" i="1"/>
  <c r="S473" i="1"/>
  <c r="Q473" i="1"/>
  <c r="G473" i="1"/>
  <c r="CM472" i="1"/>
  <c r="CL472" i="1"/>
  <c r="AE472" i="1"/>
  <c r="W472" i="1"/>
  <c r="S472" i="1"/>
  <c r="Q472" i="1"/>
  <c r="G472" i="1"/>
  <c r="CM471" i="1"/>
  <c r="CL471" i="1"/>
  <c r="AE471" i="1"/>
  <c r="W471" i="1"/>
  <c r="S471" i="1"/>
  <c r="Q471" i="1"/>
  <c r="G471" i="1"/>
  <c r="CM470" i="1"/>
  <c r="CL470" i="1"/>
  <c r="AE470" i="1"/>
  <c r="W470" i="1"/>
  <c r="S470" i="1"/>
  <c r="Q470" i="1"/>
  <c r="G470" i="1"/>
  <c r="CM469" i="1"/>
  <c r="CL469" i="1"/>
  <c r="AE469" i="1"/>
  <c r="W469" i="1"/>
  <c r="S469" i="1"/>
  <c r="Q469" i="1"/>
  <c r="G469" i="1"/>
  <c r="CM468" i="1"/>
  <c r="CL468" i="1"/>
  <c r="AE468" i="1"/>
  <c r="W468" i="1"/>
  <c r="S468" i="1"/>
  <c r="Q468" i="1"/>
  <c r="G468" i="1"/>
  <c r="CM467" i="1"/>
  <c r="CL467" i="1"/>
  <c r="AE467" i="1"/>
  <c r="W467" i="1"/>
  <c r="S467" i="1"/>
  <c r="Q467" i="1"/>
  <c r="G467" i="1"/>
  <c r="CM466" i="1"/>
  <c r="CL466" i="1"/>
  <c r="AE466" i="1"/>
  <c r="W466" i="1"/>
  <c r="S466" i="1"/>
  <c r="Q466" i="1"/>
  <c r="G466" i="1"/>
  <c r="CM465" i="1"/>
  <c r="CL465" i="1"/>
  <c r="AE465" i="1"/>
  <c r="W465" i="1"/>
  <c r="S465" i="1"/>
  <c r="Q465" i="1"/>
  <c r="G465" i="1"/>
  <c r="CM464" i="1"/>
  <c r="CL464" i="1"/>
  <c r="AE464" i="1"/>
  <c r="W464" i="1"/>
  <c r="S464" i="1"/>
  <c r="Q464" i="1"/>
  <c r="G464" i="1"/>
  <c r="CM463" i="1"/>
  <c r="CL463" i="1"/>
  <c r="AE463" i="1"/>
  <c r="W463" i="1"/>
  <c r="S463" i="1"/>
  <c r="Q463" i="1"/>
  <c r="G463" i="1"/>
  <c r="CM462" i="1"/>
  <c r="CL462" i="1"/>
  <c r="AE462" i="1"/>
  <c r="W462" i="1"/>
  <c r="S462" i="1"/>
  <c r="Q462" i="1"/>
  <c r="G462" i="1"/>
  <c r="CM461" i="1"/>
  <c r="CL461" i="1"/>
  <c r="AE461" i="1"/>
  <c r="W461" i="1"/>
  <c r="S461" i="1"/>
  <c r="Q461" i="1"/>
  <c r="G461" i="1"/>
  <c r="CM460" i="1"/>
  <c r="CL460" i="1"/>
  <c r="AE460" i="1"/>
  <c r="W460" i="1"/>
  <c r="S460" i="1"/>
  <c r="Q460" i="1"/>
  <c r="G460" i="1"/>
  <c r="CM459" i="1"/>
  <c r="CL459" i="1"/>
  <c r="AE459" i="1"/>
  <c r="W459" i="1"/>
  <c r="S459" i="1"/>
  <c r="Q459" i="1"/>
  <c r="G459" i="1"/>
  <c r="CM458" i="1"/>
  <c r="CL458" i="1"/>
  <c r="AE458" i="1"/>
  <c r="W458" i="1"/>
  <c r="S458" i="1"/>
  <c r="Q458" i="1"/>
  <c r="G458" i="1"/>
  <c r="CM457" i="1"/>
  <c r="CL457" i="1"/>
  <c r="AE457" i="1"/>
  <c r="W457" i="1"/>
  <c r="S457" i="1"/>
  <c r="Q457" i="1"/>
  <c r="G457" i="1"/>
  <c r="CM456" i="1"/>
  <c r="CL456" i="1"/>
  <c r="AE456" i="1"/>
  <c r="W456" i="1"/>
  <c r="S456" i="1"/>
  <c r="Q456" i="1"/>
  <c r="G456" i="1"/>
  <c r="CM455" i="1"/>
  <c r="CL455" i="1"/>
  <c r="AE455" i="1"/>
  <c r="W455" i="1"/>
  <c r="S455" i="1"/>
  <c r="Q455" i="1"/>
  <c r="G455" i="1"/>
  <c r="CM454" i="1"/>
  <c r="CL454" i="1"/>
  <c r="AE454" i="1"/>
  <c r="W454" i="1"/>
  <c r="S454" i="1"/>
  <c r="Q454" i="1"/>
  <c r="G454" i="1"/>
  <c r="CM453" i="1"/>
  <c r="CL453" i="1"/>
  <c r="AE453" i="1"/>
  <c r="W453" i="1"/>
  <c r="S453" i="1"/>
  <c r="Q453" i="1"/>
  <c r="G453" i="1"/>
  <c r="CM452" i="1"/>
  <c r="CL452" i="1"/>
  <c r="AE452" i="1"/>
  <c r="W452" i="1"/>
  <c r="S452" i="1"/>
  <c r="Q452" i="1"/>
  <c r="G452" i="1"/>
  <c r="CM451" i="1"/>
  <c r="CL451" i="1"/>
  <c r="AE451" i="1"/>
  <c r="W451" i="1"/>
  <c r="S451" i="1"/>
  <c r="Q451" i="1"/>
  <c r="G451" i="1"/>
  <c r="CM450" i="1"/>
  <c r="CL450" i="1"/>
  <c r="AE450" i="1"/>
  <c r="W450" i="1"/>
  <c r="S450" i="1"/>
  <c r="Q450" i="1"/>
  <c r="G450" i="1"/>
  <c r="CM449" i="1"/>
  <c r="CL449" i="1"/>
  <c r="AE449" i="1"/>
  <c r="W449" i="1"/>
  <c r="S449" i="1"/>
  <c r="Q449" i="1"/>
  <c r="G449" i="1"/>
  <c r="CM448" i="1"/>
  <c r="CL448" i="1"/>
  <c r="AE448" i="1"/>
  <c r="W448" i="1"/>
  <c r="S448" i="1"/>
  <c r="Q448" i="1"/>
  <c r="G448" i="1"/>
  <c r="CM447" i="1"/>
  <c r="CL447" i="1"/>
  <c r="AE447" i="1"/>
  <c r="W447" i="1"/>
  <c r="S447" i="1"/>
  <c r="Q447" i="1"/>
  <c r="G447" i="1"/>
  <c r="CM446" i="1"/>
  <c r="CL446" i="1"/>
  <c r="AE446" i="1"/>
  <c r="W446" i="1"/>
  <c r="S446" i="1"/>
  <c r="Q446" i="1"/>
  <c r="G446" i="1"/>
  <c r="CM445" i="1"/>
  <c r="CL445" i="1"/>
  <c r="AE445" i="1"/>
  <c r="W445" i="1"/>
  <c r="S445" i="1"/>
  <c r="Q445" i="1"/>
  <c r="G445" i="1"/>
  <c r="CM444" i="1"/>
  <c r="CL444" i="1"/>
  <c r="AE444" i="1"/>
  <c r="W444" i="1"/>
  <c r="S444" i="1"/>
  <c r="Q444" i="1"/>
  <c r="G444" i="1"/>
  <c r="CM443" i="1"/>
  <c r="CL443" i="1"/>
  <c r="AE443" i="1"/>
  <c r="W443" i="1"/>
  <c r="S443" i="1"/>
  <c r="Q443" i="1"/>
  <c r="G443" i="1"/>
  <c r="CM442" i="1"/>
  <c r="CL442" i="1"/>
  <c r="AE442" i="1"/>
  <c r="W442" i="1"/>
  <c r="S442" i="1"/>
  <c r="Q442" i="1"/>
  <c r="G442" i="1"/>
  <c r="CM441" i="1"/>
  <c r="CL441" i="1"/>
  <c r="AE441" i="1"/>
  <c r="W441" i="1"/>
  <c r="S441" i="1"/>
  <c r="Q441" i="1"/>
  <c r="G441" i="1"/>
  <c r="CM440" i="1"/>
  <c r="CL440" i="1"/>
  <c r="AE440" i="1"/>
  <c r="W440" i="1"/>
  <c r="S440" i="1"/>
  <c r="Q440" i="1"/>
  <c r="G440" i="1"/>
  <c r="CM439" i="1"/>
  <c r="CL439" i="1"/>
  <c r="AE439" i="1"/>
  <c r="W439" i="1"/>
  <c r="S439" i="1"/>
  <c r="Q439" i="1"/>
  <c r="G439" i="1"/>
  <c r="CM438" i="1"/>
  <c r="CL438" i="1"/>
  <c r="AE438" i="1"/>
  <c r="W438" i="1"/>
  <c r="S438" i="1"/>
  <c r="Q438" i="1"/>
  <c r="G438" i="1"/>
  <c r="CM437" i="1"/>
  <c r="CL437" i="1"/>
  <c r="AE437" i="1"/>
  <c r="W437" i="1"/>
  <c r="S437" i="1"/>
  <c r="Q437" i="1"/>
  <c r="G437" i="1"/>
  <c r="CM436" i="1"/>
  <c r="CL436" i="1"/>
  <c r="AE436" i="1"/>
  <c r="W436" i="1"/>
  <c r="S436" i="1"/>
  <c r="Q436" i="1"/>
  <c r="G436" i="1"/>
  <c r="CM435" i="1"/>
  <c r="CL435" i="1"/>
  <c r="AE435" i="1"/>
  <c r="W435" i="1"/>
  <c r="S435" i="1"/>
  <c r="Q435" i="1"/>
  <c r="G435" i="1"/>
  <c r="CM434" i="1"/>
  <c r="CL434" i="1"/>
  <c r="AE434" i="1"/>
  <c r="W434" i="1"/>
  <c r="S434" i="1"/>
  <c r="Q434" i="1"/>
  <c r="G434" i="1"/>
  <c r="CM433" i="1"/>
  <c r="CL433" i="1"/>
  <c r="AE433" i="1"/>
  <c r="W433" i="1"/>
  <c r="S433" i="1"/>
  <c r="Q433" i="1"/>
  <c r="G433" i="1"/>
  <c r="CM432" i="1"/>
  <c r="CL432" i="1"/>
  <c r="AE432" i="1"/>
  <c r="W432" i="1"/>
  <c r="S432" i="1"/>
  <c r="Q432" i="1"/>
  <c r="G432" i="1"/>
  <c r="CM431" i="1"/>
  <c r="CL431" i="1"/>
  <c r="AE431" i="1"/>
  <c r="W431" i="1"/>
  <c r="S431" i="1"/>
  <c r="Q431" i="1"/>
  <c r="G431" i="1"/>
  <c r="CM430" i="1"/>
  <c r="CL430" i="1"/>
  <c r="AE430" i="1"/>
  <c r="W430" i="1"/>
  <c r="S430" i="1"/>
  <c r="Q430" i="1"/>
  <c r="G430" i="1"/>
  <c r="CM429" i="1"/>
  <c r="CL429" i="1"/>
  <c r="AE429" i="1"/>
  <c r="W429" i="1"/>
  <c r="S429" i="1"/>
  <c r="Q429" i="1"/>
  <c r="G429" i="1"/>
  <c r="CM428" i="1"/>
  <c r="CL428" i="1"/>
  <c r="AE428" i="1"/>
  <c r="W428" i="1"/>
  <c r="S428" i="1"/>
  <c r="Q428" i="1"/>
  <c r="G428" i="1"/>
  <c r="CM427" i="1"/>
  <c r="CL427" i="1"/>
  <c r="AE427" i="1"/>
  <c r="W427" i="1"/>
  <c r="S427" i="1"/>
  <c r="Q427" i="1"/>
  <c r="G427" i="1"/>
  <c r="CM426" i="1"/>
  <c r="CL426" i="1"/>
  <c r="AE426" i="1"/>
  <c r="W426" i="1"/>
  <c r="S426" i="1"/>
  <c r="Q426" i="1"/>
  <c r="G426" i="1"/>
  <c r="CM425" i="1"/>
  <c r="CL425" i="1"/>
  <c r="AE425" i="1"/>
  <c r="W425" i="1"/>
  <c r="S425" i="1"/>
  <c r="Q425" i="1"/>
  <c r="G425" i="1"/>
  <c r="CM424" i="1"/>
  <c r="CL424" i="1"/>
  <c r="AE424" i="1"/>
  <c r="W424" i="1"/>
  <c r="S424" i="1"/>
  <c r="Q424" i="1"/>
  <c r="G424" i="1"/>
  <c r="CM423" i="1"/>
  <c r="CL423" i="1"/>
  <c r="AE423" i="1"/>
  <c r="W423" i="1"/>
  <c r="S423" i="1"/>
  <c r="Q423" i="1"/>
  <c r="G423" i="1"/>
  <c r="CM422" i="1"/>
  <c r="CL422" i="1"/>
  <c r="AE422" i="1"/>
  <c r="W422" i="1"/>
  <c r="S422" i="1"/>
  <c r="Q422" i="1"/>
  <c r="G422" i="1"/>
  <c r="CM421" i="1"/>
  <c r="CL421" i="1"/>
  <c r="AE421" i="1"/>
  <c r="W421" i="1"/>
  <c r="S421" i="1"/>
  <c r="Q421" i="1"/>
  <c r="G421" i="1"/>
  <c r="CM420" i="1"/>
  <c r="CL420" i="1"/>
  <c r="AE420" i="1"/>
  <c r="W420" i="1"/>
  <c r="S420" i="1"/>
  <c r="Q420" i="1"/>
  <c r="G420" i="1"/>
  <c r="CM419" i="1"/>
  <c r="CL419" i="1"/>
  <c r="AE419" i="1"/>
  <c r="W419" i="1"/>
  <c r="S419" i="1"/>
  <c r="Q419" i="1"/>
  <c r="G419" i="1"/>
  <c r="CM418" i="1"/>
  <c r="CL418" i="1"/>
  <c r="AE418" i="1"/>
  <c r="W418" i="1"/>
  <c r="S418" i="1"/>
  <c r="Q418" i="1"/>
  <c r="G418" i="1"/>
  <c r="CM417" i="1"/>
  <c r="CL417" i="1"/>
  <c r="AE417" i="1"/>
  <c r="W417" i="1"/>
  <c r="S417" i="1"/>
  <c r="Q417" i="1"/>
  <c r="G417" i="1"/>
  <c r="CM416" i="1"/>
  <c r="CL416" i="1"/>
  <c r="AE416" i="1"/>
  <c r="W416" i="1"/>
  <c r="S416" i="1"/>
  <c r="Q416" i="1"/>
  <c r="G416" i="1"/>
  <c r="CM415" i="1"/>
  <c r="CL415" i="1"/>
  <c r="AE415" i="1"/>
  <c r="W415" i="1"/>
  <c r="S415" i="1"/>
  <c r="Q415" i="1"/>
  <c r="G415" i="1"/>
  <c r="CM414" i="1"/>
  <c r="CL414" i="1"/>
  <c r="AE414" i="1"/>
  <c r="W414" i="1"/>
  <c r="S414" i="1"/>
  <c r="Q414" i="1"/>
  <c r="G414" i="1"/>
  <c r="CM413" i="1"/>
  <c r="CL413" i="1"/>
  <c r="AE413" i="1"/>
  <c r="W413" i="1"/>
  <c r="S413" i="1"/>
  <c r="Q413" i="1"/>
  <c r="G413" i="1"/>
  <c r="CM412" i="1"/>
  <c r="CL412" i="1"/>
  <c r="AE412" i="1"/>
  <c r="W412" i="1"/>
  <c r="S412" i="1"/>
  <c r="Q412" i="1"/>
  <c r="G412" i="1"/>
  <c r="CM411" i="1"/>
  <c r="CL411" i="1"/>
  <c r="AE411" i="1"/>
  <c r="W411" i="1"/>
  <c r="S411" i="1"/>
  <c r="Q411" i="1"/>
  <c r="G411" i="1"/>
  <c r="CM410" i="1"/>
  <c r="CL410" i="1"/>
  <c r="AE410" i="1"/>
  <c r="W410" i="1"/>
  <c r="S410" i="1"/>
  <c r="Q410" i="1"/>
  <c r="G410" i="1"/>
  <c r="CM409" i="1"/>
  <c r="CL409" i="1"/>
  <c r="AE409" i="1"/>
  <c r="W409" i="1"/>
  <c r="S409" i="1"/>
  <c r="Q409" i="1"/>
  <c r="G409" i="1"/>
  <c r="CM408" i="1"/>
  <c r="CL408" i="1"/>
  <c r="AE408" i="1"/>
  <c r="W408" i="1"/>
  <c r="S408" i="1"/>
  <c r="Q408" i="1"/>
  <c r="G408" i="1"/>
  <c r="CM407" i="1"/>
  <c r="CL407" i="1"/>
  <c r="AE407" i="1"/>
  <c r="W407" i="1"/>
  <c r="S407" i="1"/>
  <c r="Q407" i="1"/>
  <c r="G407" i="1"/>
  <c r="CM406" i="1"/>
  <c r="CL406" i="1"/>
  <c r="AE406" i="1"/>
  <c r="W406" i="1"/>
  <c r="S406" i="1"/>
  <c r="Q406" i="1"/>
  <c r="G406" i="1"/>
  <c r="CM405" i="1"/>
  <c r="CL405" i="1"/>
  <c r="AE405" i="1"/>
  <c r="W405" i="1"/>
  <c r="S405" i="1"/>
  <c r="Q405" i="1"/>
  <c r="G405" i="1"/>
  <c r="CM404" i="1"/>
  <c r="CL404" i="1"/>
  <c r="AE404" i="1"/>
  <c r="W404" i="1"/>
  <c r="S404" i="1"/>
  <c r="Q404" i="1"/>
  <c r="G404" i="1"/>
  <c r="CM403" i="1"/>
  <c r="CL403" i="1"/>
  <c r="AE403" i="1"/>
  <c r="W403" i="1"/>
  <c r="S403" i="1"/>
  <c r="Q403" i="1"/>
  <c r="G403" i="1"/>
  <c r="CM402" i="1"/>
  <c r="CL402" i="1"/>
  <c r="AE402" i="1"/>
  <c r="W402" i="1"/>
  <c r="S402" i="1"/>
  <c r="Q402" i="1"/>
  <c r="G402" i="1"/>
  <c r="CM401" i="1"/>
  <c r="CL401" i="1"/>
  <c r="AE401" i="1"/>
  <c r="W401" i="1"/>
  <c r="S401" i="1"/>
  <c r="Q401" i="1"/>
  <c r="G401" i="1"/>
  <c r="CM400" i="1"/>
  <c r="CL400" i="1"/>
  <c r="AE400" i="1"/>
  <c r="W400" i="1"/>
  <c r="S400" i="1"/>
  <c r="Q400" i="1"/>
  <c r="G400" i="1"/>
  <c r="CM399" i="1"/>
  <c r="CL399" i="1"/>
  <c r="AE399" i="1"/>
  <c r="W399" i="1"/>
  <c r="S399" i="1"/>
  <c r="Q399" i="1"/>
  <c r="G399" i="1"/>
  <c r="CM398" i="1"/>
  <c r="CL398" i="1"/>
  <c r="AE398" i="1"/>
  <c r="W398" i="1"/>
  <c r="S398" i="1"/>
  <c r="Q398" i="1"/>
  <c r="G398" i="1"/>
  <c r="CM397" i="1"/>
  <c r="CL397" i="1"/>
  <c r="AE397" i="1"/>
  <c r="W397" i="1"/>
  <c r="S397" i="1"/>
  <c r="Q397" i="1"/>
  <c r="G397" i="1"/>
  <c r="CM396" i="1"/>
  <c r="CL396" i="1"/>
  <c r="AE396" i="1"/>
  <c r="W396" i="1"/>
  <c r="S396" i="1"/>
  <c r="Q396" i="1"/>
  <c r="G396" i="1"/>
  <c r="CM395" i="1"/>
  <c r="CL395" i="1"/>
  <c r="AE395" i="1"/>
  <c r="W395" i="1"/>
  <c r="S395" i="1"/>
  <c r="Q395" i="1"/>
  <c r="G395" i="1"/>
  <c r="CM394" i="1"/>
  <c r="CL394" i="1"/>
  <c r="AE394" i="1"/>
  <c r="W394" i="1"/>
  <c r="S394" i="1"/>
  <c r="Q394" i="1"/>
  <c r="G394" i="1"/>
  <c r="CM393" i="1"/>
  <c r="CL393" i="1"/>
  <c r="AE393" i="1"/>
  <c r="W393" i="1"/>
  <c r="S393" i="1"/>
  <c r="Q393" i="1"/>
  <c r="G393" i="1"/>
  <c r="CM392" i="1"/>
  <c r="CL392" i="1"/>
  <c r="AE392" i="1"/>
  <c r="W392" i="1"/>
  <c r="S392" i="1"/>
  <c r="Q392" i="1"/>
  <c r="G392" i="1"/>
  <c r="CM391" i="1"/>
  <c r="CL391" i="1"/>
  <c r="AE391" i="1"/>
  <c r="W391" i="1"/>
  <c r="S391" i="1"/>
  <c r="Q391" i="1"/>
  <c r="G391" i="1"/>
  <c r="CM390" i="1"/>
  <c r="CL390" i="1"/>
  <c r="AE390" i="1"/>
  <c r="W390" i="1"/>
  <c r="S390" i="1"/>
  <c r="Q390" i="1"/>
  <c r="G390" i="1"/>
  <c r="CM389" i="1"/>
  <c r="CL389" i="1"/>
  <c r="AE389" i="1"/>
  <c r="W389" i="1"/>
  <c r="Q389" i="1"/>
  <c r="G389" i="1"/>
  <c r="CM388" i="1"/>
  <c r="CL388" i="1"/>
  <c r="AE388" i="1"/>
  <c r="W388" i="1"/>
  <c r="S388" i="1"/>
  <c r="Q388" i="1"/>
  <c r="G388" i="1"/>
  <c r="CM387" i="1"/>
  <c r="CL387" i="1"/>
  <c r="AE387" i="1"/>
  <c r="W387" i="1"/>
  <c r="S387" i="1"/>
  <c r="Q387" i="1"/>
  <c r="G387" i="1"/>
  <c r="CM386" i="1"/>
  <c r="CL386" i="1"/>
  <c r="AE386" i="1"/>
  <c r="W386" i="1"/>
  <c r="S386" i="1"/>
  <c r="Q386" i="1"/>
  <c r="G386" i="1"/>
  <c r="CM385" i="1"/>
  <c r="CL385" i="1"/>
  <c r="AE385" i="1"/>
  <c r="W385" i="1"/>
  <c r="S385" i="1"/>
  <c r="Q385" i="1"/>
  <c r="G385" i="1"/>
  <c r="CM384" i="1"/>
  <c r="CL384" i="1"/>
  <c r="AE384" i="1"/>
  <c r="W384" i="1"/>
  <c r="S384" i="1"/>
  <c r="Q384" i="1"/>
  <c r="G384" i="1"/>
  <c r="CM383" i="1"/>
  <c r="CL383" i="1"/>
  <c r="AE383" i="1"/>
  <c r="W383" i="1"/>
  <c r="S383" i="1"/>
  <c r="Q383" i="1"/>
  <c r="G383" i="1"/>
  <c r="CM382" i="1"/>
  <c r="CL382" i="1"/>
  <c r="AE382" i="1"/>
  <c r="W382" i="1"/>
  <c r="S382" i="1"/>
  <c r="Q382" i="1"/>
  <c r="G382" i="1"/>
  <c r="CM381" i="1"/>
  <c r="CL381" i="1"/>
  <c r="AE381" i="1"/>
  <c r="W381" i="1"/>
  <c r="S381" i="1"/>
  <c r="Q381" i="1"/>
  <c r="G381" i="1"/>
  <c r="CM380" i="1"/>
  <c r="CL380" i="1"/>
  <c r="AE380" i="1"/>
  <c r="W380" i="1"/>
  <c r="S380" i="1"/>
  <c r="Q380" i="1"/>
  <c r="G380" i="1"/>
  <c r="CM379" i="1"/>
  <c r="CL379" i="1"/>
  <c r="AE379" i="1"/>
  <c r="W379" i="1"/>
  <c r="S379" i="1"/>
  <c r="Q379" i="1"/>
  <c r="G379" i="1"/>
  <c r="CM378" i="1"/>
  <c r="CL378" i="1"/>
  <c r="AE378" i="1"/>
  <c r="W378" i="1"/>
  <c r="S378" i="1"/>
  <c r="Q378" i="1"/>
  <c r="G378" i="1"/>
  <c r="CM377" i="1"/>
  <c r="CL377" i="1"/>
  <c r="AE377" i="1"/>
  <c r="W377" i="1"/>
  <c r="S377" i="1"/>
  <c r="Q377" i="1"/>
  <c r="G377" i="1"/>
  <c r="CM376" i="1"/>
  <c r="CL376" i="1"/>
  <c r="AE376" i="1"/>
  <c r="W376" i="1"/>
  <c r="S376" i="1"/>
  <c r="Q376" i="1"/>
  <c r="G376" i="1"/>
  <c r="CM375" i="1"/>
  <c r="CL375" i="1"/>
  <c r="AE375" i="1"/>
  <c r="W375" i="1"/>
  <c r="S375" i="1"/>
  <c r="Q375" i="1"/>
  <c r="G375" i="1"/>
  <c r="CM374" i="1"/>
  <c r="CL374" i="1"/>
  <c r="AE374" i="1"/>
  <c r="W374" i="1"/>
  <c r="S374" i="1"/>
  <c r="Q374" i="1"/>
  <c r="G374" i="1"/>
  <c r="CM373" i="1"/>
  <c r="CL373" i="1"/>
  <c r="AE373" i="1"/>
  <c r="W373" i="1"/>
  <c r="S373" i="1"/>
  <c r="Q373" i="1"/>
  <c r="G373" i="1"/>
  <c r="CM372" i="1"/>
  <c r="CL372" i="1"/>
  <c r="AE372" i="1"/>
  <c r="W372" i="1"/>
  <c r="S372" i="1"/>
  <c r="Q372" i="1"/>
  <c r="G372" i="1"/>
  <c r="CM371" i="1"/>
  <c r="CL371" i="1"/>
  <c r="AE371" i="1"/>
  <c r="W371" i="1"/>
  <c r="S371" i="1"/>
  <c r="Q371" i="1"/>
  <c r="G371" i="1"/>
  <c r="CM370" i="1"/>
  <c r="CL370" i="1"/>
  <c r="AE370" i="1"/>
  <c r="W370" i="1"/>
  <c r="S370" i="1"/>
  <c r="Q370" i="1"/>
  <c r="G370" i="1"/>
  <c r="CM369" i="1"/>
  <c r="CL369" i="1"/>
  <c r="AE369" i="1"/>
  <c r="W369" i="1"/>
  <c r="S369" i="1"/>
  <c r="Q369" i="1"/>
  <c r="G369" i="1"/>
  <c r="CM368" i="1"/>
  <c r="CL368" i="1"/>
  <c r="AE368" i="1"/>
  <c r="W368" i="1"/>
  <c r="S368" i="1"/>
  <c r="Q368" i="1"/>
  <c r="G368" i="1"/>
  <c r="CM367" i="1"/>
  <c r="CL367" i="1"/>
  <c r="AE367" i="1"/>
  <c r="W367" i="1"/>
  <c r="S367" i="1"/>
  <c r="Q367" i="1"/>
  <c r="G367" i="1"/>
  <c r="CM366" i="1"/>
  <c r="CL366" i="1"/>
  <c r="AE366" i="1"/>
  <c r="W366" i="1"/>
  <c r="S366" i="1"/>
  <c r="Q366" i="1"/>
  <c r="G366" i="1"/>
  <c r="CM365" i="1"/>
  <c r="CL365" i="1"/>
  <c r="AE365" i="1"/>
  <c r="W365" i="1"/>
  <c r="S365" i="1"/>
  <c r="Q365" i="1"/>
  <c r="G365" i="1"/>
  <c r="CM364" i="1"/>
  <c r="CL364" i="1"/>
  <c r="AE364" i="1"/>
  <c r="W364" i="1"/>
  <c r="S364" i="1"/>
  <c r="Q364" i="1"/>
  <c r="G364" i="1"/>
  <c r="CM363" i="1"/>
  <c r="CL363" i="1"/>
  <c r="AE363" i="1"/>
  <c r="W363" i="1"/>
  <c r="S363" i="1"/>
  <c r="Q363" i="1"/>
  <c r="G363" i="1"/>
  <c r="CM362" i="1"/>
  <c r="CL362" i="1"/>
  <c r="AE362" i="1"/>
  <c r="W362" i="1"/>
  <c r="S362" i="1"/>
  <c r="Q362" i="1"/>
  <c r="G362" i="1"/>
  <c r="CM361" i="1"/>
  <c r="CL361" i="1"/>
  <c r="AE361" i="1"/>
  <c r="W361" i="1"/>
  <c r="S361" i="1"/>
  <c r="Q361" i="1"/>
  <c r="G361" i="1"/>
  <c r="CM360" i="1"/>
  <c r="CL360" i="1"/>
  <c r="AE360" i="1"/>
  <c r="W360" i="1"/>
  <c r="S360" i="1"/>
  <c r="Q360" i="1"/>
  <c r="G360" i="1"/>
  <c r="CM359" i="1"/>
  <c r="CL359" i="1"/>
  <c r="AE359" i="1"/>
  <c r="W359" i="1"/>
  <c r="S359" i="1"/>
  <c r="Q359" i="1"/>
  <c r="G359" i="1"/>
  <c r="CM358" i="1"/>
  <c r="CL358" i="1"/>
  <c r="AE358" i="1"/>
  <c r="W358" i="1"/>
  <c r="S358" i="1"/>
  <c r="Q358" i="1"/>
  <c r="G358" i="1"/>
  <c r="CM357" i="1"/>
  <c r="CL357" i="1"/>
  <c r="AE357" i="1"/>
  <c r="W357" i="1"/>
  <c r="S357" i="1"/>
  <c r="Q357" i="1"/>
  <c r="G357" i="1"/>
  <c r="CM356" i="1"/>
  <c r="CL356" i="1"/>
  <c r="AE356" i="1"/>
  <c r="W356" i="1"/>
  <c r="S356" i="1"/>
  <c r="Q356" i="1"/>
  <c r="G356" i="1"/>
  <c r="CM355" i="1"/>
  <c r="CL355" i="1"/>
  <c r="AE355" i="1"/>
  <c r="W355" i="1"/>
  <c r="S355" i="1"/>
  <c r="Q355" i="1"/>
  <c r="G355" i="1"/>
  <c r="CM354" i="1"/>
  <c r="CL354" i="1"/>
  <c r="AE354" i="1"/>
  <c r="W354" i="1"/>
  <c r="S354" i="1"/>
  <c r="Q354" i="1"/>
  <c r="G354" i="1"/>
  <c r="CM353" i="1"/>
  <c r="CL353" i="1"/>
  <c r="AE353" i="1"/>
  <c r="W353" i="1"/>
  <c r="S353" i="1"/>
  <c r="Q353" i="1"/>
  <c r="G353" i="1"/>
  <c r="CM352" i="1"/>
  <c r="CL352" i="1"/>
  <c r="AE352" i="1"/>
  <c r="W352" i="1"/>
  <c r="S352" i="1"/>
  <c r="Q352" i="1"/>
  <c r="G352" i="1"/>
  <c r="CM351" i="1"/>
  <c r="CL351" i="1"/>
  <c r="AE351" i="1"/>
  <c r="W351" i="1"/>
  <c r="S351" i="1"/>
  <c r="Q351" i="1"/>
  <c r="G351" i="1"/>
  <c r="CM350" i="1"/>
  <c r="CL350" i="1"/>
  <c r="AE350" i="1"/>
  <c r="W350" i="1"/>
  <c r="S350" i="1"/>
  <c r="Q350" i="1"/>
  <c r="G350" i="1"/>
  <c r="CM349" i="1"/>
  <c r="CL349" i="1"/>
  <c r="AE349" i="1"/>
  <c r="W349" i="1"/>
  <c r="S349" i="1"/>
  <c r="Q349" i="1"/>
  <c r="G349" i="1"/>
  <c r="CM348" i="1"/>
  <c r="CL348" i="1"/>
  <c r="AE348" i="1"/>
  <c r="W348" i="1"/>
  <c r="S348" i="1"/>
  <c r="Q348" i="1"/>
  <c r="G348" i="1"/>
  <c r="CM347" i="1"/>
  <c r="CL347" i="1"/>
  <c r="AE347" i="1"/>
  <c r="W347" i="1"/>
  <c r="S347" i="1"/>
  <c r="Q347" i="1"/>
  <c r="G347" i="1"/>
  <c r="CM346" i="1"/>
  <c r="CL346" i="1"/>
  <c r="AE346" i="1"/>
  <c r="W346" i="1"/>
  <c r="S346" i="1"/>
  <c r="Q346" i="1"/>
  <c r="G346" i="1"/>
  <c r="CM345" i="1"/>
  <c r="CL345" i="1"/>
  <c r="AE345" i="1"/>
  <c r="W345" i="1"/>
  <c r="S345" i="1"/>
  <c r="Q345" i="1"/>
  <c r="G345" i="1"/>
  <c r="CM344" i="1"/>
  <c r="CL344" i="1"/>
  <c r="AE344" i="1"/>
  <c r="W344" i="1"/>
  <c r="S344" i="1"/>
  <c r="Q344" i="1"/>
  <c r="G344" i="1"/>
  <c r="CM343" i="1"/>
  <c r="CL343" i="1"/>
  <c r="AE343" i="1"/>
  <c r="W343" i="1"/>
  <c r="S343" i="1"/>
  <c r="Q343" i="1"/>
  <c r="G343" i="1"/>
  <c r="CM342" i="1"/>
  <c r="CL342" i="1"/>
  <c r="AE342" i="1"/>
  <c r="W342" i="1"/>
  <c r="Q342" i="1"/>
  <c r="G342" i="1"/>
  <c r="CM341" i="1"/>
  <c r="CL341" i="1"/>
  <c r="AE341" i="1"/>
  <c r="W341" i="1"/>
  <c r="Q341" i="1"/>
  <c r="G341" i="1"/>
  <c r="CM340" i="1"/>
  <c r="CL340" i="1"/>
  <c r="AE340" i="1"/>
  <c r="W340" i="1"/>
  <c r="Q340" i="1"/>
  <c r="G340" i="1"/>
  <c r="CM339" i="1"/>
  <c r="CL339" i="1"/>
  <c r="AE339" i="1"/>
  <c r="W339" i="1"/>
  <c r="S339" i="1"/>
  <c r="Q339" i="1"/>
  <c r="G339" i="1"/>
  <c r="CM338" i="1"/>
  <c r="CL338" i="1"/>
  <c r="AE338" i="1"/>
  <c r="W338" i="1"/>
  <c r="S338" i="1"/>
  <c r="Q338" i="1"/>
  <c r="G338" i="1"/>
  <c r="CM337" i="1"/>
  <c r="CL337" i="1"/>
  <c r="AE337" i="1"/>
  <c r="W337" i="1"/>
  <c r="S337" i="1"/>
  <c r="Q337" i="1"/>
  <c r="G337" i="1"/>
  <c r="CM336" i="1"/>
  <c r="CL336" i="1"/>
  <c r="AE336" i="1"/>
  <c r="W336" i="1"/>
  <c r="S336" i="1"/>
  <c r="Q336" i="1"/>
  <c r="G336" i="1"/>
  <c r="CM335" i="1"/>
  <c r="CL335" i="1"/>
  <c r="AE335" i="1"/>
  <c r="W335" i="1"/>
  <c r="S335" i="1"/>
  <c r="Q335" i="1"/>
  <c r="G335" i="1"/>
  <c r="CM334" i="1"/>
  <c r="CL334" i="1"/>
  <c r="AE334" i="1"/>
  <c r="W334" i="1"/>
  <c r="S334" i="1"/>
  <c r="Q334" i="1"/>
  <c r="G334" i="1"/>
  <c r="CM333" i="1"/>
  <c r="CL333" i="1"/>
  <c r="AE333" i="1"/>
  <c r="W333" i="1"/>
  <c r="S333" i="1"/>
  <c r="Q333" i="1"/>
  <c r="G333" i="1"/>
  <c r="CM332" i="1"/>
  <c r="CL332" i="1"/>
  <c r="AE332" i="1"/>
  <c r="W332" i="1"/>
  <c r="S332" i="1"/>
  <c r="Q332" i="1"/>
  <c r="G332" i="1"/>
  <c r="CM331" i="1"/>
  <c r="CL331" i="1"/>
  <c r="AE331" i="1"/>
  <c r="W331" i="1"/>
  <c r="S331" i="1"/>
  <c r="Q331" i="1"/>
  <c r="G331" i="1"/>
  <c r="CM330" i="1"/>
  <c r="CL330" i="1"/>
  <c r="AE330" i="1"/>
  <c r="W330" i="1"/>
  <c r="S330" i="1"/>
  <c r="Q330" i="1"/>
  <c r="G330" i="1"/>
  <c r="CM329" i="1"/>
  <c r="CL329" i="1"/>
  <c r="AE329" i="1"/>
  <c r="W329" i="1"/>
  <c r="S329" i="1"/>
  <c r="Q329" i="1"/>
  <c r="G329" i="1"/>
  <c r="CM328" i="1"/>
  <c r="CL328" i="1"/>
  <c r="AE328" i="1"/>
  <c r="W328" i="1"/>
  <c r="S328" i="1"/>
  <c r="Q328" i="1"/>
  <c r="G328" i="1"/>
  <c r="CM327" i="1"/>
  <c r="CL327" i="1"/>
  <c r="AE327" i="1"/>
  <c r="W327" i="1"/>
  <c r="S327" i="1"/>
  <c r="Q327" i="1"/>
  <c r="G327" i="1"/>
  <c r="CM326" i="1"/>
  <c r="CL326" i="1"/>
  <c r="AE326" i="1"/>
  <c r="W326" i="1"/>
  <c r="S326" i="1"/>
  <c r="Q326" i="1"/>
  <c r="G326" i="1"/>
  <c r="CM325" i="1"/>
  <c r="CL325" i="1"/>
  <c r="AE325" i="1"/>
  <c r="W325" i="1"/>
  <c r="S325" i="1"/>
  <c r="Q325" i="1"/>
  <c r="G325" i="1"/>
  <c r="CM324" i="1"/>
  <c r="CL324" i="1"/>
  <c r="AE324" i="1"/>
  <c r="W324" i="1"/>
  <c r="S324" i="1"/>
  <c r="Q324" i="1"/>
  <c r="G324" i="1"/>
  <c r="CM323" i="1"/>
  <c r="CL323" i="1"/>
  <c r="AE323" i="1"/>
  <c r="W323" i="1"/>
  <c r="S323" i="1"/>
  <c r="Q323" i="1"/>
  <c r="G323" i="1"/>
  <c r="CM322" i="1"/>
  <c r="CL322" i="1"/>
  <c r="AE322" i="1"/>
  <c r="W322" i="1"/>
  <c r="S322" i="1"/>
  <c r="Q322" i="1"/>
  <c r="G322" i="1"/>
  <c r="CM321" i="1"/>
  <c r="CL321" i="1"/>
  <c r="AE321" i="1"/>
  <c r="W321" i="1"/>
  <c r="S321" i="1"/>
  <c r="Q321" i="1"/>
  <c r="G321" i="1"/>
  <c r="CM320" i="1"/>
  <c r="CL320" i="1"/>
  <c r="AE320" i="1"/>
  <c r="W320" i="1"/>
  <c r="S320" i="1"/>
  <c r="Q320" i="1"/>
  <c r="G320" i="1"/>
  <c r="CM319" i="1"/>
  <c r="CL319" i="1"/>
  <c r="AE319" i="1"/>
  <c r="W319" i="1"/>
  <c r="S319" i="1"/>
  <c r="Q319" i="1"/>
  <c r="G319" i="1"/>
  <c r="CM318" i="1"/>
  <c r="CL318" i="1"/>
  <c r="AE318" i="1"/>
  <c r="W318" i="1"/>
  <c r="S318" i="1"/>
  <c r="Q318" i="1"/>
  <c r="G318" i="1"/>
  <c r="CM317" i="1"/>
  <c r="CL317" i="1"/>
  <c r="AE317" i="1"/>
  <c r="W317" i="1"/>
  <c r="S317" i="1"/>
  <c r="Q317" i="1"/>
  <c r="G317" i="1"/>
  <c r="CM316" i="1"/>
  <c r="CL316" i="1"/>
  <c r="AE316" i="1"/>
  <c r="W316" i="1"/>
  <c r="S316" i="1"/>
  <c r="Q316" i="1"/>
  <c r="G316" i="1"/>
  <c r="CM315" i="1"/>
  <c r="CL315" i="1"/>
  <c r="AE315" i="1"/>
  <c r="W315" i="1"/>
  <c r="S315" i="1"/>
  <c r="Q315" i="1"/>
  <c r="G315" i="1"/>
  <c r="CM314" i="1"/>
  <c r="CL314" i="1"/>
  <c r="AE314" i="1"/>
  <c r="W314" i="1"/>
  <c r="S314" i="1"/>
  <c r="Q314" i="1"/>
  <c r="G314" i="1"/>
  <c r="CM313" i="1"/>
  <c r="CL313" i="1"/>
  <c r="AE313" i="1"/>
  <c r="W313" i="1"/>
  <c r="S313" i="1"/>
  <c r="Q313" i="1"/>
  <c r="G313" i="1"/>
  <c r="CM312" i="1"/>
  <c r="CL312" i="1"/>
  <c r="AE312" i="1"/>
  <c r="W312" i="1"/>
  <c r="S312" i="1"/>
  <c r="Q312" i="1"/>
  <c r="G312" i="1"/>
  <c r="CM311" i="1"/>
  <c r="CL311" i="1"/>
  <c r="AE311" i="1"/>
  <c r="W311" i="1"/>
  <c r="S311" i="1"/>
  <c r="Q311" i="1"/>
  <c r="G311" i="1"/>
  <c r="CM310" i="1"/>
  <c r="CL310" i="1"/>
  <c r="AE310" i="1"/>
  <c r="W310" i="1"/>
  <c r="S310" i="1"/>
  <c r="Q310" i="1"/>
  <c r="G310" i="1"/>
  <c r="CM309" i="1"/>
  <c r="CL309" i="1"/>
  <c r="AE309" i="1"/>
  <c r="W309" i="1"/>
  <c r="S309" i="1"/>
  <c r="Q309" i="1"/>
  <c r="G309" i="1"/>
  <c r="CM308" i="1"/>
  <c r="CL308" i="1"/>
  <c r="AE308" i="1"/>
  <c r="W308" i="1"/>
  <c r="S308" i="1"/>
  <c r="Q308" i="1"/>
  <c r="G308" i="1"/>
  <c r="CM307" i="1"/>
  <c r="CL307" i="1"/>
  <c r="AE307" i="1"/>
  <c r="W307" i="1"/>
  <c r="S307" i="1"/>
  <c r="Q307" i="1"/>
  <c r="G307" i="1"/>
  <c r="CM306" i="1"/>
  <c r="CL306" i="1"/>
  <c r="AE306" i="1"/>
  <c r="W306" i="1"/>
  <c r="S306" i="1"/>
  <c r="Q306" i="1"/>
  <c r="G306" i="1"/>
  <c r="CM305" i="1"/>
  <c r="CL305" i="1"/>
  <c r="AE305" i="1"/>
  <c r="W305" i="1"/>
  <c r="S305" i="1"/>
  <c r="Q305" i="1"/>
  <c r="G305" i="1"/>
  <c r="CM304" i="1"/>
  <c r="CL304" i="1"/>
  <c r="AE304" i="1"/>
  <c r="W304" i="1"/>
  <c r="S304" i="1"/>
  <c r="Q304" i="1"/>
  <c r="G304" i="1"/>
  <c r="CM303" i="1"/>
  <c r="CL303" i="1"/>
  <c r="AE303" i="1"/>
  <c r="W303" i="1"/>
  <c r="S303" i="1"/>
  <c r="Q303" i="1"/>
  <c r="G303" i="1"/>
  <c r="CM302" i="1"/>
  <c r="CL302" i="1"/>
  <c r="AE302" i="1"/>
  <c r="W302" i="1"/>
  <c r="S302" i="1"/>
  <c r="Q302" i="1"/>
  <c r="G302" i="1"/>
  <c r="CM301" i="1"/>
  <c r="CL301" i="1"/>
  <c r="AE301" i="1"/>
  <c r="W301" i="1"/>
  <c r="S301" i="1"/>
  <c r="Q301" i="1"/>
  <c r="G301" i="1"/>
  <c r="CM300" i="1"/>
  <c r="CL300" i="1"/>
  <c r="AE300" i="1"/>
  <c r="W300" i="1"/>
  <c r="S300" i="1"/>
  <c r="Q300" i="1"/>
  <c r="G300" i="1"/>
  <c r="CM299" i="1"/>
  <c r="CL299" i="1"/>
  <c r="AE299" i="1"/>
  <c r="W299" i="1"/>
  <c r="S299" i="1"/>
  <c r="Q299" i="1"/>
  <c r="G299" i="1"/>
  <c r="CM298" i="1"/>
  <c r="CL298" i="1"/>
  <c r="AE298" i="1"/>
  <c r="W298" i="1"/>
  <c r="S298" i="1"/>
  <c r="Q298" i="1"/>
  <c r="G298" i="1"/>
  <c r="CM297" i="1"/>
  <c r="CL297" i="1"/>
  <c r="AE297" i="1"/>
  <c r="W297" i="1"/>
  <c r="S297" i="1"/>
  <c r="Q297" i="1"/>
  <c r="G297" i="1"/>
  <c r="CM296" i="1"/>
  <c r="CL296" i="1"/>
  <c r="AE296" i="1"/>
  <c r="W296" i="1"/>
  <c r="S296" i="1"/>
  <c r="Q296" i="1"/>
  <c r="G296" i="1"/>
  <c r="CM295" i="1"/>
  <c r="CL295" i="1"/>
  <c r="AE295" i="1"/>
  <c r="W295" i="1"/>
  <c r="S295" i="1"/>
  <c r="Q295" i="1"/>
  <c r="G295" i="1"/>
  <c r="CM294" i="1"/>
  <c r="CL294" i="1"/>
  <c r="AE294" i="1"/>
  <c r="W294" i="1"/>
  <c r="S294" i="1"/>
  <c r="Q294" i="1"/>
  <c r="G294" i="1"/>
  <c r="CM293" i="1"/>
  <c r="CL293" i="1"/>
  <c r="AE293" i="1"/>
  <c r="W293" i="1"/>
  <c r="S293" i="1"/>
  <c r="Q293" i="1"/>
  <c r="G293" i="1"/>
  <c r="CM292" i="1"/>
  <c r="CL292" i="1"/>
  <c r="AE292" i="1"/>
  <c r="W292" i="1"/>
  <c r="S292" i="1"/>
  <c r="Q292" i="1"/>
  <c r="G292" i="1"/>
  <c r="CM291" i="1"/>
  <c r="CL291" i="1"/>
  <c r="AE291" i="1"/>
  <c r="W291" i="1"/>
  <c r="S291" i="1"/>
  <c r="Q291" i="1"/>
  <c r="G291" i="1"/>
  <c r="CM290" i="1"/>
  <c r="CL290" i="1"/>
  <c r="AE290" i="1"/>
  <c r="W290" i="1"/>
  <c r="S290" i="1"/>
  <c r="Q290" i="1"/>
  <c r="G290" i="1"/>
  <c r="CM289" i="1"/>
  <c r="CL289" i="1"/>
  <c r="AE289" i="1"/>
  <c r="W289" i="1"/>
  <c r="S289" i="1"/>
  <c r="Q289" i="1"/>
  <c r="G289" i="1"/>
  <c r="CM288" i="1"/>
  <c r="CL288" i="1"/>
  <c r="AE288" i="1"/>
  <c r="W288" i="1"/>
  <c r="S288" i="1"/>
  <c r="Q288" i="1"/>
  <c r="G288" i="1"/>
  <c r="CM287" i="1"/>
  <c r="CL287" i="1"/>
  <c r="AE287" i="1"/>
  <c r="W287" i="1"/>
  <c r="S287" i="1"/>
  <c r="Q287" i="1"/>
  <c r="G287" i="1"/>
  <c r="CM286" i="1"/>
  <c r="CL286" i="1"/>
  <c r="AE286" i="1"/>
  <c r="W286" i="1"/>
  <c r="S286" i="1"/>
  <c r="Q286" i="1"/>
  <c r="G286" i="1"/>
  <c r="CM285" i="1"/>
  <c r="CL285" i="1"/>
  <c r="AE285" i="1"/>
  <c r="W285" i="1"/>
  <c r="S285" i="1"/>
  <c r="Q285" i="1"/>
  <c r="G285" i="1"/>
  <c r="CM284" i="1"/>
  <c r="CL284" i="1"/>
  <c r="AE284" i="1"/>
  <c r="W284" i="1"/>
  <c r="S284" i="1"/>
  <c r="Q284" i="1"/>
  <c r="G284" i="1"/>
  <c r="CM283" i="1"/>
  <c r="CL283" i="1"/>
  <c r="AE283" i="1"/>
  <c r="W283" i="1"/>
  <c r="S283" i="1"/>
  <c r="Q283" i="1"/>
  <c r="G283" i="1"/>
  <c r="CM282" i="1"/>
  <c r="CL282" i="1"/>
  <c r="AE282" i="1"/>
  <c r="W282" i="1"/>
  <c r="S282" i="1"/>
  <c r="Q282" i="1"/>
  <c r="G282" i="1"/>
  <c r="CM281" i="1"/>
  <c r="CL281" i="1"/>
  <c r="AE281" i="1"/>
  <c r="W281" i="1"/>
  <c r="S281" i="1"/>
  <c r="Q281" i="1"/>
  <c r="G281" i="1"/>
  <c r="CM280" i="1"/>
  <c r="CL280" i="1"/>
  <c r="AE280" i="1"/>
  <c r="W280" i="1"/>
  <c r="S280" i="1"/>
  <c r="Q280" i="1"/>
  <c r="G280" i="1"/>
  <c r="CM279" i="1"/>
  <c r="CL279" i="1"/>
  <c r="AE279" i="1"/>
  <c r="W279" i="1"/>
  <c r="S279" i="1"/>
  <c r="Q279" i="1"/>
  <c r="G279" i="1"/>
  <c r="CM278" i="1"/>
  <c r="CL278" i="1"/>
  <c r="AE278" i="1"/>
  <c r="W278" i="1"/>
  <c r="S278" i="1"/>
  <c r="Q278" i="1"/>
  <c r="G278" i="1"/>
  <c r="CM277" i="1"/>
  <c r="CL277" i="1"/>
  <c r="AE277" i="1"/>
  <c r="W277" i="1"/>
  <c r="S277" i="1"/>
  <c r="Q277" i="1"/>
  <c r="G277" i="1"/>
  <c r="CM276" i="1"/>
  <c r="CL276" i="1"/>
  <c r="AE276" i="1"/>
  <c r="W276" i="1"/>
  <c r="S276" i="1"/>
  <c r="Q276" i="1"/>
  <c r="G276" i="1"/>
  <c r="CM275" i="1"/>
  <c r="CL275" i="1"/>
  <c r="AE275" i="1"/>
  <c r="W275" i="1"/>
  <c r="S275" i="1"/>
  <c r="Q275" i="1"/>
  <c r="G275" i="1"/>
  <c r="CM274" i="1"/>
  <c r="CL274" i="1"/>
  <c r="AE274" i="1"/>
  <c r="W274" i="1"/>
  <c r="S274" i="1"/>
  <c r="Q274" i="1"/>
  <c r="G274" i="1"/>
  <c r="CM273" i="1"/>
  <c r="CL273" i="1"/>
  <c r="AE273" i="1"/>
  <c r="W273" i="1"/>
  <c r="S273" i="1"/>
  <c r="Q273" i="1"/>
  <c r="G273" i="1"/>
  <c r="CM272" i="1"/>
  <c r="CL272" i="1"/>
  <c r="AE272" i="1"/>
  <c r="W272" i="1"/>
  <c r="S272" i="1"/>
  <c r="Q272" i="1"/>
  <c r="G272" i="1"/>
  <c r="CM271" i="1"/>
  <c r="CL271" i="1"/>
  <c r="AE271" i="1"/>
  <c r="W271" i="1"/>
  <c r="S271" i="1"/>
  <c r="Q271" i="1"/>
  <c r="G271" i="1"/>
  <c r="CM270" i="1"/>
  <c r="CL270" i="1"/>
  <c r="AE270" i="1"/>
  <c r="W270" i="1"/>
  <c r="S270" i="1"/>
  <c r="Q270" i="1"/>
  <c r="G270" i="1"/>
  <c r="CM269" i="1"/>
  <c r="CL269" i="1"/>
  <c r="AE269" i="1"/>
  <c r="W269" i="1"/>
  <c r="S269" i="1"/>
  <c r="Q269" i="1"/>
  <c r="G269" i="1"/>
  <c r="CM268" i="1"/>
  <c r="CL268" i="1"/>
  <c r="AE268" i="1"/>
  <c r="W268" i="1"/>
  <c r="S268" i="1"/>
  <c r="Q268" i="1"/>
  <c r="G268" i="1"/>
  <c r="CM267" i="1"/>
  <c r="CL267" i="1"/>
  <c r="AE267" i="1"/>
  <c r="W267" i="1"/>
  <c r="S267" i="1"/>
  <c r="Q267" i="1"/>
  <c r="G267" i="1"/>
  <c r="CM266" i="1"/>
  <c r="CL266" i="1"/>
  <c r="AE266" i="1"/>
  <c r="W266" i="1"/>
  <c r="S266" i="1"/>
  <c r="Q266" i="1"/>
  <c r="G266" i="1"/>
  <c r="CM265" i="1"/>
  <c r="CL265" i="1"/>
  <c r="AE265" i="1"/>
  <c r="W265" i="1"/>
  <c r="S265" i="1"/>
  <c r="Q265" i="1"/>
  <c r="G265" i="1"/>
  <c r="CM264" i="1"/>
  <c r="CL264" i="1"/>
  <c r="AE264" i="1"/>
  <c r="W264" i="1"/>
  <c r="S264" i="1"/>
  <c r="Q264" i="1"/>
  <c r="G264" i="1"/>
  <c r="CM263" i="1"/>
  <c r="CL263" i="1"/>
  <c r="AE263" i="1"/>
  <c r="W263" i="1"/>
  <c r="S263" i="1"/>
  <c r="Q263" i="1"/>
  <c r="G263" i="1"/>
  <c r="CM262" i="1"/>
  <c r="CL262" i="1"/>
  <c r="AE262" i="1"/>
  <c r="W262" i="1"/>
  <c r="S262" i="1"/>
  <c r="Q262" i="1"/>
  <c r="G262" i="1"/>
  <c r="CM261" i="1"/>
  <c r="CL261" i="1"/>
  <c r="AE261" i="1"/>
  <c r="W261" i="1"/>
  <c r="S261" i="1"/>
  <c r="Q261" i="1"/>
  <c r="G261" i="1"/>
  <c r="CM260" i="1"/>
  <c r="CL260" i="1"/>
  <c r="AE260" i="1"/>
  <c r="W260" i="1"/>
  <c r="S260" i="1"/>
  <c r="Q260" i="1"/>
  <c r="G260" i="1"/>
  <c r="CM259" i="1"/>
  <c r="CL259" i="1"/>
  <c r="AE259" i="1"/>
  <c r="W259" i="1"/>
  <c r="S259" i="1"/>
  <c r="Q259" i="1"/>
  <c r="G259" i="1"/>
  <c r="CM258" i="1"/>
  <c r="CL258" i="1"/>
  <c r="AE258" i="1"/>
  <c r="W258" i="1"/>
  <c r="S258" i="1"/>
  <c r="Q258" i="1"/>
  <c r="G258" i="1"/>
  <c r="CM257" i="1"/>
  <c r="CL257" i="1"/>
  <c r="AE257" i="1"/>
  <c r="W257" i="1"/>
  <c r="S257" i="1"/>
  <c r="Q257" i="1"/>
  <c r="G257" i="1"/>
  <c r="CM256" i="1"/>
  <c r="CL256" i="1"/>
  <c r="AE256" i="1"/>
  <c r="W256" i="1"/>
  <c r="S256" i="1"/>
  <c r="Q256" i="1"/>
  <c r="G256" i="1"/>
  <c r="CM255" i="1"/>
  <c r="CL255" i="1"/>
  <c r="AE255" i="1"/>
  <c r="W255" i="1"/>
  <c r="S255" i="1"/>
  <c r="Q255" i="1"/>
  <c r="G255" i="1"/>
  <c r="CM254" i="1"/>
  <c r="CL254" i="1"/>
  <c r="AE254" i="1"/>
  <c r="W254" i="1"/>
  <c r="S254" i="1"/>
  <c r="Q254" i="1"/>
  <c r="G254" i="1"/>
  <c r="CM253" i="1"/>
  <c r="CL253" i="1"/>
  <c r="AE253" i="1"/>
  <c r="W253" i="1"/>
  <c r="S253" i="1"/>
  <c r="Q253" i="1"/>
  <c r="G253" i="1"/>
  <c r="CM252" i="1"/>
  <c r="CL252" i="1"/>
  <c r="AE252" i="1"/>
  <c r="W252" i="1"/>
  <c r="S252" i="1"/>
  <c r="Q252" i="1"/>
  <c r="G252" i="1"/>
  <c r="CM251" i="1"/>
  <c r="CL251" i="1"/>
  <c r="AE251" i="1"/>
  <c r="W251" i="1"/>
  <c r="S251" i="1"/>
  <c r="Q251" i="1"/>
  <c r="G251" i="1"/>
  <c r="CM250" i="1"/>
  <c r="CL250" i="1"/>
  <c r="AE250" i="1"/>
  <c r="W250" i="1"/>
  <c r="S250" i="1"/>
  <c r="Q250" i="1"/>
  <c r="G250" i="1"/>
  <c r="CM249" i="1"/>
  <c r="CL249" i="1"/>
  <c r="AE249" i="1"/>
  <c r="W249" i="1"/>
  <c r="S249" i="1"/>
  <c r="Q249" i="1"/>
  <c r="G249" i="1"/>
  <c r="CM248" i="1"/>
  <c r="CL248" i="1"/>
  <c r="AE248" i="1"/>
  <c r="W248" i="1"/>
  <c r="S248" i="1"/>
  <c r="Q248" i="1"/>
  <c r="G248" i="1"/>
  <c r="CM247" i="1"/>
  <c r="CL247" i="1"/>
  <c r="AE247" i="1"/>
  <c r="W247" i="1"/>
  <c r="S247" i="1"/>
  <c r="Q247" i="1"/>
  <c r="G247" i="1"/>
  <c r="CM246" i="1"/>
  <c r="CL246" i="1"/>
  <c r="AE246" i="1"/>
  <c r="W246" i="1"/>
  <c r="S246" i="1"/>
  <c r="Q246" i="1"/>
  <c r="G246" i="1"/>
  <c r="CM245" i="1"/>
  <c r="CL245" i="1"/>
  <c r="AE245" i="1"/>
  <c r="W245" i="1"/>
  <c r="S245" i="1"/>
  <c r="Q245" i="1"/>
  <c r="G245" i="1"/>
  <c r="CM244" i="1"/>
  <c r="CL244" i="1"/>
  <c r="AE244" i="1"/>
  <c r="W244" i="1"/>
  <c r="S244" i="1"/>
  <c r="Q244" i="1"/>
  <c r="G244" i="1"/>
  <c r="CM243" i="1"/>
  <c r="CL243" i="1"/>
  <c r="AE243" i="1"/>
  <c r="W243" i="1"/>
  <c r="S243" i="1"/>
  <c r="Q243" i="1"/>
  <c r="G243" i="1"/>
  <c r="CM242" i="1"/>
  <c r="CL242" i="1"/>
  <c r="AE242" i="1"/>
  <c r="W242" i="1"/>
  <c r="S242" i="1"/>
  <c r="Q242" i="1"/>
  <c r="G242" i="1"/>
  <c r="CM241" i="1"/>
  <c r="CL241" i="1"/>
  <c r="AE241" i="1"/>
  <c r="W241" i="1"/>
  <c r="S241" i="1"/>
  <c r="Q241" i="1"/>
  <c r="G241" i="1"/>
  <c r="CM240" i="1"/>
  <c r="CL240" i="1"/>
  <c r="AE240" i="1"/>
  <c r="W240" i="1"/>
  <c r="S240" i="1"/>
  <c r="Q240" i="1"/>
  <c r="G240" i="1"/>
  <c r="CM239" i="1"/>
  <c r="CL239" i="1"/>
  <c r="AE239" i="1"/>
  <c r="W239" i="1"/>
  <c r="S239" i="1"/>
  <c r="Q239" i="1"/>
  <c r="G239" i="1"/>
  <c r="CM238" i="1"/>
  <c r="CL238" i="1"/>
  <c r="AE238" i="1"/>
  <c r="W238" i="1"/>
  <c r="S238" i="1"/>
  <c r="Q238" i="1"/>
  <c r="G238" i="1"/>
  <c r="CM237" i="1"/>
  <c r="CL237" i="1"/>
  <c r="AE237" i="1"/>
  <c r="W237" i="1"/>
  <c r="S237" i="1"/>
  <c r="Q237" i="1"/>
  <c r="G237" i="1"/>
  <c r="CM236" i="1"/>
  <c r="CL236" i="1"/>
  <c r="AE236" i="1"/>
  <c r="W236" i="1"/>
  <c r="S236" i="1"/>
  <c r="Q236" i="1"/>
  <c r="G236" i="1"/>
  <c r="CM235" i="1"/>
  <c r="CL235" i="1"/>
  <c r="AE235" i="1"/>
  <c r="W235" i="1"/>
  <c r="S235" i="1"/>
  <c r="Q235" i="1"/>
  <c r="G235" i="1"/>
  <c r="CM234" i="1"/>
  <c r="CL234" i="1"/>
  <c r="AE234" i="1"/>
  <c r="W234" i="1"/>
  <c r="S234" i="1"/>
  <c r="Q234" i="1"/>
  <c r="G234" i="1"/>
  <c r="CM233" i="1"/>
  <c r="CL233" i="1"/>
  <c r="AE233" i="1"/>
  <c r="W233" i="1"/>
  <c r="S233" i="1"/>
  <c r="Q233" i="1"/>
  <c r="G233" i="1"/>
  <c r="CM232" i="1"/>
  <c r="CL232" i="1"/>
  <c r="AE232" i="1"/>
  <c r="W232" i="1"/>
  <c r="S232" i="1"/>
  <c r="Q232" i="1"/>
  <c r="G232" i="1"/>
  <c r="CM231" i="1"/>
  <c r="CL231" i="1"/>
  <c r="AE231" i="1"/>
  <c r="W231" i="1"/>
  <c r="S231" i="1"/>
  <c r="Q231" i="1"/>
  <c r="G231" i="1"/>
  <c r="CM230" i="1"/>
  <c r="CL230" i="1"/>
  <c r="AE230" i="1"/>
  <c r="W230" i="1"/>
  <c r="S230" i="1"/>
  <c r="Q230" i="1"/>
  <c r="G230" i="1"/>
  <c r="CM229" i="1"/>
  <c r="CL229" i="1"/>
  <c r="AE229" i="1"/>
  <c r="W229" i="1"/>
  <c r="S229" i="1"/>
  <c r="Q229" i="1"/>
  <c r="G229" i="1"/>
  <c r="CM228" i="1"/>
  <c r="CL228" i="1"/>
  <c r="AE228" i="1"/>
  <c r="W228" i="1"/>
  <c r="S228" i="1"/>
  <c r="Q228" i="1"/>
  <c r="G228" i="1"/>
  <c r="CM227" i="1"/>
  <c r="CL227" i="1"/>
  <c r="AE227" i="1"/>
  <c r="W227" i="1"/>
  <c r="S227" i="1"/>
  <c r="Q227" i="1"/>
  <c r="G227" i="1"/>
  <c r="CM226" i="1"/>
  <c r="CL226" i="1"/>
  <c r="AE226" i="1"/>
  <c r="W226" i="1"/>
  <c r="S226" i="1"/>
  <c r="Q226" i="1"/>
  <c r="G226" i="1"/>
  <c r="CM225" i="1"/>
  <c r="CL225" i="1"/>
  <c r="AE225" i="1"/>
  <c r="W225" i="1"/>
  <c r="S225" i="1"/>
  <c r="Q225" i="1"/>
  <c r="G225" i="1"/>
  <c r="CM224" i="1"/>
  <c r="CL224" i="1"/>
  <c r="AE224" i="1"/>
  <c r="W224" i="1"/>
  <c r="S224" i="1"/>
  <c r="Q224" i="1"/>
  <c r="G224" i="1"/>
  <c r="CM223" i="1"/>
  <c r="CL223" i="1"/>
  <c r="AE223" i="1"/>
  <c r="W223" i="1"/>
  <c r="S223" i="1"/>
  <c r="Q223" i="1"/>
  <c r="G223" i="1"/>
  <c r="CM222" i="1"/>
  <c r="CL222" i="1"/>
  <c r="AE222" i="1"/>
  <c r="W222" i="1"/>
  <c r="S222" i="1"/>
  <c r="Q222" i="1"/>
  <c r="G222" i="1"/>
  <c r="CM221" i="1"/>
  <c r="CL221" i="1"/>
  <c r="AE221" i="1"/>
  <c r="W221" i="1"/>
  <c r="S221" i="1"/>
  <c r="Q221" i="1"/>
  <c r="G221" i="1"/>
  <c r="CM220" i="1"/>
  <c r="CL220" i="1"/>
  <c r="AE220" i="1"/>
  <c r="W220" i="1"/>
  <c r="S220" i="1"/>
  <c r="Q220" i="1"/>
  <c r="G220" i="1"/>
  <c r="CM219" i="1"/>
  <c r="CL219" i="1"/>
  <c r="AE219" i="1"/>
  <c r="W219" i="1"/>
  <c r="S219" i="1"/>
  <c r="Q219" i="1"/>
  <c r="G219" i="1"/>
  <c r="CM218" i="1"/>
  <c r="CL218" i="1"/>
  <c r="AE218" i="1"/>
  <c r="W218" i="1"/>
  <c r="S218" i="1"/>
  <c r="Q218" i="1"/>
  <c r="G218" i="1"/>
  <c r="CM217" i="1"/>
  <c r="CL217" i="1"/>
  <c r="AE217" i="1"/>
  <c r="W217" i="1"/>
  <c r="S217" i="1"/>
  <c r="Q217" i="1"/>
  <c r="G217" i="1"/>
  <c r="CM216" i="1"/>
  <c r="CL216" i="1"/>
  <c r="AE216" i="1"/>
  <c r="W216" i="1"/>
  <c r="S216" i="1"/>
  <c r="Q216" i="1"/>
  <c r="G216" i="1"/>
  <c r="CM215" i="1"/>
  <c r="CL215" i="1"/>
  <c r="AE215" i="1"/>
  <c r="W215" i="1"/>
  <c r="S215" i="1"/>
  <c r="Q215" i="1"/>
  <c r="G215" i="1"/>
  <c r="CM214" i="1"/>
  <c r="CL214" i="1"/>
  <c r="AE214" i="1"/>
  <c r="W214" i="1"/>
  <c r="S214" i="1"/>
  <c r="Q214" i="1"/>
  <c r="G214" i="1"/>
  <c r="CM213" i="1"/>
  <c r="CL213" i="1"/>
  <c r="AE213" i="1"/>
  <c r="W213" i="1"/>
  <c r="S213" i="1"/>
  <c r="Q213" i="1"/>
  <c r="G213" i="1"/>
  <c r="CM212" i="1"/>
  <c r="CL212" i="1"/>
  <c r="AE212" i="1"/>
  <c r="W212" i="1"/>
  <c r="S212" i="1"/>
  <c r="Q212" i="1"/>
  <c r="G212" i="1"/>
  <c r="CM211" i="1"/>
  <c r="CL211" i="1"/>
  <c r="AE211" i="1"/>
  <c r="W211" i="1"/>
  <c r="S211" i="1"/>
  <c r="Q211" i="1"/>
  <c r="G211" i="1"/>
  <c r="CM210" i="1"/>
  <c r="CL210" i="1"/>
  <c r="AE210" i="1"/>
  <c r="W210" i="1"/>
  <c r="S210" i="1"/>
  <c r="Q210" i="1"/>
  <c r="G210" i="1"/>
  <c r="CM209" i="1"/>
  <c r="CL209" i="1"/>
  <c r="AE209" i="1"/>
  <c r="W209" i="1"/>
  <c r="S209" i="1"/>
  <c r="Q209" i="1"/>
  <c r="G209" i="1"/>
  <c r="CM208" i="1"/>
  <c r="CL208" i="1"/>
  <c r="AE208" i="1"/>
  <c r="W208" i="1"/>
  <c r="S208" i="1"/>
  <c r="Q208" i="1"/>
  <c r="G208" i="1"/>
  <c r="CM207" i="1"/>
  <c r="CL207" i="1"/>
  <c r="AE207" i="1"/>
  <c r="W207" i="1"/>
  <c r="S207" i="1"/>
  <c r="Q207" i="1"/>
  <c r="G207" i="1"/>
  <c r="CM206" i="1"/>
  <c r="CL206" i="1"/>
  <c r="AE206" i="1"/>
  <c r="W206" i="1"/>
  <c r="S206" i="1"/>
  <c r="Q206" i="1"/>
  <c r="G206" i="1"/>
  <c r="CM205" i="1"/>
  <c r="CL205" i="1"/>
  <c r="AE205" i="1"/>
  <c r="W205" i="1"/>
  <c r="S205" i="1"/>
  <c r="Q205" i="1"/>
  <c r="G205" i="1"/>
  <c r="CM204" i="1"/>
  <c r="CL204" i="1"/>
  <c r="AE204" i="1"/>
  <c r="W204" i="1"/>
  <c r="S204" i="1"/>
  <c r="Q204" i="1"/>
  <c r="G204" i="1"/>
  <c r="CM203" i="1"/>
  <c r="CL203" i="1"/>
  <c r="AE203" i="1"/>
  <c r="W203" i="1"/>
  <c r="S203" i="1"/>
  <c r="Q203" i="1"/>
  <c r="G203" i="1"/>
  <c r="CM202" i="1"/>
  <c r="CL202" i="1"/>
  <c r="AE202" i="1"/>
  <c r="W202" i="1"/>
  <c r="S202" i="1"/>
  <c r="Q202" i="1"/>
  <c r="G202" i="1"/>
  <c r="CM201" i="1"/>
  <c r="CL201" i="1"/>
  <c r="AE201" i="1"/>
  <c r="W201" i="1"/>
  <c r="S201" i="1"/>
  <c r="Q201" i="1"/>
  <c r="G201" i="1"/>
  <c r="CM200" i="1"/>
  <c r="CL200" i="1"/>
  <c r="AE200" i="1"/>
  <c r="W200" i="1"/>
  <c r="S200" i="1"/>
  <c r="Q200" i="1"/>
  <c r="G200" i="1"/>
  <c r="CM199" i="1"/>
  <c r="CL199" i="1"/>
  <c r="AE199" i="1"/>
  <c r="W199" i="1"/>
  <c r="S199" i="1"/>
  <c r="Q199" i="1"/>
  <c r="G199" i="1"/>
  <c r="CM198" i="1"/>
  <c r="CL198" i="1"/>
  <c r="AE198" i="1"/>
  <c r="W198" i="1"/>
  <c r="S198" i="1"/>
  <c r="Q198" i="1"/>
  <c r="G198" i="1"/>
  <c r="CM197" i="1"/>
  <c r="CL197" i="1"/>
  <c r="AE197" i="1"/>
  <c r="W197" i="1"/>
  <c r="S197" i="1"/>
  <c r="Q197" i="1"/>
  <c r="G197" i="1"/>
  <c r="CM196" i="1"/>
  <c r="CL196" i="1"/>
  <c r="AE196" i="1"/>
  <c r="W196" i="1"/>
  <c r="S196" i="1"/>
  <c r="Q196" i="1"/>
  <c r="G196" i="1"/>
  <c r="CM195" i="1"/>
  <c r="CL195" i="1"/>
  <c r="AE195" i="1"/>
  <c r="W195" i="1"/>
  <c r="S195" i="1"/>
  <c r="Q195" i="1"/>
  <c r="G195" i="1"/>
  <c r="CM194" i="1"/>
  <c r="CL194" i="1"/>
  <c r="AE194" i="1"/>
  <c r="W194" i="1"/>
  <c r="S194" i="1"/>
  <c r="Q194" i="1"/>
  <c r="G194" i="1"/>
  <c r="CM193" i="1"/>
  <c r="CL193" i="1"/>
  <c r="AE193" i="1"/>
  <c r="W193" i="1"/>
  <c r="S193" i="1"/>
  <c r="Q193" i="1"/>
  <c r="G193" i="1"/>
  <c r="CM192" i="1"/>
  <c r="CL192" i="1"/>
  <c r="AE192" i="1"/>
  <c r="W192" i="1"/>
  <c r="S192" i="1"/>
  <c r="Q192" i="1"/>
  <c r="G192" i="1"/>
  <c r="CM191" i="1"/>
  <c r="CL191" i="1"/>
  <c r="AE191" i="1"/>
  <c r="W191" i="1"/>
  <c r="S191" i="1"/>
  <c r="Q191" i="1"/>
  <c r="G191" i="1"/>
  <c r="CM190" i="1"/>
  <c r="CL190" i="1"/>
  <c r="AE190" i="1"/>
  <c r="W190" i="1"/>
  <c r="S190" i="1"/>
  <c r="Q190" i="1"/>
  <c r="G190" i="1"/>
  <c r="CM189" i="1"/>
  <c r="CL189" i="1"/>
  <c r="AE189" i="1"/>
  <c r="W189" i="1"/>
  <c r="S189" i="1"/>
  <c r="Q189" i="1"/>
  <c r="G189" i="1"/>
  <c r="CM188" i="1"/>
  <c r="CL188" i="1"/>
  <c r="AE188" i="1"/>
  <c r="W188" i="1"/>
  <c r="S188" i="1"/>
  <c r="Q188" i="1"/>
  <c r="G188" i="1"/>
  <c r="CM187" i="1"/>
  <c r="CL187" i="1"/>
  <c r="AE187" i="1"/>
  <c r="W187" i="1"/>
  <c r="S187" i="1"/>
  <c r="Q187" i="1"/>
  <c r="G187" i="1"/>
  <c r="CM186" i="1"/>
  <c r="CL186" i="1"/>
  <c r="AE186" i="1"/>
  <c r="W186" i="1"/>
  <c r="S186" i="1"/>
  <c r="Q186" i="1"/>
  <c r="G186" i="1"/>
  <c r="CM185" i="1"/>
  <c r="CL185" i="1"/>
  <c r="AE185" i="1"/>
  <c r="W185" i="1"/>
  <c r="S185" i="1"/>
  <c r="Q185" i="1"/>
  <c r="G185" i="1"/>
  <c r="CM184" i="1"/>
  <c r="CL184" i="1"/>
  <c r="AE184" i="1"/>
  <c r="W184" i="1"/>
  <c r="S184" i="1"/>
  <c r="Q184" i="1"/>
  <c r="G184" i="1"/>
  <c r="CM183" i="1"/>
  <c r="CL183" i="1"/>
  <c r="AE183" i="1"/>
  <c r="W183" i="1"/>
  <c r="S183" i="1"/>
  <c r="Q183" i="1"/>
  <c r="G183" i="1"/>
  <c r="CM182" i="1"/>
  <c r="CL182" i="1"/>
  <c r="AE182" i="1"/>
  <c r="W182" i="1"/>
  <c r="S182" i="1"/>
  <c r="Q182" i="1"/>
  <c r="G182" i="1"/>
  <c r="CM181" i="1"/>
  <c r="CL181" i="1"/>
  <c r="AE181" i="1"/>
  <c r="W181" i="1"/>
  <c r="S181" i="1"/>
  <c r="Q181" i="1"/>
  <c r="G181" i="1"/>
  <c r="CM180" i="1"/>
  <c r="CL180" i="1"/>
  <c r="AE180" i="1"/>
  <c r="W180" i="1"/>
  <c r="S180" i="1"/>
  <c r="Q180" i="1"/>
  <c r="G180" i="1"/>
  <c r="CM179" i="1"/>
  <c r="CL179" i="1"/>
  <c r="AE179" i="1"/>
  <c r="W179" i="1"/>
  <c r="S179" i="1"/>
  <c r="Q179" i="1"/>
  <c r="G179" i="1"/>
  <c r="CM178" i="1"/>
  <c r="CL178" i="1"/>
  <c r="AE178" i="1"/>
  <c r="W178" i="1"/>
  <c r="S178" i="1"/>
  <c r="Q178" i="1"/>
  <c r="G178" i="1"/>
  <c r="CM177" i="1"/>
  <c r="CL177" i="1"/>
  <c r="AE177" i="1"/>
  <c r="W177" i="1"/>
  <c r="S177" i="1"/>
  <c r="Q177" i="1"/>
  <c r="G177" i="1"/>
  <c r="CM176" i="1"/>
  <c r="CL176" i="1"/>
  <c r="AE176" i="1"/>
  <c r="W176" i="1"/>
  <c r="S176" i="1"/>
  <c r="Q176" i="1"/>
  <c r="G176" i="1"/>
  <c r="CM175" i="1"/>
  <c r="CL175" i="1"/>
  <c r="AE175" i="1"/>
  <c r="W175" i="1"/>
  <c r="S175" i="1"/>
  <c r="Q175" i="1"/>
  <c r="G175" i="1"/>
  <c r="CM174" i="1"/>
  <c r="CL174" i="1"/>
  <c r="AE174" i="1"/>
  <c r="W174" i="1"/>
  <c r="S174" i="1"/>
  <c r="Q174" i="1"/>
  <c r="G174" i="1"/>
  <c r="CM173" i="1"/>
  <c r="CL173" i="1"/>
  <c r="AE173" i="1"/>
  <c r="W173" i="1"/>
  <c r="S173" i="1"/>
  <c r="Q173" i="1"/>
  <c r="G173" i="1"/>
  <c r="CM172" i="1"/>
  <c r="CL172" i="1"/>
  <c r="AE172" i="1"/>
  <c r="W172" i="1"/>
  <c r="S172" i="1"/>
  <c r="Q172" i="1"/>
  <c r="G172" i="1"/>
  <c r="CM171" i="1"/>
  <c r="CL171" i="1"/>
  <c r="AE171" i="1"/>
  <c r="W171" i="1"/>
  <c r="S171" i="1"/>
  <c r="Q171" i="1"/>
  <c r="G171" i="1"/>
  <c r="CM170" i="1"/>
  <c r="CL170" i="1"/>
  <c r="AE170" i="1"/>
  <c r="W170" i="1"/>
  <c r="S170" i="1"/>
  <c r="Q170" i="1"/>
  <c r="G170" i="1"/>
  <c r="CM169" i="1"/>
  <c r="CL169" i="1"/>
  <c r="AE169" i="1"/>
  <c r="W169" i="1"/>
  <c r="S169" i="1"/>
  <c r="Q169" i="1"/>
  <c r="G169" i="1"/>
  <c r="CM168" i="1"/>
  <c r="CL168" i="1"/>
  <c r="AE168" i="1"/>
  <c r="W168" i="1"/>
  <c r="S168" i="1"/>
  <c r="Q168" i="1"/>
  <c r="G168" i="1"/>
  <c r="CM167" i="1"/>
  <c r="CL167" i="1"/>
  <c r="AE167" i="1"/>
  <c r="W167" i="1"/>
  <c r="S167" i="1"/>
  <c r="Q167" i="1"/>
  <c r="G167" i="1"/>
  <c r="CM166" i="1"/>
  <c r="CL166" i="1"/>
  <c r="AE166" i="1"/>
  <c r="W166" i="1"/>
  <c r="S166" i="1"/>
  <c r="Q166" i="1"/>
  <c r="G166" i="1"/>
  <c r="CM165" i="1"/>
  <c r="CL165" i="1"/>
  <c r="AE165" i="1"/>
  <c r="W165" i="1"/>
  <c r="S165" i="1"/>
  <c r="Q165" i="1"/>
  <c r="G165" i="1"/>
  <c r="CM164" i="1"/>
  <c r="CL164" i="1"/>
  <c r="AE164" i="1"/>
  <c r="W164" i="1"/>
  <c r="S164" i="1"/>
  <c r="Q164" i="1"/>
  <c r="G164" i="1"/>
  <c r="CM163" i="1"/>
  <c r="CL163" i="1"/>
  <c r="AE163" i="1"/>
  <c r="W163" i="1"/>
  <c r="S163" i="1"/>
  <c r="Q163" i="1"/>
  <c r="G163" i="1"/>
  <c r="CM162" i="1"/>
  <c r="CL162" i="1"/>
  <c r="AE162" i="1"/>
  <c r="W162" i="1"/>
  <c r="S162" i="1"/>
  <c r="Q162" i="1"/>
  <c r="G162" i="1"/>
  <c r="CM161" i="1"/>
  <c r="CL161" i="1"/>
  <c r="AE161" i="1"/>
  <c r="W161" i="1"/>
  <c r="S161" i="1"/>
  <c r="Q161" i="1"/>
  <c r="G161" i="1"/>
  <c r="CM160" i="1"/>
  <c r="CL160" i="1"/>
  <c r="AE160" i="1"/>
  <c r="W160" i="1"/>
  <c r="S160" i="1"/>
  <c r="Q160" i="1"/>
  <c r="G160" i="1"/>
  <c r="CM159" i="1"/>
  <c r="CL159" i="1"/>
  <c r="AE159" i="1"/>
  <c r="W159" i="1"/>
  <c r="S159" i="1"/>
  <c r="Q159" i="1"/>
  <c r="G159" i="1"/>
  <c r="CM158" i="1"/>
  <c r="CL158" i="1"/>
  <c r="AE158" i="1"/>
  <c r="W158" i="1"/>
  <c r="S158" i="1"/>
  <c r="Q158" i="1"/>
  <c r="G158" i="1"/>
  <c r="CM157" i="1"/>
  <c r="CL157" i="1"/>
  <c r="AE157" i="1"/>
  <c r="W157" i="1"/>
  <c r="S157" i="1"/>
  <c r="Q157" i="1"/>
  <c r="G157" i="1"/>
  <c r="CM156" i="1"/>
  <c r="CL156" i="1"/>
  <c r="AE156" i="1"/>
  <c r="W156" i="1"/>
  <c r="S156" i="1"/>
  <c r="Q156" i="1"/>
  <c r="G156" i="1"/>
  <c r="CM155" i="1"/>
  <c r="CL155" i="1"/>
  <c r="AE155" i="1"/>
  <c r="W155" i="1"/>
  <c r="S155" i="1"/>
  <c r="Q155" i="1"/>
  <c r="G155" i="1"/>
  <c r="CM154" i="1"/>
  <c r="CL154" i="1"/>
  <c r="AE154" i="1"/>
  <c r="W154" i="1"/>
  <c r="S154" i="1"/>
  <c r="Q154" i="1"/>
  <c r="G154" i="1"/>
  <c r="CM153" i="1"/>
  <c r="CL153" i="1"/>
  <c r="AE153" i="1"/>
  <c r="W153" i="1"/>
  <c r="S153" i="1"/>
  <c r="Q153" i="1"/>
  <c r="G153" i="1"/>
  <c r="CM152" i="1"/>
  <c r="CL152" i="1"/>
  <c r="AE152" i="1"/>
  <c r="W152" i="1"/>
  <c r="S152" i="1"/>
  <c r="Q152" i="1"/>
  <c r="G152" i="1"/>
  <c r="CM151" i="1"/>
  <c r="CL151" i="1"/>
  <c r="AE151" i="1"/>
  <c r="W151" i="1"/>
  <c r="S151" i="1"/>
  <c r="Q151" i="1"/>
  <c r="G151" i="1"/>
  <c r="CM150" i="1"/>
  <c r="CL150" i="1"/>
  <c r="AE150" i="1"/>
  <c r="W150" i="1"/>
  <c r="S150" i="1"/>
  <c r="Q150" i="1"/>
  <c r="G150" i="1"/>
  <c r="CM149" i="1"/>
  <c r="CL149" i="1"/>
  <c r="AE149" i="1"/>
  <c r="W149" i="1"/>
  <c r="S149" i="1"/>
  <c r="Q149" i="1"/>
  <c r="G149" i="1"/>
  <c r="CM148" i="1"/>
  <c r="CL148" i="1"/>
  <c r="AE148" i="1"/>
  <c r="W148" i="1"/>
  <c r="S148" i="1"/>
  <c r="Q148" i="1"/>
  <c r="G148" i="1"/>
  <c r="CM147" i="1"/>
  <c r="CL147" i="1"/>
  <c r="AE147" i="1"/>
  <c r="W147" i="1"/>
  <c r="S147" i="1"/>
  <c r="Q147" i="1"/>
  <c r="G147" i="1"/>
  <c r="CM146" i="1"/>
  <c r="CL146" i="1"/>
  <c r="AE146" i="1"/>
  <c r="W146" i="1"/>
  <c r="S146" i="1"/>
  <c r="Q146" i="1"/>
  <c r="G146" i="1"/>
  <c r="CM145" i="1"/>
  <c r="CL145" i="1"/>
  <c r="AE145" i="1"/>
  <c r="W145" i="1"/>
  <c r="S145" i="1"/>
  <c r="Q145" i="1"/>
  <c r="G145" i="1"/>
  <c r="CM144" i="1"/>
  <c r="CL144" i="1"/>
  <c r="AE144" i="1"/>
  <c r="W144" i="1"/>
  <c r="S144" i="1"/>
  <c r="Q144" i="1"/>
  <c r="G144" i="1"/>
  <c r="CM143" i="1"/>
  <c r="CL143" i="1"/>
  <c r="AE143" i="1"/>
  <c r="W143" i="1"/>
  <c r="S143" i="1"/>
  <c r="Q143" i="1"/>
  <c r="G143" i="1"/>
  <c r="CM142" i="1"/>
  <c r="CL142" i="1"/>
  <c r="AE142" i="1"/>
  <c r="W142" i="1"/>
  <c r="S142" i="1"/>
  <c r="Q142" i="1"/>
  <c r="G142" i="1"/>
  <c r="CM141" i="1"/>
  <c r="CL141" i="1"/>
  <c r="AE141" i="1"/>
  <c r="W141" i="1"/>
  <c r="S141" i="1"/>
  <c r="Q141" i="1"/>
  <c r="G141" i="1"/>
  <c r="CM140" i="1"/>
  <c r="CL140" i="1"/>
  <c r="AE140" i="1"/>
  <c r="W140" i="1"/>
  <c r="S140" i="1"/>
  <c r="Q140" i="1"/>
  <c r="G140" i="1"/>
  <c r="CM139" i="1"/>
  <c r="CL139" i="1"/>
  <c r="AE139" i="1"/>
  <c r="W139" i="1"/>
  <c r="S139" i="1"/>
  <c r="Q139" i="1"/>
  <c r="G139" i="1"/>
  <c r="CM138" i="1"/>
  <c r="CL138" i="1"/>
  <c r="AE138" i="1"/>
  <c r="W138" i="1"/>
  <c r="S138" i="1"/>
  <c r="Q138" i="1"/>
  <c r="G138" i="1"/>
  <c r="CM137" i="1"/>
  <c r="CL137" i="1"/>
  <c r="AE137" i="1"/>
  <c r="W137" i="1"/>
  <c r="S137" i="1"/>
  <c r="Q137" i="1"/>
  <c r="G137" i="1"/>
  <c r="CM136" i="1"/>
  <c r="CL136" i="1"/>
  <c r="AE136" i="1"/>
  <c r="W136" i="1"/>
  <c r="S136" i="1"/>
  <c r="Q136" i="1"/>
  <c r="G136" i="1"/>
  <c r="CM135" i="1"/>
  <c r="CL135" i="1"/>
  <c r="AE135" i="1"/>
  <c r="W135" i="1"/>
  <c r="S135" i="1"/>
  <c r="Q135" i="1"/>
  <c r="G135" i="1"/>
  <c r="CM134" i="1"/>
  <c r="CL134" i="1"/>
  <c r="AE134" i="1"/>
  <c r="W134" i="1"/>
  <c r="S134" i="1"/>
  <c r="Q134" i="1"/>
  <c r="G134" i="1"/>
  <c r="CM133" i="1"/>
  <c r="CL133" i="1"/>
  <c r="AE133" i="1"/>
  <c r="W133" i="1"/>
  <c r="S133" i="1"/>
  <c r="Q133" i="1"/>
  <c r="G133" i="1"/>
  <c r="CM132" i="1"/>
  <c r="CL132" i="1"/>
  <c r="AE132" i="1"/>
  <c r="W132" i="1"/>
  <c r="S132" i="1"/>
  <c r="Q132" i="1"/>
  <c r="G132" i="1"/>
  <c r="CM131" i="1"/>
  <c r="CL131" i="1"/>
  <c r="AE131" i="1"/>
  <c r="W131" i="1"/>
  <c r="S131" i="1"/>
  <c r="Q131" i="1"/>
  <c r="G131" i="1"/>
  <c r="CM130" i="1"/>
  <c r="CL130" i="1"/>
  <c r="AE130" i="1"/>
  <c r="W130" i="1"/>
  <c r="S130" i="1"/>
  <c r="Q130" i="1"/>
  <c r="G130" i="1"/>
  <c r="CM129" i="1"/>
  <c r="CL129" i="1"/>
  <c r="AE129" i="1"/>
  <c r="W129" i="1"/>
  <c r="S129" i="1"/>
  <c r="Q129" i="1"/>
  <c r="G129" i="1"/>
  <c r="CM128" i="1"/>
  <c r="CL128" i="1"/>
  <c r="AE128" i="1"/>
  <c r="W128" i="1"/>
  <c r="S128" i="1"/>
  <c r="Q128" i="1"/>
  <c r="G128" i="1"/>
  <c r="CM127" i="1"/>
  <c r="CL127" i="1"/>
  <c r="AE127" i="1"/>
  <c r="W127" i="1"/>
  <c r="S127" i="1"/>
  <c r="Q127" i="1"/>
  <c r="G127" i="1"/>
  <c r="CM126" i="1"/>
  <c r="CL126" i="1"/>
  <c r="AE126" i="1"/>
  <c r="W126" i="1"/>
  <c r="S126" i="1"/>
  <c r="Q126" i="1"/>
  <c r="G126" i="1"/>
  <c r="CM125" i="1"/>
  <c r="CL125" i="1"/>
  <c r="AE125" i="1"/>
  <c r="W125" i="1"/>
  <c r="S125" i="1"/>
  <c r="Q125" i="1"/>
  <c r="G125" i="1"/>
  <c r="CM124" i="1"/>
  <c r="CL124" i="1"/>
  <c r="AE124" i="1"/>
  <c r="W124" i="1"/>
  <c r="S124" i="1"/>
  <c r="Q124" i="1"/>
  <c r="G124" i="1"/>
  <c r="CM123" i="1"/>
  <c r="CL123" i="1"/>
  <c r="AE123" i="1"/>
  <c r="W123" i="1"/>
  <c r="S123" i="1"/>
  <c r="Q123" i="1"/>
  <c r="G123" i="1"/>
  <c r="CM122" i="1"/>
  <c r="CL122" i="1"/>
  <c r="AE122" i="1"/>
  <c r="W122" i="1"/>
  <c r="S122" i="1"/>
  <c r="Q122" i="1"/>
  <c r="G122" i="1"/>
  <c r="CM121" i="1"/>
  <c r="CL121" i="1"/>
  <c r="AE121" i="1"/>
  <c r="W121" i="1"/>
  <c r="S121" i="1"/>
  <c r="Q121" i="1"/>
  <c r="G121" i="1"/>
  <c r="CM120" i="1"/>
  <c r="CL120" i="1"/>
  <c r="AE120" i="1"/>
  <c r="W120" i="1"/>
  <c r="S120" i="1"/>
  <c r="Q120" i="1"/>
  <c r="G120" i="1"/>
  <c r="CM119" i="1"/>
  <c r="CL119" i="1"/>
  <c r="AE119" i="1"/>
  <c r="W119" i="1"/>
  <c r="S119" i="1"/>
  <c r="Q119" i="1"/>
  <c r="G119" i="1"/>
  <c r="CM118" i="1"/>
  <c r="CL118" i="1"/>
  <c r="AE118" i="1"/>
  <c r="W118" i="1"/>
  <c r="S118" i="1"/>
  <c r="Q118" i="1"/>
  <c r="G118" i="1"/>
  <c r="CM117" i="1"/>
  <c r="CL117" i="1"/>
  <c r="AE117" i="1"/>
  <c r="W117" i="1"/>
  <c r="S117" i="1"/>
  <c r="Q117" i="1"/>
  <c r="G117" i="1"/>
  <c r="CM116" i="1"/>
  <c r="CL116" i="1"/>
  <c r="AE116" i="1"/>
  <c r="W116" i="1"/>
  <c r="S116" i="1"/>
  <c r="Q116" i="1"/>
  <c r="G116" i="1"/>
  <c r="CM115" i="1"/>
  <c r="CL115" i="1"/>
  <c r="AE115" i="1"/>
  <c r="W115" i="1"/>
  <c r="S115" i="1"/>
  <c r="Q115" i="1"/>
  <c r="G115" i="1"/>
  <c r="CM114" i="1"/>
  <c r="CL114" i="1"/>
  <c r="AE114" i="1"/>
  <c r="W114" i="1"/>
  <c r="S114" i="1"/>
  <c r="Q114" i="1"/>
  <c r="G114" i="1"/>
  <c r="CM113" i="1"/>
  <c r="CL113" i="1"/>
  <c r="AE113" i="1"/>
  <c r="W113" i="1"/>
  <c r="S113" i="1"/>
  <c r="Q113" i="1"/>
  <c r="G113" i="1"/>
  <c r="CM112" i="1"/>
  <c r="CL112" i="1"/>
  <c r="AE112" i="1"/>
  <c r="W112" i="1"/>
  <c r="S112" i="1"/>
  <c r="Q112" i="1"/>
  <c r="G112" i="1"/>
  <c r="CM111" i="1"/>
  <c r="CL111" i="1"/>
  <c r="AE111" i="1"/>
  <c r="W111" i="1"/>
  <c r="S111" i="1"/>
  <c r="Q111" i="1"/>
  <c r="G111" i="1"/>
  <c r="CM110" i="1"/>
  <c r="CL110" i="1"/>
  <c r="AE110" i="1"/>
  <c r="W110" i="1"/>
  <c r="S110" i="1"/>
  <c r="Q110" i="1"/>
  <c r="G110" i="1"/>
  <c r="CM109" i="1"/>
  <c r="CL109" i="1"/>
  <c r="AE109" i="1"/>
  <c r="W109" i="1"/>
  <c r="S109" i="1"/>
  <c r="Q109" i="1"/>
  <c r="G109" i="1"/>
  <c r="CM108" i="1"/>
  <c r="CL108" i="1"/>
  <c r="AE108" i="1"/>
  <c r="W108" i="1"/>
  <c r="S108" i="1"/>
  <c r="Q108" i="1"/>
  <c r="G108" i="1"/>
  <c r="CM107" i="1"/>
  <c r="CL107" i="1"/>
  <c r="AE107" i="1"/>
  <c r="W107" i="1"/>
  <c r="S107" i="1"/>
  <c r="Q107" i="1"/>
  <c r="G107" i="1"/>
  <c r="CM106" i="1"/>
  <c r="CL106" i="1"/>
  <c r="AE106" i="1"/>
  <c r="W106" i="1"/>
  <c r="S106" i="1"/>
  <c r="Q106" i="1"/>
  <c r="G106" i="1"/>
  <c r="CM105" i="1"/>
  <c r="CL105" i="1"/>
  <c r="AE105" i="1"/>
  <c r="W105" i="1"/>
  <c r="S105" i="1"/>
  <c r="Q105" i="1"/>
  <c r="G105" i="1"/>
  <c r="CM104" i="1"/>
  <c r="CL104" i="1"/>
  <c r="AE104" i="1"/>
  <c r="W104" i="1"/>
  <c r="S104" i="1"/>
  <c r="Q104" i="1"/>
  <c r="G104" i="1"/>
  <c r="CM103" i="1"/>
  <c r="CL103" i="1"/>
  <c r="AE103" i="1"/>
  <c r="W103" i="1"/>
  <c r="S103" i="1"/>
  <c r="Q103" i="1"/>
  <c r="G103" i="1"/>
  <c r="CM102" i="1"/>
  <c r="CL102" i="1"/>
  <c r="AE102" i="1"/>
  <c r="W102" i="1"/>
  <c r="S102" i="1"/>
  <c r="Q102" i="1"/>
  <c r="G102" i="1"/>
  <c r="CM101" i="1"/>
  <c r="CL101" i="1"/>
  <c r="AE101" i="1"/>
  <c r="W101" i="1"/>
  <c r="S101" i="1"/>
  <c r="Q101" i="1"/>
  <c r="G101" i="1"/>
  <c r="CM100" i="1"/>
  <c r="CL100" i="1"/>
  <c r="AE100" i="1"/>
  <c r="W100" i="1"/>
  <c r="S100" i="1"/>
  <c r="Q100" i="1"/>
  <c r="G100" i="1"/>
  <c r="CM99" i="1"/>
  <c r="CL99" i="1"/>
  <c r="AE99" i="1"/>
  <c r="W99" i="1"/>
  <c r="S99" i="1"/>
  <c r="Q99" i="1"/>
  <c r="G99" i="1"/>
  <c r="CM98" i="1"/>
  <c r="CL98" i="1"/>
  <c r="AE98" i="1"/>
  <c r="W98" i="1"/>
  <c r="S98" i="1"/>
  <c r="Q98" i="1"/>
  <c r="G98" i="1"/>
  <c r="CM97" i="1"/>
  <c r="CL97" i="1"/>
  <c r="AE97" i="1"/>
  <c r="W97" i="1"/>
  <c r="S97" i="1"/>
  <c r="Q97" i="1"/>
  <c r="G97" i="1"/>
  <c r="CM96" i="1"/>
  <c r="CL96" i="1"/>
  <c r="AE96" i="1"/>
  <c r="W96" i="1"/>
  <c r="S96" i="1"/>
  <c r="Q96" i="1"/>
  <c r="G96" i="1"/>
  <c r="CM95" i="1"/>
  <c r="CL95" i="1"/>
  <c r="AE95" i="1"/>
  <c r="W95" i="1"/>
  <c r="S95" i="1"/>
  <c r="Q95" i="1"/>
  <c r="G95" i="1"/>
  <c r="CM94" i="1"/>
  <c r="CL94" i="1"/>
  <c r="AE94" i="1"/>
  <c r="W94" i="1"/>
  <c r="S94" i="1"/>
  <c r="Q94" i="1"/>
  <c r="G94" i="1"/>
  <c r="CM93" i="1"/>
  <c r="CL93" i="1"/>
  <c r="AE93" i="1"/>
  <c r="W93" i="1"/>
  <c r="S93" i="1"/>
  <c r="Q93" i="1"/>
  <c r="G93" i="1"/>
  <c r="CM92" i="1"/>
  <c r="CL92" i="1"/>
  <c r="AE92" i="1"/>
  <c r="W92" i="1"/>
  <c r="S92" i="1"/>
  <c r="Q92" i="1"/>
  <c r="G92" i="1"/>
  <c r="CM91" i="1"/>
  <c r="CL91" i="1"/>
  <c r="AE91" i="1"/>
  <c r="W91" i="1"/>
  <c r="S91" i="1"/>
  <c r="Q91" i="1"/>
  <c r="G91" i="1"/>
  <c r="CM90" i="1"/>
  <c r="CL90" i="1"/>
  <c r="AE90" i="1"/>
  <c r="W90" i="1"/>
  <c r="S90" i="1"/>
  <c r="Q90" i="1"/>
  <c r="G90" i="1"/>
  <c r="CM89" i="1"/>
  <c r="CL89" i="1"/>
  <c r="AE89" i="1"/>
  <c r="W89" i="1"/>
  <c r="S89" i="1"/>
  <c r="Q89" i="1"/>
  <c r="G89" i="1"/>
  <c r="CM88" i="1"/>
  <c r="CL88" i="1"/>
  <c r="AE88" i="1"/>
  <c r="W88" i="1"/>
  <c r="S88" i="1"/>
  <c r="Q88" i="1"/>
  <c r="G88" i="1"/>
  <c r="CM87" i="1"/>
  <c r="CL87" i="1"/>
  <c r="AE87" i="1"/>
  <c r="W87" i="1"/>
  <c r="S87" i="1"/>
  <c r="Q87" i="1"/>
  <c r="G87" i="1"/>
  <c r="CM86" i="1"/>
  <c r="CL86" i="1"/>
  <c r="AE86" i="1"/>
  <c r="W86" i="1"/>
  <c r="S86" i="1"/>
  <c r="Q86" i="1"/>
  <c r="G86" i="1"/>
  <c r="CM85" i="1"/>
  <c r="CL85" i="1"/>
  <c r="AE85" i="1"/>
  <c r="W85" i="1"/>
  <c r="S85" i="1"/>
  <c r="Q85" i="1"/>
  <c r="G85" i="1"/>
  <c r="CM84" i="1"/>
  <c r="CL84" i="1"/>
  <c r="AE84" i="1"/>
  <c r="W84" i="1"/>
  <c r="S84" i="1"/>
  <c r="Q84" i="1"/>
  <c r="G84" i="1"/>
  <c r="CM83" i="1"/>
  <c r="CL83" i="1"/>
  <c r="AE83" i="1"/>
  <c r="W83" i="1"/>
  <c r="S83" i="1"/>
  <c r="Q83" i="1"/>
  <c r="G83" i="1"/>
  <c r="CM82" i="1"/>
  <c r="CL82" i="1"/>
  <c r="AE82" i="1"/>
  <c r="W82" i="1"/>
  <c r="S82" i="1"/>
  <c r="Q82" i="1"/>
  <c r="G82" i="1"/>
  <c r="CM81" i="1"/>
  <c r="CL81" i="1"/>
  <c r="AE81" i="1"/>
  <c r="W81" i="1"/>
  <c r="S81" i="1"/>
  <c r="Q81" i="1"/>
  <c r="G81" i="1"/>
  <c r="CM80" i="1"/>
  <c r="CL80" i="1"/>
  <c r="AE80" i="1"/>
  <c r="W80" i="1"/>
  <c r="S80" i="1"/>
  <c r="Q80" i="1"/>
  <c r="G80" i="1"/>
  <c r="CM79" i="1"/>
  <c r="CL79" i="1"/>
  <c r="AE79" i="1"/>
  <c r="W79" i="1"/>
  <c r="S79" i="1"/>
  <c r="Q79" i="1"/>
  <c r="G79" i="1"/>
  <c r="CM78" i="1"/>
  <c r="CL78" i="1"/>
  <c r="AE78" i="1"/>
  <c r="W78" i="1"/>
  <c r="S78" i="1"/>
  <c r="Q78" i="1"/>
  <c r="G78" i="1"/>
  <c r="CM77" i="1"/>
  <c r="CL77" i="1"/>
  <c r="AE77" i="1"/>
  <c r="W77" i="1"/>
  <c r="S77" i="1"/>
  <c r="Q77" i="1"/>
  <c r="G77" i="1"/>
  <c r="CM76" i="1"/>
  <c r="CL76" i="1"/>
  <c r="AE76" i="1"/>
  <c r="W76" i="1"/>
  <c r="S76" i="1"/>
  <c r="Q76" i="1"/>
  <c r="G76" i="1"/>
  <c r="CM75" i="1"/>
  <c r="CL75" i="1"/>
  <c r="AE75" i="1"/>
  <c r="W75" i="1"/>
  <c r="S75" i="1"/>
  <c r="Q75" i="1"/>
  <c r="G75" i="1"/>
  <c r="CM74" i="1"/>
  <c r="CL74" i="1"/>
  <c r="AE74" i="1"/>
  <c r="W74" i="1"/>
  <c r="S74" i="1"/>
  <c r="Q74" i="1"/>
  <c r="G74" i="1"/>
  <c r="CM73" i="1"/>
  <c r="CL73" i="1"/>
  <c r="AE73" i="1"/>
  <c r="W73" i="1"/>
  <c r="S73" i="1"/>
  <c r="Q73" i="1"/>
  <c r="G73" i="1"/>
  <c r="CM72" i="1"/>
  <c r="CL72" i="1"/>
  <c r="AE72" i="1"/>
  <c r="W72" i="1"/>
  <c r="S72" i="1"/>
  <c r="Q72" i="1"/>
  <c r="G72" i="1"/>
  <c r="CM71" i="1"/>
  <c r="CL71" i="1"/>
  <c r="AE71" i="1"/>
  <c r="W71" i="1"/>
  <c r="S71" i="1"/>
  <c r="Q71" i="1"/>
  <c r="G71" i="1"/>
  <c r="CM70" i="1"/>
  <c r="CL70" i="1"/>
  <c r="AE70" i="1"/>
  <c r="W70" i="1"/>
  <c r="S70" i="1"/>
  <c r="Q70" i="1"/>
  <c r="G70" i="1"/>
  <c r="CM69" i="1"/>
  <c r="CL69" i="1"/>
  <c r="AE69" i="1"/>
  <c r="W69" i="1"/>
  <c r="S69" i="1"/>
  <c r="Q69" i="1"/>
  <c r="G69" i="1"/>
  <c r="CM68" i="1"/>
  <c r="CL68" i="1"/>
  <c r="AE68" i="1"/>
  <c r="W68" i="1"/>
  <c r="S68" i="1"/>
  <c r="Q68" i="1"/>
  <c r="G68" i="1"/>
  <c r="CM67" i="1"/>
  <c r="CL67" i="1"/>
  <c r="AE67" i="1"/>
  <c r="W67" i="1"/>
  <c r="S67" i="1"/>
  <c r="Q67" i="1"/>
  <c r="G67" i="1"/>
  <c r="CM66" i="1"/>
  <c r="CL66" i="1"/>
  <c r="AE66" i="1"/>
  <c r="W66" i="1"/>
  <c r="S66" i="1"/>
  <c r="Q66" i="1"/>
  <c r="G66" i="1"/>
  <c r="CM65" i="1"/>
  <c r="CL65" i="1"/>
  <c r="AE65" i="1"/>
  <c r="W65" i="1"/>
  <c r="S65" i="1"/>
  <c r="Q65" i="1"/>
  <c r="G65" i="1"/>
  <c r="CM64" i="1"/>
  <c r="CL64" i="1"/>
  <c r="AE64" i="1"/>
  <c r="W64" i="1"/>
  <c r="S64" i="1"/>
  <c r="Q64" i="1"/>
  <c r="G64" i="1"/>
  <c r="CM63" i="1"/>
  <c r="CL63" i="1"/>
  <c r="AE63" i="1"/>
  <c r="W63" i="1"/>
  <c r="S63" i="1"/>
  <c r="Q63" i="1"/>
  <c r="G63" i="1"/>
  <c r="CM62" i="1"/>
  <c r="CL62" i="1"/>
  <c r="AE62" i="1"/>
  <c r="W62" i="1"/>
  <c r="S62" i="1"/>
  <c r="Q62" i="1"/>
  <c r="G62" i="1"/>
  <c r="CM61" i="1"/>
  <c r="CL61" i="1"/>
  <c r="AE61" i="1"/>
  <c r="W61" i="1"/>
  <c r="S61" i="1"/>
  <c r="Q61" i="1"/>
  <c r="G61" i="1"/>
  <c r="CM60" i="1"/>
  <c r="CL60" i="1"/>
  <c r="AE60" i="1"/>
  <c r="W60" i="1"/>
  <c r="S60" i="1"/>
  <c r="Q60" i="1"/>
  <c r="G60" i="1"/>
  <c r="CM59" i="1"/>
  <c r="CL59" i="1"/>
  <c r="AE59" i="1"/>
  <c r="W59" i="1"/>
  <c r="S59" i="1"/>
  <c r="Q59" i="1"/>
  <c r="G59" i="1"/>
  <c r="CM58" i="1"/>
  <c r="CL58" i="1"/>
  <c r="AE58" i="1"/>
  <c r="W58" i="1"/>
  <c r="S58" i="1"/>
  <c r="Q58" i="1"/>
  <c r="G58" i="1"/>
  <c r="CM57" i="1"/>
  <c r="CL57" i="1"/>
  <c r="AE57" i="1"/>
  <c r="W57" i="1"/>
  <c r="S57" i="1"/>
  <c r="Q57" i="1"/>
  <c r="G57" i="1"/>
  <c r="CM56" i="1"/>
  <c r="CL56" i="1"/>
  <c r="AE56" i="1"/>
  <c r="W56" i="1"/>
  <c r="S56" i="1"/>
  <c r="Q56" i="1"/>
  <c r="G56" i="1"/>
  <c r="CM55" i="1"/>
  <c r="CL55" i="1"/>
  <c r="AE55" i="1"/>
  <c r="W55" i="1"/>
  <c r="S55" i="1"/>
  <c r="Q55" i="1"/>
  <c r="G55" i="1"/>
  <c r="CM54" i="1"/>
  <c r="CL54" i="1"/>
  <c r="AE54" i="1"/>
  <c r="W54" i="1"/>
  <c r="S54" i="1"/>
  <c r="Q54" i="1"/>
  <c r="G54" i="1"/>
  <c r="CM53" i="1"/>
  <c r="CL53" i="1"/>
  <c r="AE53" i="1"/>
  <c r="W53" i="1"/>
  <c r="S53" i="1"/>
  <c r="Q53" i="1"/>
  <c r="G53" i="1"/>
  <c r="CM52" i="1"/>
  <c r="CL52" i="1"/>
  <c r="AE52" i="1"/>
  <c r="W52" i="1"/>
  <c r="S52" i="1"/>
  <c r="Q52" i="1"/>
  <c r="G52" i="1"/>
  <c r="CM51" i="1"/>
  <c r="CL51" i="1"/>
  <c r="AE51" i="1"/>
  <c r="W51" i="1"/>
  <c r="S51" i="1"/>
  <c r="Q51" i="1"/>
  <c r="G51" i="1"/>
  <c r="CM50" i="1"/>
  <c r="CL50" i="1"/>
  <c r="AE50" i="1"/>
  <c r="W50" i="1"/>
  <c r="S50" i="1"/>
  <c r="Q50" i="1"/>
  <c r="G50" i="1"/>
  <c r="CM49" i="1"/>
  <c r="CL49" i="1"/>
  <c r="AE49" i="1"/>
  <c r="W49" i="1"/>
  <c r="S49" i="1"/>
  <c r="Q49" i="1"/>
  <c r="G49" i="1"/>
  <c r="CM48" i="1"/>
  <c r="CL48" i="1"/>
  <c r="AE48" i="1"/>
  <c r="W48" i="1"/>
  <c r="S48" i="1"/>
  <c r="Q48" i="1"/>
  <c r="G48" i="1"/>
  <c r="CM47" i="1"/>
  <c r="CL47" i="1"/>
  <c r="AE47" i="1"/>
  <c r="W47" i="1"/>
  <c r="S47" i="1"/>
  <c r="Q47" i="1"/>
  <c r="G47" i="1"/>
  <c r="CM46" i="1"/>
  <c r="CL46" i="1"/>
  <c r="AE46" i="1"/>
  <c r="W46" i="1"/>
  <c r="S46" i="1"/>
  <c r="Q46" i="1"/>
  <c r="G46" i="1"/>
  <c r="CM45" i="1"/>
  <c r="CL45" i="1"/>
  <c r="AE45" i="1"/>
  <c r="W45" i="1"/>
  <c r="S45" i="1"/>
  <c r="Q45" i="1"/>
  <c r="G45" i="1"/>
  <c r="CM44" i="1"/>
  <c r="CL44" i="1"/>
  <c r="AE44" i="1"/>
  <c r="W44" i="1"/>
  <c r="S44" i="1"/>
  <c r="Q44" i="1"/>
  <c r="G44" i="1"/>
  <c r="CM43" i="1"/>
  <c r="CL43" i="1"/>
  <c r="AE43" i="1"/>
  <c r="W43" i="1"/>
  <c r="S43" i="1"/>
  <c r="Q43" i="1"/>
  <c r="G43" i="1"/>
  <c r="CM42" i="1"/>
  <c r="CL42" i="1"/>
  <c r="AE42" i="1"/>
  <c r="W42" i="1"/>
  <c r="S42" i="1"/>
  <c r="Q42" i="1"/>
  <c r="G42" i="1"/>
  <c r="CM41" i="1"/>
  <c r="CL41" i="1"/>
  <c r="AE41" i="1"/>
  <c r="W41" i="1"/>
  <c r="S41" i="1"/>
  <c r="Q41" i="1"/>
  <c r="G41" i="1"/>
  <c r="CM40" i="1"/>
  <c r="CL40" i="1"/>
  <c r="AE40" i="1"/>
  <c r="W40" i="1"/>
  <c r="S40" i="1"/>
  <c r="Q40" i="1"/>
  <c r="G40" i="1"/>
  <c r="CM39" i="1"/>
  <c r="CL39" i="1"/>
  <c r="AE39" i="1"/>
  <c r="W39" i="1"/>
  <c r="S39" i="1"/>
  <c r="Q39" i="1"/>
  <c r="G39" i="1"/>
  <c r="CM38" i="1"/>
  <c r="CL38" i="1"/>
  <c r="AE38" i="1"/>
  <c r="W38" i="1"/>
  <c r="S38" i="1"/>
  <c r="Q38" i="1"/>
  <c r="G38" i="1"/>
  <c r="CM37" i="1"/>
  <c r="CL37" i="1"/>
  <c r="AE37" i="1"/>
  <c r="W37" i="1"/>
  <c r="S37" i="1"/>
  <c r="Q37" i="1"/>
  <c r="G37" i="1"/>
  <c r="CM36" i="1"/>
  <c r="CL36" i="1"/>
  <c r="AE36" i="1"/>
  <c r="W36" i="1"/>
  <c r="S36" i="1"/>
  <c r="Q36" i="1"/>
  <c r="G36" i="1"/>
  <c r="CM35" i="1"/>
  <c r="CL35" i="1"/>
  <c r="AE35" i="1"/>
  <c r="W35" i="1"/>
  <c r="S35" i="1"/>
  <c r="Q35" i="1"/>
  <c r="G35" i="1"/>
  <c r="CM34" i="1"/>
  <c r="CL34" i="1"/>
  <c r="AE34" i="1"/>
  <c r="W34" i="1"/>
  <c r="S34" i="1"/>
  <c r="Q34" i="1"/>
  <c r="G34" i="1"/>
  <c r="CM33" i="1"/>
  <c r="CL33" i="1"/>
  <c r="AE33" i="1"/>
  <c r="W33" i="1"/>
  <c r="S33" i="1"/>
  <c r="Q33" i="1"/>
  <c r="G33" i="1"/>
  <c r="CM32" i="1"/>
  <c r="CL32" i="1"/>
  <c r="AE32" i="1"/>
  <c r="W32" i="1"/>
  <c r="S32" i="1"/>
  <c r="Q32" i="1"/>
  <c r="G32" i="1"/>
  <c r="CM31" i="1"/>
  <c r="CL31" i="1"/>
  <c r="AE31" i="1"/>
  <c r="W31" i="1"/>
  <c r="S31" i="1"/>
  <c r="Q31" i="1"/>
  <c r="G31" i="1"/>
  <c r="CM30" i="1"/>
  <c r="CL30" i="1"/>
  <c r="AE30" i="1"/>
  <c r="W30" i="1"/>
  <c r="S30" i="1"/>
  <c r="Q30" i="1"/>
  <c r="G30" i="1"/>
  <c r="CM29" i="1"/>
  <c r="CL29" i="1"/>
  <c r="AE29" i="1"/>
  <c r="W29" i="1"/>
  <c r="S29" i="1"/>
  <c r="Q29" i="1"/>
  <c r="G29" i="1"/>
  <c r="CM28" i="1"/>
  <c r="CL28" i="1"/>
  <c r="AE28" i="1"/>
  <c r="W28" i="1"/>
  <c r="S28" i="1"/>
  <c r="Q28" i="1"/>
  <c r="G28" i="1"/>
  <c r="CM27" i="1"/>
  <c r="CL27" i="1"/>
  <c r="AE27" i="1"/>
  <c r="W27" i="1"/>
  <c r="S27" i="1"/>
  <c r="Q27" i="1"/>
  <c r="G27" i="1"/>
  <c r="CM26" i="1"/>
  <c r="CL26" i="1"/>
  <c r="AE26" i="1"/>
  <c r="W26" i="1"/>
  <c r="S26" i="1"/>
  <c r="Q26" i="1"/>
  <c r="G26" i="1"/>
  <c r="CM25" i="1"/>
  <c r="CL25" i="1"/>
  <c r="AE25" i="1"/>
  <c r="W25" i="1"/>
  <c r="S25" i="1"/>
  <c r="Q25" i="1"/>
  <c r="G25" i="1"/>
  <c r="CM24" i="1"/>
  <c r="CL24" i="1"/>
  <c r="AE24" i="1"/>
  <c r="W24" i="1"/>
  <c r="S24" i="1"/>
  <c r="Q24" i="1"/>
  <c r="G24" i="1"/>
  <c r="CM23" i="1"/>
  <c r="CL23" i="1"/>
  <c r="AE23" i="1"/>
  <c r="W23" i="1"/>
  <c r="S23" i="1"/>
  <c r="Q23" i="1"/>
  <c r="G23" i="1"/>
  <c r="CM22" i="1"/>
  <c r="CL22" i="1"/>
  <c r="AE22" i="1"/>
  <c r="W22" i="1"/>
  <c r="S22" i="1"/>
  <c r="Q22" i="1"/>
  <c r="G22" i="1"/>
  <c r="CM21" i="1"/>
  <c r="CL21" i="1"/>
  <c r="AE21" i="1"/>
  <c r="W21" i="1"/>
  <c r="S21" i="1"/>
  <c r="Q21" i="1"/>
  <c r="G21" i="1"/>
  <c r="CM20" i="1"/>
  <c r="CL20" i="1"/>
  <c r="AE20" i="1"/>
  <c r="W20" i="1"/>
  <c r="S20" i="1"/>
  <c r="Q20" i="1"/>
  <c r="G20" i="1"/>
  <c r="CM19" i="1"/>
  <c r="CL19" i="1"/>
  <c r="AE19" i="1"/>
  <c r="W19" i="1"/>
  <c r="S19" i="1"/>
  <c r="Q19" i="1"/>
  <c r="G19" i="1"/>
  <c r="CM18" i="1"/>
  <c r="CL18" i="1"/>
  <c r="AE18" i="1"/>
  <c r="W18" i="1"/>
  <c r="S18" i="1"/>
  <c r="Q18" i="1"/>
  <c r="G18" i="1"/>
  <c r="CM17" i="1"/>
  <c r="CL17" i="1"/>
  <c r="AE17" i="1"/>
  <c r="W17" i="1"/>
  <c r="S17" i="1"/>
  <c r="Q17" i="1"/>
  <c r="G17" i="1"/>
  <c r="CM16" i="1"/>
  <c r="CL16" i="1"/>
  <c r="AE16" i="1"/>
  <c r="W16" i="1"/>
  <c r="S16" i="1"/>
  <c r="Q16" i="1"/>
  <c r="G16" i="1"/>
  <c r="CM15" i="1"/>
  <c r="CL15" i="1"/>
  <c r="AE15" i="1"/>
  <c r="W15" i="1"/>
  <c r="S15" i="1"/>
  <c r="Q15" i="1"/>
  <c r="G15" i="1"/>
  <c r="CM14" i="1"/>
  <c r="CL14" i="1"/>
  <c r="AE14" i="1"/>
  <c r="W14" i="1"/>
  <c r="S14" i="1"/>
  <c r="Q14" i="1"/>
  <c r="G14" i="1"/>
  <c r="CM13" i="1"/>
  <c r="CL13" i="1"/>
  <c r="AE13" i="1"/>
  <c r="W13" i="1"/>
  <c r="S13" i="1"/>
  <c r="Q13" i="1"/>
  <c r="G13" i="1"/>
  <c r="CM12" i="1"/>
  <c r="CL12" i="1"/>
  <c r="AE12" i="1"/>
  <c r="W12" i="1"/>
  <c r="S12" i="1"/>
  <c r="Q12" i="1"/>
  <c r="G12" i="1"/>
  <c r="CM11" i="1"/>
  <c r="CL11" i="1"/>
  <c r="AE11" i="1"/>
  <c r="W11" i="1"/>
  <c r="S11" i="1"/>
  <c r="Q11" i="1"/>
  <c r="G11" i="1"/>
  <c r="CM10" i="1"/>
  <c r="CL10" i="1"/>
  <c r="AE10" i="1"/>
  <c r="W10" i="1"/>
  <c r="S10" i="1"/>
  <c r="Q10" i="1"/>
  <c r="G10" i="1"/>
  <c r="CM9" i="1"/>
  <c r="CL9" i="1"/>
  <c r="AE9" i="1"/>
  <c r="W9" i="1"/>
  <c r="S9" i="1"/>
  <c r="Q9" i="1"/>
  <c r="G9" i="1"/>
  <c r="CM8" i="1"/>
  <c r="CL8" i="1"/>
  <c r="AE8" i="1"/>
  <c r="W8" i="1"/>
  <c r="S8" i="1"/>
  <c r="Q8" i="1"/>
  <c r="G8" i="1"/>
  <c r="CM7" i="1"/>
  <c r="CL7" i="1"/>
  <c r="AE7" i="1"/>
  <c r="W7" i="1"/>
  <c r="S7" i="1"/>
  <c r="Q7" i="1"/>
  <c r="G7" i="1"/>
  <c r="CM6" i="1"/>
  <c r="CL6" i="1"/>
  <c r="AE6" i="1"/>
  <c r="W6" i="1"/>
  <c r="S6" i="1"/>
  <c r="Q6" i="1"/>
  <c r="G6" i="1"/>
  <c r="CM5" i="1"/>
  <c r="CL5" i="1"/>
  <c r="AE5" i="1"/>
  <c r="W5" i="1"/>
  <c r="S5" i="1"/>
  <c r="Q5" i="1"/>
  <c r="G5" i="1"/>
  <c r="CM4" i="1"/>
  <c r="CL4" i="1"/>
  <c r="AE4" i="1"/>
  <c r="W4" i="1"/>
  <c r="S4" i="1"/>
  <c r="Q4" i="1"/>
  <c r="G4" i="1"/>
  <c r="CM3" i="1"/>
  <c r="CL3" i="1"/>
  <c r="AE3" i="1"/>
  <c r="W3" i="1"/>
  <c r="S3" i="1"/>
  <c r="Q3" i="1"/>
  <c r="G3" i="1"/>
</calcChain>
</file>

<file path=xl/sharedStrings.xml><?xml version="1.0" encoding="utf-8"?>
<sst xmlns="http://schemas.openxmlformats.org/spreadsheetml/2006/main" count="13159" uniqueCount="1488">
  <si>
    <t>Date Stamp</t>
  </si>
  <si>
    <t>Scientist Initials</t>
  </si>
  <si>
    <t>ICDP Exp/Hole number</t>
  </si>
  <si>
    <t>Chikyu Exp/Hole number</t>
  </si>
  <si>
    <t>Core</t>
  </si>
  <si>
    <t>Section</t>
  </si>
  <si>
    <t>Core-Section</t>
  </si>
  <si>
    <t>Interval top (cm)</t>
  </si>
  <si>
    <t>Interval bottom (cm)</t>
  </si>
  <si>
    <t>Valid interval bottom?</t>
  </si>
  <si>
    <t>Top depth (m downhole)</t>
  </si>
  <si>
    <t>Bottom depth (m downhole)</t>
  </si>
  <si>
    <t>Unit/ subunit</t>
  </si>
  <si>
    <t>Pieces in unit</t>
  </si>
  <si>
    <t>Unit lithology modifier</t>
  </si>
  <si>
    <t>Unit principal lithology</t>
  </si>
  <si>
    <t>Unit lithology name</t>
  </si>
  <si>
    <t>Top contact</t>
  </si>
  <si>
    <t>Lower contact</t>
  </si>
  <si>
    <t>Top Contact qualifier</t>
  </si>
  <si>
    <t>Top contact geometry</t>
  </si>
  <si>
    <t>General grain size</t>
  </si>
  <si>
    <t>Grain Size rank</t>
  </si>
  <si>
    <t>Grain size Distribution</t>
  </si>
  <si>
    <t>Texture</t>
  </si>
  <si>
    <t>Texture Comment</t>
  </si>
  <si>
    <t>Nature of layering</t>
  </si>
  <si>
    <t>Nature of contacts within layering</t>
  </si>
  <si>
    <t>Geometry of layering</t>
  </si>
  <si>
    <t>Layering intensity name</t>
  </si>
  <si>
    <t>Layering intensity rank</t>
  </si>
  <si>
    <t>Layering perpendicular thickness [cm]</t>
  </si>
  <si>
    <t>Comments (layering/ banding)</t>
  </si>
  <si>
    <t>OL (%)</t>
  </si>
  <si>
    <t>OL size MAX (mm)</t>
  </si>
  <si>
    <t>OL size MODE (mm)</t>
  </si>
  <si>
    <t>OL habit</t>
  </si>
  <si>
    <t>OL shape</t>
  </si>
  <si>
    <t>OL comments</t>
  </si>
  <si>
    <t>PLAG (%)</t>
  </si>
  <si>
    <t>PLAG size MAX (mm)</t>
  </si>
  <si>
    <t>PLAG size MODE (mm)</t>
  </si>
  <si>
    <t>PLAG habit</t>
  </si>
  <si>
    <t>PLAG shape</t>
  </si>
  <si>
    <t>PLAG comments</t>
  </si>
  <si>
    <t>CPX (%)</t>
  </si>
  <si>
    <t>CPX size MAX (mm)</t>
  </si>
  <si>
    <t>CPX size MODE (mm)</t>
  </si>
  <si>
    <t>CPX habit</t>
  </si>
  <si>
    <t>CPX shape</t>
  </si>
  <si>
    <t>CPX comments</t>
  </si>
  <si>
    <t>OPX (%)</t>
  </si>
  <si>
    <t>OPX size MAX (mm)</t>
  </si>
  <si>
    <t>OPX size MODE (mm)</t>
  </si>
  <si>
    <t>OPX habit</t>
  </si>
  <si>
    <t>OPX shape</t>
  </si>
  <si>
    <t>OPX comments</t>
  </si>
  <si>
    <t>AMPH (%)</t>
  </si>
  <si>
    <t>AMPH size MAX (mm)</t>
  </si>
  <si>
    <t>AMPH size MODE (mm)</t>
  </si>
  <si>
    <t>AMPH habit</t>
  </si>
  <si>
    <t>AMPH shape</t>
  </si>
  <si>
    <t>AMPH comments</t>
  </si>
  <si>
    <t>SPIN (%)</t>
  </si>
  <si>
    <t>SPIN size MAX (mm)</t>
  </si>
  <si>
    <t>SPIN size MODE (mm)</t>
  </si>
  <si>
    <t>SPIN habit</t>
  </si>
  <si>
    <t>SPIN shape</t>
  </si>
  <si>
    <t>SPIN comments</t>
  </si>
  <si>
    <t>QTZ (%)</t>
  </si>
  <si>
    <t>QTZ  size MAX (mm)</t>
  </si>
  <si>
    <t>QTZ size MODE (mm)</t>
  </si>
  <si>
    <t>QTZ habit</t>
  </si>
  <si>
    <t>QTZ shape</t>
  </si>
  <si>
    <t>QTZ comments</t>
  </si>
  <si>
    <t>SULF (%)</t>
  </si>
  <si>
    <t>SULF size MAX (mm)</t>
  </si>
  <si>
    <t>SULF size MODE (mm)</t>
  </si>
  <si>
    <t>SULF habit</t>
  </si>
  <si>
    <t>SULF shape</t>
  </si>
  <si>
    <t>SULF comments</t>
  </si>
  <si>
    <t>Additional comments</t>
  </si>
  <si>
    <t>Summary for VCD</t>
  </si>
  <si>
    <t>% minerals total</t>
  </si>
  <si>
    <t>Unit modifier abreviation (for Jean)</t>
  </si>
  <si>
    <t>BP-NG-JG-MP</t>
  </si>
  <si>
    <t>807-C5708B</t>
  </si>
  <si>
    <t>multiple</t>
  </si>
  <si>
    <t>Alluvium</t>
  </si>
  <si>
    <t>n/a</t>
  </si>
  <si>
    <t>2a</t>
  </si>
  <si>
    <t>Dunite</t>
  </si>
  <si>
    <t>Not recovered</t>
  </si>
  <si>
    <t>Fine</t>
  </si>
  <si>
    <t>Equigranular</t>
  </si>
  <si>
    <t>Granular</t>
  </si>
  <si>
    <t>Not layered</t>
  </si>
  <si>
    <t>Equant</t>
  </si>
  <si>
    <t>Anhedral</t>
  </si>
  <si>
    <t>Serpentinised dunite</t>
  </si>
  <si>
    <t>Continuous</t>
  </si>
  <si>
    <t>sharp</t>
  </si>
  <si>
    <t xml:space="preserve"> planar</t>
  </si>
  <si>
    <t>2b</t>
  </si>
  <si>
    <t>Gabbro</t>
  </si>
  <si>
    <t>Intrusive</t>
  </si>
  <si>
    <t>Microcrystalline</t>
  </si>
  <si>
    <t>Cataclastic</t>
  </si>
  <si>
    <t>Microgabbro dyke</t>
  </si>
  <si>
    <t>2c</t>
  </si>
  <si>
    <t>2d</t>
  </si>
  <si>
    <t>Gabbronorite</t>
  </si>
  <si>
    <t>Coarse</t>
  </si>
  <si>
    <t>Subhedral</t>
  </si>
  <si>
    <t>Euhedral</t>
  </si>
  <si>
    <t>Gabbronorite vein</t>
  </si>
  <si>
    <t>2e</t>
  </si>
  <si>
    <t>Plagioclase-bearing</t>
  </si>
  <si>
    <t>Interstitial</t>
  </si>
  <si>
    <t>3a</t>
  </si>
  <si>
    <t>Modal</t>
  </si>
  <si>
    <t>gradational</t>
  </si>
  <si>
    <t xml:space="preserve"> curved</t>
  </si>
  <si>
    <t>Cumulate dunite</t>
  </si>
  <si>
    <t>3b</t>
  </si>
  <si>
    <t>Subequant</t>
  </si>
  <si>
    <t>3c</t>
  </si>
  <si>
    <t>3d</t>
  </si>
  <si>
    <t>3e</t>
  </si>
  <si>
    <t>3f</t>
  </si>
  <si>
    <t>Olivine gabbro</t>
  </si>
  <si>
    <t>Medium</t>
  </si>
  <si>
    <t>Olivine gabbro vein</t>
  </si>
  <si>
    <t>3g</t>
  </si>
  <si>
    <t>Clinopyroxene-bearing</t>
  </si>
  <si>
    <t>MP-ND-GP</t>
  </si>
  <si>
    <t>3h</t>
  </si>
  <si>
    <t>Spinel-rich</t>
  </si>
  <si>
    <t>Chrome spinel-rich band in dunite</t>
  </si>
  <si>
    <t>3i</t>
  </si>
  <si>
    <t>Present in sulfide-rich bands</t>
  </si>
  <si>
    <t>Dunite with Cpx-rich bands and sulfide-rich bands</t>
  </si>
  <si>
    <t>Dunite with Pl-rich bands</t>
  </si>
  <si>
    <t>Dunite with plagioclase-bearing bands</t>
  </si>
  <si>
    <t>MP-ND</t>
  </si>
  <si>
    <t>Tectonic</t>
  </si>
  <si>
    <t>Strong foliation</t>
  </si>
  <si>
    <t>modal</t>
  </si>
  <si>
    <t>strong</t>
  </si>
  <si>
    <t>4</t>
  </si>
  <si>
    <t>bands of dunite and gabbro</t>
  </si>
  <si>
    <t>Elongate</t>
  </si>
  <si>
    <t>Gabbroic and dunitic bands</t>
  </si>
  <si>
    <t>8a</t>
  </si>
  <si>
    <t>2</t>
  </si>
  <si>
    <t>alternating olivine-rich and olivine-devoid layers</t>
  </si>
  <si>
    <t>Gabbro with dunitic bands</t>
  </si>
  <si>
    <t>8b</t>
  </si>
  <si>
    <t>Wehrlite</t>
  </si>
  <si>
    <t>sub-dunitic and wehrlitic bands</t>
  </si>
  <si>
    <t>Banded wehrlite and dunite</t>
  </si>
  <si>
    <t>8c</t>
  </si>
  <si>
    <t>moderate</t>
  </si>
  <si>
    <t>1-15</t>
  </si>
  <si>
    <t>1cm ultramafic layer and 15cm gabbroic layer</t>
  </si>
  <si>
    <t>Only observed in olivine-rich bands</t>
  </si>
  <si>
    <t>Gabbro and wehrlite bands</t>
  </si>
  <si>
    <t>8d</t>
  </si>
  <si>
    <t>Subophitic</t>
  </si>
  <si>
    <t>1-5</t>
  </si>
  <si>
    <t>1cm plagioclase-rich layers and ultramafic layers</t>
  </si>
  <si>
    <t>Wehrlite with plagioclase rich bands</t>
  </si>
  <si>
    <t>8e</t>
  </si>
  <si>
    <t>Wehrlite with gabbroic bands</t>
  </si>
  <si>
    <t>8f</t>
  </si>
  <si>
    <t>Strongly foliated plagioclase-bearing dunite</t>
  </si>
  <si>
    <t>8g</t>
  </si>
  <si>
    <t>5</t>
  </si>
  <si>
    <t>Wehrlitic and gabbroic layers</t>
  </si>
  <si>
    <t>Coarser plagioclase in gabbroic bands</t>
  </si>
  <si>
    <t>Poikilitic</t>
  </si>
  <si>
    <t>Wehrlite and gabbroic bands</t>
  </si>
  <si>
    <t>8h</t>
  </si>
  <si>
    <t>8i</t>
  </si>
  <si>
    <t>Weakly foliated</t>
  </si>
  <si>
    <t>weak</t>
  </si>
  <si>
    <t>Layered only in top 10cm</t>
  </si>
  <si>
    <t>Only observed in ultramafic layers in top and bottom of section</t>
  </si>
  <si>
    <t>Sheared</t>
  </si>
  <si>
    <t>One grain observed in section 45Z1 3cm</t>
  </si>
  <si>
    <t>Plagioclase bearing cumulate dunite</t>
  </si>
  <si>
    <t>10a</t>
  </si>
  <si>
    <t>Chalcopyrite</t>
  </si>
  <si>
    <t>10b</t>
  </si>
  <si>
    <t>10c</t>
  </si>
  <si>
    <t>11a</t>
  </si>
  <si>
    <t>MP-GP</t>
  </si>
  <si>
    <t>11b</t>
  </si>
  <si>
    <t>In clusters</t>
  </si>
  <si>
    <t>Spinel-rich plagioclase bearing dunite</t>
  </si>
  <si>
    <t>11c</t>
  </si>
  <si>
    <t>Dunite with plagioclase-bearing bands and orthopyroxene porphyroclasts</t>
  </si>
  <si>
    <t>Harzburgite</t>
  </si>
  <si>
    <t>Porphyroclastic</t>
  </si>
  <si>
    <t>Mantle harzburgite</t>
  </si>
  <si>
    <t>Mantle dunite</t>
  </si>
  <si>
    <t>17a</t>
  </si>
  <si>
    <t xml:space="preserve">Orthopyroxene-bearing </t>
  </si>
  <si>
    <t>Mantle Opx-bearing dunite</t>
  </si>
  <si>
    <t>17b</t>
  </si>
  <si>
    <t>Gabbroic vein in mantle</t>
  </si>
  <si>
    <t>17c</t>
  </si>
  <si>
    <t>20a</t>
  </si>
  <si>
    <t>20b</t>
  </si>
  <si>
    <t>Websterite</t>
  </si>
  <si>
    <t>Websterite vein in mantle</t>
  </si>
  <si>
    <t>21a</t>
  </si>
  <si>
    <t>21b</t>
  </si>
  <si>
    <t>Anorthosite</t>
  </si>
  <si>
    <t xml:space="preserve"> anastomosing</t>
  </si>
  <si>
    <t>Rodingitized anorthositic patch</t>
  </si>
  <si>
    <t>21c</t>
  </si>
  <si>
    <t>21d</t>
  </si>
  <si>
    <t>21e</t>
  </si>
  <si>
    <t>22a</t>
  </si>
  <si>
    <t>MP-BP-JG-GP</t>
  </si>
  <si>
    <t>22b</t>
  </si>
  <si>
    <t xml:space="preserve">Hornblende-bearing </t>
  </si>
  <si>
    <t>Associated with amphibole</t>
  </si>
  <si>
    <t>Altered magmatic patch in mantle harzburgite</t>
  </si>
  <si>
    <t>22c</t>
  </si>
  <si>
    <t>23a</t>
  </si>
  <si>
    <t>Orthopyroxene bearing dunite</t>
  </si>
  <si>
    <t>23b</t>
  </si>
  <si>
    <t>Troctolite</t>
  </si>
  <si>
    <t>Troctolitic patch in mantle harzburgite</t>
  </si>
  <si>
    <t>23c</t>
  </si>
  <si>
    <t>23d</t>
  </si>
  <si>
    <t>Anorthosite patch in mantle harzburgite</t>
  </si>
  <si>
    <t>23e</t>
  </si>
  <si>
    <t>26a</t>
  </si>
  <si>
    <t>26b</t>
  </si>
  <si>
    <t>Gabbronorite vein in mantle harzburgite</t>
  </si>
  <si>
    <t>26c</t>
  </si>
  <si>
    <t>Mantle harzburgite with sheared dunite band</t>
  </si>
  <si>
    <t>26d</t>
  </si>
  <si>
    <t>Anorthosite vein in mantle harzburgite</t>
  </si>
  <si>
    <t>26e</t>
  </si>
  <si>
    <t>32a</t>
  </si>
  <si>
    <t>32b</t>
  </si>
  <si>
    <t>32c</t>
  </si>
  <si>
    <t>32d</t>
  </si>
  <si>
    <t>32e</t>
  </si>
  <si>
    <t>32f</t>
  </si>
  <si>
    <t xml:space="preserve">Olivine-bearing </t>
  </si>
  <si>
    <t>32g</t>
  </si>
  <si>
    <t>32h</t>
  </si>
  <si>
    <t>32i</t>
  </si>
  <si>
    <t>32j</t>
  </si>
  <si>
    <t>32k</t>
  </si>
  <si>
    <t>Presence of fractured zone filled by tremolite</t>
  </si>
  <si>
    <t>32l</t>
  </si>
  <si>
    <t>Gabbro vein in mantle harzburgite</t>
  </si>
  <si>
    <t>32m</t>
  </si>
  <si>
    <t>38a</t>
  </si>
  <si>
    <t>38b</t>
  </si>
  <si>
    <t>39a</t>
  </si>
  <si>
    <t>39b</t>
  </si>
  <si>
    <t>Olivine bearing anorthosite vein in mantle harzburgite</t>
  </si>
  <si>
    <t>40a</t>
  </si>
  <si>
    <t>40b</t>
  </si>
  <si>
    <t>40c</t>
  </si>
  <si>
    <t>40d</t>
  </si>
  <si>
    <t>Troctolite vein in mantle harzburgite</t>
  </si>
  <si>
    <t>40e</t>
  </si>
  <si>
    <t>40f</t>
  </si>
  <si>
    <t>Olivine bearing orthopyroxenite vein in mantle harzburgite</t>
  </si>
  <si>
    <t>40g</t>
  </si>
  <si>
    <t>40h</t>
  </si>
  <si>
    <t>40i</t>
  </si>
  <si>
    <t>40j</t>
  </si>
  <si>
    <t>40k</t>
  </si>
  <si>
    <t>40l</t>
  </si>
  <si>
    <t>40m</t>
  </si>
  <si>
    <t>40n</t>
  </si>
  <si>
    <t>40o</t>
  </si>
  <si>
    <t>40p</t>
  </si>
  <si>
    <t>40q</t>
  </si>
  <si>
    <t>42a</t>
  </si>
  <si>
    <t>42b</t>
  </si>
  <si>
    <t>Olivine gabbro vein in mantle harzburgite</t>
  </si>
  <si>
    <t>42c</t>
  </si>
  <si>
    <t>42d</t>
  </si>
  <si>
    <t>42e</t>
  </si>
  <si>
    <t>42f</t>
  </si>
  <si>
    <t>42g</t>
  </si>
  <si>
    <t>42h</t>
  </si>
  <si>
    <t>42i</t>
  </si>
  <si>
    <t>42j</t>
  </si>
  <si>
    <t>42k</t>
  </si>
  <si>
    <t>42l</t>
  </si>
  <si>
    <t>42m</t>
  </si>
  <si>
    <t>In harzburgite patch</t>
  </si>
  <si>
    <t>Mantle dunite with harzburgite patch</t>
  </si>
  <si>
    <t>46a</t>
  </si>
  <si>
    <t>Mantle harzburgite containing dunitic patches</t>
  </si>
  <si>
    <t>46b</t>
  </si>
  <si>
    <t>Seriate</t>
  </si>
  <si>
    <t>Tabular</t>
  </si>
  <si>
    <t>Sheared dunite containing white veins</t>
  </si>
  <si>
    <t>46c</t>
  </si>
  <si>
    <t>46d</t>
  </si>
  <si>
    <t>46e</t>
  </si>
  <si>
    <t>46f</t>
  </si>
  <si>
    <t>46g</t>
  </si>
  <si>
    <t>Dunite band in mantle harzburgite</t>
  </si>
  <si>
    <t>48a</t>
  </si>
  <si>
    <t>48b</t>
  </si>
  <si>
    <t>49a</t>
  </si>
  <si>
    <t>49b</t>
  </si>
  <si>
    <t>Anorthosite vein in mantle dunite</t>
  </si>
  <si>
    <t>49c</t>
  </si>
  <si>
    <t>49d</t>
  </si>
  <si>
    <t>49e</t>
  </si>
  <si>
    <t>50a</t>
  </si>
  <si>
    <t>Mantle harzburgite bearing thin anorthositic vein</t>
  </si>
  <si>
    <t>50b</t>
  </si>
  <si>
    <t>Presence of oxides</t>
  </si>
  <si>
    <t>50c</t>
  </si>
  <si>
    <t>Mantle dunite containing harzburgite patches</t>
  </si>
  <si>
    <t>Dunite patch in mantle harzburgite</t>
  </si>
  <si>
    <t>54a</t>
  </si>
  <si>
    <t>54b</t>
  </si>
  <si>
    <t>54c</t>
  </si>
  <si>
    <t>55a</t>
  </si>
  <si>
    <t>55b</t>
  </si>
  <si>
    <t>55c</t>
  </si>
  <si>
    <t>55d</t>
  </si>
  <si>
    <t>Anorthosite patch in mantle dunite</t>
  </si>
  <si>
    <t>55e</t>
  </si>
  <si>
    <t>Mantle harzburgite containing dunite patches in association with anorthosite intrusion</t>
  </si>
  <si>
    <t>55f</t>
  </si>
  <si>
    <t>55g</t>
  </si>
  <si>
    <t>56a</t>
  </si>
  <si>
    <t>Mantle harzburgite with low amount of Opx</t>
  </si>
  <si>
    <t>MP-NG-JG-GP</t>
  </si>
  <si>
    <t>56b</t>
  </si>
  <si>
    <t>Anorthosite vein</t>
  </si>
  <si>
    <t>56c</t>
  </si>
  <si>
    <t>56d</t>
  </si>
  <si>
    <t>56e</t>
  </si>
  <si>
    <t>56f</t>
  </si>
  <si>
    <t>poikilitic</t>
  </si>
  <si>
    <t>anhedral</t>
  </si>
  <si>
    <t>Olivine gabbro patch</t>
  </si>
  <si>
    <t>56g</t>
  </si>
  <si>
    <t>56h</t>
  </si>
  <si>
    <t>56i</t>
  </si>
  <si>
    <t>Mantle harzburgite with small gabbroic patches</t>
  </si>
  <si>
    <t>56j</t>
  </si>
  <si>
    <t>Dunitic reaction rim</t>
  </si>
  <si>
    <t>56k</t>
  </si>
  <si>
    <t>57a</t>
  </si>
  <si>
    <t>Presence of plagioclase-bearing patches</t>
  </si>
  <si>
    <t>Dunite containing harzburgite patches</t>
  </si>
  <si>
    <t>57b</t>
  </si>
  <si>
    <t>57c</t>
  </si>
  <si>
    <t>Banded in harzburgite</t>
  </si>
  <si>
    <t>Bands of dunite and harzburgite</t>
  </si>
  <si>
    <t>Presence of impregnated plagioclase-bearing patches</t>
  </si>
  <si>
    <t>61a</t>
  </si>
  <si>
    <t>61b</t>
  </si>
  <si>
    <t>61c</t>
  </si>
  <si>
    <t>61d</t>
  </si>
  <si>
    <t>Troctolite patch in dunite</t>
  </si>
  <si>
    <t>61e</t>
  </si>
  <si>
    <t>61f</t>
  </si>
  <si>
    <t>Olivine gabbro vein with dunitic rim</t>
  </si>
  <si>
    <t>61g</t>
  </si>
  <si>
    <t>61h</t>
  </si>
  <si>
    <t>61i</t>
  </si>
  <si>
    <t>61j</t>
  </si>
  <si>
    <t>Poikilitic clinopyroxne-bearing</t>
  </si>
  <si>
    <t>Poikilitic clinopyroxene-bearing troctolite patch</t>
  </si>
  <si>
    <t>61k</t>
  </si>
  <si>
    <t>61l</t>
  </si>
  <si>
    <t>Websterite vein</t>
  </si>
  <si>
    <t>61m</t>
  </si>
  <si>
    <t>61n</t>
  </si>
  <si>
    <t>61o</t>
  </si>
  <si>
    <t>61p</t>
  </si>
  <si>
    <t>61q</t>
  </si>
  <si>
    <t>Presence of impregnated plagioclase</t>
  </si>
  <si>
    <t>61r</t>
  </si>
  <si>
    <t>Dunite band</t>
  </si>
  <si>
    <t>61s</t>
  </si>
  <si>
    <t>61t</t>
  </si>
  <si>
    <t>61u</t>
  </si>
  <si>
    <t>61v</t>
  </si>
  <si>
    <t>Presence of dunitic patches and plagioclase bearing patches</t>
  </si>
  <si>
    <t>61w</t>
  </si>
  <si>
    <t>Presence of a dunitic reaction zone between patch and mantle</t>
  </si>
  <si>
    <t>61x</t>
  </si>
  <si>
    <t>61y</t>
  </si>
  <si>
    <t>Clinopyroxenite</t>
  </si>
  <si>
    <t>Olivine-bearing clinopyroxenite</t>
  </si>
  <si>
    <t>61z</t>
  </si>
  <si>
    <t>61aa</t>
  </si>
  <si>
    <t>61ab</t>
  </si>
  <si>
    <t>61ac</t>
  </si>
  <si>
    <t>61ad</t>
  </si>
  <si>
    <t>61ae</t>
  </si>
  <si>
    <t>61af</t>
  </si>
  <si>
    <t>61ag</t>
  </si>
  <si>
    <t>61ah</t>
  </si>
  <si>
    <t>61ai</t>
  </si>
  <si>
    <t>61aj</t>
  </si>
  <si>
    <t>Clinopyroxene and plagioclase-bearing</t>
  </si>
  <si>
    <t>Protogranular</t>
  </si>
  <si>
    <t>Deformed plagioclase and clinopyroxene-bearing harzburgite</t>
  </si>
  <si>
    <t>Submylonitised mantle harzburgite</t>
  </si>
  <si>
    <t>65a</t>
  </si>
  <si>
    <t>65b</t>
  </si>
  <si>
    <t>65c</t>
  </si>
  <si>
    <t>65d</t>
  </si>
  <si>
    <t>Websterite vein in mantle harzburgite</t>
  </si>
  <si>
    <t>65e</t>
  </si>
  <si>
    <t>Strongly deformed mantle harzburgite</t>
  </si>
  <si>
    <t>67a</t>
  </si>
  <si>
    <t>Grain size</t>
  </si>
  <si>
    <t>67b</t>
  </si>
  <si>
    <t>Rodingitized orthopyroxene bearing dunite</t>
  </si>
  <si>
    <t>67c</t>
  </si>
  <si>
    <t>67d</t>
  </si>
  <si>
    <t>Rodingitized mantle harzburgite</t>
  </si>
  <si>
    <t>67e</t>
  </si>
  <si>
    <t>67f</t>
  </si>
  <si>
    <t>67g</t>
  </si>
  <si>
    <t>67h</t>
  </si>
  <si>
    <t>67i</t>
  </si>
  <si>
    <t>END</t>
  </si>
  <si>
    <t>C-S</t>
  </si>
  <si>
    <t>EXPEDITION</t>
  </si>
  <si>
    <t>SITE</t>
  </si>
  <si>
    <t>HOLE</t>
  </si>
  <si>
    <t>CORE</t>
  </si>
  <si>
    <t>CORE_TYPE</t>
  </si>
  <si>
    <t>SECTION</t>
  </si>
  <si>
    <t>Curated
length (m)</t>
  </si>
  <si>
    <t>Top depth
[m CSF-A]</t>
  </si>
  <si>
    <t>1-1</t>
  </si>
  <si>
    <t>B</t>
  </si>
  <si>
    <t>Z</t>
  </si>
  <si>
    <t>C5708B-1Z-1</t>
  </si>
  <si>
    <t>2-1</t>
  </si>
  <si>
    <t>C5708B-2Z-1</t>
  </si>
  <si>
    <t>3-1</t>
  </si>
  <si>
    <t>C5708B-3Z-1</t>
  </si>
  <si>
    <t>3-2</t>
  </si>
  <si>
    <t>C5708B-3Z-2</t>
  </si>
  <si>
    <t>4-1</t>
  </si>
  <si>
    <t>C5708B-4Z-1</t>
  </si>
  <si>
    <t>4-2</t>
  </si>
  <si>
    <t>C5708B-4Z-2</t>
  </si>
  <si>
    <t>5-1</t>
  </si>
  <si>
    <t>C5708B-5Z-1</t>
  </si>
  <si>
    <t>5-2</t>
  </si>
  <si>
    <t>C5708B-5Z-2</t>
  </si>
  <si>
    <t>6-1</t>
  </si>
  <si>
    <t>C5708B-6Z-1</t>
  </si>
  <si>
    <t>6-2</t>
  </si>
  <si>
    <t>C5708B-6Z-2</t>
  </si>
  <si>
    <t>7-1</t>
  </si>
  <si>
    <t>C5708B-7Z-1</t>
  </si>
  <si>
    <t>7-2</t>
  </si>
  <si>
    <t>C5708B-7Z-2</t>
  </si>
  <si>
    <t>8-1</t>
  </si>
  <si>
    <t>C5708B-8Z-1</t>
  </si>
  <si>
    <t>9-1</t>
  </si>
  <si>
    <t>C5708B-9Z-1</t>
  </si>
  <si>
    <t>9-2</t>
  </si>
  <si>
    <t>C5708B-9Z-2</t>
  </si>
  <si>
    <t>9-3</t>
  </si>
  <si>
    <t>C5708B-9Z-3</t>
  </si>
  <si>
    <t>10-1</t>
  </si>
  <si>
    <t>C5708B-10Z-1</t>
  </si>
  <si>
    <t>11-1</t>
  </si>
  <si>
    <t>C5708B-11Z-1</t>
  </si>
  <si>
    <t>11-2</t>
  </si>
  <si>
    <t>C5708B-11Z-2</t>
  </si>
  <si>
    <t>12-1</t>
  </si>
  <si>
    <t>C5708B-12Z-1</t>
  </si>
  <si>
    <t>12-2</t>
  </si>
  <si>
    <t>C5708B-12Z-2</t>
  </si>
  <si>
    <t>13-1</t>
  </si>
  <si>
    <t>C5708B-13Z-1</t>
  </si>
  <si>
    <t>13-2</t>
  </si>
  <si>
    <t>C5708B-13Z-2</t>
  </si>
  <si>
    <t>13-3</t>
  </si>
  <si>
    <t>C5708B-13Z-3</t>
  </si>
  <si>
    <t>13-4</t>
  </si>
  <si>
    <t>C5708B-13Z-4</t>
  </si>
  <si>
    <t>14-1</t>
  </si>
  <si>
    <t>C5708B-14Z-1</t>
  </si>
  <si>
    <t>14-2</t>
  </si>
  <si>
    <t>C5708B-14Z-2</t>
  </si>
  <si>
    <t>14-3</t>
  </si>
  <si>
    <t>C5708B-14Z-3</t>
  </si>
  <si>
    <t>14-4</t>
  </si>
  <si>
    <t>C5708B-14Z-4</t>
  </si>
  <si>
    <t>15-1</t>
  </si>
  <si>
    <t>C5708B-15Z-1</t>
  </si>
  <si>
    <t>15-2</t>
  </si>
  <si>
    <t>C5708B-15Z-2</t>
  </si>
  <si>
    <t>15-3</t>
  </si>
  <si>
    <t>C5708B-15Z-3</t>
  </si>
  <si>
    <t>15-4</t>
  </si>
  <si>
    <t>C5708B-15Z-4</t>
  </si>
  <si>
    <t>16-1</t>
  </si>
  <si>
    <t>C5708B-16Z-1</t>
  </si>
  <si>
    <t>16-2</t>
  </si>
  <si>
    <t>C5708B-16Z-2</t>
  </si>
  <si>
    <t>16-3</t>
  </si>
  <si>
    <t>C5708B-16Z-3</t>
  </si>
  <si>
    <t>16-4</t>
  </si>
  <si>
    <t>C5708B-16Z-4</t>
  </si>
  <si>
    <t>17-1</t>
  </si>
  <si>
    <t>C5708B-17Z-1</t>
  </si>
  <si>
    <t>17-2</t>
  </si>
  <si>
    <t>C5708B-17Z-2</t>
  </si>
  <si>
    <t>17-3</t>
  </si>
  <si>
    <t>C5708B-17Z-3</t>
  </si>
  <si>
    <t>17-4</t>
  </si>
  <si>
    <t>C5708B-17Z-4</t>
  </si>
  <si>
    <t>18-1</t>
  </si>
  <si>
    <t>C5708B-18Z-1</t>
  </si>
  <si>
    <t>18-2</t>
  </si>
  <si>
    <t>C5708B-18Z-2</t>
  </si>
  <si>
    <t>18-3</t>
  </si>
  <si>
    <t>C5708B-18Z-3</t>
  </si>
  <si>
    <t>18-4</t>
  </si>
  <si>
    <t>C5708B-18Z-4</t>
  </si>
  <si>
    <t>19-1</t>
  </si>
  <si>
    <t>C5708B-19Z-1</t>
  </si>
  <si>
    <t>19-2</t>
  </si>
  <si>
    <t>C5708B-19Z-2</t>
  </si>
  <si>
    <t>19-3</t>
  </si>
  <si>
    <t>C5708B-19Z-3</t>
  </si>
  <si>
    <t>19-4</t>
  </si>
  <si>
    <t>C5708B-19Z-4</t>
  </si>
  <si>
    <t>20-1</t>
  </si>
  <si>
    <t>C5708B-20Z-1</t>
  </si>
  <si>
    <t>20-2</t>
  </si>
  <si>
    <t>C5708B-20Z-2</t>
  </si>
  <si>
    <t>20-3</t>
  </si>
  <si>
    <t>C5708B-20Z-3</t>
  </si>
  <si>
    <t>21-1</t>
  </si>
  <si>
    <t>C5708B-21Z-1</t>
  </si>
  <si>
    <t>21-2</t>
  </si>
  <si>
    <t>C5708B-21Z-2</t>
  </si>
  <si>
    <t>21-3</t>
  </si>
  <si>
    <t>C5708B-21Z-3</t>
  </si>
  <si>
    <t>21-4</t>
  </si>
  <si>
    <t>C5708B-21Z-4</t>
  </si>
  <si>
    <t>22-1</t>
  </si>
  <si>
    <t>C5708B-22Z-1</t>
  </si>
  <si>
    <t>22-2</t>
  </si>
  <si>
    <t>C5708B-22Z-2</t>
  </si>
  <si>
    <t>22-3</t>
  </si>
  <si>
    <t>C5708B-22Z-3</t>
  </si>
  <si>
    <t>22-4</t>
  </si>
  <si>
    <t>C5708B-22Z-4</t>
  </si>
  <si>
    <t>23-1</t>
  </si>
  <si>
    <t>C5708B-23Z-1</t>
  </si>
  <si>
    <t>23-2</t>
  </si>
  <si>
    <t>C5708B-23Z-2</t>
  </si>
  <si>
    <t>23-3</t>
  </si>
  <si>
    <t>C5708B-23Z-3</t>
  </si>
  <si>
    <t>23-4</t>
  </si>
  <si>
    <t>C5708B-23Z-4</t>
  </si>
  <si>
    <t>24-1</t>
  </si>
  <si>
    <t>C5708B-24Z-1</t>
  </si>
  <si>
    <t>24-2</t>
  </si>
  <si>
    <t>C5708B-24Z-2</t>
  </si>
  <si>
    <t>25-1</t>
  </si>
  <si>
    <t>C5708B-25Z-1</t>
  </si>
  <si>
    <t>25-2</t>
  </si>
  <si>
    <t>C5708B-25Z-2</t>
  </si>
  <si>
    <t>26-1</t>
  </si>
  <si>
    <t>C5708B-26Z-1</t>
  </si>
  <si>
    <t>26-2</t>
  </si>
  <si>
    <t>C5708B-26Z-2</t>
  </si>
  <si>
    <t>26-3</t>
  </si>
  <si>
    <t>C5708B-26Z-3</t>
  </si>
  <si>
    <t>26-4</t>
  </si>
  <si>
    <t>C5708B-26Z-4</t>
  </si>
  <si>
    <t>27-1</t>
  </si>
  <si>
    <t>C5708B-27Z-1</t>
  </si>
  <si>
    <t>28-1</t>
  </si>
  <si>
    <t>C5708B-28Z-1</t>
  </si>
  <si>
    <t>28-2</t>
  </si>
  <si>
    <t>C5708B-28Z-2</t>
  </si>
  <si>
    <t>29-1</t>
  </si>
  <si>
    <t>C5708B-29Z-1</t>
  </si>
  <si>
    <t>30-1</t>
  </si>
  <si>
    <t>C5708B-30Z-1</t>
  </si>
  <si>
    <t>31-1</t>
  </si>
  <si>
    <t>C5708B-31Z-1</t>
  </si>
  <si>
    <t>31-2</t>
  </si>
  <si>
    <t>C5708B-31Z-2</t>
  </si>
  <si>
    <t>31-3</t>
  </si>
  <si>
    <t>C5708B-31Z-3</t>
  </si>
  <si>
    <t>32-1</t>
  </si>
  <si>
    <t>C5708B-32Z-1</t>
  </si>
  <si>
    <t>32-2</t>
  </si>
  <si>
    <t>C5708B-32Z-2</t>
  </si>
  <si>
    <t>33-1</t>
  </si>
  <si>
    <t>C5708B-33Z-1</t>
  </si>
  <si>
    <t>33-2</t>
  </si>
  <si>
    <t>C5708B-33Z-2</t>
  </si>
  <si>
    <t>33-3</t>
  </si>
  <si>
    <t>C5708B-33Z-3</t>
  </si>
  <si>
    <t>34-1</t>
  </si>
  <si>
    <t>C5708B-34Z-1</t>
  </si>
  <si>
    <t>34-2</t>
  </si>
  <si>
    <t>C5708B-34Z-2</t>
  </si>
  <si>
    <t>35-1</t>
  </si>
  <si>
    <t>C5708B-35Z-1</t>
  </si>
  <si>
    <t>35-2</t>
  </si>
  <si>
    <t>C5708B-35Z-2</t>
  </si>
  <si>
    <t>35-3</t>
  </si>
  <si>
    <t>C5708B-35Z-3</t>
  </si>
  <si>
    <t>36-1</t>
  </si>
  <si>
    <t>C5708B-36Z-1</t>
  </si>
  <si>
    <t>36-2</t>
  </si>
  <si>
    <t>C5708B-36Z-2</t>
  </si>
  <si>
    <t>37-1</t>
  </si>
  <si>
    <t>C5708B-37Z-1</t>
  </si>
  <si>
    <t>37-2</t>
  </si>
  <si>
    <t>C5708B-37Z-2</t>
  </si>
  <si>
    <t>37-3</t>
  </si>
  <si>
    <t>C5708B-37Z-3</t>
  </si>
  <si>
    <t>37-4</t>
  </si>
  <si>
    <t>C5708B-37Z-4</t>
  </si>
  <si>
    <t>38-1</t>
  </si>
  <si>
    <t>C5708B-38Z-1</t>
  </si>
  <si>
    <t>39-1</t>
  </si>
  <si>
    <t>C5708B-39Z-1</t>
  </si>
  <si>
    <t>39-2</t>
  </si>
  <si>
    <t>C5708B-39Z-2</t>
  </si>
  <si>
    <t>39-3</t>
  </si>
  <si>
    <t>C5708B-39Z-3</t>
  </si>
  <si>
    <t>40-1</t>
  </si>
  <si>
    <t>C5708B-40Z-1</t>
  </si>
  <si>
    <t>41-1</t>
  </si>
  <si>
    <t>C5708B-41Z-1</t>
  </si>
  <si>
    <t>41-2</t>
  </si>
  <si>
    <t>C5708B-41Z-2</t>
  </si>
  <si>
    <t>41-3</t>
  </si>
  <si>
    <t>C5708B-41Z-3</t>
  </si>
  <si>
    <t>41-4</t>
  </si>
  <si>
    <t>C5708B-41Z-4</t>
  </si>
  <si>
    <t>42-1</t>
  </si>
  <si>
    <t>C5708B-42Z-1</t>
  </si>
  <si>
    <t>42-2</t>
  </si>
  <si>
    <t>C5708B-42Z-2</t>
  </si>
  <si>
    <t>42-3</t>
  </si>
  <si>
    <t>C5708B-42Z-3</t>
  </si>
  <si>
    <t>43-1</t>
  </si>
  <si>
    <t>C5708B-43Z-1</t>
  </si>
  <si>
    <t>44-1</t>
  </si>
  <si>
    <t>C5708B-44Z-1</t>
  </si>
  <si>
    <t>44-2</t>
  </si>
  <si>
    <t>C5708B-44Z-2</t>
  </si>
  <si>
    <t>44-3</t>
  </si>
  <si>
    <t>C5708B-44Z-3</t>
  </si>
  <si>
    <t>44-4</t>
  </si>
  <si>
    <t>C5708B-44Z-4</t>
  </si>
  <si>
    <t>45-1</t>
  </si>
  <si>
    <t>C5708B-45Z-1</t>
  </si>
  <si>
    <t>45-2</t>
  </si>
  <si>
    <t>C5708B-45Z-2</t>
  </si>
  <si>
    <t>46-1</t>
  </si>
  <si>
    <t>C5708B-46Z-1</t>
  </si>
  <si>
    <t>46-2</t>
  </si>
  <si>
    <t>C5708B-46Z-2</t>
  </si>
  <si>
    <t>47-1</t>
  </si>
  <si>
    <t>C5708B-47Z-1</t>
  </si>
  <si>
    <t>47-2</t>
  </si>
  <si>
    <t>C5708B-47Z-2</t>
  </si>
  <si>
    <t>47-3</t>
  </si>
  <si>
    <t>C5708B-47Z-3</t>
  </si>
  <si>
    <t>47-4</t>
  </si>
  <si>
    <t>C5708B-47Z-4</t>
  </si>
  <si>
    <t>48-1</t>
  </si>
  <si>
    <t>C5708B-48Z-1</t>
  </si>
  <si>
    <t>48-2</t>
  </si>
  <si>
    <t>C5708B-48Z-2</t>
  </si>
  <si>
    <t>49-1</t>
  </si>
  <si>
    <t>C5708B-49Z-1</t>
  </si>
  <si>
    <t>49-2</t>
  </si>
  <si>
    <t>C5708B-49Z-2</t>
  </si>
  <si>
    <t>50-1</t>
  </si>
  <si>
    <t>C5708B-50Z-1</t>
  </si>
  <si>
    <t>50-2</t>
  </si>
  <si>
    <t>C5708B-50Z-2</t>
  </si>
  <si>
    <t>50-3</t>
  </si>
  <si>
    <t>C5708B-50Z-3</t>
  </si>
  <si>
    <t>51-1</t>
  </si>
  <si>
    <t>C5708B-51Z-1</t>
  </si>
  <si>
    <t>51-2</t>
  </si>
  <si>
    <t>C5708B-51Z-2</t>
  </si>
  <si>
    <t>52-1</t>
  </si>
  <si>
    <t>C5708B-52Z-1</t>
  </si>
  <si>
    <t>52-2</t>
  </si>
  <si>
    <t>C5708B-52Z-2</t>
  </si>
  <si>
    <t>52-3</t>
  </si>
  <si>
    <t>C5708B-52Z-3</t>
  </si>
  <si>
    <t>52-4</t>
  </si>
  <si>
    <t>C5708B-52Z-4</t>
  </si>
  <si>
    <t>53-1</t>
  </si>
  <si>
    <t>C5708B-53Z-1</t>
  </si>
  <si>
    <t>53-2</t>
  </si>
  <si>
    <t>C5708B-53Z-2</t>
  </si>
  <si>
    <t>53-3</t>
  </si>
  <si>
    <t>C5708B-53Z-3</t>
  </si>
  <si>
    <t>53-4</t>
  </si>
  <si>
    <t>C5708B-53Z-4</t>
  </si>
  <si>
    <t>54-1</t>
  </si>
  <si>
    <t>C5708B-54Z-1</t>
  </si>
  <si>
    <t>54-2</t>
  </si>
  <si>
    <t>C5708B-54Z-2</t>
  </si>
  <si>
    <t>54-3</t>
  </si>
  <si>
    <t>C5708B-54Z-3</t>
  </si>
  <si>
    <t>54-4</t>
  </si>
  <si>
    <t>C5708B-54Z-4</t>
  </si>
  <si>
    <t>55-1</t>
  </si>
  <si>
    <t>C5708B-55Z-1</t>
  </si>
  <si>
    <t>55-2</t>
  </si>
  <si>
    <t>C5708B-55Z-2</t>
  </si>
  <si>
    <t>55-3</t>
  </si>
  <si>
    <t>C5708B-55Z-3</t>
  </si>
  <si>
    <t>55-4</t>
  </si>
  <si>
    <t>C5708B-55Z-4</t>
  </si>
  <si>
    <t>56-1</t>
  </si>
  <si>
    <t>C5708B-56Z-1</t>
  </si>
  <si>
    <t>56-2</t>
  </si>
  <si>
    <t>C5708B-56Z-2</t>
  </si>
  <si>
    <t>56-3</t>
  </si>
  <si>
    <t>C5708B-56Z-3</t>
  </si>
  <si>
    <t>56-4</t>
  </si>
  <si>
    <t>C5708B-56Z-4</t>
  </si>
  <si>
    <t>57-1</t>
  </si>
  <si>
    <t>C5708B-57Z-1</t>
  </si>
  <si>
    <t>57-2</t>
  </si>
  <si>
    <t>C5708B-57Z-2</t>
  </si>
  <si>
    <t>57-3</t>
  </si>
  <si>
    <t>C5708B-57Z-3</t>
  </si>
  <si>
    <t>57-4</t>
  </si>
  <si>
    <t>C5708B-57Z-4</t>
  </si>
  <si>
    <t>58-1</t>
  </si>
  <si>
    <t>C5708B-58Z-1</t>
  </si>
  <si>
    <t>58-2</t>
  </si>
  <si>
    <t>C5708B-58Z-2</t>
  </si>
  <si>
    <t>58-3</t>
  </si>
  <si>
    <t>C5708B-58Z-3</t>
  </si>
  <si>
    <t>58-4</t>
  </si>
  <si>
    <t>C5708B-58Z-4</t>
  </si>
  <si>
    <t>59-1</t>
  </si>
  <si>
    <t>C5708B-59Z-1</t>
  </si>
  <si>
    <t>59-2</t>
  </si>
  <si>
    <t>C5708B-59Z-2</t>
  </si>
  <si>
    <t>59-3</t>
  </si>
  <si>
    <t>C5708B-59Z-3</t>
  </si>
  <si>
    <t>59-4</t>
  </si>
  <si>
    <t>C5708B-59Z-4</t>
  </si>
  <si>
    <t>60-1</t>
  </si>
  <si>
    <t>C5708B-60Z-1</t>
  </si>
  <si>
    <t>60-2</t>
  </si>
  <si>
    <t>C5708B-60Z-2</t>
  </si>
  <si>
    <t>60-3</t>
  </si>
  <si>
    <t>C5708B-60Z-3</t>
  </si>
  <si>
    <t>61-1</t>
  </si>
  <si>
    <t>C5708B-61Z-1</t>
  </si>
  <si>
    <t>62-1</t>
  </si>
  <si>
    <t>C5708B-62Z-1</t>
  </si>
  <si>
    <t>62-2</t>
  </si>
  <si>
    <t>C5708B-62Z-2</t>
  </si>
  <si>
    <t>62-3</t>
  </si>
  <si>
    <t>C5708B-62Z-3</t>
  </si>
  <si>
    <t>62-4</t>
  </si>
  <si>
    <t>C5708B-62Z-4</t>
  </si>
  <si>
    <t>63-1</t>
  </si>
  <si>
    <t>C5708B-63Z-1</t>
  </si>
  <si>
    <t>63-2</t>
  </si>
  <si>
    <t>C5708B-63Z-2</t>
  </si>
  <si>
    <t>63-3</t>
  </si>
  <si>
    <t>C5708B-63Z-3</t>
  </si>
  <si>
    <t>63-4</t>
  </si>
  <si>
    <t>C5708B-63Z-4</t>
  </si>
  <si>
    <t>64-1</t>
  </si>
  <si>
    <t>C5708B-64Z-1</t>
  </si>
  <si>
    <t>64-2</t>
  </si>
  <si>
    <t>C5708B-64Z-2</t>
  </si>
  <si>
    <t>65-1</t>
  </si>
  <si>
    <t>C5708B-65Z-1</t>
  </si>
  <si>
    <t>65-2</t>
  </si>
  <si>
    <t>C5708B-65Z-2</t>
  </si>
  <si>
    <t>66-1</t>
  </si>
  <si>
    <t>C5708B-67Z-1</t>
  </si>
  <si>
    <t>67-1</t>
  </si>
  <si>
    <t>C5708B-66Z-1</t>
  </si>
  <si>
    <t>67-2</t>
  </si>
  <si>
    <t>C5708B-67Z-2</t>
  </si>
  <si>
    <t>67-3</t>
  </si>
  <si>
    <t>C5708B-67Z-3</t>
  </si>
  <si>
    <t>67-4</t>
  </si>
  <si>
    <t>C5708B-67Z-4</t>
  </si>
  <si>
    <t>68-1</t>
  </si>
  <si>
    <t>C5708B-68Z-1</t>
  </si>
  <si>
    <t>68-2</t>
  </si>
  <si>
    <t>C5708B-68Z-2</t>
  </si>
  <si>
    <t>68-3</t>
  </si>
  <si>
    <t>C5708B-68Z-3</t>
  </si>
  <si>
    <t>68-4</t>
  </si>
  <si>
    <t>C5708B-68Z-4</t>
  </si>
  <si>
    <t>69-1</t>
  </si>
  <si>
    <t>C5708B-69Z-1</t>
  </si>
  <si>
    <t>69-2</t>
  </si>
  <si>
    <t>C5708B-69Z-2</t>
  </si>
  <si>
    <t>69-3</t>
  </si>
  <si>
    <t>C5708B-69Z-3</t>
  </si>
  <si>
    <t>69-4</t>
  </si>
  <si>
    <t>C5708B-69Z-4</t>
  </si>
  <si>
    <t>70-1</t>
  </si>
  <si>
    <t>C5708B-70Z-1</t>
  </si>
  <si>
    <t>70-2</t>
  </si>
  <si>
    <t>C5708B-70Z-2</t>
  </si>
  <si>
    <t>70-3</t>
  </si>
  <si>
    <t>C5708B-70Z-3</t>
  </si>
  <si>
    <t>70-4</t>
  </si>
  <si>
    <t>C5708B-70Z-4</t>
  </si>
  <si>
    <t>71-1</t>
  </si>
  <si>
    <t>C5708B-71Z-1</t>
  </si>
  <si>
    <t>71-2</t>
  </si>
  <si>
    <t>C5708B-71Z-2</t>
  </si>
  <si>
    <t>71-3</t>
  </si>
  <si>
    <t>C5708B-71Z-3</t>
  </si>
  <si>
    <t>71-4</t>
  </si>
  <si>
    <t>C5708B-71Z-4</t>
  </si>
  <si>
    <t>72-1</t>
  </si>
  <si>
    <t>C5708B-72Z-1</t>
  </si>
  <si>
    <t>72-2</t>
  </si>
  <si>
    <t>C5708B-72Z-2</t>
  </si>
  <si>
    <t>72-3</t>
  </si>
  <si>
    <t>C5708B-72Z-3</t>
  </si>
  <si>
    <t>72-4</t>
  </si>
  <si>
    <t>C5708B-72Z-4</t>
  </si>
  <si>
    <t>72-5</t>
  </si>
  <si>
    <t>C5708B-72Z-5</t>
  </si>
  <si>
    <t>73-1</t>
  </si>
  <si>
    <t>C5708B-73Z-1</t>
  </si>
  <si>
    <t>73-2</t>
  </si>
  <si>
    <t>C5708B-73Z-2</t>
  </si>
  <si>
    <t>73-3</t>
  </si>
  <si>
    <t>C5708B-73Z-3</t>
  </si>
  <si>
    <t>73-4</t>
  </si>
  <si>
    <t>C5708B-73Z-4</t>
  </si>
  <si>
    <t>74-1</t>
  </si>
  <si>
    <t>C5708B-74Z-1</t>
  </si>
  <si>
    <t>74-2</t>
  </si>
  <si>
    <t>C5708B-74Z-2</t>
  </si>
  <si>
    <t>74-3</t>
  </si>
  <si>
    <t>C5708B-74Z-3</t>
  </si>
  <si>
    <t>74-4</t>
  </si>
  <si>
    <t>C5708B-74Z-4</t>
  </si>
  <si>
    <t>75-1</t>
  </si>
  <si>
    <t>C5708B-75Z-1</t>
  </si>
  <si>
    <t>75-2</t>
  </si>
  <si>
    <t>C5708B-75Z-2</t>
  </si>
  <si>
    <t>75-3</t>
  </si>
  <si>
    <t>C5708B-75Z-3</t>
  </si>
  <si>
    <t>75-4</t>
  </si>
  <si>
    <t>C5708B-75Z-4</t>
  </si>
  <si>
    <t>76-1</t>
  </si>
  <si>
    <t>C5708B-76Z-1</t>
  </si>
  <si>
    <t>76-2</t>
  </si>
  <si>
    <t>C5708B-76Z-2</t>
  </si>
  <si>
    <t>76-3</t>
  </si>
  <si>
    <t>C5708B-76Z-3</t>
  </si>
  <si>
    <t>76-4</t>
  </si>
  <si>
    <t>C5708B-76Z-4</t>
  </si>
  <si>
    <t>77-1</t>
  </si>
  <si>
    <t>C5708B-77Z-1</t>
  </si>
  <si>
    <t>77-2</t>
  </si>
  <si>
    <t>C5708B-77Z-2</t>
  </si>
  <si>
    <t>77-3</t>
  </si>
  <si>
    <t>C5708B-77Z-3</t>
  </si>
  <si>
    <t>77-4</t>
  </si>
  <si>
    <t>C5708B-77Z-4</t>
  </si>
  <si>
    <t>78-1</t>
  </si>
  <si>
    <t>C5708B-78Z-1</t>
  </si>
  <si>
    <t>78-2</t>
  </si>
  <si>
    <t>C5708B-78Z-2</t>
  </si>
  <si>
    <t>78-3</t>
  </si>
  <si>
    <t>C5708B-78Z-3</t>
  </si>
  <si>
    <t>79-1</t>
  </si>
  <si>
    <t>C5708B-79Z-1</t>
  </si>
  <si>
    <t>80-1</t>
  </si>
  <si>
    <t>C5708B-80Z-1</t>
  </si>
  <si>
    <t>80-2</t>
  </si>
  <si>
    <t>C5708B-80Z-2</t>
  </si>
  <si>
    <t>80-3</t>
  </si>
  <si>
    <t>C5708B-80Z-3</t>
  </si>
  <si>
    <t>80-4</t>
  </si>
  <si>
    <t>C5708B-80Z-4</t>
  </si>
  <si>
    <t>81-1</t>
  </si>
  <si>
    <t>C5708B-81Z-1</t>
  </si>
  <si>
    <t>81-2</t>
  </si>
  <si>
    <t>C5708B-81Z-2</t>
  </si>
  <si>
    <t>81-3</t>
  </si>
  <si>
    <t>C5708B-81Z-3</t>
  </si>
  <si>
    <t>81-4</t>
  </si>
  <si>
    <t>C5708B-81Z-4</t>
  </si>
  <si>
    <t>82-1</t>
  </si>
  <si>
    <t>C5708B-82Z-1</t>
  </si>
  <si>
    <t>82-2</t>
  </si>
  <si>
    <t>C5708B-82Z-2</t>
  </si>
  <si>
    <t>82-3</t>
  </si>
  <si>
    <t>C5708B-82Z-3</t>
  </si>
  <si>
    <t>82-4</t>
  </si>
  <si>
    <t>C5708B-82Z-4</t>
  </si>
  <si>
    <t>83-1</t>
  </si>
  <si>
    <t>C5708B-83Z-1</t>
  </si>
  <si>
    <t>83-2</t>
  </si>
  <si>
    <t>C5708B-83Z-2</t>
  </si>
  <si>
    <t>83-3</t>
  </si>
  <si>
    <t>C5708B-83Z-3</t>
  </si>
  <si>
    <t>83-4</t>
  </si>
  <si>
    <t>C5708B-83Z-4</t>
  </si>
  <si>
    <t>84-1</t>
  </si>
  <si>
    <t>C5708B-84Z-1</t>
  </si>
  <si>
    <t>84-2</t>
  </si>
  <si>
    <t>C5708B-84Z-2</t>
  </si>
  <si>
    <t>84-3</t>
  </si>
  <si>
    <t>C5708B-84Z-3</t>
  </si>
  <si>
    <t>84-4</t>
  </si>
  <si>
    <t>C5708B-84Z-4</t>
  </si>
  <si>
    <t>85-1</t>
  </si>
  <si>
    <t>C5708B-85Z-1</t>
  </si>
  <si>
    <t>85-2</t>
  </si>
  <si>
    <t>C5708B-85Z-2</t>
  </si>
  <si>
    <t>85-3</t>
  </si>
  <si>
    <t>C5708B-85Z-3</t>
  </si>
  <si>
    <t>85-4</t>
  </si>
  <si>
    <t>C5708B-85Z-4</t>
  </si>
  <si>
    <t>86-1</t>
  </si>
  <si>
    <t>C5708B-86Z-1</t>
  </si>
  <si>
    <t>86-2</t>
  </si>
  <si>
    <t>C5708B-86Z-2</t>
  </si>
  <si>
    <t>86-3</t>
  </si>
  <si>
    <t>C5708B-86Z-3</t>
  </si>
  <si>
    <t>86-4</t>
  </si>
  <si>
    <t>C5708B-86Z-4</t>
  </si>
  <si>
    <t>87-1</t>
  </si>
  <si>
    <t>C5708B-87Z-1</t>
  </si>
  <si>
    <t>87-2</t>
  </si>
  <si>
    <t>C5708B-87Z-2</t>
  </si>
  <si>
    <t>87-3</t>
  </si>
  <si>
    <t>C5708B-87Z-3</t>
  </si>
  <si>
    <t>88-1</t>
  </si>
  <si>
    <t>C5708B-88Z-1</t>
  </si>
  <si>
    <t>89-1</t>
  </si>
  <si>
    <t>C5708B-89Z-1</t>
  </si>
  <si>
    <t>89-2</t>
  </si>
  <si>
    <t>C5708B-89Z-2</t>
  </si>
  <si>
    <t>89-3</t>
  </si>
  <si>
    <t>C5708B-89Z-3</t>
  </si>
  <si>
    <t>89-4</t>
  </si>
  <si>
    <t>C5708B-89Z-4</t>
  </si>
  <si>
    <t>90-1</t>
  </si>
  <si>
    <t>C5708B-90Z-1</t>
  </si>
  <si>
    <t>90-2</t>
  </si>
  <si>
    <t>C5708B-90Z-2</t>
  </si>
  <si>
    <t>90-3</t>
  </si>
  <si>
    <t>C5708B-90Z-3</t>
  </si>
  <si>
    <t>90-4</t>
  </si>
  <si>
    <t>C5708B-90Z-4</t>
  </si>
  <si>
    <t>91-1</t>
  </si>
  <si>
    <t>C5708B-91Z-1</t>
  </si>
  <si>
    <t>91-2</t>
  </si>
  <si>
    <t>C5708B-91Z-2</t>
  </si>
  <si>
    <t>91-3</t>
  </si>
  <si>
    <t>C5708B-91Z-3</t>
  </si>
  <si>
    <t>91-4</t>
  </si>
  <si>
    <t>C5708B-91Z-4</t>
  </si>
  <si>
    <t>92-1</t>
  </si>
  <si>
    <t>C5708B-92Z-1</t>
  </si>
  <si>
    <t>92-2</t>
  </si>
  <si>
    <t>C5708B-92Z-2</t>
  </si>
  <si>
    <t>92-3</t>
  </si>
  <si>
    <t>C5708B-92Z-3</t>
  </si>
  <si>
    <t>92-4</t>
  </si>
  <si>
    <t>C5708B-92Z-4</t>
  </si>
  <si>
    <t>93-1</t>
  </si>
  <si>
    <t>C5708B-93Z-1</t>
  </si>
  <si>
    <t>93-2</t>
  </si>
  <si>
    <t>C5708B-93Z-2</t>
  </si>
  <si>
    <t>93-3</t>
  </si>
  <si>
    <t>C5708B-93Z-3</t>
  </si>
  <si>
    <t>93-4</t>
  </si>
  <si>
    <t>C5708B-93Z-4</t>
  </si>
  <si>
    <t>94-1</t>
  </si>
  <si>
    <t>C5708B-94Z-1</t>
  </si>
  <si>
    <t>94-2</t>
  </si>
  <si>
    <t>C5708B-94Z-2</t>
  </si>
  <si>
    <t>94-3</t>
  </si>
  <si>
    <t>C5708B-94Z-3</t>
  </si>
  <si>
    <t>94-4</t>
  </si>
  <si>
    <t>C5708B-94Z-4</t>
  </si>
  <si>
    <t>95-1</t>
  </si>
  <si>
    <t>C5708B-95Z-1</t>
  </si>
  <si>
    <t>95-2</t>
  </si>
  <si>
    <t>C5708B-95Z-2</t>
  </si>
  <si>
    <t>95-3</t>
  </si>
  <si>
    <t>C5708B-95Z-3</t>
  </si>
  <si>
    <t>95-4</t>
  </si>
  <si>
    <t>C5708B-95Z-4</t>
  </si>
  <si>
    <t>96-1</t>
  </si>
  <si>
    <t>C5708B-96Z-1</t>
  </si>
  <si>
    <t>96-2</t>
  </si>
  <si>
    <t>C5708B-96Z-2</t>
  </si>
  <si>
    <t>96-3</t>
  </si>
  <si>
    <t>C5708B-96Z-3</t>
  </si>
  <si>
    <t>96-4</t>
  </si>
  <si>
    <t>C5708B-96Z-4</t>
  </si>
  <si>
    <t>97-1</t>
  </si>
  <si>
    <t>C5708B-97Z-1</t>
  </si>
  <si>
    <t>97-2</t>
  </si>
  <si>
    <t>C5708B-97Z-2</t>
  </si>
  <si>
    <t>97-3</t>
  </si>
  <si>
    <t>C5708B-97Z-3</t>
  </si>
  <si>
    <t>97-4</t>
  </si>
  <si>
    <t>C5708B-97Z-4</t>
  </si>
  <si>
    <t>98-1</t>
  </si>
  <si>
    <t>C5708B-98Z-1</t>
  </si>
  <si>
    <t>99-1</t>
  </si>
  <si>
    <t>C5708B-99Z-1</t>
  </si>
  <si>
    <t>99-2</t>
  </si>
  <si>
    <t>C5708B-99Z-2</t>
  </si>
  <si>
    <t>99-3</t>
  </si>
  <si>
    <t>C5708B-99Z-3</t>
  </si>
  <si>
    <t>99-4</t>
  </si>
  <si>
    <t>C5708B-99Z-4</t>
  </si>
  <si>
    <t>100-1</t>
  </si>
  <si>
    <t>C5708B-100Z-1</t>
  </si>
  <si>
    <t>100-2</t>
  </si>
  <si>
    <t>C5708B-100Z-2</t>
  </si>
  <si>
    <t>100-3</t>
  </si>
  <si>
    <t>C5708B-100Z-3</t>
  </si>
  <si>
    <t>100-4</t>
  </si>
  <si>
    <t>C5708B-100Z-4</t>
  </si>
  <si>
    <t>101-1</t>
  </si>
  <si>
    <t>C5708B-101Z-1</t>
  </si>
  <si>
    <t>101-2</t>
  </si>
  <si>
    <t>C5708B-101Z-2</t>
  </si>
  <si>
    <t>101-3</t>
  </si>
  <si>
    <t>C5708B-101Z-3</t>
  </si>
  <si>
    <t>101-4</t>
  </si>
  <si>
    <t>C5708B-101Z-4</t>
  </si>
  <si>
    <t>102-1</t>
  </si>
  <si>
    <t>C5708B-102Z-1</t>
  </si>
  <si>
    <t>102-2</t>
  </si>
  <si>
    <t>C5708B-102Z-2</t>
  </si>
  <si>
    <t>102-3</t>
  </si>
  <si>
    <t>C5708B-102Z-3</t>
  </si>
  <si>
    <t>102-4</t>
  </si>
  <si>
    <t>C5708B-102Z-4</t>
  </si>
  <si>
    <t>103-1</t>
  </si>
  <si>
    <t>C5708B-103Z-1</t>
  </si>
  <si>
    <t>103-2</t>
  </si>
  <si>
    <t>C5708B-103Z-2</t>
  </si>
  <si>
    <t>103-3</t>
  </si>
  <si>
    <t>C5708B-103Z-3</t>
  </si>
  <si>
    <t>103-4</t>
  </si>
  <si>
    <t>C5708B-103Z-4</t>
  </si>
  <si>
    <t>104-1</t>
  </si>
  <si>
    <t>C5708B-104Z-1</t>
  </si>
  <si>
    <t>104-2</t>
  </si>
  <si>
    <t>C5708B-104Z-2</t>
  </si>
  <si>
    <t>104-3</t>
  </si>
  <si>
    <t>C5708B-104Z-3</t>
  </si>
  <si>
    <t>104-4</t>
  </si>
  <si>
    <t>C5708B-104Z-4</t>
  </si>
  <si>
    <t>105-1</t>
  </si>
  <si>
    <t>C5708B-105Z-1</t>
  </si>
  <si>
    <t>105-2</t>
  </si>
  <si>
    <t>C5708B-105Z-2</t>
  </si>
  <si>
    <t>105-3</t>
  </si>
  <si>
    <t>C5708B-105Z-3</t>
  </si>
  <si>
    <t>105-4</t>
  </si>
  <si>
    <t>C5708B-105Z-4</t>
  </si>
  <si>
    <t>106-1</t>
  </si>
  <si>
    <t>C5708B-106Z-1</t>
  </si>
  <si>
    <t>106-2</t>
  </si>
  <si>
    <t>C5708B-106Z-2</t>
  </si>
  <si>
    <t>106-3</t>
  </si>
  <si>
    <t>C5708B-106Z-3</t>
  </si>
  <si>
    <t>106-4</t>
  </si>
  <si>
    <t>C5708B-106Z-4</t>
  </si>
  <si>
    <t>107-1</t>
  </si>
  <si>
    <t>C5708B-107Z-1</t>
  </si>
  <si>
    <t>107-2</t>
  </si>
  <si>
    <t>C5708B-107Z-2</t>
  </si>
  <si>
    <t>107-3</t>
  </si>
  <si>
    <t>C5708B-107Z-3</t>
  </si>
  <si>
    <t>107-4</t>
  </si>
  <si>
    <t>C5708B-107Z-4</t>
  </si>
  <si>
    <t>108-1</t>
  </si>
  <si>
    <t>C5708B-108Z-1</t>
  </si>
  <si>
    <t>108-2</t>
  </si>
  <si>
    <t>C5708B-108Z-2</t>
  </si>
  <si>
    <t>108-3</t>
  </si>
  <si>
    <t>C5708B-108Z-3</t>
  </si>
  <si>
    <t>109-1</t>
  </si>
  <si>
    <t>C5708B-109Z-1</t>
  </si>
  <si>
    <t>110-1</t>
  </si>
  <si>
    <t>C5708B-110Z-1</t>
  </si>
  <si>
    <t>110-2</t>
  </si>
  <si>
    <t>C5708B-110Z-2</t>
  </si>
  <si>
    <t>110-3</t>
  </si>
  <si>
    <t>C5708B-110Z-3</t>
  </si>
  <si>
    <t>110-4</t>
  </si>
  <si>
    <t>C5708B-110Z-4</t>
  </si>
  <si>
    <t>111-1</t>
  </si>
  <si>
    <t>C5708B-111Z-1</t>
  </si>
  <si>
    <t>111-2</t>
  </si>
  <si>
    <t>C5708B-111Z-2</t>
  </si>
  <si>
    <t>111-3</t>
  </si>
  <si>
    <t>C5708B-111Z-3</t>
  </si>
  <si>
    <t>111-4</t>
  </si>
  <si>
    <t>C5708B-111Z-4</t>
  </si>
  <si>
    <t>112-1</t>
  </si>
  <si>
    <t>C5708B-112Z-1</t>
  </si>
  <si>
    <t>112-2</t>
  </si>
  <si>
    <t>C5708B-112Z-2</t>
  </si>
  <si>
    <t>112-3</t>
  </si>
  <si>
    <t>C5708B-112Z-3</t>
  </si>
  <si>
    <t>112-4</t>
  </si>
  <si>
    <t>C5708B-112Z-4</t>
  </si>
  <si>
    <t>113-1</t>
  </si>
  <si>
    <t>C5708B-113Z-1</t>
  </si>
  <si>
    <t>113-2</t>
  </si>
  <si>
    <t>C5708B-113Z-2</t>
  </si>
  <si>
    <t>113-3</t>
  </si>
  <si>
    <t>C5708B-113Z-3</t>
  </si>
  <si>
    <t>113-4</t>
  </si>
  <si>
    <t>C5708B-113Z-4</t>
  </si>
  <si>
    <t>114-1</t>
  </si>
  <si>
    <t>C5708B-114Z-1</t>
  </si>
  <si>
    <t>114-2</t>
  </si>
  <si>
    <t>C5708B-114Z-2</t>
  </si>
  <si>
    <t>114-3</t>
  </si>
  <si>
    <t>C5708B-114Z-3</t>
  </si>
  <si>
    <t>114-4</t>
  </si>
  <si>
    <t>C5708B-114Z-4</t>
  </si>
  <si>
    <t>115-1</t>
  </si>
  <si>
    <t>C5708B-115Z-1</t>
  </si>
  <si>
    <t>115-2</t>
  </si>
  <si>
    <t>C5708B-115Z-2</t>
  </si>
  <si>
    <t>115-3</t>
  </si>
  <si>
    <t>C5708B-115Z-3</t>
  </si>
  <si>
    <t>115-4</t>
  </si>
  <si>
    <t>C5708B-115Z-4</t>
  </si>
  <si>
    <t>116-1</t>
  </si>
  <si>
    <t>C5708B-116Z-1</t>
  </si>
  <si>
    <t>116-2</t>
  </si>
  <si>
    <t>C5708B-116Z-2</t>
  </si>
  <si>
    <t>116-3</t>
  </si>
  <si>
    <t>C5708B-116Z-3</t>
  </si>
  <si>
    <t>117-1</t>
  </si>
  <si>
    <t>C5708B-117Z-1</t>
  </si>
  <si>
    <t>118-1</t>
  </si>
  <si>
    <t>C5708B-118Z-1</t>
  </si>
  <si>
    <t>118-2</t>
  </si>
  <si>
    <t>C5708B-118Z-2</t>
  </si>
  <si>
    <t>118-3</t>
  </si>
  <si>
    <t>C5708B-118Z-3</t>
  </si>
  <si>
    <t>118-4</t>
  </si>
  <si>
    <t>C5708B-118Z-4</t>
  </si>
  <si>
    <t>119-1</t>
  </si>
  <si>
    <t>C5708B-119Z-1</t>
  </si>
  <si>
    <t>119-2</t>
  </si>
  <si>
    <t>C5708B-119Z-2</t>
  </si>
  <si>
    <t>119-3</t>
  </si>
  <si>
    <t>C5708B-119Z-3</t>
  </si>
  <si>
    <t>119-4</t>
  </si>
  <si>
    <t>C5708B-119Z-4</t>
  </si>
  <si>
    <t>120-1</t>
  </si>
  <si>
    <t>C5708B-120Z-1</t>
  </si>
  <si>
    <t>120-2</t>
  </si>
  <si>
    <t>C5708B-120Z-2</t>
  </si>
  <si>
    <t>120-3</t>
  </si>
  <si>
    <t>C5708B-120Z-3</t>
  </si>
  <si>
    <t>120-4</t>
  </si>
  <si>
    <t>C5708B-120Z-4</t>
  </si>
  <si>
    <t>121-1</t>
  </si>
  <si>
    <t>C5708B-121Z-1</t>
  </si>
  <si>
    <t>121-2</t>
  </si>
  <si>
    <t>C5708B-121Z-2</t>
  </si>
  <si>
    <t>121-3</t>
  </si>
  <si>
    <t>C5708B-121Z-3</t>
  </si>
  <si>
    <t>121-4</t>
  </si>
  <si>
    <t>C5708B-121Z-4</t>
  </si>
  <si>
    <t>122-1</t>
  </si>
  <si>
    <t>C5708B-122Z-1</t>
  </si>
  <si>
    <t>122-2</t>
  </si>
  <si>
    <t>C5708B-122Z-2</t>
  </si>
  <si>
    <t>122-3</t>
  </si>
  <si>
    <t>C5708B-122Z-3</t>
  </si>
  <si>
    <t>122-4</t>
  </si>
  <si>
    <t>C5708B-122Z-4</t>
  </si>
  <si>
    <t>123-1</t>
  </si>
  <si>
    <t>C5708B-123Z-1</t>
  </si>
  <si>
    <t>124-1</t>
  </si>
  <si>
    <t>C5708B-124Z-1</t>
  </si>
  <si>
    <t>124-2</t>
  </si>
  <si>
    <t>C5708B-124Z-2</t>
  </si>
  <si>
    <t>124-3</t>
  </si>
  <si>
    <t>C5708B-124Z-3</t>
  </si>
  <si>
    <t>125-1</t>
  </si>
  <si>
    <t>C5708B-125Z-1</t>
  </si>
  <si>
    <t>125-2</t>
  </si>
  <si>
    <t>C5708B-125Z-2</t>
  </si>
  <si>
    <t>125-3</t>
  </si>
  <si>
    <t>C5708B-125Z-3</t>
  </si>
  <si>
    <t>125-4</t>
  </si>
  <si>
    <t>C5708B-125Z-4</t>
  </si>
  <si>
    <t>126-1</t>
  </si>
  <si>
    <t>C5708B-126Z-1</t>
  </si>
  <si>
    <t>126-2</t>
  </si>
  <si>
    <t>C5708B-126Z-2</t>
  </si>
  <si>
    <t>126-3</t>
  </si>
  <si>
    <t>C5708B-126Z-3</t>
  </si>
  <si>
    <t>126-4</t>
  </si>
  <si>
    <t>C5708B-126Z-4</t>
  </si>
  <si>
    <t>126-5</t>
  </si>
  <si>
    <t>C5708B-126Z-5</t>
  </si>
  <si>
    <t>127-1</t>
  </si>
  <si>
    <t>C5708B-127Z-1</t>
  </si>
  <si>
    <t>127-2</t>
  </si>
  <si>
    <t>C5708B-127Z-2</t>
  </si>
  <si>
    <t>127-3</t>
  </si>
  <si>
    <t>C5708B-127Z-3</t>
  </si>
  <si>
    <t>127-4</t>
  </si>
  <si>
    <t>C5708B-127Z-4</t>
  </si>
  <si>
    <t>128-1</t>
  </si>
  <si>
    <t>C5708B-128Z-1</t>
  </si>
  <si>
    <t>128-2</t>
  </si>
  <si>
    <t>C5708B-128Z-2</t>
  </si>
  <si>
    <t>128-3</t>
  </si>
  <si>
    <t>C5708B-128Z-3</t>
  </si>
  <si>
    <t>128-4</t>
  </si>
  <si>
    <t>C5708B-128Z-4</t>
  </si>
  <si>
    <t>128-5</t>
  </si>
  <si>
    <t>C5708B-128Z-5</t>
  </si>
  <si>
    <t>129-1</t>
  </si>
  <si>
    <t>C5708B-129Z-1</t>
  </si>
  <si>
    <t>definitions_list_lookup</t>
  </si>
  <si>
    <t>Grain_size</t>
  </si>
  <si>
    <t>GS_distribution</t>
  </si>
  <si>
    <t>Shape</t>
  </si>
  <si>
    <t>Habit</t>
  </si>
  <si>
    <t>Contacts</t>
  </si>
  <si>
    <t>Lithology</t>
  </si>
  <si>
    <t>Modifier</t>
  </si>
  <si>
    <t>BGD_type</t>
  </si>
  <si>
    <t>Patch shape</t>
  </si>
  <si>
    <t>Patch size</t>
  </si>
  <si>
    <t>Nature_layer</t>
  </si>
  <si>
    <t>Boundary_layer</t>
  </si>
  <si>
    <t>Intensity_layer</t>
  </si>
  <si>
    <t>MF_geometry</t>
  </si>
  <si>
    <t>CP_geometry</t>
  </si>
  <si>
    <t>CP_boundary</t>
  </si>
  <si>
    <t>Fault_type</t>
  </si>
  <si>
    <t>Fracture_type</t>
  </si>
  <si>
    <t>Fracture_network</t>
  </si>
  <si>
    <t>Vein_texture</t>
  </si>
  <si>
    <t>Vein_connectivity</t>
  </si>
  <si>
    <t>Vein_morph</t>
  </si>
  <si>
    <t>Quality_name</t>
  </si>
  <si>
    <t>sense_shear</t>
  </si>
  <si>
    <t>SPO_phase</t>
  </si>
  <si>
    <t>mag_vein</t>
  </si>
  <si>
    <t>mag_vein_con</t>
  </si>
  <si>
    <t>mag_vein_geom</t>
  </si>
  <si>
    <t>fracture_type</t>
  </si>
  <si>
    <t>Glassy</t>
  </si>
  <si>
    <t xml:space="preserve">Anorthositic </t>
  </si>
  <si>
    <t>pervasive</t>
  </si>
  <si>
    <t>round</t>
  </si>
  <si>
    <t>&lt;3cm</t>
  </si>
  <si>
    <t xml:space="preserve"> irregular</t>
  </si>
  <si>
    <t>linear</t>
  </si>
  <si>
    <t>fault gouge</t>
  </si>
  <si>
    <t>planar</t>
  </si>
  <si>
    <t>stepped</t>
  </si>
  <si>
    <t>massive</t>
  </si>
  <si>
    <t>isolated</t>
  </si>
  <si>
    <t>uncertain</t>
  </si>
  <si>
    <t>n</t>
  </si>
  <si>
    <t>olivine</t>
  </si>
  <si>
    <t>Diorite</t>
  </si>
  <si>
    <t>Sharp</t>
  </si>
  <si>
    <t>Planar</t>
  </si>
  <si>
    <t xml:space="preserve">slickenside </t>
  </si>
  <si>
    <t>Cryptocrystalline &lt;0.1mm</t>
  </si>
  <si>
    <t>recrystallized</t>
  </si>
  <si>
    <t>irregular</t>
  </si>
  <si>
    <t>3-6cm</t>
  </si>
  <si>
    <t>grain size</t>
  </si>
  <si>
    <t>diffuse</t>
  </si>
  <si>
    <t>fault breccia</t>
  </si>
  <si>
    <t>curved</t>
  </si>
  <si>
    <t>splayed</t>
  </si>
  <si>
    <t>cross fiber</t>
  </si>
  <si>
    <t>single</t>
  </si>
  <si>
    <t>likely</t>
  </si>
  <si>
    <t>r</t>
  </si>
  <si>
    <t>plagioclase</t>
  </si>
  <si>
    <t>Tonalite</t>
  </si>
  <si>
    <t>Gradational</t>
  </si>
  <si>
    <t>Curved</t>
  </si>
  <si>
    <t>fault zone</t>
  </si>
  <si>
    <t>Microcrystalline 0.1-0.2mm</t>
  </si>
  <si>
    <t>Varitextured</t>
  </si>
  <si>
    <t>Basalt</t>
  </si>
  <si>
    <t>patchy</t>
  </si>
  <si>
    <t>elongate</t>
  </si>
  <si>
    <t>&gt;6cm</t>
  </si>
  <si>
    <t>combined grain size and modal boundary/contact</t>
  </si>
  <si>
    <t>planar-linear</t>
  </si>
  <si>
    <t>cataclasite</t>
  </si>
  <si>
    <t>anastomosing</t>
  </si>
  <si>
    <t>slip fiber</t>
  </si>
  <si>
    <t>branched</t>
  </si>
  <si>
    <t>certain</t>
  </si>
  <si>
    <t>d</t>
  </si>
  <si>
    <t>pyroxene</t>
  </si>
  <si>
    <t>Trondjhemite</t>
  </si>
  <si>
    <t>Sutured</t>
  </si>
  <si>
    <t>Irregular</t>
  </si>
  <si>
    <t xml:space="preserve"> cataclastic zone</t>
  </si>
  <si>
    <t>Fine grained 0.2-1mm</t>
  </si>
  <si>
    <t>Intergranular</t>
  </si>
  <si>
    <t>Chromitite</t>
  </si>
  <si>
    <t xml:space="preserve">Disseminated oxide </t>
  </si>
  <si>
    <t>banded</t>
  </si>
  <si>
    <t>network</t>
  </si>
  <si>
    <t>anastomosing/irregular</t>
  </si>
  <si>
    <t>low-T protomylonite</t>
  </si>
  <si>
    <t>none</t>
  </si>
  <si>
    <t>vuggy</t>
  </si>
  <si>
    <t>pull-apart</t>
  </si>
  <si>
    <t>s</t>
  </si>
  <si>
    <t>oxide</t>
  </si>
  <si>
    <t>Other</t>
  </si>
  <si>
    <t xml:space="preserve"> shear vein</t>
  </si>
  <si>
    <t>Medium grained 1-5mm</t>
  </si>
  <si>
    <t>Intersertal</t>
  </si>
  <si>
    <t>&lt;2%</t>
  </si>
  <si>
    <t>fresh</t>
  </si>
  <si>
    <t>hydrothermal breccia</t>
  </si>
  <si>
    <t>polycrystalline</t>
  </si>
  <si>
    <t>en enchelon</t>
  </si>
  <si>
    <t>fault vein</t>
  </si>
  <si>
    <t>nd</t>
  </si>
  <si>
    <t>other</t>
  </si>
  <si>
    <t xml:space="preserve"> Hydrothermal breccia vein</t>
  </si>
  <si>
    <t>Coarse grained 5-30mm</t>
  </si>
  <si>
    <t>Colour</t>
  </si>
  <si>
    <t>Diabase</t>
  </si>
  <si>
    <t>3-10%</t>
  </si>
  <si>
    <t>slight</t>
  </si>
  <si>
    <t>pseudotachylite</t>
  </si>
  <si>
    <t>crack seal</t>
  </si>
  <si>
    <t>cross cutting</t>
  </si>
  <si>
    <t>ns</t>
  </si>
  <si>
    <t xml:space="preserve"> joint</t>
  </si>
  <si>
    <t>Pegmatitic &gt;30mm</t>
  </si>
  <si>
    <t>Ophitic</t>
  </si>
  <si>
    <t xml:space="preserve">Olivine-rich </t>
  </si>
  <si>
    <t>11-30%</t>
  </si>
  <si>
    <t>sheared</t>
  </si>
  <si>
    <t>ribbon</t>
  </si>
  <si>
    <t>rd</t>
  </si>
  <si>
    <t>Foliated</t>
  </si>
  <si>
    <t>31-60%</t>
  </si>
  <si>
    <t>substantial</t>
  </si>
  <si>
    <t>parallel</t>
  </si>
  <si>
    <t>rs</t>
  </si>
  <si>
    <t>Porphyritic</t>
  </si>
  <si>
    <t xml:space="preserve">Oxide </t>
  </si>
  <si>
    <t>61-90%</t>
  </si>
  <si>
    <t>extensive</t>
  </si>
  <si>
    <t>Layer intensity rank table</t>
  </si>
  <si>
    <t>MF intensity rank table</t>
  </si>
  <si>
    <t>CP intensity rank table</t>
  </si>
  <si>
    <t>Fault rock cohesion table</t>
  </si>
  <si>
    <t>BD intensity rank table</t>
  </si>
  <si>
    <t>Fracture intensity rank table</t>
  </si>
  <si>
    <t>overgrowth</t>
  </si>
  <si>
    <t>unknown</t>
  </si>
  <si>
    <t>Pegmatitic</t>
  </si>
  <si>
    <t>&gt;91%</t>
  </si>
  <si>
    <t>complete</t>
  </si>
  <si>
    <t>isotropic</t>
  </si>
  <si>
    <t>undeformed</t>
  </si>
  <si>
    <t>incohesive</t>
  </si>
  <si>
    <t>no open fractures</t>
  </si>
  <si>
    <t>brecciated</t>
  </si>
  <si>
    <t>overlapping</t>
  </si>
  <si>
    <t>Cryptocrystalline</t>
  </si>
  <si>
    <t>Comb structure</t>
  </si>
  <si>
    <t>weakly foliated</t>
  </si>
  <si>
    <t>semicohesive</t>
  </si>
  <si>
    <t>minor fracturing</t>
  </si>
  <si>
    <t>&lt;1/10cm</t>
  </si>
  <si>
    <t>Skeletal</t>
  </si>
  <si>
    <t>Lherzolite</t>
  </si>
  <si>
    <t>Alteration intensity rank table</t>
  </si>
  <si>
    <t>moderately foliated</t>
  </si>
  <si>
    <t>cohesive</t>
  </si>
  <si>
    <t>moderate fracturing</t>
  </si>
  <si>
    <t>1-5/10cm</t>
  </si>
  <si>
    <t>Dendritic</t>
  </si>
  <si>
    <t>Melagabbro</t>
  </si>
  <si>
    <t>Poikilitic plagioclase-bearing</t>
  </si>
  <si>
    <t>Protomylonite</t>
  </si>
  <si>
    <t>fracturing with incipient grain size reduction and rotation</t>
  </si>
  <si>
    <t>&gt;5/10cm</t>
  </si>
  <si>
    <t>Rodingitised</t>
  </si>
  <si>
    <t>mylonite</t>
  </si>
  <si>
    <t>well-developed cataclasis</t>
  </si>
  <si>
    <t>Ophicalcite</t>
  </si>
  <si>
    <t>ultramylonite</t>
  </si>
  <si>
    <t>Ultracataclasite (or fault gouge)</t>
  </si>
  <si>
    <t>Orthopyroxenite</t>
  </si>
  <si>
    <t xml:space="preserve">Troctolitic </t>
  </si>
  <si>
    <t>Serpentinite</t>
  </si>
  <si>
    <t>contact_nature</t>
  </si>
  <si>
    <t>contact_geom</t>
  </si>
  <si>
    <t>Abbreviation to appear as overlay on VCD</t>
  </si>
  <si>
    <t>Ano</t>
  </si>
  <si>
    <t>Cpx-Pl-b</t>
  </si>
  <si>
    <t>sutured</t>
  </si>
  <si>
    <t>Cpx-b</t>
  </si>
  <si>
    <t>Clinopyroxene-phyric</t>
  </si>
  <si>
    <t>Cpx-p</t>
  </si>
  <si>
    <t>Poik-Cpx-b</t>
  </si>
  <si>
    <t>Opx-b</t>
  </si>
  <si>
    <t xml:space="preserve">Orthopyroxene-bearing mela </t>
  </si>
  <si>
    <t>Opx-b mela</t>
  </si>
  <si>
    <t>Plagioclase-cliopyroxene-phyric</t>
  </si>
  <si>
    <t>Pl-Cpx-p</t>
  </si>
  <si>
    <t>Plagioclase-phyric</t>
  </si>
  <si>
    <t>Pl-p</t>
  </si>
  <si>
    <t>Pl-b</t>
  </si>
  <si>
    <t>Poik-Pl-b</t>
  </si>
  <si>
    <t>Mela</t>
  </si>
  <si>
    <t>Olivine</t>
  </si>
  <si>
    <t>Ol</t>
  </si>
  <si>
    <t>Ol-b</t>
  </si>
  <si>
    <t>Olivine-bearing mela</t>
  </si>
  <si>
    <t>Ol-b Mela</t>
  </si>
  <si>
    <t>Ol-r</t>
  </si>
  <si>
    <t>Hbl-b</t>
  </si>
  <si>
    <t>Troctolitic</t>
  </si>
  <si>
    <t>Troc</t>
  </si>
  <si>
    <t>Spl-r</t>
  </si>
  <si>
    <t>Dis-Ox</t>
  </si>
  <si>
    <t>Disseminated oxide mela</t>
  </si>
  <si>
    <t>Dis-Ox Mela</t>
  </si>
  <si>
    <t>Rod</t>
  </si>
  <si>
    <t>Ox</t>
  </si>
  <si>
    <t>Peg</t>
  </si>
  <si>
    <t>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</si>
</sst>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[Red]\(0\)"/>
    <numFmt numFmtId="165" formatCode="0.00_ "/>
    <numFmt numFmtId="166" formatCode="dd\/mm\/yyyy"/>
    <numFmt numFmtId="167" formatCode="0.0_);[Red]\(0.0\)"/>
  </numFmts>
  <fonts count="13" x14ac:knownFonts="1">
    <font>
      <sz val="11"/>
      <color rgb="FF000000"/>
      <name val="游ゴシック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color rgb="FFEF413D"/>
      <name val="Arial"/>
      <family val="2"/>
      <charset val="1"/>
    </font>
    <font>
      <sz val="11"/>
      <color rgb="FF00B050"/>
      <name val="Arial"/>
      <family val="2"/>
      <charset val="1"/>
    </font>
    <font>
      <sz val="11"/>
      <name val="游ゴシック"/>
      <family val="2"/>
      <charset val="1"/>
    </font>
    <font>
      <sz val="12"/>
      <color rgb="FF2E75B6"/>
      <name val="游ゴシック"/>
      <family val="2"/>
      <charset val="1"/>
    </font>
    <font>
      <sz val="12"/>
      <color rgb="FF333F50"/>
      <name val="游ゴシック"/>
      <family val="2"/>
      <charset val="1"/>
    </font>
    <font>
      <sz val="12"/>
      <color rgb="FF9C0006"/>
      <name val="游ゴシック"/>
      <family val="2"/>
      <charset val="1"/>
    </font>
    <font>
      <b/>
      <sz val="12"/>
      <color rgb="FF2E75B6"/>
      <name val="Arial"/>
      <family val="2"/>
      <charset val="1"/>
    </font>
    <font>
      <sz val="11"/>
      <color rgb="FFCE181E"/>
      <name val="Arial"/>
      <family val="2"/>
      <charset val="1"/>
    </font>
    <font>
      <b/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E699"/>
      </patternFill>
    </fill>
    <fill>
      <patternFill patternType="solid">
        <fgColor rgb="FF70AD47"/>
        <bgColor rgb="FF99CC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D96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9" fillId="2" borderId="0" applyBorder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/>
    </xf>
    <xf numFmtId="0" fontId="3" fillId="3" borderId="0" xfId="0" applyFont="1" applyFill="1"/>
    <xf numFmtId="49" fontId="3" fillId="3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2" fillId="0" borderId="0" xfId="0" applyFont="1" applyAlignment="1">
      <alignment textRotation="90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wrapText="1"/>
    </xf>
    <xf numFmtId="166" fontId="1" fillId="0" borderId="0" xfId="0" applyNumberFormat="1" applyFont="1"/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164" fontId="1" fillId="0" borderId="0" xfId="0" applyNumberFormat="1" applyFont="1"/>
    <xf numFmtId="165" fontId="5" fillId="0" borderId="0" xfId="0" applyNumberFormat="1" applyFont="1"/>
    <xf numFmtId="167" fontId="1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1" applyFont="1" applyFill="1" applyBorder="1" applyAlignment="1" applyProtection="1"/>
    <xf numFmtId="0" fontId="1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 applyProtection="1">
      <alignment vertical="top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0" xfId="0" applyNumberFormat="1" applyFont="1" applyAlignment="1">
      <alignment wrapText="1"/>
    </xf>
    <xf numFmtId="0" fontId="3" fillId="0" borderId="0" xfId="0" applyFont="1" applyAlignment="1" applyProtection="1">
      <alignment vertical="top" wrapText="1"/>
      <protection locked="0"/>
    </xf>
    <xf numFmtId="0" fontId="1" fillId="0" borderId="7" xfId="0" applyFont="1" applyBorder="1"/>
    <xf numFmtId="0" fontId="1" fillId="0" borderId="8" xfId="0" applyFont="1" applyBorder="1"/>
    <xf numFmtId="2" fontId="1" fillId="0" borderId="0" xfId="0" applyNumberFormat="1" applyFont="1"/>
    <xf numFmtId="0" fontId="11" fillId="0" borderId="0" xfId="0" applyFont="1"/>
    <xf numFmtId="0" fontId="1" fillId="0" borderId="9" xfId="0" applyFont="1" applyBorder="1"/>
    <xf numFmtId="0" fontId="1" fillId="4" borderId="10" xfId="0" applyFont="1" applyFill="1" applyBorder="1"/>
    <xf numFmtId="0" fontId="1" fillId="5" borderId="5" xfId="0" applyFont="1" applyFill="1" applyBorder="1"/>
    <xf numFmtId="0" fontId="1" fillId="0" borderId="11" xfId="0" applyFont="1" applyBorder="1"/>
    <xf numFmtId="0" fontId="1" fillId="4" borderId="12" xfId="0" applyFont="1" applyFill="1" applyBorder="1"/>
    <xf numFmtId="2" fontId="1" fillId="0" borderId="3" xfId="0" applyNumberFormat="1" applyFont="1" applyBorder="1"/>
    <xf numFmtId="0" fontId="1" fillId="0" borderId="13" xfId="0" applyFont="1" applyBorder="1"/>
    <xf numFmtId="0" fontId="1" fillId="0" borderId="0" xfId="0" applyFont="1" applyBorder="1"/>
    <xf numFmtId="2" fontId="1" fillId="0" borderId="5" xfId="0" applyNumberFormat="1" applyFont="1" applyBorder="1"/>
    <xf numFmtId="0" fontId="1" fillId="5" borderId="7" xfId="0" applyFont="1" applyFill="1" applyBorder="1"/>
    <xf numFmtId="0" fontId="1" fillId="0" borderId="14" xfId="0" applyFont="1" applyBorder="1"/>
    <xf numFmtId="0" fontId="1" fillId="4" borderId="15" xfId="0" applyFont="1" applyFill="1" applyBorder="1"/>
    <xf numFmtId="2" fontId="1" fillId="0" borderId="7" xfId="0" applyNumberFormat="1" applyFont="1" applyBorder="1"/>
    <xf numFmtId="0" fontId="1" fillId="0" borderId="16" xfId="0" applyFont="1" applyBorder="1"/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3" fillId="7" borderId="5" xfId="0" applyFont="1" applyFill="1" applyBorder="1"/>
    <xf numFmtId="0" fontId="3" fillId="7" borderId="6" xfId="0" applyFont="1" applyFill="1" applyBorder="1"/>
    <xf numFmtId="0" fontId="3" fillId="7" borderId="5" xfId="0" applyFont="1" applyFill="1" applyBorder="1" applyAlignment="1"/>
    <xf numFmtId="0" fontId="3" fillId="7" borderId="6" xfId="0" applyFont="1" applyFill="1" applyBorder="1" applyAlignment="1"/>
    <xf numFmtId="0" fontId="3" fillId="7" borderId="7" xfId="0" applyFont="1" applyFill="1" applyBorder="1"/>
    <xf numFmtId="0" fontId="3" fillId="7" borderId="8" xfId="0" applyFont="1" applyFill="1" applyBorder="1"/>
  </cellXfs>
  <cellStyles count="2">
    <cellStyle name="Explanatory Text" xfId="1" builtinId="53" customBuiltin="1"/>
    <cellStyle name="Normal" xfId="0" builtinId="0"/>
  </cellStyles>
  <dxfs count="4">
    <dxf>
      <font>
        <color rgb="FF008000"/>
      </font>
      <fill>
        <patternFill>
          <bgColor rgb="FFC5E0B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>
          <bgColor rgb="FFC5E0B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7CE"/>
      <rgbColor rgb="FF2E75B6"/>
      <rgbColor rgb="FF33CCCC"/>
      <rgbColor rgb="FF99CC00"/>
      <rgbColor rgb="FFFFD966"/>
      <rgbColor rgb="FFFF9900"/>
      <rgbColor rgb="FFEF413D"/>
      <rgbColor rgb="FF666699"/>
      <rgbColor rgb="FF70AD47"/>
      <rgbColor rgb="FF003366"/>
      <rgbColor rgb="FF00B050"/>
      <rgbColor rgb="FF003300"/>
      <rgbColor rgb="FF333300"/>
      <rgbColor rgb="FFCE181E"/>
      <rgbColor rgb="FF993366"/>
      <rgbColor rgb="FF333399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AD47"/>
  </sheetPr>
  <dimension ref="A1:AMK630"/>
  <sheetViews>
    <sheetView tabSelected="1" zoomScale="90" zoomScaleNormal="90" zoomScalePageLayoutView="90" workbookViewId="0">
      <pane xSplit="7" ySplit="2" topLeftCell="H3" activePane="bottomRight" state="frozenSplit"/>
      <selection pane="topRight"/>
      <selection pane="bottomLeft" activeCell="I315" sqref="I315"/>
      <selection pane="bottomRight" activeCell="J3" sqref="J3:L630"/>
    </sheetView>
  </sheetViews>
  <sheetFormatPr baseColWidth="10" defaultColWidth="8.625" defaultRowHeight="15" x14ac:dyDescent="0"/>
  <cols>
    <col min="1" max="1" width="10.875" style="1" customWidth="1"/>
    <col min="2" max="2" width="3.75" style="1" customWidth="1"/>
    <col min="3" max="3" width="10.875" style="1" hidden="1" customWidth="1"/>
    <col min="4" max="4" width="4.5" style="1" customWidth="1"/>
    <col min="5" max="5" width="4.125" style="1" customWidth="1"/>
    <col min="6" max="6" width="4.375" style="1" customWidth="1"/>
    <col min="7" max="7" width="6.5" style="2" customWidth="1"/>
    <col min="8" max="8" width="6.875" style="1" customWidth="1"/>
    <col min="9" max="9" width="7.875" style="1" customWidth="1"/>
    <col min="10" max="10" width="7.875" style="3" customWidth="1"/>
    <col min="11" max="12" width="10" style="4" customWidth="1"/>
    <col min="13" max="13" width="7" style="5" customWidth="1"/>
    <col min="14" max="14" width="7.625" style="1" customWidth="1"/>
    <col min="15" max="15" width="14.125" style="1" customWidth="1"/>
    <col min="16" max="16" width="13.625" style="1" customWidth="1"/>
    <col min="17" max="17" width="30.125" style="2" customWidth="1"/>
    <col min="18" max="21" width="12.875" style="1" customWidth="1"/>
    <col min="22" max="22" width="10.125" style="1" customWidth="1"/>
    <col min="23" max="23" width="5.875" style="1" customWidth="1"/>
    <col min="24" max="24" width="11.875" style="1" customWidth="1"/>
    <col min="25" max="25" width="10.125" style="1" customWidth="1"/>
    <col min="26" max="26" width="16.625" style="1" customWidth="1"/>
    <col min="27" max="27" width="8.875" style="1" hidden="1" customWidth="1"/>
    <col min="28" max="28" width="14.125" style="1" hidden="1" customWidth="1"/>
    <col min="29" max="29" width="9.875" style="1" hidden="1" customWidth="1"/>
    <col min="30" max="30" width="9.25" style="6" hidden="1" customWidth="1"/>
    <col min="31" max="31" width="8.5" style="1" hidden="1" customWidth="1"/>
    <col min="32" max="32" width="14" style="7" hidden="1" customWidth="1"/>
    <col min="33" max="33" width="45.125" style="1" hidden="1" customWidth="1"/>
    <col min="34" max="34" width="5.625" style="1" customWidth="1"/>
    <col min="35" max="35" width="6.5" style="1" customWidth="1"/>
    <col min="36" max="36" width="6.875" style="1" customWidth="1"/>
    <col min="37" max="38" width="7.875" style="1" customWidth="1"/>
    <col min="39" max="39" width="10.875" style="1" customWidth="1"/>
    <col min="40" max="40" width="6.125" style="1" customWidth="1"/>
    <col min="41" max="41" width="7.125" style="1" customWidth="1"/>
    <col min="42" max="42" width="8.625" style="1" customWidth="1"/>
    <col min="43" max="43" width="9.625" style="1" customWidth="1"/>
    <col min="44" max="44" width="10.875" style="1" customWidth="1"/>
    <col min="45" max="45" width="10.625" style="1" customWidth="1"/>
    <col min="46" max="46" width="6.375" style="1" customWidth="1"/>
    <col min="47" max="47" width="6.625" style="1" customWidth="1"/>
    <col min="48" max="48" width="7.5" style="1" customWidth="1"/>
    <col min="49" max="49" width="6" style="1" customWidth="1"/>
    <col min="50" max="50" width="7.5" style="1" customWidth="1"/>
    <col min="51" max="51" width="9.625" style="1" customWidth="1"/>
    <col min="52" max="52" width="6" style="1" customWidth="1"/>
    <col min="53" max="53" width="7" style="1" customWidth="1"/>
    <col min="54" max="54" width="6.625" style="1" customWidth="1"/>
    <col min="55" max="56" width="10.125" style="1" customWidth="1"/>
    <col min="57" max="57" width="10.875" style="1" customWidth="1"/>
    <col min="58" max="58" width="6.375" style="1" customWidth="1"/>
    <col min="59" max="59" width="6.875" style="1" customWidth="1"/>
    <col min="60" max="60" width="6.5" style="1" customWidth="1"/>
    <col min="61" max="61" width="8.375" style="1" customWidth="1"/>
    <col min="62" max="63" width="10.875" style="1" customWidth="1"/>
    <col min="64" max="64" width="5.875" style="1" customWidth="1"/>
    <col min="65" max="65" width="7.375" style="1" customWidth="1"/>
    <col min="66" max="66" width="7.125" style="1" customWidth="1"/>
    <col min="67" max="69" width="10.875" style="1" customWidth="1"/>
    <col min="70" max="75" width="9.125" style="1" hidden="1" customWidth="1"/>
    <col min="76" max="76" width="7.125" style="1" customWidth="1"/>
    <col min="77" max="77" width="10.875" style="1" customWidth="1"/>
    <col min="78" max="78" width="7.125" style="1" customWidth="1"/>
    <col min="79" max="80" width="10.875" style="1" customWidth="1"/>
    <col min="81" max="81" width="13.125" style="1" customWidth="1"/>
    <col min="82" max="1025" width="10.875" style="1" customWidth="1"/>
  </cols>
  <sheetData>
    <row r="1" spans="1:91" s="8" customFormat="1" ht="13">
      <c r="G1" s="9"/>
      <c r="J1" s="10"/>
      <c r="K1" s="11"/>
      <c r="L1" s="11"/>
      <c r="M1" s="12"/>
      <c r="Q1" s="9"/>
      <c r="AD1" s="13"/>
      <c r="AF1" s="14"/>
    </row>
    <row r="2" spans="1:91" s="15" customFormat="1" ht="53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7</v>
      </c>
      <c r="I2" s="16" t="s">
        <v>8</v>
      </c>
      <c r="J2" s="4" t="s">
        <v>9</v>
      </c>
      <c r="K2" s="4" t="s">
        <v>10</v>
      </c>
      <c r="L2" s="4" t="s">
        <v>11</v>
      </c>
      <c r="M2" s="18" t="s">
        <v>12</v>
      </c>
      <c r="N2" s="19" t="s">
        <v>13</v>
      </c>
      <c r="O2" s="19" t="s">
        <v>14</v>
      </c>
      <c r="P2" s="19" t="s">
        <v>15</v>
      </c>
      <c r="Q2" s="20" t="s">
        <v>16</v>
      </c>
      <c r="R2" s="19" t="s">
        <v>17</v>
      </c>
      <c r="S2" s="19" t="s">
        <v>18</v>
      </c>
      <c r="T2" s="21" t="s">
        <v>19</v>
      </c>
      <c r="U2" s="21" t="s">
        <v>20</v>
      </c>
      <c r="V2" s="19" t="s">
        <v>21</v>
      </c>
      <c r="W2" s="22" t="s">
        <v>22</v>
      </c>
      <c r="X2" s="19" t="s">
        <v>23</v>
      </c>
      <c r="Y2" s="19" t="s">
        <v>24</v>
      </c>
      <c r="Z2" s="19" t="s">
        <v>25</v>
      </c>
      <c r="AA2" s="21" t="s">
        <v>26</v>
      </c>
      <c r="AB2" s="21" t="s">
        <v>27</v>
      </c>
      <c r="AC2" s="21" t="s">
        <v>28</v>
      </c>
      <c r="AD2" s="21" t="s">
        <v>29</v>
      </c>
      <c r="AE2" s="23" t="s">
        <v>30</v>
      </c>
      <c r="AF2" s="24" t="s">
        <v>31</v>
      </c>
      <c r="AG2" s="21" t="s">
        <v>32</v>
      </c>
      <c r="AH2" s="25" t="s">
        <v>33</v>
      </c>
      <c r="AI2" s="19" t="s">
        <v>34</v>
      </c>
      <c r="AJ2" s="19" t="s">
        <v>35</v>
      </c>
      <c r="AK2" s="19" t="s">
        <v>36</v>
      </c>
      <c r="AL2" s="19" t="s">
        <v>37</v>
      </c>
      <c r="AM2" s="19" t="s">
        <v>38</v>
      </c>
      <c r="AN2" s="25" t="s">
        <v>39</v>
      </c>
      <c r="AO2" s="19" t="s">
        <v>40</v>
      </c>
      <c r="AP2" s="19" t="s">
        <v>41</v>
      </c>
      <c r="AQ2" s="19" t="s">
        <v>42</v>
      </c>
      <c r="AR2" s="19" t="s">
        <v>43</v>
      </c>
      <c r="AS2" s="19" t="s">
        <v>44</v>
      </c>
      <c r="AT2" s="25" t="s">
        <v>45</v>
      </c>
      <c r="AU2" s="19" t="s">
        <v>46</v>
      </c>
      <c r="AV2" s="19" t="s">
        <v>47</v>
      </c>
      <c r="AW2" s="19" t="s">
        <v>48</v>
      </c>
      <c r="AX2" s="19" t="s">
        <v>49</v>
      </c>
      <c r="AY2" s="19" t="s">
        <v>50</v>
      </c>
      <c r="AZ2" s="25" t="s">
        <v>51</v>
      </c>
      <c r="BA2" s="19" t="s">
        <v>52</v>
      </c>
      <c r="BB2" s="19" t="s">
        <v>53</v>
      </c>
      <c r="BC2" s="19" t="s">
        <v>54</v>
      </c>
      <c r="BD2" s="19" t="s">
        <v>55</v>
      </c>
      <c r="BE2" s="19" t="s">
        <v>56</v>
      </c>
      <c r="BF2" s="25" t="s">
        <v>57</v>
      </c>
      <c r="BG2" s="19" t="s">
        <v>58</v>
      </c>
      <c r="BH2" s="19" t="s">
        <v>59</v>
      </c>
      <c r="BI2" s="19" t="s">
        <v>60</v>
      </c>
      <c r="BJ2" s="19" t="s">
        <v>61</v>
      </c>
      <c r="BK2" s="19" t="s">
        <v>62</v>
      </c>
      <c r="BL2" s="25" t="s">
        <v>63</v>
      </c>
      <c r="BM2" s="19" t="s">
        <v>64</v>
      </c>
      <c r="BN2" s="19" t="s">
        <v>65</v>
      </c>
      <c r="BO2" s="19" t="s">
        <v>66</v>
      </c>
      <c r="BP2" s="19" t="s">
        <v>67</v>
      </c>
      <c r="BQ2" s="19" t="s">
        <v>68</v>
      </c>
      <c r="BR2" s="19" t="s">
        <v>69</v>
      </c>
      <c r="BS2" s="19" t="s">
        <v>70</v>
      </c>
      <c r="BT2" s="19" t="s">
        <v>71</v>
      </c>
      <c r="BU2" s="19" t="s">
        <v>72</v>
      </c>
      <c r="BV2" s="19" t="s">
        <v>73</v>
      </c>
      <c r="BW2" s="19" t="s">
        <v>74</v>
      </c>
      <c r="BX2" s="25" t="s">
        <v>75</v>
      </c>
      <c r="BY2" s="19" t="s">
        <v>76</v>
      </c>
      <c r="BZ2" s="19" t="s">
        <v>77</v>
      </c>
      <c r="CA2" s="19" t="s">
        <v>78</v>
      </c>
      <c r="CB2" s="19" t="s">
        <v>79</v>
      </c>
      <c r="CC2" s="19" t="s">
        <v>80</v>
      </c>
      <c r="CD2" s="19" t="s">
        <v>81</v>
      </c>
      <c r="CE2" s="19" t="s">
        <v>82</v>
      </c>
      <c r="CL2" s="26" t="s">
        <v>83</v>
      </c>
      <c r="CM2" s="15" t="s">
        <v>84</v>
      </c>
    </row>
    <row r="3" spans="1:91">
      <c r="A3" s="27">
        <v>43301</v>
      </c>
      <c r="B3" s="1" t="s">
        <v>85</v>
      </c>
      <c r="D3" s="1" t="s">
        <v>86</v>
      </c>
      <c r="E3" s="1">
        <v>1</v>
      </c>
      <c r="F3" s="1">
        <v>1</v>
      </c>
      <c r="G3" s="2" t="str">
        <f t="shared" ref="G3:G66" si="0">E3&amp;"-"&amp;F3</f>
        <v>1-1</v>
      </c>
      <c r="H3" s="1">
        <v>0</v>
      </c>
      <c r="I3" s="1">
        <v>51</v>
      </c>
      <c r="J3" s="3" t="str">
        <f>IF(((VLOOKUP($G3,Depth_Lookup!$A$3:$J$561,9,0))-(I3/100))&gt;=0,"Good","Too Long")</f>
        <v>Good</v>
      </c>
      <c r="K3" s="28">
        <f>(VLOOKUP($G3,Depth_Lookup!$A$3:$J$561,10,0))+(H3/100)</f>
        <v>0</v>
      </c>
      <c r="L3" s="28">
        <f>(VLOOKUP($G3,Depth_Lookup!$A$3:$J$561,10,0))+(I3/100)</f>
        <v>0.51</v>
      </c>
      <c r="M3" s="29">
        <v>1</v>
      </c>
      <c r="N3" s="1" t="s">
        <v>87</v>
      </c>
      <c r="P3" s="1" t="s">
        <v>88</v>
      </c>
      <c r="Q3" s="2" t="str">
        <f t="shared" ref="Q3:Q66" si="1">O3&amp;" "&amp;P3</f>
        <v xml:space="preserve"> Alluvium</v>
      </c>
      <c r="S3" s="1">
        <f t="shared" ref="S3:S66" si="2">R4</f>
        <v>0</v>
      </c>
      <c r="W3" s="30" t="e">
        <f>VLOOKUP(V3,definitions_list_lookup!$A$13:$B$19,2,0)</f>
        <v>#N/A</v>
      </c>
      <c r="AD3" s="6" t="s">
        <v>89</v>
      </c>
      <c r="AE3" s="2">
        <f>VLOOKUP(AD3,definitions_list_lookup!$V$13:$W$16,2,0)</f>
        <v>0</v>
      </c>
      <c r="AH3" s="31"/>
      <c r="AN3" s="31"/>
      <c r="AT3" s="31"/>
      <c r="AZ3" s="31"/>
      <c r="BF3" s="31"/>
      <c r="BL3" s="31"/>
      <c r="BX3" s="31"/>
      <c r="CE3" s="1" t="s">
        <v>88</v>
      </c>
      <c r="CL3" s="32">
        <f t="shared" ref="CL3:CL66" si="3">AH3+AN3+AZ3+AT3+BF3+BL3+BX3</f>
        <v>0</v>
      </c>
      <c r="CM3" s="1" t="e">
        <f>VLOOKUP(O3,definitions_list_lookup!$K$30:$L$54,2,0)</f>
        <v>#N/A</v>
      </c>
    </row>
    <row r="4" spans="1:91">
      <c r="A4" s="27">
        <v>43301</v>
      </c>
      <c r="B4" s="1" t="s">
        <v>85</v>
      </c>
      <c r="D4" s="1" t="s">
        <v>86</v>
      </c>
      <c r="E4" s="1">
        <v>2</v>
      </c>
      <c r="F4" s="1">
        <v>1</v>
      </c>
      <c r="G4" s="2" t="str">
        <f t="shared" si="0"/>
        <v>2-1</v>
      </c>
      <c r="H4" s="1">
        <v>0</v>
      </c>
      <c r="I4" s="1">
        <v>86.5</v>
      </c>
      <c r="J4" s="3" t="str">
        <f>IF(((VLOOKUP($G4,Depth_Lookup!$A$3:$J$561,9,0))-(I4/100))&gt;=0,"Good","Too Long")</f>
        <v>Good</v>
      </c>
      <c r="K4" s="28">
        <f>(VLOOKUP($G4,Depth_Lookup!$A$3:$J$561,10,0))+(H4/100)</f>
        <v>1.3</v>
      </c>
      <c r="L4" s="28">
        <f>(VLOOKUP($G4,Depth_Lookup!$A$3:$J$561,10,0))+(I4/100)</f>
        <v>2.165</v>
      </c>
      <c r="M4" s="29">
        <v>1</v>
      </c>
      <c r="N4" s="1" t="s">
        <v>87</v>
      </c>
      <c r="P4" s="1" t="s">
        <v>88</v>
      </c>
      <c r="Q4" s="2" t="str">
        <f t="shared" si="1"/>
        <v xml:space="preserve"> Alluvium</v>
      </c>
      <c r="S4" s="1">
        <f t="shared" si="2"/>
        <v>0</v>
      </c>
      <c r="W4" s="30" t="e">
        <f>VLOOKUP(V4,definitions_list_lookup!$A$13:$B$19,2,0)</f>
        <v>#N/A</v>
      </c>
      <c r="AD4" s="6" t="s">
        <v>89</v>
      </c>
      <c r="AE4" s="2">
        <f>VLOOKUP(AD4,definitions_list_lookup!$V$13:$W$16,2,0)</f>
        <v>0</v>
      </c>
      <c r="AH4" s="31"/>
      <c r="AN4" s="31"/>
      <c r="AT4" s="31"/>
      <c r="AZ4" s="31"/>
      <c r="BF4" s="31"/>
      <c r="BL4" s="31"/>
      <c r="BX4" s="31"/>
      <c r="CE4" s="1" t="s">
        <v>88</v>
      </c>
      <c r="CL4" s="32">
        <f t="shared" si="3"/>
        <v>0</v>
      </c>
      <c r="CM4" s="1" t="e">
        <f>VLOOKUP(O4,definitions_list_lookup!$K$30:$L$54,2,0)</f>
        <v>#N/A</v>
      </c>
    </row>
    <row r="5" spans="1:91">
      <c r="A5" s="27">
        <v>43301</v>
      </c>
      <c r="B5" s="1" t="s">
        <v>85</v>
      </c>
      <c r="D5" s="1" t="s">
        <v>86</v>
      </c>
      <c r="E5" s="1">
        <v>3</v>
      </c>
      <c r="F5" s="1">
        <v>1</v>
      </c>
      <c r="G5" s="2" t="str">
        <f t="shared" si="0"/>
        <v>3-1</v>
      </c>
      <c r="H5" s="1">
        <v>0</v>
      </c>
      <c r="I5" s="1">
        <v>75</v>
      </c>
      <c r="J5" s="3" t="str">
        <f>IF(((VLOOKUP($G5,Depth_Lookup!$A$3:$J$561,9,0))-(I5/100))&gt;=0,"Good","Too Long")</f>
        <v>Good</v>
      </c>
      <c r="K5" s="28">
        <f>(VLOOKUP($G5,Depth_Lookup!$A$3:$J$561,10,0))+(H5/100)</f>
        <v>2.6</v>
      </c>
      <c r="L5" s="28">
        <f>(VLOOKUP($G5,Depth_Lookup!$A$3:$J$561,10,0))+(I5/100)</f>
        <v>3.35</v>
      </c>
      <c r="M5" s="29">
        <v>1</v>
      </c>
      <c r="N5" s="1" t="s">
        <v>87</v>
      </c>
      <c r="P5" s="1" t="s">
        <v>88</v>
      </c>
      <c r="Q5" s="2" t="str">
        <f t="shared" si="1"/>
        <v xml:space="preserve"> Alluvium</v>
      </c>
      <c r="S5" s="1">
        <f t="shared" si="2"/>
        <v>0</v>
      </c>
      <c r="W5" s="30" t="e">
        <f>VLOOKUP(V5,definitions_list_lookup!$A$13:$B$19,2,0)</f>
        <v>#N/A</v>
      </c>
      <c r="AD5" s="6" t="s">
        <v>89</v>
      </c>
      <c r="AE5" s="2">
        <f>VLOOKUP(AD5,definitions_list_lookup!$V$13:$W$16,2,0)</f>
        <v>0</v>
      </c>
      <c r="AH5" s="31"/>
      <c r="AN5" s="31"/>
      <c r="AT5" s="31"/>
      <c r="AZ5" s="31"/>
      <c r="BF5" s="31"/>
      <c r="BL5" s="31"/>
      <c r="BX5" s="31"/>
      <c r="CE5" s="1" t="s">
        <v>88</v>
      </c>
      <c r="CL5" s="32">
        <f t="shared" si="3"/>
        <v>0</v>
      </c>
      <c r="CM5" s="1" t="e">
        <f>VLOOKUP(O5,definitions_list_lookup!$K$30:$L$54,2,0)</f>
        <v>#N/A</v>
      </c>
    </row>
    <row r="6" spans="1:91">
      <c r="A6" s="27">
        <v>43301</v>
      </c>
      <c r="B6" s="1" t="s">
        <v>85</v>
      </c>
      <c r="D6" s="1" t="s">
        <v>86</v>
      </c>
      <c r="E6" s="1">
        <v>3</v>
      </c>
      <c r="F6" s="1">
        <v>2</v>
      </c>
      <c r="G6" s="2" t="str">
        <f t="shared" si="0"/>
        <v>3-2</v>
      </c>
      <c r="H6" s="1">
        <v>0</v>
      </c>
      <c r="I6" s="1">
        <v>45.5</v>
      </c>
      <c r="J6" s="3" t="str">
        <f>IF(((VLOOKUP($G6,Depth_Lookup!$A$3:$J$561,9,0))-(I6/100))&gt;=0,"Good","Too Long")</f>
        <v>Good</v>
      </c>
      <c r="K6" s="28">
        <f>(VLOOKUP($G6,Depth_Lookup!$A$3:$J$561,10,0))+(H6/100)</f>
        <v>3.35</v>
      </c>
      <c r="L6" s="28">
        <f>(VLOOKUP($G6,Depth_Lookup!$A$3:$J$561,10,0))+(I6/100)</f>
        <v>3.8050000000000002</v>
      </c>
      <c r="M6" s="29">
        <v>1</v>
      </c>
      <c r="N6" s="1" t="s">
        <v>87</v>
      </c>
      <c r="P6" s="1" t="s">
        <v>88</v>
      </c>
      <c r="Q6" s="2" t="str">
        <f t="shared" si="1"/>
        <v xml:space="preserve"> Alluvium</v>
      </c>
      <c r="S6" s="1">
        <f t="shared" si="2"/>
        <v>0</v>
      </c>
      <c r="W6" s="30" t="e">
        <f>VLOOKUP(V6,definitions_list_lookup!$A$13:$B$19,2,0)</f>
        <v>#N/A</v>
      </c>
      <c r="AD6" s="6" t="s">
        <v>89</v>
      </c>
      <c r="AE6" s="2">
        <f>VLOOKUP(AD6,definitions_list_lookup!$V$13:$W$16,2,0)</f>
        <v>0</v>
      </c>
      <c r="AH6" s="31"/>
      <c r="AN6" s="31"/>
      <c r="AT6" s="31"/>
      <c r="AZ6" s="31"/>
      <c r="BF6" s="31"/>
      <c r="BL6" s="31"/>
      <c r="BX6" s="31"/>
      <c r="CE6" s="1" t="s">
        <v>88</v>
      </c>
      <c r="CL6" s="32">
        <f t="shared" si="3"/>
        <v>0</v>
      </c>
      <c r="CM6" s="1" t="e">
        <f>VLOOKUP(O6,definitions_list_lookup!$K$30:$L$54,2,0)</f>
        <v>#N/A</v>
      </c>
    </row>
    <row r="7" spans="1:91">
      <c r="A7" s="27">
        <v>43301</v>
      </c>
      <c r="B7" s="1" t="s">
        <v>85</v>
      </c>
      <c r="D7" s="1" t="s">
        <v>86</v>
      </c>
      <c r="E7" s="1">
        <v>4</v>
      </c>
      <c r="F7" s="1">
        <v>1</v>
      </c>
      <c r="G7" s="2" t="str">
        <f t="shared" si="0"/>
        <v>4-1</v>
      </c>
      <c r="H7" s="1">
        <v>0</v>
      </c>
      <c r="I7" s="1">
        <v>86.5</v>
      </c>
      <c r="J7" s="3" t="str">
        <f>IF(((VLOOKUP($G7,Depth_Lookup!$A$3:$J$561,9,0))-(I7/100))&gt;=0,"Good","Too Long")</f>
        <v>Good</v>
      </c>
      <c r="K7" s="28">
        <f>(VLOOKUP($G7,Depth_Lookup!$A$3:$J$561,10,0))+(H7/100)</f>
        <v>5.6</v>
      </c>
      <c r="L7" s="28">
        <f>(VLOOKUP($G7,Depth_Lookup!$A$3:$J$561,10,0))+(I7/100)</f>
        <v>6.4649999999999999</v>
      </c>
      <c r="M7" s="29">
        <v>1</v>
      </c>
      <c r="N7" s="1" t="s">
        <v>87</v>
      </c>
      <c r="P7" s="1" t="s">
        <v>88</v>
      </c>
      <c r="Q7" s="2" t="str">
        <f t="shared" si="1"/>
        <v xml:space="preserve"> Alluvium</v>
      </c>
      <c r="S7" s="1">
        <f t="shared" si="2"/>
        <v>0</v>
      </c>
      <c r="W7" s="30" t="e">
        <f>VLOOKUP(V7,definitions_list_lookup!$A$13:$B$19,2,0)</f>
        <v>#N/A</v>
      </c>
      <c r="AD7" s="6" t="s">
        <v>89</v>
      </c>
      <c r="AE7" s="2">
        <f>VLOOKUP(AD7,definitions_list_lookup!$V$13:$W$16,2,0)</f>
        <v>0</v>
      </c>
      <c r="AH7" s="31"/>
      <c r="AN7" s="31"/>
      <c r="AT7" s="31"/>
      <c r="AZ7" s="31"/>
      <c r="BF7" s="31"/>
      <c r="BL7" s="31"/>
      <c r="BX7" s="31"/>
      <c r="CE7" s="1" t="s">
        <v>88</v>
      </c>
      <c r="CL7" s="32">
        <f t="shared" si="3"/>
        <v>0</v>
      </c>
      <c r="CM7" s="1" t="e">
        <f>VLOOKUP(O7,definitions_list_lookup!$K$30:$L$54,2,0)</f>
        <v>#N/A</v>
      </c>
    </row>
    <row r="8" spans="1:91">
      <c r="A8" s="27">
        <v>43301</v>
      </c>
      <c r="B8" s="1" t="s">
        <v>85</v>
      </c>
      <c r="D8" s="1" t="s">
        <v>86</v>
      </c>
      <c r="E8" s="1">
        <v>4</v>
      </c>
      <c r="F8" s="1">
        <v>2</v>
      </c>
      <c r="G8" s="2" t="str">
        <f t="shared" si="0"/>
        <v>4-2</v>
      </c>
      <c r="H8" s="1">
        <v>0</v>
      </c>
      <c r="I8" s="1">
        <v>93</v>
      </c>
      <c r="J8" s="3" t="str">
        <f>IF(((VLOOKUP($G8,Depth_Lookup!$A$3:$J$561,9,0))-(I8/100))&gt;=0,"Good","Too Long")</f>
        <v>Good</v>
      </c>
      <c r="K8" s="28">
        <f>(VLOOKUP($G8,Depth_Lookup!$A$3:$J$561,10,0))+(H8/100)</f>
        <v>6.4649999999999999</v>
      </c>
      <c r="L8" s="28">
        <f>(VLOOKUP($G8,Depth_Lookup!$A$3:$J$561,10,0))+(I8/100)</f>
        <v>7.3949999999999996</v>
      </c>
      <c r="M8" s="29">
        <v>1</v>
      </c>
      <c r="N8" s="1" t="s">
        <v>87</v>
      </c>
      <c r="P8" s="1" t="s">
        <v>88</v>
      </c>
      <c r="Q8" s="2" t="str">
        <f t="shared" si="1"/>
        <v xml:space="preserve"> Alluvium</v>
      </c>
      <c r="S8" s="1">
        <f t="shared" si="2"/>
        <v>0</v>
      </c>
      <c r="W8" s="30" t="e">
        <f>VLOOKUP(V8,definitions_list_lookup!$A$13:$B$19,2,0)</f>
        <v>#N/A</v>
      </c>
      <c r="AD8" s="6" t="s">
        <v>89</v>
      </c>
      <c r="AE8" s="2">
        <f>VLOOKUP(AD8,definitions_list_lookup!$V$13:$W$16,2,0)</f>
        <v>0</v>
      </c>
      <c r="AH8" s="31"/>
      <c r="AN8" s="31"/>
      <c r="AT8" s="31"/>
      <c r="AZ8" s="31"/>
      <c r="BF8" s="31"/>
      <c r="BL8" s="31"/>
      <c r="BX8" s="31"/>
      <c r="CE8" s="1" t="s">
        <v>88</v>
      </c>
      <c r="CL8" s="32">
        <f t="shared" si="3"/>
        <v>0</v>
      </c>
      <c r="CM8" s="1" t="e">
        <f>VLOOKUP(O8,definitions_list_lookup!$K$30:$L$54,2,0)</f>
        <v>#N/A</v>
      </c>
    </row>
    <row r="9" spans="1:91">
      <c r="A9" s="27">
        <v>43301</v>
      </c>
      <c r="B9" s="1" t="s">
        <v>85</v>
      </c>
      <c r="D9" s="1" t="s">
        <v>86</v>
      </c>
      <c r="E9" s="1">
        <v>5</v>
      </c>
      <c r="F9" s="1">
        <v>1</v>
      </c>
      <c r="G9" s="2" t="str">
        <f t="shared" si="0"/>
        <v>5-1</v>
      </c>
      <c r="H9" s="1">
        <v>0</v>
      </c>
      <c r="I9" s="1">
        <v>87.5</v>
      </c>
      <c r="J9" s="3" t="str">
        <f>IF(((VLOOKUP($G9,Depth_Lookup!$A$3:$J$561,9,0))-(I9/100))&gt;=0,"Good","Too Long")</f>
        <v>Good</v>
      </c>
      <c r="K9" s="28">
        <f>(VLOOKUP($G9,Depth_Lookup!$A$3:$J$561,10,0))+(H9/100)</f>
        <v>7.1</v>
      </c>
      <c r="L9" s="28">
        <f>(VLOOKUP($G9,Depth_Lookup!$A$3:$J$561,10,0))+(I9/100)</f>
        <v>7.9749999999999996</v>
      </c>
      <c r="M9" s="29">
        <v>1</v>
      </c>
      <c r="N9" s="1" t="s">
        <v>87</v>
      </c>
      <c r="P9" s="1" t="s">
        <v>88</v>
      </c>
      <c r="Q9" s="2" t="str">
        <f t="shared" si="1"/>
        <v xml:space="preserve"> Alluvium</v>
      </c>
      <c r="S9" s="1">
        <f t="shared" si="2"/>
        <v>0</v>
      </c>
      <c r="W9" s="30" t="e">
        <f>VLOOKUP(V9,definitions_list_lookup!$A$13:$B$19,2,0)</f>
        <v>#N/A</v>
      </c>
      <c r="AD9" s="6" t="s">
        <v>89</v>
      </c>
      <c r="AE9" s="2">
        <f>VLOOKUP(AD9,definitions_list_lookup!$V$13:$W$16,2,0)</f>
        <v>0</v>
      </c>
      <c r="AH9" s="31"/>
      <c r="AN9" s="31"/>
      <c r="AT9" s="31"/>
      <c r="AZ9" s="31"/>
      <c r="BF9" s="31"/>
      <c r="BL9" s="31"/>
      <c r="BX9" s="31"/>
      <c r="CE9" s="1" t="s">
        <v>88</v>
      </c>
      <c r="CL9" s="32">
        <f t="shared" si="3"/>
        <v>0</v>
      </c>
      <c r="CM9" s="1" t="e">
        <f>VLOOKUP(O9,definitions_list_lookup!$K$30:$L$54,2,0)</f>
        <v>#N/A</v>
      </c>
    </row>
    <row r="10" spans="1:91">
      <c r="A10" s="27">
        <v>43301</v>
      </c>
      <c r="B10" s="1" t="s">
        <v>85</v>
      </c>
      <c r="D10" s="1" t="s">
        <v>86</v>
      </c>
      <c r="E10" s="1">
        <v>5</v>
      </c>
      <c r="F10" s="1">
        <v>2</v>
      </c>
      <c r="G10" s="2" t="str">
        <f t="shared" si="0"/>
        <v>5-2</v>
      </c>
      <c r="H10" s="1">
        <v>0</v>
      </c>
      <c r="I10" s="1">
        <v>46.5</v>
      </c>
      <c r="J10" s="3" t="str">
        <f>IF(((VLOOKUP($G10,Depth_Lookup!$A$3:$J$561,9,0))-(I10/100))&gt;=0,"Good","Too Long")</f>
        <v>Good</v>
      </c>
      <c r="K10" s="28">
        <f>(VLOOKUP($G10,Depth_Lookup!$A$3:$J$561,10,0))+(H10/100)</f>
        <v>7.9749999999999996</v>
      </c>
      <c r="L10" s="28">
        <f>(VLOOKUP($G10,Depth_Lookup!$A$3:$J$561,10,0))+(I10/100)</f>
        <v>8.44</v>
      </c>
      <c r="M10" s="29">
        <v>1</v>
      </c>
      <c r="N10" s="1" t="s">
        <v>87</v>
      </c>
      <c r="P10" s="1" t="s">
        <v>88</v>
      </c>
      <c r="Q10" s="2" t="str">
        <f t="shared" si="1"/>
        <v xml:space="preserve"> Alluvium</v>
      </c>
      <c r="S10" s="1">
        <f t="shared" si="2"/>
        <v>0</v>
      </c>
      <c r="W10" s="30" t="e">
        <f>VLOOKUP(V10,definitions_list_lookup!$A$13:$B$19,2,0)</f>
        <v>#N/A</v>
      </c>
      <c r="AD10" s="6" t="s">
        <v>89</v>
      </c>
      <c r="AE10" s="2">
        <f>VLOOKUP(AD10,definitions_list_lookup!$V$13:$W$16,2,0)</f>
        <v>0</v>
      </c>
      <c r="AH10" s="31"/>
      <c r="AN10" s="31"/>
      <c r="AT10" s="31"/>
      <c r="AZ10" s="31"/>
      <c r="BF10" s="31"/>
      <c r="BL10" s="31"/>
      <c r="BX10" s="31"/>
      <c r="CE10" s="1" t="s">
        <v>88</v>
      </c>
      <c r="CL10" s="32">
        <f t="shared" si="3"/>
        <v>0</v>
      </c>
      <c r="CM10" s="1" t="e">
        <f>VLOOKUP(O10,definitions_list_lookup!$K$30:$L$54,2,0)</f>
        <v>#N/A</v>
      </c>
    </row>
    <row r="11" spans="1:91">
      <c r="A11" s="27">
        <v>43301</v>
      </c>
      <c r="B11" s="1" t="s">
        <v>85</v>
      </c>
      <c r="D11" s="1" t="s">
        <v>86</v>
      </c>
      <c r="E11" s="1">
        <v>6</v>
      </c>
      <c r="F11" s="1">
        <v>1</v>
      </c>
      <c r="G11" s="2" t="str">
        <f t="shared" si="0"/>
        <v>6-1</v>
      </c>
      <c r="H11" s="1">
        <v>0</v>
      </c>
      <c r="I11" s="1">
        <v>81.5</v>
      </c>
      <c r="J11" s="3" t="str">
        <f>IF(((VLOOKUP($G11,Depth_Lookup!$A$3:$J$561,9,0))-(I11/100))&gt;=0,"Good","Too Long")</f>
        <v>Good</v>
      </c>
      <c r="K11" s="28">
        <f>(VLOOKUP($G11,Depth_Lookup!$A$3:$J$561,10,0))+(H11/100)</f>
        <v>8.6</v>
      </c>
      <c r="L11" s="28">
        <f>(VLOOKUP($G11,Depth_Lookup!$A$3:$J$561,10,0))+(I11/100)</f>
        <v>9.4149999999999991</v>
      </c>
      <c r="M11" s="29">
        <v>1</v>
      </c>
      <c r="N11" s="1" t="s">
        <v>87</v>
      </c>
      <c r="P11" s="1" t="s">
        <v>88</v>
      </c>
      <c r="Q11" s="2" t="str">
        <f t="shared" si="1"/>
        <v xml:space="preserve"> Alluvium</v>
      </c>
      <c r="S11" s="1">
        <f t="shared" si="2"/>
        <v>0</v>
      </c>
      <c r="W11" s="30" t="e">
        <f>VLOOKUP(V11,definitions_list_lookup!$A$13:$B$19,2,0)</f>
        <v>#N/A</v>
      </c>
      <c r="AD11" s="6" t="s">
        <v>89</v>
      </c>
      <c r="AE11" s="2">
        <f>VLOOKUP(AD11,definitions_list_lookup!$V$13:$W$16,2,0)</f>
        <v>0</v>
      </c>
      <c r="AH11" s="31"/>
      <c r="AN11" s="31"/>
      <c r="AT11" s="31"/>
      <c r="AZ11" s="31"/>
      <c r="BF11" s="31"/>
      <c r="BL11" s="31"/>
      <c r="BX11" s="31"/>
      <c r="CE11" s="1" t="s">
        <v>88</v>
      </c>
      <c r="CL11" s="32">
        <f t="shared" si="3"/>
        <v>0</v>
      </c>
      <c r="CM11" s="1" t="e">
        <f>VLOOKUP(O11,definitions_list_lookup!$K$30:$L$54,2,0)</f>
        <v>#N/A</v>
      </c>
    </row>
    <row r="12" spans="1:91">
      <c r="A12" s="27">
        <v>43301</v>
      </c>
      <c r="B12" s="1" t="s">
        <v>85</v>
      </c>
      <c r="D12" s="1" t="s">
        <v>86</v>
      </c>
      <c r="E12" s="1">
        <v>6</v>
      </c>
      <c r="F12" s="1">
        <v>2</v>
      </c>
      <c r="G12" s="2" t="str">
        <f t="shared" si="0"/>
        <v>6-2</v>
      </c>
      <c r="H12" s="1">
        <v>0</v>
      </c>
      <c r="I12" s="1">
        <v>94.5</v>
      </c>
      <c r="J12" s="3" t="str">
        <f>IF(((VLOOKUP($G12,Depth_Lookup!$A$3:$J$561,9,0))-(I12/100))&gt;=0,"Good","Too Long")</f>
        <v>Good</v>
      </c>
      <c r="K12" s="28">
        <f>(VLOOKUP($G12,Depth_Lookup!$A$3:$J$561,10,0))+(H12/100)</f>
        <v>9.4149999999999991</v>
      </c>
      <c r="L12" s="28">
        <f>(VLOOKUP($G12,Depth_Lookup!$A$3:$J$561,10,0))+(I12/100)</f>
        <v>10.36</v>
      </c>
      <c r="M12" s="29">
        <v>1</v>
      </c>
      <c r="N12" s="1" t="s">
        <v>87</v>
      </c>
      <c r="P12" s="1" t="s">
        <v>88</v>
      </c>
      <c r="Q12" s="2" t="str">
        <f t="shared" si="1"/>
        <v xml:space="preserve"> Alluvium</v>
      </c>
      <c r="S12" s="1">
        <f t="shared" si="2"/>
        <v>0</v>
      </c>
      <c r="W12" s="30" t="e">
        <f>VLOOKUP(V12,definitions_list_lookup!$A$13:$B$19,2,0)</f>
        <v>#N/A</v>
      </c>
      <c r="AD12" s="6" t="s">
        <v>89</v>
      </c>
      <c r="AE12" s="2">
        <f>VLOOKUP(AD12,definitions_list_lookup!$V$13:$W$16,2,0)</f>
        <v>0</v>
      </c>
      <c r="AH12" s="31"/>
      <c r="AN12" s="31"/>
      <c r="AT12" s="31"/>
      <c r="AZ12" s="31"/>
      <c r="BF12" s="31"/>
      <c r="BL12" s="31"/>
      <c r="BX12" s="31"/>
      <c r="CE12" s="1" t="s">
        <v>88</v>
      </c>
      <c r="CL12" s="32">
        <f t="shared" si="3"/>
        <v>0</v>
      </c>
      <c r="CM12" s="1" t="e">
        <f>VLOOKUP(O12,definitions_list_lookup!$K$30:$L$54,2,0)</f>
        <v>#N/A</v>
      </c>
    </row>
    <row r="13" spans="1:91">
      <c r="A13" s="27">
        <v>43301</v>
      </c>
      <c r="B13" s="1" t="s">
        <v>85</v>
      </c>
      <c r="D13" s="1" t="s">
        <v>86</v>
      </c>
      <c r="E13" s="1">
        <v>7</v>
      </c>
      <c r="F13" s="1">
        <v>1</v>
      </c>
      <c r="G13" s="2" t="str">
        <f t="shared" si="0"/>
        <v>7-1</v>
      </c>
      <c r="H13" s="1">
        <v>0</v>
      </c>
      <c r="I13" s="1">
        <v>58.5</v>
      </c>
      <c r="J13" s="3" t="str">
        <f>IF(((VLOOKUP($G13,Depth_Lookup!$A$3:$J$561,9,0))-(I13/100))&gt;=0,"Good","Too Long")</f>
        <v>Good</v>
      </c>
      <c r="K13" s="28">
        <f>(VLOOKUP($G13,Depth_Lookup!$A$3:$J$561,10,0))+(H13/100)</f>
        <v>10.1</v>
      </c>
      <c r="L13" s="28">
        <f>(VLOOKUP($G13,Depth_Lookup!$A$3:$J$561,10,0))+(I13/100)</f>
        <v>10.684999999999999</v>
      </c>
      <c r="M13" s="29">
        <v>1</v>
      </c>
      <c r="N13" s="1" t="s">
        <v>87</v>
      </c>
      <c r="P13" s="1" t="s">
        <v>88</v>
      </c>
      <c r="Q13" s="2" t="str">
        <f t="shared" si="1"/>
        <v xml:space="preserve"> Alluvium</v>
      </c>
      <c r="S13" s="1">
        <f t="shared" si="2"/>
        <v>0</v>
      </c>
      <c r="W13" s="30" t="e">
        <f>VLOOKUP(V13,definitions_list_lookup!$A$13:$B$19,2,0)</f>
        <v>#N/A</v>
      </c>
      <c r="AD13" s="6" t="s">
        <v>89</v>
      </c>
      <c r="AE13" s="2">
        <f>VLOOKUP(AD13,definitions_list_lookup!$V$13:$W$16,2,0)</f>
        <v>0</v>
      </c>
      <c r="AH13" s="31"/>
      <c r="AN13" s="31"/>
      <c r="AT13" s="31"/>
      <c r="AZ13" s="31"/>
      <c r="BF13" s="31"/>
      <c r="BL13" s="31"/>
      <c r="BX13" s="31"/>
      <c r="CE13" s="1" t="s">
        <v>88</v>
      </c>
      <c r="CL13" s="32">
        <f t="shared" si="3"/>
        <v>0</v>
      </c>
      <c r="CM13" s="1" t="e">
        <f>VLOOKUP(O13,definitions_list_lookup!$K$30:$L$54,2,0)</f>
        <v>#N/A</v>
      </c>
    </row>
    <row r="14" spans="1:91">
      <c r="A14" s="27">
        <v>43301</v>
      </c>
      <c r="B14" s="1" t="s">
        <v>85</v>
      </c>
      <c r="D14" s="1" t="s">
        <v>86</v>
      </c>
      <c r="E14" s="1">
        <v>7</v>
      </c>
      <c r="F14" s="1">
        <v>2</v>
      </c>
      <c r="G14" s="2" t="str">
        <f t="shared" si="0"/>
        <v>7-2</v>
      </c>
      <c r="H14" s="1">
        <v>0</v>
      </c>
      <c r="I14" s="1">
        <v>85</v>
      </c>
      <c r="J14" s="3" t="str">
        <f>IF(((VLOOKUP($G14,Depth_Lookup!$A$3:$J$561,9,0))-(I14/100))&gt;=0,"Good","Too Long")</f>
        <v>Good</v>
      </c>
      <c r="K14" s="28">
        <f>(VLOOKUP($G14,Depth_Lookup!$A$3:$J$561,10,0))+(H14/100)</f>
        <v>10.685</v>
      </c>
      <c r="L14" s="28">
        <f>(VLOOKUP($G14,Depth_Lookup!$A$3:$J$561,10,0))+(I14/100)</f>
        <v>11.535</v>
      </c>
      <c r="M14" s="29">
        <v>1</v>
      </c>
      <c r="N14" s="1" t="s">
        <v>87</v>
      </c>
      <c r="P14" s="1" t="s">
        <v>88</v>
      </c>
      <c r="Q14" s="2" t="str">
        <f t="shared" si="1"/>
        <v xml:space="preserve"> Alluvium</v>
      </c>
      <c r="S14" s="1">
        <f t="shared" si="2"/>
        <v>0</v>
      </c>
      <c r="W14" s="30" t="e">
        <f>VLOOKUP(V14,definitions_list_lookup!$A$13:$B$19,2,0)</f>
        <v>#N/A</v>
      </c>
      <c r="AD14" s="6" t="s">
        <v>89</v>
      </c>
      <c r="AE14" s="2">
        <f>VLOOKUP(AD14,definitions_list_lookup!$V$13:$W$16,2,0)</f>
        <v>0</v>
      </c>
      <c r="AH14" s="31"/>
      <c r="AN14" s="31"/>
      <c r="AT14" s="31"/>
      <c r="AZ14" s="31"/>
      <c r="BF14" s="31"/>
      <c r="BL14" s="31"/>
      <c r="BX14" s="31"/>
      <c r="CE14" s="1" t="s">
        <v>88</v>
      </c>
      <c r="CL14" s="32">
        <f t="shared" si="3"/>
        <v>0</v>
      </c>
      <c r="CM14" s="1" t="e">
        <f>VLOOKUP(O14,definitions_list_lookup!$K$30:$L$54,2,0)</f>
        <v>#N/A</v>
      </c>
    </row>
    <row r="15" spans="1:91">
      <c r="A15" s="27">
        <v>43301</v>
      </c>
      <c r="B15" s="1" t="s">
        <v>85</v>
      </c>
      <c r="D15" s="1" t="s">
        <v>86</v>
      </c>
      <c r="E15" s="1">
        <v>8</v>
      </c>
      <c r="F15" s="1">
        <v>1</v>
      </c>
      <c r="G15" s="2" t="str">
        <f t="shared" si="0"/>
        <v>8-1</v>
      </c>
      <c r="H15" s="1">
        <v>0</v>
      </c>
      <c r="I15" s="1">
        <v>34</v>
      </c>
      <c r="J15" s="3" t="str">
        <f>IF(((VLOOKUP($G15,Depth_Lookup!$A$3:$J$561,9,0))-(I15/100))&gt;=0,"Good","Too Long")</f>
        <v>Good</v>
      </c>
      <c r="K15" s="28">
        <f>(VLOOKUP($G15,Depth_Lookup!$A$3:$J$561,10,0))+(H15/100)</f>
        <v>11.6</v>
      </c>
      <c r="L15" s="28">
        <f>(VLOOKUP($G15,Depth_Lookup!$A$3:$J$561,10,0))+(I15/100)</f>
        <v>11.94</v>
      </c>
      <c r="M15" s="29">
        <v>1</v>
      </c>
      <c r="N15" s="1" t="s">
        <v>87</v>
      </c>
      <c r="P15" s="1" t="s">
        <v>88</v>
      </c>
      <c r="Q15" s="2" t="str">
        <f t="shared" si="1"/>
        <v xml:space="preserve"> Alluvium</v>
      </c>
      <c r="S15" s="1" t="str">
        <f t="shared" si="2"/>
        <v>Not recovered</v>
      </c>
      <c r="W15" s="30" t="e">
        <f>VLOOKUP(V15,definitions_list_lookup!$A$13:$B$19,2,0)</f>
        <v>#N/A</v>
      </c>
      <c r="AD15" s="6" t="s">
        <v>89</v>
      </c>
      <c r="AE15" s="2">
        <f>VLOOKUP(AD15,definitions_list_lookup!$V$13:$W$16,2,0)</f>
        <v>0</v>
      </c>
      <c r="AH15" s="31"/>
      <c r="AN15" s="31"/>
      <c r="AT15" s="31"/>
      <c r="AZ15" s="31"/>
      <c r="BF15" s="31"/>
      <c r="BL15" s="31"/>
      <c r="BX15" s="31"/>
      <c r="CE15" s="1" t="s">
        <v>88</v>
      </c>
      <c r="CL15" s="32">
        <f t="shared" si="3"/>
        <v>0</v>
      </c>
      <c r="CM15" s="1" t="e">
        <f>VLOOKUP(O15,definitions_list_lookup!$K$30:$L$54,2,0)</f>
        <v>#N/A</v>
      </c>
    </row>
    <row r="16" spans="1:91">
      <c r="A16" s="27">
        <v>43301</v>
      </c>
      <c r="B16" s="1" t="s">
        <v>85</v>
      </c>
      <c r="D16" s="1" t="s">
        <v>86</v>
      </c>
      <c r="E16" s="1">
        <v>9</v>
      </c>
      <c r="F16" s="1">
        <v>1</v>
      </c>
      <c r="G16" s="2" t="str">
        <f t="shared" si="0"/>
        <v>9-1</v>
      </c>
      <c r="H16" s="1">
        <v>0</v>
      </c>
      <c r="I16" s="1">
        <v>94.5</v>
      </c>
      <c r="J16" s="3" t="str">
        <f>IF(((VLOOKUP($G16,Depth_Lookup!$A$3:$J$561,9,0))-(I16/100))&gt;=0,"Good","Too Long")</f>
        <v>Good</v>
      </c>
      <c r="K16" s="28">
        <f>(VLOOKUP($G16,Depth_Lookup!$A$3:$J$561,10,0))+(H16/100)</f>
        <v>12</v>
      </c>
      <c r="L16" s="28">
        <f>(VLOOKUP($G16,Depth_Lookup!$A$3:$J$561,10,0))+(I16/100)</f>
        <v>12.945</v>
      </c>
      <c r="M16" s="29" t="s">
        <v>90</v>
      </c>
      <c r="N16" s="1" t="s">
        <v>87</v>
      </c>
      <c r="P16" s="1" t="s">
        <v>91</v>
      </c>
      <c r="Q16" s="2" t="str">
        <f t="shared" si="1"/>
        <v xml:space="preserve"> Dunite</v>
      </c>
      <c r="R16" s="1" t="s">
        <v>92</v>
      </c>
      <c r="S16" s="1" t="str">
        <f t="shared" si="2"/>
        <v>Continuous</v>
      </c>
      <c r="V16" s="1" t="s">
        <v>93</v>
      </c>
      <c r="W16" s="30">
        <f>VLOOKUP(V16,definitions_list_lookup!$A$13:$B$19,2,0)</f>
        <v>3</v>
      </c>
      <c r="X16" s="1" t="s">
        <v>94</v>
      </c>
      <c r="Y16" s="1" t="s">
        <v>95</v>
      </c>
      <c r="AD16" s="6" t="s">
        <v>89</v>
      </c>
      <c r="AE16" s="2">
        <f>VLOOKUP(AD16,definitions_list_lookup!$V$13:$W$16,2,0)</f>
        <v>0</v>
      </c>
      <c r="AG16" s="1" t="s">
        <v>96</v>
      </c>
      <c r="AH16" s="31">
        <v>97.5</v>
      </c>
      <c r="AI16" s="1">
        <v>5</v>
      </c>
      <c r="AJ16" s="1">
        <v>1</v>
      </c>
      <c r="AK16" s="1" t="s">
        <v>97</v>
      </c>
      <c r="AL16" s="1" t="s">
        <v>98</v>
      </c>
      <c r="AN16" s="31">
        <v>0.5</v>
      </c>
      <c r="AT16" s="31">
        <v>0.5</v>
      </c>
      <c r="AU16" s="1">
        <v>2</v>
      </c>
      <c r="AV16" s="1">
        <v>0.5</v>
      </c>
      <c r="AW16" s="1" t="s">
        <v>97</v>
      </c>
      <c r="AX16" s="1" t="s">
        <v>98</v>
      </c>
      <c r="AZ16" s="31">
        <v>0</v>
      </c>
      <c r="BF16" s="31">
        <v>0</v>
      </c>
      <c r="BL16" s="31">
        <v>1</v>
      </c>
      <c r="BM16" s="1">
        <v>1</v>
      </c>
      <c r="BN16" s="1">
        <v>0.5</v>
      </c>
      <c r="BO16" s="1" t="s">
        <v>97</v>
      </c>
      <c r="BP16" s="1" t="s">
        <v>98</v>
      </c>
      <c r="BX16" s="31">
        <v>0.5</v>
      </c>
      <c r="BY16" s="1">
        <v>0.5</v>
      </c>
      <c r="BZ16" s="1">
        <v>0.1</v>
      </c>
      <c r="CA16" s="1" t="s">
        <v>97</v>
      </c>
      <c r="CB16" s="1" t="s">
        <v>98</v>
      </c>
      <c r="CE16" s="1" t="s">
        <v>99</v>
      </c>
      <c r="CL16" s="32">
        <f t="shared" si="3"/>
        <v>100</v>
      </c>
      <c r="CM16" s="1" t="e">
        <f>VLOOKUP(O16,definitions_list_lookup!$K$30:$L$54,2,0)</f>
        <v>#N/A</v>
      </c>
    </row>
    <row r="17" spans="1:91">
      <c r="A17" s="27">
        <v>43301</v>
      </c>
      <c r="B17" s="1" t="s">
        <v>85</v>
      </c>
      <c r="D17" s="1" t="s">
        <v>86</v>
      </c>
      <c r="E17" s="1">
        <v>9</v>
      </c>
      <c r="F17" s="1">
        <v>2</v>
      </c>
      <c r="G17" s="2" t="str">
        <f t="shared" si="0"/>
        <v>9-2</v>
      </c>
      <c r="H17" s="1">
        <v>0</v>
      </c>
      <c r="I17" s="1">
        <v>95.5</v>
      </c>
      <c r="J17" s="3" t="str">
        <f>IF(((VLOOKUP($G17,Depth_Lookup!$A$3:$J$561,9,0))-(I17/100))&gt;=0,"Good","Too Long")</f>
        <v>Good</v>
      </c>
      <c r="K17" s="28">
        <f>(VLOOKUP($G17,Depth_Lookup!$A$3:$J$561,10,0))+(H17/100)</f>
        <v>12.945</v>
      </c>
      <c r="L17" s="28">
        <f>(VLOOKUP($G17,Depth_Lookup!$A$3:$J$561,10,0))+(I17/100)</f>
        <v>13.9</v>
      </c>
      <c r="M17" s="29" t="s">
        <v>90</v>
      </c>
      <c r="N17" s="1" t="s">
        <v>87</v>
      </c>
      <c r="P17" s="1" t="s">
        <v>91</v>
      </c>
      <c r="Q17" s="2" t="str">
        <f t="shared" si="1"/>
        <v xml:space="preserve"> Dunite</v>
      </c>
      <c r="R17" s="1" t="s">
        <v>100</v>
      </c>
      <c r="S17" s="1" t="str">
        <f t="shared" si="2"/>
        <v>Continuous</v>
      </c>
      <c r="V17" s="1" t="s">
        <v>93</v>
      </c>
      <c r="W17" s="30">
        <f>VLOOKUP(V17,definitions_list_lookup!$A$13:$B$19,2,0)</f>
        <v>3</v>
      </c>
      <c r="X17" s="1" t="s">
        <v>94</v>
      </c>
      <c r="Y17" s="1" t="s">
        <v>95</v>
      </c>
      <c r="AD17" s="6" t="s">
        <v>89</v>
      </c>
      <c r="AE17" s="2">
        <f>VLOOKUP(AD17,definitions_list_lookup!$V$13:$W$16,2,0)</f>
        <v>0</v>
      </c>
      <c r="AG17" s="1" t="s">
        <v>96</v>
      </c>
      <c r="AH17" s="31">
        <v>97.5</v>
      </c>
      <c r="AI17" s="1">
        <v>5</v>
      </c>
      <c r="AJ17" s="1">
        <v>1</v>
      </c>
      <c r="AK17" s="1" t="s">
        <v>97</v>
      </c>
      <c r="AL17" s="1" t="s">
        <v>98</v>
      </c>
      <c r="AN17" s="31">
        <v>0.5</v>
      </c>
      <c r="AT17" s="31">
        <v>0.5</v>
      </c>
      <c r="AU17" s="1">
        <v>2</v>
      </c>
      <c r="AV17" s="1">
        <v>0.5</v>
      </c>
      <c r="AW17" s="1" t="s">
        <v>97</v>
      </c>
      <c r="AX17" s="1" t="s">
        <v>98</v>
      </c>
      <c r="AZ17" s="31">
        <v>0</v>
      </c>
      <c r="BF17" s="31">
        <v>0</v>
      </c>
      <c r="BL17" s="31">
        <v>1</v>
      </c>
      <c r="BM17" s="1">
        <v>1</v>
      </c>
      <c r="BN17" s="1">
        <v>0.5</v>
      </c>
      <c r="BO17" s="1" t="s">
        <v>97</v>
      </c>
      <c r="BP17" s="1" t="s">
        <v>98</v>
      </c>
      <c r="BX17" s="31">
        <v>0.5</v>
      </c>
      <c r="BY17" s="1">
        <v>0.5</v>
      </c>
      <c r="BZ17" s="1">
        <v>0.1</v>
      </c>
      <c r="CA17" s="1" t="s">
        <v>97</v>
      </c>
      <c r="CB17" s="1" t="s">
        <v>98</v>
      </c>
      <c r="CE17" s="1" t="s">
        <v>99</v>
      </c>
      <c r="CL17" s="32">
        <f t="shared" si="3"/>
        <v>100</v>
      </c>
      <c r="CM17" s="1" t="e">
        <f>VLOOKUP(O17,definitions_list_lookup!$K$30:$L$54,2,0)</f>
        <v>#N/A</v>
      </c>
    </row>
    <row r="18" spans="1:91">
      <c r="A18" s="27">
        <v>43301</v>
      </c>
      <c r="B18" s="1" t="s">
        <v>85</v>
      </c>
      <c r="D18" s="1" t="s">
        <v>86</v>
      </c>
      <c r="E18" s="1">
        <v>9</v>
      </c>
      <c r="F18" s="1">
        <v>3</v>
      </c>
      <c r="G18" s="2" t="str">
        <f t="shared" si="0"/>
        <v>9-3</v>
      </c>
      <c r="H18" s="1">
        <v>0</v>
      </c>
      <c r="I18" s="1">
        <v>1.5</v>
      </c>
      <c r="J18" s="3" t="str">
        <f>IF(((VLOOKUP($G18,Depth_Lookup!$A$3:$J$561,9,0))-(I18/100))&gt;=0,"Good","Too Long")</f>
        <v>Good</v>
      </c>
      <c r="K18" s="28">
        <f>(VLOOKUP($G18,Depth_Lookup!$A$3:$J$561,10,0))+(H18/100)</f>
        <v>13.9</v>
      </c>
      <c r="L18" s="28">
        <f>(VLOOKUP($G18,Depth_Lookup!$A$3:$J$561,10,0))+(I18/100)</f>
        <v>13.915000000000001</v>
      </c>
      <c r="M18" s="29" t="s">
        <v>90</v>
      </c>
      <c r="N18" s="1" t="s">
        <v>87</v>
      </c>
      <c r="P18" s="1" t="s">
        <v>91</v>
      </c>
      <c r="Q18" s="2" t="str">
        <f t="shared" si="1"/>
        <v xml:space="preserve"> Dunite</v>
      </c>
      <c r="R18" s="1" t="s">
        <v>100</v>
      </c>
      <c r="S18" s="1" t="str">
        <f t="shared" si="2"/>
        <v>Intrusive</v>
      </c>
      <c r="T18" s="1" t="s">
        <v>101</v>
      </c>
      <c r="U18" s="1" t="s">
        <v>102</v>
      </c>
      <c r="V18" s="1" t="s">
        <v>93</v>
      </c>
      <c r="W18" s="30">
        <f>VLOOKUP(V18,definitions_list_lookup!$A$13:$B$19,2,0)</f>
        <v>3</v>
      </c>
      <c r="X18" s="1" t="s">
        <v>94</v>
      </c>
      <c r="Y18" s="1" t="s">
        <v>95</v>
      </c>
      <c r="AD18" s="6" t="s">
        <v>89</v>
      </c>
      <c r="AE18" s="2">
        <f>VLOOKUP(AD18,definitions_list_lookup!$V$13:$W$16,2,0)</f>
        <v>0</v>
      </c>
      <c r="AG18" s="1" t="s">
        <v>96</v>
      </c>
      <c r="AH18" s="31">
        <v>97.5</v>
      </c>
      <c r="AI18" s="1">
        <v>5</v>
      </c>
      <c r="AJ18" s="1">
        <v>1</v>
      </c>
      <c r="AK18" s="1" t="s">
        <v>97</v>
      </c>
      <c r="AL18" s="1" t="s">
        <v>98</v>
      </c>
      <c r="AN18" s="31">
        <v>0.5</v>
      </c>
      <c r="AT18" s="31">
        <v>0.5</v>
      </c>
      <c r="AU18" s="1">
        <v>2</v>
      </c>
      <c r="AV18" s="1">
        <v>0.5</v>
      </c>
      <c r="AW18" s="1" t="s">
        <v>97</v>
      </c>
      <c r="AX18" s="1" t="s">
        <v>98</v>
      </c>
      <c r="AZ18" s="31">
        <v>0</v>
      </c>
      <c r="BF18" s="31">
        <v>0</v>
      </c>
      <c r="BL18" s="31">
        <v>1</v>
      </c>
      <c r="BM18" s="1">
        <v>1</v>
      </c>
      <c r="BN18" s="1">
        <v>0.5</v>
      </c>
      <c r="BO18" s="1" t="s">
        <v>97</v>
      </c>
      <c r="BP18" s="1" t="s">
        <v>98</v>
      </c>
      <c r="BX18" s="31">
        <v>0.5</v>
      </c>
      <c r="BY18" s="1">
        <v>0.5</v>
      </c>
      <c r="BZ18" s="1">
        <v>0.1</v>
      </c>
      <c r="CA18" s="1" t="s">
        <v>97</v>
      </c>
      <c r="CB18" s="1" t="s">
        <v>98</v>
      </c>
      <c r="CE18" s="1" t="s">
        <v>99</v>
      </c>
      <c r="CL18" s="32">
        <f t="shared" si="3"/>
        <v>100</v>
      </c>
      <c r="CM18" s="1" t="e">
        <f>VLOOKUP(O18,definitions_list_lookup!$K$30:$L$54,2,0)</f>
        <v>#N/A</v>
      </c>
    </row>
    <row r="19" spans="1:91">
      <c r="A19" s="27">
        <v>43301</v>
      </c>
      <c r="B19" s="1" t="s">
        <v>85</v>
      </c>
      <c r="D19" s="1" t="s">
        <v>86</v>
      </c>
      <c r="E19" s="1">
        <v>9</v>
      </c>
      <c r="F19" s="1">
        <v>3</v>
      </c>
      <c r="G19" s="2" t="str">
        <f t="shared" si="0"/>
        <v>9-3</v>
      </c>
      <c r="H19" s="1">
        <v>1.5</v>
      </c>
      <c r="I19" s="1">
        <v>9.5</v>
      </c>
      <c r="J19" s="3" t="str">
        <f>IF(((VLOOKUP($G19,Depth_Lookup!$A$3:$J$561,9,0))-(I19/100))&gt;=0,"Good","Too Long")</f>
        <v>Good</v>
      </c>
      <c r="K19" s="28">
        <f>(VLOOKUP($G19,Depth_Lookup!$A$3:$J$561,10,0))+(H19/100)</f>
        <v>13.915000000000001</v>
      </c>
      <c r="L19" s="28">
        <f>(VLOOKUP($G19,Depth_Lookup!$A$3:$J$561,10,0))+(I19/100)</f>
        <v>13.995000000000001</v>
      </c>
      <c r="M19" s="29" t="s">
        <v>103</v>
      </c>
      <c r="N19" s="1">
        <v>1</v>
      </c>
      <c r="P19" s="1" t="s">
        <v>104</v>
      </c>
      <c r="Q19" s="2" t="str">
        <f t="shared" si="1"/>
        <v xml:space="preserve"> Gabbro</v>
      </c>
      <c r="R19" s="1" t="s">
        <v>105</v>
      </c>
      <c r="S19" s="1" t="str">
        <f t="shared" si="2"/>
        <v>Continuous</v>
      </c>
      <c r="T19" s="1" t="s">
        <v>101</v>
      </c>
      <c r="U19" s="1" t="s">
        <v>102</v>
      </c>
      <c r="V19" s="1" t="s">
        <v>106</v>
      </c>
      <c r="W19" s="30">
        <f>VLOOKUP(V19,definitions_list_lookup!$A$13:$B$19,2,0)</f>
        <v>2</v>
      </c>
      <c r="X19" s="1" t="s">
        <v>94</v>
      </c>
      <c r="Y19" s="1" t="s">
        <v>107</v>
      </c>
      <c r="AD19" s="6" t="s">
        <v>89</v>
      </c>
      <c r="AE19" s="2">
        <f>VLOOKUP(AD19,definitions_list_lookup!$V$13:$W$16,2,0)</f>
        <v>0</v>
      </c>
      <c r="AG19" s="1" t="s">
        <v>96</v>
      </c>
      <c r="AH19" s="31">
        <v>0</v>
      </c>
      <c r="AN19" s="31">
        <v>60</v>
      </c>
      <c r="AO19" s="1">
        <v>0.5</v>
      </c>
      <c r="AP19" s="1">
        <v>0.1</v>
      </c>
      <c r="AQ19" s="1" t="s">
        <v>97</v>
      </c>
      <c r="AR19" s="1" t="s">
        <v>98</v>
      </c>
      <c r="AT19" s="31">
        <v>40</v>
      </c>
      <c r="AU19" s="1">
        <v>0.5</v>
      </c>
      <c r="AV19" s="1">
        <v>0.1</v>
      </c>
      <c r="AW19" s="1" t="s">
        <v>97</v>
      </c>
      <c r="AX19" s="1" t="s">
        <v>98</v>
      </c>
      <c r="AZ19" s="31">
        <v>0</v>
      </c>
      <c r="BF19" s="31">
        <v>0</v>
      </c>
      <c r="BL19" s="31">
        <v>0</v>
      </c>
      <c r="BX19" s="31">
        <v>0</v>
      </c>
      <c r="CE19" s="1" t="s">
        <v>108</v>
      </c>
      <c r="CL19" s="32">
        <f t="shared" si="3"/>
        <v>100</v>
      </c>
      <c r="CM19" s="1" t="e">
        <f>VLOOKUP(O19,definitions_list_lookup!$K$30:$L$54,2,0)</f>
        <v>#N/A</v>
      </c>
    </row>
    <row r="20" spans="1:91">
      <c r="A20" s="27">
        <v>43301</v>
      </c>
      <c r="B20" s="1" t="s">
        <v>85</v>
      </c>
      <c r="D20" s="1" t="s">
        <v>86</v>
      </c>
      <c r="E20" s="1">
        <v>9</v>
      </c>
      <c r="F20" s="1">
        <v>3</v>
      </c>
      <c r="G20" s="2" t="str">
        <f t="shared" si="0"/>
        <v>9-3</v>
      </c>
      <c r="H20" s="1">
        <v>9.5</v>
      </c>
      <c r="I20" s="1">
        <v>20</v>
      </c>
      <c r="J20" s="3" t="str">
        <f>IF(((VLOOKUP($G20,Depth_Lookup!$A$3:$J$561,9,0))-(I20/100))&gt;=0,"Good","Too Long")</f>
        <v>Good</v>
      </c>
      <c r="K20" s="28">
        <f>(VLOOKUP($G20,Depth_Lookup!$A$3:$J$561,10,0))+(H20/100)</f>
        <v>13.995000000000001</v>
      </c>
      <c r="L20" s="28">
        <f>(VLOOKUP($G20,Depth_Lookup!$A$3:$J$561,10,0))+(I20/100)</f>
        <v>14.1</v>
      </c>
      <c r="M20" s="29" t="s">
        <v>109</v>
      </c>
      <c r="N20" s="1" t="s">
        <v>87</v>
      </c>
      <c r="P20" s="1" t="s">
        <v>91</v>
      </c>
      <c r="Q20" s="2" t="str">
        <f t="shared" si="1"/>
        <v xml:space="preserve"> Dunite</v>
      </c>
      <c r="R20" s="1" t="s">
        <v>100</v>
      </c>
      <c r="S20" s="1" t="str">
        <f t="shared" si="2"/>
        <v>Continuous</v>
      </c>
      <c r="V20" s="1" t="s">
        <v>93</v>
      </c>
      <c r="W20" s="30">
        <f>VLOOKUP(V20,definitions_list_lookup!$A$13:$B$19,2,0)</f>
        <v>3</v>
      </c>
      <c r="X20" s="1" t="s">
        <v>94</v>
      </c>
      <c r="Y20" s="1" t="s">
        <v>95</v>
      </c>
      <c r="AD20" s="6" t="s">
        <v>89</v>
      </c>
      <c r="AE20" s="2">
        <f>VLOOKUP(AD20,definitions_list_lookup!$V$13:$W$16,2,0)</f>
        <v>0</v>
      </c>
      <c r="AG20" s="1" t="s">
        <v>96</v>
      </c>
      <c r="AH20" s="31">
        <v>97.5</v>
      </c>
      <c r="AI20" s="1">
        <v>5</v>
      </c>
      <c r="AJ20" s="1">
        <v>1</v>
      </c>
      <c r="AK20" s="1" t="s">
        <v>97</v>
      </c>
      <c r="AL20" s="1" t="s">
        <v>98</v>
      </c>
      <c r="AN20" s="31">
        <v>0.5</v>
      </c>
      <c r="AT20" s="31">
        <v>0.5</v>
      </c>
      <c r="AU20" s="1">
        <v>2</v>
      </c>
      <c r="AV20" s="1">
        <v>0.5</v>
      </c>
      <c r="AW20" s="1" t="s">
        <v>97</v>
      </c>
      <c r="AX20" s="1" t="s">
        <v>98</v>
      </c>
      <c r="AZ20" s="31">
        <v>0</v>
      </c>
      <c r="BF20" s="31">
        <v>0</v>
      </c>
      <c r="BL20" s="31">
        <v>1</v>
      </c>
      <c r="BM20" s="1">
        <v>1</v>
      </c>
      <c r="BN20" s="1">
        <v>0.5</v>
      </c>
      <c r="BO20" s="1" t="s">
        <v>97</v>
      </c>
      <c r="BP20" s="1" t="s">
        <v>98</v>
      </c>
      <c r="BX20" s="31">
        <v>0.5</v>
      </c>
      <c r="BY20" s="1">
        <v>0.5</v>
      </c>
      <c r="BZ20" s="1">
        <v>0.1</v>
      </c>
      <c r="CA20" s="1" t="s">
        <v>97</v>
      </c>
      <c r="CB20" s="1" t="s">
        <v>98</v>
      </c>
      <c r="CE20" s="1" t="s">
        <v>99</v>
      </c>
      <c r="CL20" s="32">
        <f t="shared" si="3"/>
        <v>100</v>
      </c>
      <c r="CM20" s="1" t="e">
        <f>VLOOKUP(O20,definitions_list_lookup!$K$30:$L$54,2,0)</f>
        <v>#N/A</v>
      </c>
    </row>
    <row r="21" spans="1:91">
      <c r="A21" s="27">
        <v>43301</v>
      </c>
      <c r="B21" s="1" t="s">
        <v>85</v>
      </c>
      <c r="D21" s="1" t="s">
        <v>86</v>
      </c>
      <c r="E21" s="1">
        <v>10</v>
      </c>
      <c r="F21" s="1">
        <v>1</v>
      </c>
      <c r="G21" s="2" t="str">
        <f t="shared" si="0"/>
        <v>10-1</v>
      </c>
      <c r="H21" s="1">
        <v>0</v>
      </c>
      <c r="I21" s="1">
        <v>78</v>
      </c>
      <c r="J21" s="3" t="str">
        <f>IF(((VLOOKUP($G21,Depth_Lookup!$A$3:$J$561,9,0))-(I21/100))&gt;=0,"Good","Too Long")</f>
        <v>Good</v>
      </c>
      <c r="K21" s="28">
        <f>(VLOOKUP($G21,Depth_Lookup!$A$3:$J$561,10,0))+(H21/100)</f>
        <v>13.8</v>
      </c>
      <c r="L21" s="28">
        <f>(VLOOKUP($G21,Depth_Lookup!$A$3:$J$561,10,0))+(I21/100)</f>
        <v>14.58</v>
      </c>
      <c r="M21" s="29" t="s">
        <v>109</v>
      </c>
      <c r="N21" s="1" t="s">
        <v>87</v>
      </c>
      <c r="P21" s="1" t="s">
        <v>91</v>
      </c>
      <c r="Q21" s="2" t="str">
        <f t="shared" si="1"/>
        <v xml:space="preserve"> Dunite</v>
      </c>
      <c r="R21" s="1" t="s">
        <v>100</v>
      </c>
      <c r="S21" s="1" t="str">
        <f t="shared" si="2"/>
        <v>Continuous</v>
      </c>
      <c r="V21" s="1" t="s">
        <v>93</v>
      </c>
      <c r="W21" s="30">
        <f>VLOOKUP(V21,definitions_list_lookup!$A$13:$B$19,2,0)</f>
        <v>3</v>
      </c>
      <c r="X21" s="1" t="s">
        <v>94</v>
      </c>
      <c r="Y21" s="1" t="s">
        <v>95</v>
      </c>
      <c r="AD21" s="6" t="s">
        <v>89</v>
      </c>
      <c r="AE21" s="2">
        <f>VLOOKUP(AD21,definitions_list_lookup!$V$13:$W$16,2,0)</f>
        <v>0</v>
      </c>
      <c r="AG21" s="1" t="s">
        <v>96</v>
      </c>
      <c r="AH21" s="31">
        <v>97.5</v>
      </c>
      <c r="AI21" s="1">
        <v>5</v>
      </c>
      <c r="AJ21" s="1">
        <v>1</v>
      </c>
      <c r="AK21" s="1" t="s">
        <v>97</v>
      </c>
      <c r="AL21" s="1" t="s">
        <v>98</v>
      </c>
      <c r="AN21" s="31">
        <v>0.5</v>
      </c>
      <c r="AT21" s="31">
        <v>0.5</v>
      </c>
      <c r="AU21" s="1">
        <v>2</v>
      </c>
      <c r="AV21" s="1">
        <v>0.5</v>
      </c>
      <c r="AW21" s="1" t="s">
        <v>97</v>
      </c>
      <c r="AX21" s="1" t="s">
        <v>98</v>
      </c>
      <c r="AZ21" s="31">
        <v>0</v>
      </c>
      <c r="BF21" s="31">
        <v>0</v>
      </c>
      <c r="BL21" s="31">
        <v>1</v>
      </c>
      <c r="BM21" s="1">
        <v>1</v>
      </c>
      <c r="BN21" s="1">
        <v>0.5</v>
      </c>
      <c r="BO21" s="1" t="s">
        <v>97</v>
      </c>
      <c r="BP21" s="1" t="s">
        <v>98</v>
      </c>
      <c r="BX21" s="31">
        <v>0.5</v>
      </c>
      <c r="BY21" s="1">
        <v>0.5</v>
      </c>
      <c r="BZ21" s="1">
        <v>0.1</v>
      </c>
      <c r="CA21" s="1" t="s">
        <v>97</v>
      </c>
      <c r="CB21" s="1" t="s">
        <v>98</v>
      </c>
      <c r="CE21" s="1" t="s">
        <v>99</v>
      </c>
      <c r="CL21" s="32">
        <f t="shared" si="3"/>
        <v>100</v>
      </c>
      <c r="CM21" s="1" t="e">
        <f>VLOOKUP(O21,definitions_list_lookup!$K$30:$L$54,2,0)</f>
        <v>#N/A</v>
      </c>
    </row>
    <row r="22" spans="1:91">
      <c r="A22" s="27">
        <v>43301</v>
      </c>
      <c r="B22" s="1" t="s">
        <v>85</v>
      </c>
      <c r="D22" s="1" t="s">
        <v>86</v>
      </c>
      <c r="E22" s="1">
        <v>11</v>
      </c>
      <c r="F22" s="1">
        <v>1</v>
      </c>
      <c r="G22" s="2" t="str">
        <f t="shared" si="0"/>
        <v>11-1</v>
      </c>
      <c r="H22" s="1">
        <v>0</v>
      </c>
      <c r="I22" s="1">
        <v>89</v>
      </c>
      <c r="J22" s="3" t="str">
        <f>IF(((VLOOKUP($G22,Depth_Lookup!$A$3:$J$561,9,0))-(I22/100))&gt;=0,"Good","Too Long")</f>
        <v>Good</v>
      </c>
      <c r="K22" s="28">
        <f>(VLOOKUP($G22,Depth_Lookup!$A$3:$J$561,10,0))+(H22/100)</f>
        <v>14.6</v>
      </c>
      <c r="L22" s="28">
        <f>(VLOOKUP($G22,Depth_Lookup!$A$3:$J$561,10,0))+(I22/100)</f>
        <v>15.49</v>
      </c>
      <c r="M22" s="29" t="s">
        <v>109</v>
      </c>
      <c r="N22" s="1" t="s">
        <v>87</v>
      </c>
      <c r="P22" s="1" t="s">
        <v>91</v>
      </c>
      <c r="Q22" s="2" t="str">
        <f t="shared" si="1"/>
        <v xml:space="preserve"> Dunite</v>
      </c>
      <c r="R22" s="1" t="s">
        <v>100</v>
      </c>
      <c r="S22" s="1" t="str">
        <f t="shared" si="2"/>
        <v>Continuous</v>
      </c>
      <c r="V22" s="1" t="s">
        <v>93</v>
      </c>
      <c r="W22" s="30">
        <f>VLOOKUP(V22,definitions_list_lookup!$A$13:$B$19,2,0)</f>
        <v>3</v>
      </c>
      <c r="X22" s="1" t="s">
        <v>94</v>
      </c>
      <c r="Y22" s="1" t="s">
        <v>95</v>
      </c>
      <c r="AD22" s="6" t="s">
        <v>89</v>
      </c>
      <c r="AE22" s="2">
        <f>VLOOKUP(AD22,definitions_list_lookup!$V$13:$W$16,2,0)</f>
        <v>0</v>
      </c>
      <c r="AG22" s="1" t="s">
        <v>96</v>
      </c>
      <c r="AH22" s="31">
        <v>97.5</v>
      </c>
      <c r="AI22" s="1">
        <v>5</v>
      </c>
      <c r="AJ22" s="1">
        <v>1</v>
      </c>
      <c r="AK22" s="1" t="s">
        <v>97</v>
      </c>
      <c r="AL22" s="1" t="s">
        <v>98</v>
      </c>
      <c r="AN22" s="31">
        <v>0.5</v>
      </c>
      <c r="AT22" s="31">
        <v>0.5</v>
      </c>
      <c r="AU22" s="1">
        <v>2</v>
      </c>
      <c r="AV22" s="1">
        <v>0.5</v>
      </c>
      <c r="AW22" s="1" t="s">
        <v>97</v>
      </c>
      <c r="AX22" s="1" t="s">
        <v>98</v>
      </c>
      <c r="AZ22" s="31">
        <v>0</v>
      </c>
      <c r="BF22" s="31">
        <v>0</v>
      </c>
      <c r="BL22" s="31">
        <v>1</v>
      </c>
      <c r="BM22" s="1">
        <v>1</v>
      </c>
      <c r="BN22" s="1">
        <v>0.5</v>
      </c>
      <c r="BO22" s="1" t="s">
        <v>97</v>
      </c>
      <c r="BP22" s="1" t="s">
        <v>98</v>
      </c>
      <c r="BX22" s="31">
        <v>0.5</v>
      </c>
      <c r="BY22" s="1">
        <v>0.5</v>
      </c>
      <c r="BZ22" s="1">
        <v>0.1</v>
      </c>
      <c r="CA22" s="1" t="s">
        <v>97</v>
      </c>
      <c r="CB22" s="1" t="s">
        <v>98</v>
      </c>
      <c r="CE22" s="1" t="s">
        <v>99</v>
      </c>
      <c r="CL22" s="32">
        <f t="shared" si="3"/>
        <v>100</v>
      </c>
      <c r="CM22" s="1" t="e">
        <f>VLOOKUP(O22,definitions_list_lookup!$K$30:$L$54,2,0)</f>
        <v>#N/A</v>
      </c>
    </row>
    <row r="23" spans="1:91">
      <c r="A23" s="27">
        <v>43301</v>
      </c>
      <c r="B23" s="1" t="s">
        <v>85</v>
      </c>
      <c r="D23" s="1" t="s">
        <v>86</v>
      </c>
      <c r="E23" s="1">
        <v>11</v>
      </c>
      <c r="F23" s="1">
        <v>2</v>
      </c>
      <c r="G23" s="2" t="str">
        <f t="shared" si="0"/>
        <v>11-2</v>
      </c>
      <c r="H23" s="1">
        <v>0</v>
      </c>
      <c r="I23" s="1">
        <v>97</v>
      </c>
      <c r="J23" s="3" t="str">
        <f>IF(((VLOOKUP($G23,Depth_Lookup!$A$3:$J$561,9,0))-(I23/100))&gt;=0,"Good","Too Long")</f>
        <v>Good</v>
      </c>
      <c r="K23" s="28">
        <f>(VLOOKUP($G23,Depth_Lookup!$A$3:$J$561,10,0))+(H23/100)</f>
        <v>15.49</v>
      </c>
      <c r="L23" s="28">
        <f>(VLOOKUP($G23,Depth_Lookup!$A$3:$J$561,10,0))+(I23/100)</f>
        <v>16.46</v>
      </c>
      <c r="M23" s="29" t="s">
        <v>109</v>
      </c>
      <c r="N23" s="1" t="s">
        <v>87</v>
      </c>
      <c r="P23" s="1" t="s">
        <v>91</v>
      </c>
      <c r="Q23" s="2" t="str">
        <f t="shared" si="1"/>
        <v xml:space="preserve"> Dunite</v>
      </c>
      <c r="R23" s="1" t="s">
        <v>100</v>
      </c>
      <c r="S23" s="1" t="str">
        <f t="shared" si="2"/>
        <v>Continuous</v>
      </c>
      <c r="V23" s="1" t="s">
        <v>93</v>
      </c>
      <c r="W23" s="30">
        <f>VLOOKUP(V23,definitions_list_lookup!$A$13:$B$19,2,0)</f>
        <v>3</v>
      </c>
      <c r="X23" s="1" t="s">
        <v>94</v>
      </c>
      <c r="Y23" s="1" t="s">
        <v>95</v>
      </c>
      <c r="AD23" s="6" t="s">
        <v>89</v>
      </c>
      <c r="AE23" s="2">
        <f>VLOOKUP(AD23,definitions_list_lookup!$V$13:$W$16,2,0)</f>
        <v>0</v>
      </c>
      <c r="AG23" s="1" t="s">
        <v>96</v>
      </c>
      <c r="AH23" s="31">
        <v>97.5</v>
      </c>
      <c r="AI23" s="1">
        <v>5</v>
      </c>
      <c r="AJ23" s="1">
        <v>1</v>
      </c>
      <c r="AK23" s="1" t="s">
        <v>97</v>
      </c>
      <c r="AL23" s="1" t="s">
        <v>98</v>
      </c>
      <c r="AN23" s="31">
        <v>0.5</v>
      </c>
      <c r="AT23" s="31">
        <v>0.5</v>
      </c>
      <c r="AU23" s="1">
        <v>2</v>
      </c>
      <c r="AV23" s="1">
        <v>0.5</v>
      </c>
      <c r="AW23" s="1" t="s">
        <v>97</v>
      </c>
      <c r="AX23" s="1" t="s">
        <v>98</v>
      </c>
      <c r="AZ23" s="31">
        <v>0</v>
      </c>
      <c r="BF23" s="31">
        <v>0</v>
      </c>
      <c r="BL23" s="31">
        <v>1</v>
      </c>
      <c r="BM23" s="1">
        <v>1</v>
      </c>
      <c r="BN23" s="1">
        <v>0.5</v>
      </c>
      <c r="BO23" s="1" t="s">
        <v>97</v>
      </c>
      <c r="BP23" s="1" t="s">
        <v>98</v>
      </c>
      <c r="BX23" s="31">
        <v>0.5</v>
      </c>
      <c r="BY23" s="1">
        <v>0.5</v>
      </c>
      <c r="BZ23" s="1">
        <v>0.1</v>
      </c>
      <c r="CA23" s="1" t="s">
        <v>97</v>
      </c>
      <c r="CB23" s="1" t="s">
        <v>98</v>
      </c>
      <c r="CE23" s="1" t="s">
        <v>99</v>
      </c>
      <c r="CL23" s="32">
        <f t="shared" si="3"/>
        <v>100</v>
      </c>
      <c r="CM23" s="1" t="e">
        <f>VLOOKUP(O23,definitions_list_lookup!$K$30:$L$54,2,0)</f>
        <v>#N/A</v>
      </c>
    </row>
    <row r="24" spans="1:91">
      <c r="A24" s="27">
        <v>43301</v>
      </c>
      <c r="B24" s="1" t="s">
        <v>85</v>
      </c>
      <c r="D24" s="1" t="s">
        <v>86</v>
      </c>
      <c r="E24" s="1">
        <v>12</v>
      </c>
      <c r="F24" s="1">
        <v>1</v>
      </c>
      <c r="G24" s="2" t="str">
        <f t="shared" si="0"/>
        <v>12-1</v>
      </c>
      <c r="H24" s="1">
        <v>0</v>
      </c>
      <c r="I24" s="1">
        <v>47.5</v>
      </c>
      <c r="J24" s="3" t="str">
        <f>IF(((VLOOKUP($G24,Depth_Lookup!$A$3:$J$561,9,0))-(I24/100))&gt;=0,"Good","Too Long")</f>
        <v>Good</v>
      </c>
      <c r="K24" s="28">
        <f>(VLOOKUP($G24,Depth_Lookup!$A$3:$J$561,10,0))+(H24/100)</f>
        <v>16.45</v>
      </c>
      <c r="L24" s="28">
        <f>(VLOOKUP($G24,Depth_Lookup!$A$3:$J$561,10,0))+(I24/100)</f>
        <v>16.925000000000001</v>
      </c>
      <c r="M24" s="29" t="s">
        <v>109</v>
      </c>
      <c r="N24" s="1" t="s">
        <v>87</v>
      </c>
      <c r="P24" s="1" t="s">
        <v>91</v>
      </c>
      <c r="Q24" s="2" t="str">
        <f t="shared" si="1"/>
        <v xml:space="preserve"> Dunite</v>
      </c>
      <c r="R24" s="1" t="s">
        <v>100</v>
      </c>
      <c r="S24" s="1" t="str">
        <f t="shared" si="2"/>
        <v>Intrusive</v>
      </c>
      <c r="V24" s="1" t="s">
        <v>93</v>
      </c>
      <c r="W24" s="30">
        <f>VLOOKUP(V24,definitions_list_lookup!$A$13:$B$19,2,0)</f>
        <v>3</v>
      </c>
      <c r="X24" s="1" t="s">
        <v>94</v>
      </c>
      <c r="Y24" s="1" t="s">
        <v>95</v>
      </c>
      <c r="AD24" s="6" t="s">
        <v>89</v>
      </c>
      <c r="AE24" s="2">
        <f>VLOOKUP(AD24,definitions_list_lookup!$V$13:$W$16,2,0)</f>
        <v>0</v>
      </c>
      <c r="AG24" s="1" t="s">
        <v>96</v>
      </c>
      <c r="AH24" s="31">
        <v>97.5</v>
      </c>
      <c r="AI24" s="1">
        <v>5</v>
      </c>
      <c r="AJ24" s="1">
        <v>1</v>
      </c>
      <c r="AK24" s="1" t="s">
        <v>97</v>
      </c>
      <c r="AL24" s="1" t="s">
        <v>98</v>
      </c>
      <c r="AN24" s="31">
        <v>0.5</v>
      </c>
      <c r="AT24" s="31">
        <v>0.5</v>
      </c>
      <c r="AU24" s="1">
        <v>2</v>
      </c>
      <c r="AV24" s="1">
        <v>0.5</v>
      </c>
      <c r="AW24" s="1" t="s">
        <v>97</v>
      </c>
      <c r="AX24" s="1" t="s">
        <v>98</v>
      </c>
      <c r="AZ24" s="31">
        <v>0</v>
      </c>
      <c r="BF24" s="31">
        <v>0</v>
      </c>
      <c r="BL24" s="31">
        <v>1</v>
      </c>
      <c r="BM24" s="1">
        <v>1</v>
      </c>
      <c r="BN24" s="1">
        <v>0.5</v>
      </c>
      <c r="BO24" s="1" t="s">
        <v>97</v>
      </c>
      <c r="BP24" s="1" t="s">
        <v>98</v>
      </c>
      <c r="BX24" s="31">
        <v>0.5</v>
      </c>
      <c r="BY24" s="1">
        <v>0.5</v>
      </c>
      <c r="BZ24" s="1">
        <v>0.1</v>
      </c>
      <c r="CA24" s="1" t="s">
        <v>97</v>
      </c>
      <c r="CB24" s="1" t="s">
        <v>98</v>
      </c>
      <c r="CE24" s="1" t="s">
        <v>99</v>
      </c>
      <c r="CL24" s="32">
        <f t="shared" si="3"/>
        <v>100</v>
      </c>
      <c r="CM24" s="1" t="e">
        <f>VLOOKUP(O24,definitions_list_lookup!$K$30:$L$54,2,0)</f>
        <v>#N/A</v>
      </c>
    </row>
    <row r="25" spans="1:91">
      <c r="A25" s="27">
        <v>43301</v>
      </c>
      <c r="B25" s="1" t="s">
        <v>85</v>
      </c>
      <c r="D25" s="1" t="s">
        <v>86</v>
      </c>
      <c r="E25" s="1">
        <v>12</v>
      </c>
      <c r="F25" s="1">
        <v>1</v>
      </c>
      <c r="G25" s="2" t="str">
        <f t="shared" si="0"/>
        <v>12-1</v>
      </c>
      <c r="H25" s="1">
        <v>47.5</v>
      </c>
      <c r="I25" s="1">
        <v>49.5</v>
      </c>
      <c r="J25" s="3" t="str">
        <f>IF(((VLOOKUP($G25,Depth_Lookup!$A$3:$J$561,9,0))-(I25/100))&gt;=0,"Good","Too Long")</f>
        <v>Good</v>
      </c>
      <c r="K25" s="28">
        <f>(VLOOKUP($G25,Depth_Lookup!$A$3:$J$561,10,0))+(H25/100)</f>
        <v>16.925000000000001</v>
      </c>
      <c r="L25" s="28">
        <f>(VLOOKUP($G25,Depth_Lookup!$A$3:$J$561,10,0))+(I25/100)</f>
        <v>16.945</v>
      </c>
      <c r="M25" s="29" t="s">
        <v>110</v>
      </c>
      <c r="N25" s="1">
        <v>1</v>
      </c>
      <c r="P25" s="1" t="s">
        <v>111</v>
      </c>
      <c r="Q25" s="2" t="str">
        <f t="shared" si="1"/>
        <v xml:space="preserve"> Gabbronorite</v>
      </c>
      <c r="R25" s="1" t="s">
        <v>105</v>
      </c>
      <c r="S25" s="1" t="str">
        <f t="shared" si="2"/>
        <v>Intrusive</v>
      </c>
      <c r="T25" s="1" t="s">
        <v>101</v>
      </c>
      <c r="U25" s="1" t="s">
        <v>102</v>
      </c>
      <c r="V25" s="1" t="s">
        <v>112</v>
      </c>
      <c r="W25" s="30">
        <f>VLOOKUP(V25,definitions_list_lookup!$A$13:$B$19,2,0)</f>
        <v>5</v>
      </c>
      <c r="X25" s="1" t="s">
        <v>94</v>
      </c>
      <c r="Y25" s="1" t="s">
        <v>95</v>
      </c>
      <c r="AD25" s="6" t="s">
        <v>89</v>
      </c>
      <c r="AE25" s="2">
        <f>VLOOKUP(AD25,definitions_list_lookup!$V$13:$W$16,2,0)</f>
        <v>0</v>
      </c>
      <c r="AG25" s="1" t="s">
        <v>96</v>
      </c>
      <c r="AH25" s="31">
        <v>0</v>
      </c>
      <c r="AN25" s="31">
        <v>70</v>
      </c>
      <c r="AO25" s="1">
        <v>5</v>
      </c>
      <c r="AP25" s="1">
        <v>3</v>
      </c>
      <c r="AQ25" s="1" t="s">
        <v>97</v>
      </c>
      <c r="AR25" s="1" t="s">
        <v>98</v>
      </c>
      <c r="AT25" s="31">
        <v>20</v>
      </c>
      <c r="AU25" s="1">
        <v>6</v>
      </c>
      <c r="AV25" s="1">
        <v>3</v>
      </c>
      <c r="AW25" s="1" t="s">
        <v>97</v>
      </c>
      <c r="AX25" s="1" t="s">
        <v>113</v>
      </c>
      <c r="AZ25" s="31">
        <v>10</v>
      </c>
      <c r="BA25" s="1">
        <v>6</v>
      </c>
      <c r="BB25" s="1">
        <v>3</v>
      </c>
      <c r="BC25" s="1" t="s">
        <v>97</v>
      </c>
      <c r="BD25" s="1" t="s">
        <v>114</v>
      </c>
      <c r="BF25" s="31">
        <v>0</v>
      </c>
      <c r="BL25" s="31">
        <v>0</v>
      </c>
      <c r="BX25" s="31">
        <v>0</v>
      </c>
      <c r="CE25" s="1" t="s">
        <v>115</v>
      </c>
      <c r="CL25" s="32">
        <f t="shared" si="3"/>
        <v>100</v>
      </c>
      <c r="CM25" s="1" t="e">
        <f>VLOOKUP(O25,definitions_list_lookup!$K$30:$L$54,2,0)</f>
        <v>#N/A</v>
      </c>
    </row>
    <row r="26" spans="1:91">
      <c r="A26" s="27">
        <v>43301</v>
      </c>
      <c r="B26" s="1" t="s">
        <v>85</v>
      </c>
      <c r="D26" s="1" t="s">
        <v>86</v>
      </c>
      <c r="E26" s="1">
        <v>12</v>
      </c>
      <c r="F26" s="1">
        <v>1</v>
      </c>
      <c r="G26" s="2" t="str">
        <f t="shared" si="0"/>
        <v>12-1</v>
      </c>
      <c r="H26" s="1">
        <v>49.5</v>
      </c>
      <c r="I26" s="1">
        <v>60.5</v>
      </c>
      <c r="J26" s="3" t="str">
        <f>IF(((VLOOKUP($G26,Depth_Lookup!$A$3:$J$561,9,0))-(I26/100))&gt;=0,"Good","Too Long")</f>
        <v>Good</v>
      </c>
      <c r="K26" s="28">
        <f>(VLOOKUP($G26,Depth_Lookup!$A$3:$J$561,10,0))+(H26/100)</f>
        <v>16.945</v>
      </c>
      <c r="L26" s="28">
        <f>(VLOOKUP($G26,Depth_Lookup!$A$3:$J$561,10,0))+(I26/100)</f>
        <v>17.055</v>
      </c>
      <c r="M26" s="29" t="s">
        <v>116</v>
      </c>
      <c r="N26" s="1" t="s">
        <v>87</v>
      </c>
      <c r="O26" s="1" t="s">
        <v>117</v>
      </c>
      <c r="P26" s="1" t="s">
        <v>91</v>
      </c>
      <c r="Q26" s="2" t="str">
        <f t="shared" si="1"/>
        <v>Plagioclase-bearing Dunite</v>
      </c>
      <c r="R26" s="1" t="s">
        <v>105</v>
      </c>
      <c r="S26" s="1" t="str">
        <f t="shared" si="2"/>
        <v>Continuous</v>
      </c>
      <c r="T26" s="1" t="s">
        <v>101</v>
      </c>
      <c r="U26" s="1" t="s">
        <v>102</v>
      </c>
      <c r="V26" s="1" t="s">
        <v>93</v>
      </c>
      <c r="W26" s="30">
        <f>VLOOKUP(V26,definitions_list_lookup!$A$13:$B$19,2,0)</f>
        <v>3</v>
      </c>
      <c r="X26" s="1" t="s">
        <v>94</v>
      </c>
      <c r="Y26" s="1" t="s">
        <v>95</v>
      </c>
      <c r="AD26" s="6" t="s">
        <v>89</v>
      </c>
      <c r="AE26" s="2">
        <f>VLOOKUP(AD26,definitions_list_lookup!$V$13:$W$16,2,0)</f>
        <v>0</v>
      </c>
      <c r="AG26" s="1" t="s">
        <v>96</v>
      </c>
      <c r="AH26" s="31">
        <v>96.5</v>
      </c>
      <c r="AI26" s="1">
        <v>5</v>
      </c>
      <c r="AJ26" s="1">
        <v>1</v>
      </c>
      <c r="AK26" s="1" t="s">
        <v>97</v>
      </c>
      <c r="AL26" s="1" t="s">
        <v>98</v>
      </c>
      <c r="AN26" s="31">
        <v>1.5</v>
      </c>
      <c r="AO26" s="1">
        <v>2</v>
      </c>
      <c r="AP26" s="1">
        <v>0.5</v>
      </c>
      <c r="AQ26" s="1" t="s">
        <v>118</v>
      </c>
      <c r="AR26" s="1" t="s">
        <v>98</v>
      </c>
      <c r="AT26" s="31">
        <v>0.5</v>
      </c>
      <c r="AU26" s="1">
        <v>2</v>
      </c>
      <c r="AV26" s="1">
        <v>0.5</v>
      </c>
      <c r="AW26" s="1" t="s">
        <v>118</v>
      </c>
      <c r="AX26" s="1" t="s">
        <v>98</v>
      </c>
      <c r="AZ26" s="31">
        <v>0</v>
      </c>
      <c r="BF26" s="31">
        <v>0</v>
      </c>
      <c r="BL26" s="31">
        <v>1</v>
      </c>
      <c r="BM26" s="1">
        <v>1</v>
      </c>
      <c r="BN26" s="1">
        <v>0.5</v>
      </c>
      <c r="BO26" s="1" t="s">
        <v>97</v>
      </c>
      <c r="BP26" s="1" t="s">
        <v>98</v>
      </c>
      <c r="BX26" s="31">
        <v>0.5</v>
      </c>
      <c r="BY26" s="1">
        <v>0.5</v>
      </c>
      <c r="BZ26" s="1">
        <v>0.1</v>
      </c>
      <c r="CA26" s="1" t="s">
        <v>97</v>
      </c>
      <c r="CB26" s="1" t="s">
        <v>98</v>
      </c>
      <c r="CE26" s="1" t="s">
        <v>99</v>
      </c>
      <c r="CL26" s="32">
        <f t="shared" si="3"/>
        <v>100</v>
      </c>
      <c r="CM26" s="1" t="str">
        <f>VLOOKUP(O26,definitions_list_lookup!$K$30:$L$54,2,0)</f>
        <v>Pl-b</v>
      </c>
    </row>
    <row r="27" spans="1:91">
      <c r="A27" s="27">
        <v>43301</v>
      </c>
      <c r="B27" s="1" t="s">
        <v>85</v>
      </c>
      <c r="D27" s="1" t="s">
        <v>86</v>
      </c>
      <c r="E27" s="1">
        <v>12</v>
      </c>
      <c r="F27" s="1">
        <v>2</v>
      </c>
      <c r="G27" s="2" t="str">
        <f t="shared" si="0"/>
        <v>12-2</v>
      </c>
      <c r="H27" s="1">
        <v>0</v>
      </c>
      <c r="I27" s="1">
        <v>42</v>
      </c>
      <c r="J27" s="3" t="str">
        <f>IF(((VLOOKUP($G27,Depth_Lookup!$A$3:$J$561,9,0))-(I27/100))&gt;=0,"Good","Too Long")</f>
        <v>Good</v>
      </c>
      <c r="K27" s="28">
        <f>(VLOOKUP($G27,Depth_Lookup!$A$3:$J$561,10,0))+(H27/100)</f>
        <v>17.055</v>
      </c>
      <c r="L27" s="28">
        <f>(VLOOKUP($G27,Depth_Lookup!$A$3:$J$561,10,0))+(I27/100)</f>
        <v>17.475000000000001</v>
      </c>
      <c r="M27" s="29" t="s">
        <v>116</v>
      </c>
      <c r="N27" s="1" t="s">
        <v>87</v>
      </c>
      <c r="O27" s="1" t="s">
        <v>117</v>
      </c>
      <c r="P27" s="1" t="s">
        <v>91</v>
      </c>
      <c r="Q27" s="2" t="str">
        <f t="shared" si="1"/>
        <v>Plagioclase-bearing Dunite</v>
      </c>
      <c r="R27" s="1" t="s">
        <v>100</v>
      </c>
      <c r="S27" s="1" t="str">
        <f t="shared" si="2"/>
        <v>Continuous</v>
      </c>
      <c r="V27" s="1" t="s">
        <v>93</v>
      </c>
      <c r="W27" s="30">
        <f>VLOOKUP(V27,definitions_list_lookup!$A$13:$B$19,2,0)</f>
        <v>3</v>
      </c>
      <c r="X27" s="1" t="s">
        <v>94</v>
      </c>
      <c r="Y27" s="1" t="s">
        <v>95</v>
      </c>
      <c r="AD27" s="6" t="s">
        <v>89</v>
      </c>
      <c r="AE27" s="2">
        <f>VLOOKUP(AD27,definitions_list_lookup!$V$13:$W$16,2,0)</f>
        <v>0</v>
      </c>
      <c r="AG27" s="1" t="s">
        <v>96</v>
      </c>
      <c r="AH27" s="31">
        <v>96.5</v>
      </c>
      <c r="AI27" s="1">
        <v>5</v>
      </c>
      <c r="AJ27" s="1">
        <v>1</v>
      </c>
      <c r="AK27" s="1" t="s">
        <v>97</v>
      </c>
      <c r="AL27" s="1" t="s">
        <v>98</v>
      </c>
      <c r="AN27" s="31">
        <v>1.5</v>
      </c>
      <c r="AO27" s="1">
        <v>2</v>
      </c>
      <c r="AP27" s="1">
        <v>0.5</v>
      </c>
      <c r="AQ27" s="1" t="s">
        <v>118</v>
      </c>
      <c r="AR27" s="1" t="s">
        <v>98</v>
      </c>
      <c r="AT27" s="31">
        <v>0.5</v>
      </c>
      <c r="AU27" s="1">
        <v>2</v>
      </c>
      <c r="AV27" s="1">
        <v>0.5</v>
      </c>
      <c r="AW27" s="1" t="s">
        <v>118</v>
      </c>
      <c r="AX27" s="1" t="s">
        <v>98</v>
      </c>
      <c r="AZ27" s="31">
        <v>0</v>
      </c>
      <c r="BF27" s="31">
        <v>0</v>
      </c>
      <c r="BL27" s="31">
        <v>1</v>
      </c>
      <c r="BM27" s="1">
        <v>1</v>
      </c>
      <c r="BN27" s="1">
        <v>0.5</v>
      </c>
      <c r="BO27" s="1" t="s">
        <v>97</v>
      </c>
      <c r="BP27" s="1" t="s">
        <v>98</v>
      </c>
      <c r="BX27" s="31">
        <v>0.5</v>
      </c>
      <c r="BY27" s="1">
        <v>0.5</v>
      </c>
      <c r="BZ27" s="1">
        <v>0.1</v>
      </c>
      <c r="CA27" s="1" t="s">
        <v>97</v>
      </c>
      <c r="CB27" s="1" t="s">
        <v>98</v>
      </c>
      <c r="CE27" s="1" t="s">
        <v>99</v>
      </c>
      <c r="CL27" s="32">
        <f t="shared" si="3"/>
        <v>100</v>
      </c>
      <c r="CM27" s="1" t="str">
        <f>VLOOKUP(O27,definitions_list_lookup!$K$30:$L$54,2,0)</f>
        <v>Pl-b</v>
      </c>
    </row>
    <row r="28" spans="1:91">
      <c r="A28" s="27">
        <v>43301</v>
      </c>
      <c r="B28" s="1" t="s">
        <v>85</v>
      </c>
      <c r="D28" s="1" t="s">
        <v>86</v>
      </c>
      <c r="E28" s="1">
        <v>13</v>
      </c>
      <c r="F28" s="1">
        <v>1</v>
      </c>
      <c r="G28" s="2" t="str">
        <f t="shared" si="0"/>
        <v>13-1</v>
      </c>
      <c r="H28" s="1">
        <v>0</v>
      </c>
      <c r="I28" s="1">
        <v>78.5</v>
      </c>
      <c r="J28" s="3" t="str">
        <f>IF(((VLOOKUP($G28,Depth_Lookup!$A$3:$J$561,9,0))-(I28/100))&gt;=0,"Good","Too Long")</f>
        <v>Good</v>
      </c>
      <c r="K28" s="28">
        <f>(VLOOKUP($G28,Depth_Lookup!$A$3:$J$561,10,0))+(H28/100)</f>
        <v>17.600000000000001</v>
      </c>
      <c r="L28" s="28">
        <f>(VLOOKUP($G28,Depth_Lookup!$A$3:$J$561,10,0))+(I28/100)</f>
        <v>18.385000000000002</v>
      </c>
      <c r="M28" s="29" t="s">
        <v>116</v>
      </c>
      <c r="N28" s="1" t="s">
        <v>87</v>
      </c>
      <c r="O28" s="1" t="s">
        <v>117</v>
      </c>
      <c r="P28" s="1" t="s">
        <v>91</v>
      </c>
      <c r="Q28" s="2" t="str">
        <f t="shared" si="1"/>
        <v>Plagioclase-bearing Dunite</v>
      </c>
      <c r="R28" s="1" t="s">
        <v>100</v>
      </c>
      <c r="S28" s="1" t="str">
        <f t="shared" si="2"/>
        <v>Continuous</v>
      </c>
      <c r="V28" s="1" t="s">
        <v>93</v>
      </c>
      <c r="W28" s="30">
        <f>VLOOKUP(V28,definitions_list_lookup!$A$13:$B$19,2,0)</f>
        <v>3</v>
      </c>
      <c r="X28" s="1" t="s">
        <v>94</v>
      </c>
      <c r="Y28" s="1" t="s">
        <v>95</v>
      </c>
      <c r="AD28" s="6" t="s">
        <v>89</v>
      </c>
      <c r="AE28" s="2">
        <f>VLOOKUP(AD28,definitions_list_lookup!$V$13:$W$16,2,0)</f>
        <v>0</v>
      </c>
      <c r="AG28" s="1" t="s">
        <v>96</v>
      </c>
      <c r="AH28" s="31">
        <v>96.5</v>
      </c>
      <c r="AI28" s="1">
        <v>5</v>
      </c>
      <c r="AJ28" s="1">
        <v>1</v>
      </c>
      <c r="AK28" s="1" t="s">
        <v>97</v>
      </c>
      <c r="AL28" s="1" t="s">
        <v>98</v>
      </c>
      <c r="AN28" s="31">
        <v>1.5</v>
      </c>
      <c r="AO28" s="1">
        <v>2</v>
      </c>
      <c r="AP28" s="1">
        <v>0.5</v>
      </c>
      <c r="AQ28" s="1" t="s">
        <v>118</v>
      </c>
      <c r="AR28" s="1" t="s">
        <v>98</v>
      </c>
      <c r="AT28" s="31">
        <v>0.5</v>
      </c>
      <c r="AU28" s="1">
        <v>2</v>
      </c>
      <c r="AV28" s="1">
        <v>0.5</v>
      </c>
      <c r="AW28" s="1" t="s">
        <v>118</v>
      </c>
      <c r="AX28" s="1" t="s">
        <v>98</v>
      </c>
      <c r="AZ28" s="31">
        <v>0</v>
      </c>
      <c r="BF28" s="31">
        <v>0</v>
      </c>
      <c r="BL28" s="31">
        <v>1</v>
      </c>
      <c r="BM28" s="1">
        <v>1</v>
      </c>
      <c r="BN28" s="1">
        <v>0.5</v>
      </c>
      <c r="BO28" s="1" t="s">
        <v>97</v>
      </c>
      <c r="BP28" s="1" t="s">
        <v>98</v>
      </c>
      <c r="BX28" s="31">
        <v>0.5</v>
      </c>
      <c r="BY28" s="1">
        <v>0.5</v>
      </c>
      <c r="BZ28" s="1">
        <v>0.1</v>
      </c>
      <c r="CA28" s="1" t="s">
        <v>97</v>
      </c>
      <c r="CB28" s="1" t="s">
        <v>98</v>
      </c>
      <c r="CE28" s="1" t="s">
        <v>99</v>
      </c>
      <c r="CL28" s="32">
        <f t="shared" si="3"/>
        <v>100</v>
      </c>
      <c r="CM28" s="1" t="str">
        <f>VLOOKUP(O28,definitions_list_lookup!$K$30:$L$54,2,0)</f>
        <v>Pl-b</v>
      </c>
    </row>
    <row r="29" spans="1:91">
      <c r="A29" s="27">
        <v>43301</v>
      </c>
      <c r="B29" s="1" t="s">
        <v>85</v>
      </c>
      <c r="D29" s="1" t="s">
        <v>86</v>
      </c>
      <c r="E29" s="1">
        <v>13</v>
      </c>
      <c r="F29" s="1">
        <v>2</v>
      </c>
      <c r="G29" s="2" t="str">
        <f t="shared" si="0"/>
        <v>13-2</v>
      </c>
      <c r="H29" s="1">
        <v>0</v>
      </c>
      <c r="I29" s="1">
        <v>80</v>
      </c>
      <c r="J29" s="3" t="str">
        <f>IF(((VLOOKUP($G29,Depth_Lookup!$A$3:$J$561,9,0))-(I29/100))&gt;=0,"Good","Too Long")</f>
        <v>Good</v>
      </c>
      <c r="K29" s="28">
        <f>(VLOOKUP($G29,Depth_Lookup!$A$3:$J$561,10,0))+(H29/100)</f>
        <v>18.385000000000002</v>
      </c>
      <c r="L29" s="28">
        <f>(VLOOKUP($G29,Depth_Lookup!$A$3:$J$561,10,0))+(I29/100)</f>
        <v>19.185000000000002</v>
      </c>
      <c r="M29" s="29" t="s">
        <v>116</v>
      </c>
      <c r="N29" s="1" t="s">
        <v>87</v>
      </c>
      <c r="O29" s="1" t="s">
        <v>117</v>
      </c>
      <c r="P29" s="1" t="s">
        <v>91</v>
      </c>
      <c r="Q29" s="2" t="str">
        <f t="shared" si="1"/>
        <v>Plagioclase-bearing Dunite</v>
      </c>
      <c r="R29" s="1" t="s">
        <v>100</v>
      </c>
      <c r="S29" s="1" t="str">
        <f t="shared" si="2"/>
        <v>Continuous</v>
      </c>
      <c r="V29" s="1" t="s">
        <v>93</v>
      </c>
      <c r="W29" s="30">
        <f>VLOOKUP(V29,definitions_list_lookup!$A$13:$B$19,2,0)</f>
        <v>3</v>
      </c>
      <c r="X29" s="1" t="s">
        <v>94</v>
      </c>
      <c r="Y29" s="1" t="s">
        <v>95</v>
      </c>
      <c r="AD29" s="6" t="s">
        <v>89</v>
      </c>
      <c r="AE29" s="2">
        <f>VLOOKUP(AD29,definitions_list_lookup!$V$13:$W$16,2,0)</f>
        <v>0</v>
      </c>
      <c r="AG29" s="1" t="s">
        <v>96</v>
      </c>
      <c r="AH29" s="31">
        <v>96.5</v>
      </c>
      <c r="AI29" s="1">
        <v>5</v>
      </c>
      <c r="AJ29" s="1">
        <v>1</v>
      </c>
      <c r="AK29" s="1" t="s">
        <v>97</v>
      </c>
      <c r="AL29" s="1" t="s">
        <v>98</v>
      </c>
      <c r="AN29" s="31">
        <v>1.5</v>
      </c>
      <c r="AO29" s="1">
        <v>2</v>
      </c>
      <c r="AP29" s="1">
        <v>0.5</v>
      </c>
      <c r="AQ29" s="1" t="s">
        <v>118</v>
      </c>
      <c r="AR29" s="1" t="s">
        <v>98</v>
      </c>
      <c r="AT29" s="31">
        <v>0.5</v>
      </c>
      <c r="AU29" s="1">
        <v>2</v>
      </c>
      <c r="AV29" s="1">
        <v>0.5</v>
      </c>
      <c r="AW29" s="1" t="s">
        <v>118</v>
      </c>
      <c r="AX29" s="1" t="s">
        <v>98</v>
      </c>
      <c r="AZ29" s="31">
        <v>0</v>
      </c>
      <c r="BF29" s="31">
        <v>0</v>
      </c>
      <c r="BL29" s="31">
        <v>1</v>
      </c>
      <c r="BM29" s="1">
        <v>1</v>
      </c>
      <c r="BN29" s="1">
        <v>0.5</v>
      </c>
      <c r="BO29" s="1" t="s">
        <v>97</v>
      </c>
      <c r="BP29" s="1" t="s">
        <v>98</v>
      </c>
      <c r="BX29" s="31">
        <v>0.5</v>
      </c>
      <c r="BY29" s="1">
        <v>0.5</v>
      </c>
      <c r="BZ29" s="1">
        <v>0.1</v>
      </c>
      <c r="CA29" s="1" t="s">
        <v>97</v>
      </c>
      <c r="CB29" s="1" t="s">
        <v>98</v>
      </c>
      <c r="CE29" s="1" t="s">
        <v>99</v>
      </c>
      <c r="CL29" s="32">
        <f t="shared" si="3"/>
        <v>100</v>
      </c>
      <c r="CM29" s="1" t="str">
        <f>VLOOKUP(O29,definitions_list_lookup!$K$30:$L$54,2,0)</f>
        <v>Pl-b</v>
      </c>
    </row>
    <row r="30" spans="1:91">
      <c r="A30" s="27">
        <v>43301</v>
      </c>
      <c r="B30" s="1" t="s">
        <v>85</v>
      </c>
      <c r="D30" s="1" t="s">
        <v>86</v>
      </c>
      <c r="E30" s="1">
        <v>13</v>
      </c>
      <c r="F30" s="1">
        <v>3</v>
      </c>
      <c r="G30" s="2" t="str">
        <f t="shared" si="0"/>
        <v>13-3</v>
      </c>
      <c r="H30" s="1">
        <v>0</v>
      </c>
      <c r="I30" s="1">
        <v>80</v>
      </c>
      <c r="J30" s="3" t="str">
        <f>IF(((VLOOKUP($G30,Depth_Lookup!$A$3:$J$561,9,0))-(I30/100))&gt;=0,"Good","Too Long")</f>
        <v>Good</v>
      </c>
      <c r="K30" s="28">
        <f>(VLOOKUP($G30,Depth_Lookup!$A$3:$J$561,10,0))+(H30/100)</f>
        <v>19.184999999999999</v>
      </c>
      <c r="L30" s="28">
        <f>(VLOOKUP($G30,Depth_Lookup!$A$3:$J$561,10,0))+(I30/100)</f>
        <v>19.984999999999999</v>
      </c>
      <c r="M30" s="29" t="s">
        <v>116</v>
      </c>
      <c r="N30" s="1" t="s">
        <v>87</v>
      </c>
      <c r="O30" s="1" t="s">
        <v>117</v>
      </c>
      <c r="P30" s="1" t="s">
        <v>91</v>
      </c>
      <c r="Q30" s="2" t="str">
        <f t="shared" si="1"/>
        <v>Plagioclase-bearing Dunite</v>
      </c>
      <c r="R30" s="1" t="s">
        <v>100</v>
      </c>
      <c r="S30" s="1" t="str">
        <f t="shared" si="2"/>
        <v>Continuous</v>
      </c>
      <c r="V30" s="1" t="s">
        <v>93</v>
      </c>
      <c r="W30" s="30">
        <f>VLOOKUP(V30,definitions_list_lookup!$A$13:$B$19,2,0)</f>
        <v>3</v>
      </c>
      <c r="X30" s="1" t="s">
        <v>94</v>
      </c>
      <c r="Y30" s="1" t="s">
        <v>95</v>
      </c>
      <c r="AD30" s="6" t="s">
        <v>89</v>
      </c>
      <c r="AE30" s="2">
        <f>VLOOKUP(AD30,definitions_list_lookup!$V$13:$W$16,2,0)</f>
        <v>0</v>
      </c>
      <c r="AG30" s="1" t="s">
        <v>96</v>
      </c>
      <c r="AH30" s="31">
        <v>96.5</v>
      </c>
      <c r="AI30" s="1">
        <v>5</v>
      </c>
      <c r="AJ30" s="1">
        <v>1</v>
      </c>
      <c r="AK30" s="1" t="s">
        <v>97</v>
      </c>
      <c r="AL30" s="1" t="s">
        <v>98</v>
      </c>
      <c r="AN30" s="31">
        <v>1.5</v>
      </c>
      <c r="AO30" s="1">
        <v>2</v>
      </c>
      <c r="AP30" s="1">
        <v>0.5</v>
      </c>
      <c r="AQ30" s="1" t="s">
        <v>118</v>
      </c>
      <c r="AR30" s="1" t="s">
        <v>98</v>
      </c>
      <c r="AT30" s="31">
        <v>0.5</v>
      </c>
      <c r="AU30" s="1">
        <v>2</v>
      </c>
      <c r="AV30" s="1">
        <v>0.5</v>
      </c>
      <c r="AW30" s="1" t="s">
        <v>118</v>
      </c>
      <c r="AX30" s="1" t="s">
        <v>98</v>
      </c>
      <c r="AZ30" s="31">
        <v>0</v>
      </c>
      <c r="BF30" s="31">
        <v>0</v>
      </c>
      <c r="BL30" s="31">
        <v>1</v>
      </c>
      <c r="BM30" s="1">
        <v>1</v>
      </c>
      <c r="BN30" s="1">
        <v>0.5</v>
      </c>
      <c r="BO30" s="1" t="s">
        <v>97</v>
      </c>
      <c r="BP30" s="1" t="s">
        <v>98</v>
      </c>
      <c r="BX30" s="31">
        <v>0.5</v>
      </c>
      <c r="BY30" s="1">
        <v>0.5</v>
      </c>
      <c r="BZ30" s="1">
        <v>0.1</v>
      </c>
      <c r="CA30" s="1" t="s">
        <v>97</v>
      </c>
      <c r="CB30" s="1" t="s">
        <v>98</v>
      </c>
      <c r="CE30" s="1" t="s">
        <v>99</v>
      </c>
      <c r="CL30" s="32">
        <f t="shared" si="3"/>
        <v>100</v>
      </c>
      <c r="CM30" s="1" t="str">
        <f>VLOOKUP(O30,definitions_list_lookup!$K$30:$L$54,2,0)</f>
        <v>Pl-b</v>
      </c>
    </row>
    <row r="31" spans="1:91">
      <c r="A31" s="27">
        <v>43301</v>
      </c>
      <c r="B31" s="1" t="s">
        <v>85</v>
      </c>
      <c r="D31" s="1" t="s">
        <v>86</v>
      </c>
      <c r="E31" s="1">
        <v>13</v>
      </c>
      <c r="F31" s="1">
        <v>4</v>
      </c>
      <c r="G31" s="2" t="str">
        <f t="shared" si="0"/>
        <v>13-4</v>
      </c>
      <c r="H31" s="1">
        <v>0</v>
      </c>
      <c r="I31" s="1">
        <v>73.5</v>
      </c>
      <c r="J31" s="3" t="str">
        <f>IF(((VLOOKUP($G31,Depth_Lookup!$A$3:$J$561,9,0))-(I31/100))&gt;=0,"Good","Too Long")</f>
        <v>Good</v>
      </c>
      <c r="K31" s="28">
        <f>(VLOOKUP($G31,Depth_Lookup!$A$3:$J$561,10,0))+(H31/100)</f>
        <v>19.984999999999999</v>
      </c>
      <c r="L31" s="28">
        <f>(VLOOKUP($G31,Depth_Lookup!$A$3:$J$561,10,0))+(I31/100)</f>
        <v>20.72</v>
      </c>
      <c r="M31" s="29" t="s">
        <v>116</v>
      </c>
      <c r="N31" s="1" t="s">
        <v>87</v>
      </c>
      <c r="O31" s="1" t="s">
        <v>117</v>
      </c>
      <c r="P31" s="1" t="s">
        <v>91</v>
      </c>
      <c r="Q31" s="2" t="str">
        <f t="shared" si="1"/>
        <v>Plagioclase-bearing Dunite</v>
      </c>
      <c r="R31" s="1" t="s">
        <v>100</v>
      </c>
      <c r="S31" s="1" t="str">
        <f t="shared" si="2"/>
        <v>Continuous</v>
      </c>
      <c r="V31" s="1" t="s">
        <v>93</v>
      </c>
      <c r="W31" s="30">
        <f>VLOOKUP(V31,definitions_list_lookup!$A$13:$B$19,2,0)</f>
        <v>3</v>
      </c>
      <c r="X31" s="1" t="s">
        <v>94</v>
      </c>
      <c r="Y31" s="1" t="s">
        <v>95</v>
      </c>
      <c r="AD31" s="6" t="s">
        <v>89</v>
      </c>
      <c r="AE31" s="2">
        <f>VLOOKUP(AD31,definitions_list_lookup!$V$13:$W$16,2,0)</f>
        <v>0</v>
      </c>
      <c r="AG31" s="1" t="s">
        <v>96</v>
      </c>
      <c r="AH31" s="31">
        <v>96.5</v>
      </c>
      <c r="AI31" s="1">
        <v>5</v>
      </c>
      <c r="AJ31" s="1">
        <v>1</v>
      </c>
      <c r="AK31" s="1" t="s">
        <v>97</v>
      </c>
      <c r="AL31" s="1" t="s">
        <v>98</v>
      </c>
      <c r="AN31" s="31">
        <v>1.5</v>
      </c>
      <c r="AO31" s="1">
        <v>2</v>
      </c>
      <c r="AP31" s="1">
        <v>0.5</v>
      </c>
      <c r="AQ31" s="1" t="s">
        <v>118</v>
      </c>
      <c r="AR31" s="1" t="s">
        <v>98</v>
      </c>
      <c r="AT31" s="31">
        <v>0.5</v>
      </c>
      <c r="AU31" s="1">
        <v>2</v>
      </c>
      <c r="AV31" s="1">
        <v>0.5</v>
      </c>
      <c r="AW31" s="1" t="s">
        <v>118</v>
      </c>
      <c r="AX31" s="1" t="s">
        <v>98</v>
      </c>
      <c r="AZ31" s="31">
        <v>0</v>
      </c>
      <c r="BF31" s="31">
        <v>0</v>
      </c>
      <c r="BL31" s="31">
        <v>1</v>
      </c>
      <c r="BM31" s="1">
        <v>1</v>
      </c>
      <c r="BN31" s="1">
        <v>0.5</v>
      </c>
      <c r="BO31" s="1" t="s">
        <v>97</v>
      </c>
      <c r="BP31" s="1" t="s">
        <v>98</v>
      </c>
      <c r="BX31" s="31">
        <v>0.5</v>
      </c>
      <c r="BY31" s="1">
        <v>0.5</v>
      </c>
      <c r="BZ31" s="1">
        <v>0.1</v>
      </c>
      <c r="CA31" s="1" t="s">
        <v>97</v>
      </c>
      <c r="CB31" s="1" t="s">
        <v>98</v>
      </c>
      <c r="CE31" s="1" t="s">
        <v>99</v>
      </c>
      <c r="CL31" s="32">
        <f t="shared" si="3"/>
        <v>100</v>
      </c>
      <c r="CM31" s="1" t="str">
        <f>VLOOKUP(O31,definitions_list_lookup!$K$30:$L$54,2,0)</f>
        <v>Pl-b</v>
      </c>
    </row>
    <row r="32" spans="1:91">
      <c r="A32" s="27">
        <v>43301</v>
      </c>
      <c r="B32" s="1" t="s">
        <v>85</v>
      </c>
      <c r="D32" s="1" t="s">
        <v>86</v>
      </c>
      <c r="E32" s="1">
        <v>14</v>
      </c>
      <c r="F32" s="1">
        <v>1</v>
      </c>
      <c r="G32" s="2" t="str">
        <f t="shared" si="0"/>
        <v>14-1</v>
      </c>
      <c r="H32" s="1">
        <v>0</v>
      </c>
      <c r="I32" s="1">
        <v>82</v>
      </c>
      <c r="J32" s="3" t="str">
        <f>IF(((VLOOKUP($G32,Depth_Lookup!$A$3:$J$561,9,0))-(I32/100))&gt;=0,"Good","Too Long")</f>
        <v>Good</v>
      </c>
      <c r="K32" s="28">
        <f>(VLOOKUP($G32,Depth_Lookup!$A$3:$J$561,10,0))+(H32/100)</f>
        <v>20.6</v>
      </c>
      <c r="L32" s="28">
        <f>(VLOOKUP($G32,Depth_Lookup!$A$3:$J$561,10,0))+(I32/100)</f>
        <v>21.42</v>
      </c>
      <c r="M32" s="29" t="s">
        <v>116</v>
      </c>
      <c r="N32" s="1" t="s">
        <v>87</v>
      </c>
      <c r="O32" s="1" t="s">
        <v>117</v>
      </c>
      <c r="P32" s="1" t="s">
        <v>91</v>
      </c>
      <c r="Q32" s="2" t="str">
        <f t="shared" si="1"/>
        <v>Plagioclase-bearing Dunite</v>
      </c>
      <c r="R32" s="1" t="s">
        <v>100</v>
      </c>
      <c r="S32" s="1" t="str">
        <f t="shared" si="2"/>
        <v>Continuous</v>
      </c>
      <c r="V32" s="1" t="s">
        <v>93</v>
      </c>
      <c r="W32" s="30">
        <f>VLOOKUP(V32,definitions_list_lookup!$A$13:$B$19,2,0)</f>
        <v>3</v>
      </c>
      <c r="X32" s="1" t="s">
        <v>94</v>
      </c>
      <c r="Y32" s="1" t="s">
        <v>95</v>
      </c>
      <c r="AD32" s="6" t="s">
        <v>89</v>
      </c>
      <c r="AE32" s="2">
        <f>VLOOKUP(AD32,definitions_list_lookup!$V$13:$W$16,2,0)</f>
        <v>0</v>
      </c>
      <c r="AG32" s="1" t="s">
        <v>96</v>
      </c>
      <c r="AH32" s="31">
        <v>96.5</v>
      </c>
      <c r="AI32" s="1">
        <v>5</v>
      </c>
      <c r="AJ32" s="1">
        <v>1</v>
      </c>
      <c r="AK32" s="1" t="s">
        <v>97</v>
      </c>
      <c r="AL32" s="1" t="s">
        <v>98</v>
      </c>
      <c r="AN32" s="31">
        <v>1.5</v>
      </c>
      <c r="AO32" s="1">
        <v>2</v>
      </c>
      <c r="AP32" s="1">
        <v>0.5</v>
      </c>
      <c r="AQ32" s="1" t="s">
        <v>118</v>
      </c>
      <c r="AR32" s="1" t="s">
        <v>98</v>
      </c>
      <c r="AT32" s="31">
        <v>0.5</v>
      </c>
      <c r="AU32" s="1">
        <v>2</v>
      </c>
      <c r="AV32" s="1">
        <v>0.5</v>
      </c>
      <c r="AW32" s="1" t="s">
        <v>118</v>
      </c>
      <c r="AX32" s="1" t="s">
        <v>98</v>
      </c>
      <c r="AZ32" s="31">
        <v>0</v>
      </c>
      <c r="BF32" s="31">
        <v>0</v>
      </c>
      <c r="BL32" s="31">
        <v>1</v>
      </c>
      <c r="BM32" s="1">
        <v>1</v>
      </c>
      <c r="BN32" s="1">
        <v>0.5</v>
      </c>
      <c r="BO32" s="1" t="s">
        <v>97</v>
      </c>
      <c r="BP32" s="1" t="s">
        <v>98</v>
      </c>
      <c r="BX32" s="31">
        <v>0.5</v>
      </c>
      <c r="BY32" s="1">
        <v>0.5</v>
      </c>
      <c r="BZ32" s="1">
        <v>0.1</v>
      </c>
      <c r="CA32" s="1" t="s">
        <v>97</v>
      </c>
      <c r="CB32" s="1" t="s">
        <v>98</v>
      </c>
      <c r="CE32" s="1" t="s">
        <v>99</v>
      </c>
      <c r="CL32" s="32">
        <f t="shared" si="3"/>
        <v>100</v>
      </c>
      <c r="CM32" s="1" t="str">
        <f>VLOOKUP(O32,definitions_list_lookup!$K$30:$L$54,2,0)</f>
        <v>Pl-b</v>
      </c>
    </row>
    <row r="33" spans="1:91">
      <c r="A33" s="27">
        <v>43301</v>
      </c>
      <c r="B33" s="1" t="s">
        <v>85</v>
      </c>
      <c r="D33" s="1" t="s">
        <v>86</v>
      </c>
      <c r="E33" s="1">
        <v>14</v>
      </c>
      <c r="F33" s="1">
        <v>2</v>
      </c>
      <c r="G33" s="2" t="str">
        <f t="shared" si="0"/>
        <v>14-2</v>
      </c>
      <c r="H33" s="1">
        <v>0</v>
      </c>
      <c r="I33" s="1">
        <v>84.5</v>
      </c>
      <c r="J33" s="3" t="str">
        <f>IF(((VLOOKUP($G33,Depth_Lookup!$A$3:$J$561,9,0))-(I33/100))&gt;=0,"Good","Too Long")</f>
        <v>Good</v>
      </c>
      <c r="K33" s="28">
        <f>(VLOOKUP($G33,Depth_Lookup!$A$3:$J$561,10,0))+(H33/100)</f>
        <v>21.42</v>
      </c>
      <c r="L33" s="28">
        <f>(VLOOKUP($G33,Depth_Lookup!$A$3:$J$561,10,0))+(I33/100)</f>
        <v>22.265000000000001</v>
      </c>
      <c r="M33" s="29" t="s">
        <v>116</v>
      </c>
      <c r="N33" s="1" t="s">
        <v>87</v>
      </c>
      <c r="O33" s="1" t="s">
        <v>117</v>
      </c>
      <c r="P33" s="1" t="s">
        <v>91</v>
      </c>
      <c r="Q33" s="2" t="str">
        <f t="shared" si="1"/>
        <v>Plagioclase-bearing Dunite</v>
      </c>
      <c r="R33" s="1" t="s">
        <v>100</v>
      </c>
      <c r="S33" s="1" t="str">
        <f t="shared" si="2"/>
        <v>Continuous</v>
      </c>
      <c r="V33" s="1" t="s">
        <v>93</v>
      </c>
      <c r="W33" s="30">
        <f>VLOOKUP(V33,definitions_list_lookup!$A$13:$B$19,2,0)</f>
        <v>3</v>
      </c>
      <c r="X33" s="1" t="s">
        <v>94</v>
      </c>
      <c r="Y33" s="1" t="s">
        <v>95</v>
      </c>
      <c r="AD33" s="6" t="s">
        <v>89</v>
      </c>
      <c r="AE33" s="2">
        <f>VLOOKUP(AD33,definitions_list_lookup!$V$13:$W$16,2,0)</f>
        <v>0</v>
      </c>
      <c r="AG33" s="1" t="s">
        <v>96</v>
      </c>
      <c r="AH33" s="31">
        <v>96.5</v>
      </c>
      <c r="AI33" s="1">
        <v>5</v>
      </c>
      <c r="AJ33" s="1">
        <v>1</v>
      </c>
      <c r="AK33" s="1" t="s">
        <v>97</v>
      </c>
      <c r="AL33" s="1" t="s">
        <v>98</v>
      </c>
      <c r="AN33" s="31">
        <v>1.5</v>
      </c>
      <c r="AO33" s="1">
        <v>2</v>
      </c>
      <c r="AP33" s="1">
        <v>0.5</v>
      </c>
      <c r="AQ33" s="1" t="s">
        <v>118</v>
      </c>
      <c r="AR33" s="1" t="s">
        <v>98</v>
      </c>
      <c r="AT33" s="31">
        <v>0.5</v>
      </c>
      <c r="AU33" s="1">
        <v>2</v>
      </c>
      <c r="AV33" s="1">
        <v>0.5</v>
      </c>
      <c r="AW33" s="1" t="s">
        <v>118</v>
      </c>
      <c r="AX33" s="1" t="s">
        <v>98</v>
      </c>
      <c r="AZ33" s="31">
        <v>0</v>
      </c>
      <c r="BF33" s="31">
        <v>0</v>
      </c>
      <c r="BL33" s="31">
        <v>1</v>
      </c>
      <c r="BM33" s="1">
        <v>1</v>
      </c>
      <c r="BN33" s="1">
        <v>0.5</v>
      </c>
      <c r="BO33" s="1" t="s">
        <v>97</v>
      </c>
      <c r="BP33" s="1" t="s">
        <v>98</v>
      </c>
      <c r="BX33" s="31">
        <v>0.5</v>
      </c>
      <c r="BY33" s="1">
        <v>0.5</v>
      </c>
      <c r="BZ33" s="1">
        <v>0.1</v>
      </c>
      <c r="CA33" s="1" t="s">
        <v>97</v>
      </c>
      <c r="CB33" s="1" t="s">
        <v>98</v>
      </c>
      <c r="CE33" s="1" t="s">
        <v>99</v>
      </c>
      <c r="CL33" s="32">
        <f t="shared" si="3"/>
        <v>100</v>
      </c>
      <c r="CM33" s="1" t="str">
        <f>VLOOKUP(O33,definitions_list_lookup!$K$30:$L$54,2,0)</f>
        <v>Pl-b</v>
      </c>
    </row>
    <row r="34" spans="1:91">
      <c r="A34" s="27">
        <v>43301</v>
      </c>
      <c r="B34" s="1" t="s">
        <v>85</v>
      </c>
      <c r="D34" s="1" t="s">
        <v>86</v>
      </c>
      <c r="E34" s="1">
        <v>14</v>
      </c>
      <c r="F34" s="1">
        <v>3</v>
      </c>
      <c r="G34" s="2" t="str">
        <f t="shared" si="0"/>
        <v>14-3</v>
      </c>
      <c r="H34" s="1">
        <v>0</v>
      </c>
      <c r="I34" s="1">
        <v>61</v>
      </c>
      <c r="J34" s="3" t="str">
        <f>IF(((VLOOKUP($G34,Depth_Lookup!$A$3:$J$561,9,0))-(I34/100))&gt;=0,"Good","Too Long")</f>
        <v>Good</v>
      </c>
      <c r="K34" s="28">
        <f>(VLOOKUP($G34,Depth_Lookup!$A$3:$J$561,10,0))+(H34/100)</f>
        <v>22.265000000000001</v>
      </c>
      <c r="L34" s="28">
        <f>(VLOOKUP($G34,Depth_Lookup!$A$3:$J$561,10,0))+(I34/100)</f>
        <v>22.875</v>
      </c>
      <c r="M34" s="29" t="s">
        <v>116</v>
      </c>
      <c r="N34" s="1" t="s">
        <v>87</v>
      </c>
      <c r="O34" s="1" t="s">
        <v>117</v>
      </c>
      <c r="P34" s="1" t="s">
        <v>91</v>
      </c>
      <c r="Q34" s="2" t="str">
        <f t="shared" si="1"/>
        <v>Plagioclase-bearing Dunite</v>
      </c>
      <c r="R34" s="1" t="s">
        <v>100</v>
      </c>
      <c r="S34" s="1" t="str">
        <f t="shared" si="2"/>
        <v>Continuous</v>
      </c>
      <c r="V34" s="1" t="s">
        <v>93</v>
      </c>
      <c r="W34" s="30">
        <f>VLOOKUP(V34,definitions_list_lookup!$A$13:$B$19,2,0)</f>
        <v>3</v>
      </c>
      <c r="X34" s="1" t="s">
        <v>94</v>
      </c>
      <c r="Y34" s="1" t="s">
        <v>95</v>
      </c>
      <c r="AD34" s="6" t="s">
        <v>89</v>
      </c>
      <c r="AE34" s="2">
        <f>VLOOKUP(AD34,definitions_list_lookup!$V$13:$W$16,2,0)</f>
        <v>0</v>
      </c>
      <c r="AG34" s="1" t="s">
        <v>96</v>
      </c>
      <c r="AH34" s="31">
        <v>96.5</v>
      </c>
      <c r="AI34" s="1">
        <v>5</v>
      </c>
      <c r="AJ34" s="1">
        <v>1</v>
      </c>
      <c r="AK34" s="1" t="s">
        <v>97</v>
      </c>
      <c r="AL34" s="1" t="s">
        <v>98</v>
      </c>
      <c r="AN34" s="31">
        <v>1.5</v>
      </c>
      <c r="AO34" s="1">
        <v>2</v>
      </c>
      <c r="AP34" s="1">
        <v>0.5</v>
      </c>
      <c r="AQ34" s="1" t="s">
        <v>118</v>
      </c>
      <c r="AR34" s="1" t="s">
        <v>98</v>
      </c>
      <c r="AT34" s="31">
        <v>0.5</v>
      </c>
      <c r="AU34" s="1">
        <v>2</v>
      </c>
      <c r="AV34" s="1">
        <v>0.5</v>
      </c>
      <c r="AW34" s="1" t="s">
        <v>118</v>
      </c>
      <c r="AX34" s="1" t="s">
        <v>98</v>
      </c>
      <c r="AZ34" s="31">
        <v>0</v>
      </c>
      <c r="BF34" s="31">
        <v>0</v>
      </c>
      <c r="BL34" s="31">
        <v>1</v>
      </c>
      <c r="BM34" s="1">
        <v>1</v>
      </c>
      <c r="BN34" s="1">
        <v>0.5</v>
      </c>
      <c r="BO34" s="1" t="s">
        <v>97</v>
      </c>
      <c r="BP34" s="1" t="s">
        <v>98</v>
      </c>
      <c r="BX34" s="31">
        <v>0.5</v>
      </c>
      <c r="BY34" s="1">
        <v>0.5</v>
      </c>
      <c r="BZ34" s="1">
        <v>0.1</v>
      </c>
      <c r="CA34" s="1" t="s">
        <v>97</v>
      </c>
      <c r="CB34" s="1" t="s">
        <v>98</v>
      </c>
      <c r="CE34" s="1" t="s">
        <v>99</v>
      </c>
      <c r="CL34" s="32">
        <f t="shared" si="3"/>
        <v>100</v>
      </c>
      <c r="CM34" s="1" t="str">
        <f>VLOOKUP(O34,definitions_list_lookup!$K$30:$L$54,2,0)</f>
        <v>Pl-b</v>
      </c>
    </row>
    <row r="35" spans="1:91">
      <c r="A35" s="27">
        <v>43301</v>
      </c>
      <c r="B35" s="1" t="s">
        <v>85</v>
      </c>
      <c r="D35" s="1" t="s">
        <v>86</v>
      </c>
      <c r="E35" s="1">
        <v>14</v>
      </c>
      <c r="F35" s="1">
        <v>4</v>
      </c>
      <c r="G35" s="2" t="str">
        <f t="shared" si="0"/>
        <v>14-4</v>
      </c>
      <c r="H35" s="1">
        <v>0</v>
      </c>
      <c r="I35" s="1">
        <v>84.5</v>
      </c>
      <c r="J35" s="3" t="str">
        <f>IF(((VLOOKUP($G35,Depth_Lookup!$A$3:$J$561,9,0))-(I35/100))&gt;=0,"Good","Too Long")</f>
        <v>Good</v>
      </c>
      <c r="K35" s="28">
        <f>(VLOOKUP($G35,Depth_Lookup!$A$3:$J$561,10,0))+(H35/100)</f>
        <v>22.875</v>
      </c>
      <c r="L35" s="28">
        <f>(VLOOKUP($G35,Depth_Lookup!$A$3:$J$561,10,0))+(I35/100)</f>
        <v>23.72</v>
      </c>
      <c r="M35" s="29" t="s">
        <v>116</v>
      </c>
      <c r="N35" s="1" t="s">
        <v>87</v>
      </c>
      <c r="O35" s="1" t="s">
        <v>117</v>
      </c>
      <c r="P35" s="1" t="s">
        <v>91</v>
      </c>
      <c r="Q35" s="2" t="str">
        <f t="shared" si="1"/>
        <v>Plagioclase-bearing Dunite</v>
      </c>
      <c r="R35" s="1" t="s">
        <v>100</v>
      </c>
      <c r="S35" s="1" t="str">
        <f t="shared" si="2"/>
        <v>Continuous</v>
      </c>
      <c r="V35" s="1" t="s">
        <v>93</v>
      </c>
      <c r="W35" s="30">
        <f>VLOOKUP(V35,definitions_list_lookup!$A$13:$B$19,2,0)</f>
        <v>3</v>
      </c>
      <c r="X35" s="1" t="s">
        <v>94</v>
      </c>
      <c r="Y35" s="1" t="s">
        <v>95</v>
      </c>
      <c r="AD35" s="6" t="s">
        <v>89</v>
      </c>
      <c r="AE35" s="2">
        <f>VLOOKUP(AD35,definitions_list_lookup!$V$13:$W$16,2,0)</f>
        <v>0</v>
      </c>
      <c r="AG35" s="1" t="s">
        <v>96</v>
      </c>
      <c r="AH35" s="31">
        <v>96.5</v>
      </c>
      <c r="AI35" s="1">
        <v>5</v>
      </c>
      <c r="AJ35" s="1">
        <v>1</v>
      </c>
      <c r="AK35" s="1" t="s">
        <v>97</v>
      </c>
      <c r="AL35" s="1" t="s">
        <v>98</v>
      </c>
      <c r="AN35" s="31">
        <v>1.5</v>
      </c>
      <c r="AO35" s="1">
        <v>2</v>
      </c>
      <c r="AP35" s="1">
        <v>0.5</v>
      </c>
      <c r="AQ35" s="1" t="s">
        <v>118</v>
      </c>
      <c r="AR35" s="1" t="s">
        <v>98</v>
      </c>
      <c r="AT35" s="31">
        <v>0.5</v>
      </c>
      <c r="AU35" s="1">
        <v>2</v>
      </c>
      <c r="AV35" s="1">
        <v>0.5</v>
      </c>
      <c r="AW35" s="1" t="s">
        <v>118</v>
      </c>
      <c r="AX35" s="1" t="s">
        <v>98</v>
      </c>
      <c r="AZ35" s="31">
        <v>0</v>
      </c>
      <c r="BF35" s="31">
        <v>0</v>
      </c>
      <c r="BL35" s="31">
        <v>1</v>
      </c>
      <c r="BM35" s="1">
        <v>1</v>
      </c>
      <c r="BN35" s="1">
        <v>0.5</v>
      </c>
      <c r="BO35" s="1" t="s">
        <v>97</v>
      </c>
      <c r="BP35" s="1" t="s">
        <v>98</v>
      </c>
      <c r="BX35" s="31">
        <v>0.5</v>
      </c>
      <c r="BY35" s="1">
        <v>0.5</v>
      </c>
      <c r="BZ35" s="1">
        <v>0.1</v>
      </c>
      <c r="CA35" s="1" t="s">
        <v>97</v>
      </c>
      <c r="CB35" s="1" t="s">
        <v>98</v>
      </c>
      <c r="CE35" s="1" t="s">
        <v>99</v>
      </c>
      <c r="CL35" s="32">
        <f t="shared" si="3"/>
        <v>100</v>
      </c>
      <c r="CM35" s="1" t="str">
        <f>VLOOKUP(O35,definitions_list_lookup!$K$30:$L$54,2,0)</f>
        <v>Pl-b</v>
      </c>
    </row>
    <row r="36" spans="1:91">
      <c r="A36" s="27">
        <v>43301</v>
      </c>
      <c r="B36" s="1" t="s">
        <v>85</v>
      </c>
      <c r="D36" s="1" t="s">
        <v>86</v>
      </c>
      <c r="E36" s="1">
        <v>15</v>
      </c>
      <c r="F36" s="1">
        <v>1</v>
      </c>
      <c r="G36" s="2" t="str">
        <f t="shared" si="0"/>
        <v>15-1</v>
      </c>
      <c r="H36" s="1">
        <v>0</v>
      </c>
      <c r="I36" s="1">
        <v>86.5</v>
      </c>
      <c r="J36" s="3" t="str">
        <f>IF(((VLOOKUP($G36,Depth_Lookup!$A$3:$J$561,9,0))-(I36/100))&gt;=0,"Good","Too Long")</f>
        <v>Good</v>
      </c>
      <c r="K36" s="28">
        <f>(VLOOKUP($G36,Depth_Lookup!$A$3:$J$561,10,0))+(H36/100)</f>
        <v>23.6</v>
      </c>
      <c r="L36" s="28">
        <f>(VLOOKUP($G36,Depth_Lookup!$A$3:$J$561,10,0))+(I36/100)</f>
        <v>24.465</v>
      </c>
      <c r="M36" s="29" t="s">
        <v>116</v>
      </c>
      <c r="N36" s="1" t="s">
        <v>87</v>
      </c>
      <c r="O36" s="1" t="s">
        <v>117</v>
      </c>
      <c r="P36" s="1" t="s">
        <v>91</v>
      </c>
      <c r="Q36" s="2" t="str">
        <f t="shared" si="1"/>
        <v>Plagioclase-bearing Dunite</v>
      </c>
      <c r="R36" s="1" t="s">
        <v>100</v>
      </c>
      <c r="S36" s="1" t="str">
        <f t="shared" si="2"/>
        <v>Continuous</v>
      </c>
      <c r="V36" s="1" t="s">
        <v>93</v>
      </c>
      <c r="W36" s="30">
        <f>VLOOKUP(V36,definitions_list_lookup!$A$13:$B$19,2,0)</f>
        <v>3</v>
      </c>
      <c r="X36" s="1" t="s">
        <v>94</v>
      </c>
      <c r="Y36" s="1" t="s">
        <v>95</v>
      </c>
      <c r="AD36" s="6" t="s">
        <v>89</v>
      </c>
      <c r="AE36" s="2">
        <f>VLOOKUP(AD36,definitions_list_lookup!$V$13:$W$16,2,0)</f>
        <v>0</v>
      </c>
      <c r="AG36" s="1" t="s">
        <v>96</v>
      </c>
      <c r="AH36" s="31">
        <v>96.5</v>
      </c>
      <c r="AI36" s="1">
        <v>5</v>
      </c>
      <c r="AJ36" s="1">
        <v>1</v>
      </c>
      <c r="AK36" s="1" t="s">
        <v>97</v>
      </c>
      <c r="AL36" s="1" t="s">
        <v>98</v>
      </c>
      <c r="AN36" s="31">
        <v>1.5</v>
      </c>
      <c r="AO36" s="1">
        <v>2</v>
      </c>
      <c r="AP36" s="1">
        <v>0.5</v>
      </c>
      <c r="AQ36" s="1" t="s">
        <v>118</v>
      </c>
      <c r="AR36" s="1" t="s">
        <v>98</v>
      </c>
      <c r="AT36" s="31">
        <v>0.5</v>
      </c>
      <c r="AU36" s="1">
        <v>2</v>
      </c>
      <c r="AV36" s="1">
        <v>0.5</v>
      </c>
      <c r="AW36" s="1" t="s">
        <v>118</v>
      </c>
      <c r="AX36" s="1" t="s">
        <v>98</v>
      </c>
      <c r="AZ36" s="31">
        <v>0</v>
      </c>
      <c r="BF36" s="31">
        <v>0</v>
      </c>
      <c r="BL36" s="31">
        <v>1</v>
      </c>
      <c r="BM36" s="1">
        <v>1</v>
      </c>
      <c r="BN36" s="1">
        <v>0.5</v>
      </c>
      <c r="BO36" s="1" t="s">
        <v>97</v>
      </c>
      <c r="BP36" s="1" t="s">
        <v>98</v>
      </c>
      <c r="BX36" s="31">
        <v>0.5</v>
      </c>
      <c r="BY36" s="1">
        <v>0.5</v>
      </c>
      <c r="BZ36" s="1">
        <v>0.1</v>
      </c>
      <c r="CA36" s="1" t="s">
        <v>97</v>
      </c>
      <c r="CB36" s="1" t="s">
        <v>98</v>
      </c>
      <c r="CE36" s="1" t="s">
        <v>99</v>
      </c>
      <c r="CL36" s="32">
        <f t="shared" si="3"/>
        <v>100</v>
      </c>
      <c r="CM36" s="1" t="str">
        <f>VLOOKUP(O36,definitions_list_lookup!$K$30:$L$54,2,0)</f>
        <v>Pl-b</v>
      </c>
    </row>
    <row r="37" spans="1:91">
      <c r="A37" s="27">
        <v>43301</v>
      </c>
      <c r="B37" s="1" t="s">
        <v>85</v>
      </c>
      <c r="D37" s="1" t="s">
        <v>86</v>
      </c>
      <c r="E37" s="1">
        <v>15</v>
      </c>
      <c r="F37" s="1">
        <v>2</v>
      </c>
      <c r="G37" s="2" t="str">
        <f t="shared" si="0"/>
        <v>15-2</v>
      </c>
      <c r="H37" s="1">
        <v>0</v>
      </c>
      <c r="I37" s="1">
        <v>15.5</v>
      </c>
      <c r="J37" s="3" t="str">
        <f>IF(((VLOOKUP($G37,Depth_Lookup!$A$3:$J$561,9,0))-(I37/100))&gt;=0,"Good","Too Long")</f>
        <v>Good</v>
      </c>
      <c r="K37" s="28">
        <f>(VLOOKUP($G37,Depth_Lookup!$A$3:$J$561,10,0))+(H37/100)</f>
        <v>24.465</v>
      </c>
      <c r="L37" s="28">
        <f>(VLOOKUP($G37,Depth_Lookup!$A$3:$J$561,10,0))+(I37/100)</f>
        <v>24.62</v>
      </c>
      <c r="M37" s="29" t="s">
        <v>116</v>
      </c>
      <c r="N37" s="1" t="s">
        <v>87</v>
      </c>
      <c r="O37" s="1" t="s">
        <v>117</v>
      </c>
      <c r="P37" s="1" t="s">
        <v>91</v>
      </c>
      <c r="Q37" s="2" t="str">
        <f t="shared" si="1"/>
        <v>Plagioclase-bearing Dunite</v>
      </c>
      <c r="R37" s="1" t="s">
        <v>100</v>
      </c>
      <c r="S37" s="1" t="str">
        <f t="shared" si="2"/>
        <v>Modal</v>
      </c>
      <c r="V37" s="1" t="s">
        <v>93</v>
      </c>
      <c r="W37" s="30">
        <f>VLOOKUP(V37,definitions_list_lookup!$A$13:$B$19,2,0)</f>
        <v>3</v>
      </c>
      <c r="X37" s="1" t="s">
        <v>94</v>
      </c>
      <c r="Y37" s="1" t="s">
        <v>95</v>
      </c>
      <c r="AD37" s="6" t="s">
        <v>89</v>
      </c>
      <c r="AE37" s="2">
        <f>VLOOKUP(AD37,definitions_list_lookup!$V$13:$W$16,2,0)</f>
        <v>0</v>
      </c>
      <c r="AG37" s="1" t="s">
        <v>96</v>
      </c>
      <c r="AH37" s="31">
        <v>96.5</v>
      </c>
      <c r="AI37" s="1">
        <v>5</v>
      </c>
      <c r="AJ37" s="1">
        <v>1</v>
      </c>
      <c r="AK37" s="1" t="s">
        <v>97</v>
      </c>
      <c r="AL37" s="1" t="s">
        <v>98</v>
      </c>
      <c r="AN37" s="31">
        <v>1.5</v>
      </c>
      <c r="AO37" s="1">
        <v>2</v>
      </c>
      <c r="AP37" s="1">
        <v>0.5</v>
      </c>
      <c r="AQ37" s="1" t="s">
        <v>118</v>
      </c>
      <c r="AR37" s="1" t="s">
        <v>98</v>
      </c>
      <c r="AT37" s="31">
        <v>0.5</v>
      </c>
      <c r="AU37" s="1">
        <v>2</v>
      </c>
      <c r="AV37" s="1">
        <v>0.5</v>
      </c>
      <c r="AW37" s="1" t="s">
        <v>118</v>
      </c>
      <c r="AX37" s="1" t="s">
        <v>98</v>
      </c>
      <c r="AZ37" s="31">
        <v>0</v>
      </c>
      <c r="BF37" s="31">
        <v>0</v>
      </c>
      <c r="BL37" s="31">
        <v>1</v>
      </c>
      <c r="BM37" s="1">
        <v>1</v>
      </c>
      <c r="BN37" s="1">
        <v>0.5</v>
      </c>
      <c r="BO37" s="1" t="s">
        <v>97</v>
      </c>
      <c r="BP37" s="1" t="s">
        <v>98</v>
      </c>
      <c r="BX37" s="31">
        <v>0.5</v>
      </c>
      <c r="BY37" s="1">
        <v>0.5</v>
      </c>
      <c r="BZ37" s="1">
        <v>0.1</v>
      </c>
      <c r="CA37" s="1" t="s">
        <v>97</v>
      </c>
      <c r="CB37" s="1" t="s">
        <v>98</v>
      </c>
      <c r="CE37" s="1" t="s">
        <v>99</v>
      </c>
      <c r="CL37" s="32">
        <f t="shared" si="3"/>
        <v>100</v>
      </c>
      <c r="CM37" s="1" t="str">
        <f>VLOOKUP(O37,definitions_list_lookup!$K$30:$L$54,2,0)</f>
        <v>Pl-b</v>
      </c>
    </row>
    <row r="38" spans="1:91">
      <c r="A38" s="27">
        <v>43301</v>
      </c>
      <c r="B38" s="1" t="s">
        <v>85</v>
      </c>
      <c r="D38" s="1" t="s">
        <v>86</v>
      </c>
      <c r="E38" s="1">
        <v>15</v>
      </c>
      <c r="F38" s="1">
        <v>2</v>
      </c>
      <c r="G38" s="2" t="str">
        <f t="shared" si="0"/>
        <v>15-2</v>
      </c>
      <c r="H38" s="1">
        <v>15.5</v>
      </c>
      <c r="I38" s="1">
        <v>82</v>
      </c>
      <c r="J38" s="3" t="str">
        <f>IF(((VLOOKUP($G38,Depth_Lookup!$A$3:$J$561,9,0))-(I38/100))&gt;=0,"Good","Too Long")</f>
        <v>Good</v>
      </c>
      <c r="K38" s="28">
        <f>(VLOOKUP($G38,Depth_Lookup!$A$3:$J$561,10,0))+(H38/100)</f>
        <v>24.62</v>
      </c>
      <c r="L38" s="28">
        <f>(VLOOKUP($G38,Depth_Lookup!$A$3:$J$561,10,0))+(I38/100)</f>
        <v>25.285</v>
      </c>
      <c r="M38" s="5" t="s">
        <v>119</v>
      </c>
      <c r="N38" s="1">
        <v>2</v>
      </c>
      <c r="P38" s="1" t="s">
        <v>91</v>
      </c>
      <c r="Q38" s="2" t="str">
        <f t="shared" si="1"/>
        <v xml:space="preserve"> Dunite</v>
      </c>
      <c r="R38" s="1" t="s">
        <v>120</v>
      </c>
      <c r="S38" s="1" t="str">
        <f t="shared" si="2"/>
        <v>Continuous</v>
      </c>
      <c r="T38" s="1" t="s">
        <v>121</v>
      </c>
      <c r="U38" s="1" t="s">
        <v>122</v>
      </c>
      <c r="V38" s="1" t="s">
        <v>93</v>
      </c>
      <c r="W38" s="30">
        <f>VLOOKUP(V38,definitions_list_lookup!$A$13:$B$19,2,0)</f>
        <v>3</v>
      </c>
      <c r="X38" s="1" t="s">
        <v>94</v>
      </c>
      <c r="Y38" s="1" t="s">
        <v>95</v>
      </c>
      <c r="AD38" s="6" t="s">
        <v>89</v>
      </c>
      <c r="AE38" s="2">
        <f>VLOOKUP(AD38,definitions_list_lookup!$V$13:$W$16,2,0)</f>
        <v>0</v>
      </c>
      <c r="AG38" s="1" t="s">
        <v>96</v>
      </c>
      <c r="AH38" s="31">
        <v>98.5</v>
      </c>
      <c r="AI38" s="1">
        <v>1</v>
      </c>
      <c r="AJ38" s="1">
        <v>0.5</v>
      </c>
      <c r="AK38" s="1" t="s">
        <v>97</v>
      </c>
      <c r="AL38" s="1" t="s">
        <v>98</v>
      </c>
      <c r="AN38" s="31">
        <v>0</v>
      </c>
      <c r="AT38" s="31">
        <v>0</v>
      </c>
      <c r="AZ38" s="31">
        <v>0</v>
      </c>
      <c r="BF38" s="31">
        <v>0</v>
      </c>
      <c r="BL38" s="31">
        <v>1</v>
      </c>
      <c r="BM38" s="1">
        <v>0.5</v>
      </c>
      <c r="BN38" s="1">
        <v>0.1</v>
      </c>
      <c r="BO38" s="1" t="s">
        <v>97</v>
      </c>
      <c r="BP38" s="1" t="s">
        <v>98</v>
      </c>
      <c r="BX38" s="31">
        <v>0.5</v>
      </c>
      <c r="BY38" s="1">
        <v>0.1</v>
      </c>
      <c r="BZ38" s="1">
        <v>0.1</v>
      </c>
      <c r="CA38" s="1" t="s">
        <v>97</v>
      </c>
      <c r="CB38" s="1" t="s">
        <v>98</v>
      </c>
      <c r="CE38" s="1" t="s">
        <v>123</v>
      </c>
      <c r="CL38" s="32">
        <f t="shared" si="3"/>
        <v>100</v>
      </c>
      <c r="CM38" s="1" t="e">
        <f>VLOOKUP(O38,definitions_list_lookup!$K$30:$L$54,2,0)</f>
        <v>#N/A</v>
      </c>
    </row>
    <row r="39" spans="1:91">
      <c r="A39" s="27">
        <v>43301</v>
      </c>
      <c r="B39" s="1" t="s">
        <v>85</v>
      </c>
      <c r="D39" s="1" t="s">
        <v>86</v>
      </c>
      <c r="E39" s="1">
        <v>15</v>
      </c>
      <c r="F39" s="1">
        <v>3</v>
      </c>
      <c r="G39" s="2" t="str">
        <f t="shared" si="0"/>
        <v>15-3</v>
      </c>
      <c r="H39" s="1">
        <v>0</v>
      </c>
      <c r="I39" s="1">
        <v>42.5</v>
      </c>
      <c r="J39" s="3" t="str">
        <f>IF(((VLOOKUP($G39,Depth_Lookup!$A$3:$J$561,9,0))-(I39/100))&gt;=0,"Good","Too Long")</f>
        <v>Good</v>
      </c>
      <c r="K39" s="28">
        <f>(VLOOKUP($G39,Depth_Lookup!$A$3:$J$561,10,0))+(H39/100)</f>
        <v>25.285</v>
      </c>
      <c r="L39" s="28">
        <f>(VLOOKUP($G39,Depth_Lookup!$A$3:$J$561,10,0))+(I39/100)</f>
        <v>25.71</v>
      </c>
      <c r="M39" s="5" t="s">
        <v>119</v>
      </c>
      <c r="N39" s="1">
        <v>2</v>
      </c>
      <c r="P39" s="1" t="s">
        <v>91</v>
      </c>
      <c r="Q39" s="2" t="str">
        <f t="shared" si="1"/>
        <v xml:space="preserve"> Dunite</v>
      </c>
      <c r="R39" s="1" t="s">
        <v>100</v>
      </c>
      <c r="S39" s="1" t="str">
        <f t="shared" si="2"/>
        <v>Intrusive</v>
      </c>
      <c r="V39" s="1" t="s">
        <v>93</v>
      </c>
      <c r="W39" s="30">
        <f>VLOOKUP(V39,definitions_list_lookup!$A$13:$B$19,2,0)</f>
        <v>3</v>
      </c>
      <c r="X39" s="1" t="s">
        <v>94</v>
      </c>
      <c r="Y39" s="1" t="s">
        <v>95</v>
      </c>
      <c r="AD39" s="6" t="s">
        <v>89</v>
      </c>
      <c r="AE39" s="2">
        <f>VLOOKUP(AD39,definitions_list_lookup!$V$13:$W$16,2,0)</f>
        <v>0</v>
      </c>
      <c r="AG39" s="1" t="s">
        <v>96</v>
      </c>
      <c r="AH39" s="31">
        <v>98.5</v>
      </c>
      <c r="AI39" s="1">
        <v>1</v>
      </c>
      <c r="AJ39" s="1">
        <v>0.5</v>
      </c>
      <c r="AK39" s="1" t="s">
        <v>97</v>
      </c>
      <c r="AL39" s="1" t="s">
        <v>98</v>
      </c>
      <c r="AN39" s="31">
        <v>0</v>
      </c>
      <c r="AT39" s="31">
        <v>0</v>
      </c>
      <c r="AZ39" s="31">
        <v>0</v>
      </c>
      <c r="BF39" s="31">
        <v>0</v>
      </c>
      <c r="BL39" s="31">
        <v>1</v>
      </c>
      <c r="BM39" s="1">
        <v>0.5</v>
      </c>
      <c r="BN39" s="1">
        <v>0.1</v>
      </c>
      <c r="BO39" s="1" t="s">
        <v>97</v>
      </c>
      <c r="BP39" s="1" t="s">
        <v>98</v>
      </c>
      <c r="BX39" s="31">
        <v>0.5</v>
      </c>
      <c r="BY39" s="1">
        <v>0.1</v>
      </c>
      <c r="BZ39" s="1">
        <v>0.1</v>
      </c>
      <c r="CA39" s="1" t="s">
        <v>97</v>
      </c>
      <c r="CB39" s="1" t="s">
        <v>98</v>
      </c>
      <c r="CE39" s="1" t="s">
        <v>123</v>
      </c>
      <c r="CL39" s="32">
        <f t="shared" si="3"/>
        <v>100</v>
      </c>
      <c r="CM39" s="1" t="e">
        <f>VLOOKUP(O39,definitions_list_lookup!$K$30:$L$54,2,0)</f>
        <v>#N/A</v>
      </c>
    </row>
    <row r="40" spans="1:91">
      <c r="A40" s="27">
        <v>43301</v>
      </c>
      <c r="B40" s="1" t="s">
        <v>85</v>
      </c>
      <c r="D40" s="1" t="s">
        <v>86</v>
      </c>
      <c r="E40" s="1">
        <v>15</v>
      </c>
      <c r="F40" s="1">
        <v>3</v>
      </c>
      <c r="G40" s="2" t="str">
        <f t="shared" si="0"/>
        <v>15-3</v>
      </c>
      <c r="H40" s="1">
        <v>42.5</v>
      </c>
      <c r="I40" s="1">
        <v>43</v>
      </c>
      <c r="J40" s="3" t="str">
        <f>IF(((VLOOKUP($G40,Depth_Lookup!$A$3:$J$561,9,0))-(I40/100))&gt;=0,"Good","Too Long")</f>
        <v>Good</v>
      </c>
      <c r="K40" s="28">
        <f>(VLOOKUP($G40,Depth_Lookup!$A$3:$J$561,10,0))+(H40/100)</f>
        <v>25.71</v>
      </c>
      <c r="L40" s="28">
        <f>(VLOOKUP($G40,Depth_Lookup!$A$3:$J$561,10,0))+(I40/100)</f>
        <v>25.715</v>
      </c>
      <c r="M40" s="5" t="s">
        <v>124</v>
      </c>
      <c r="N40" s="1">
        <v>1</v>
      </c>
      <c r="P40" s="1" t="s">
        <v>111</v>
      </c>
      <c r="Q40" s="2" t="str">
        <f t="shared" si="1"/>
        <v xml:space="preserve"> Gabbronorite</v>
      </c>
      <c r="R40" s="1" t="s">
        <v>105</v>
      </c>
      <c r="S40" s="1" t="str">
        <f t="shared" si="2"/>
        <v>Intrusive</v>
      </c>
      <c r="T40" s="1" t="s">
        <v>101</v>
      </c>
      <c r="U40" s="1" t="s">
        <v>102</v>
      </c>
      <c r="V40" s="1" t="s">
        <v>112</v>
      </c>
      <c r="W40" s="30">
        <f>VLOOKUP(V40,definitions_list_lookup!$A$13:$B$19,2,0)</f>
        <v>5</v>
      </c>
      <c r="X40" s="1" t="s">
        <v>94</v>
      </c>
      <c r="Y40" s="1" t="s">
        <v>95</v>
      </c>
      <c r="AD40" s="6" t="s">
        <v>89</v>
      </c>
      <c r="AE40" s="2">
        <f>VLOOKUP(AD40,definitions_list_lookup!$V$13:$W$16,2,0)</f>
        <v>0</v>
      </c>
      <c r="AG40" s="1" t="s">
        <v>96</v>
      </c>
      <c r="AH40" s="31">
        <v>0</v>
      </c>
      <c r="AN40" s="31">
        <v>50</v>
      </c>
      <c r="AO40" s="1">
        <v>3</v>
      </c>
      <c r="AP40" s="1">
        <v>1</v>
      </c>
      <c r="AQ40" s="1" t="s">
        <v>97</v>
      </c>
      <c r="AR40" s="1" t="s">
        <v>98</v>
      </c>
      <c r="AT40" s="31">
        <v>30</v>
      </c>
      <c r="AU40" s="1">
        <v>3</v>
      </c>
      <c r="AV40" s="1">
        <v>1</v>
      </c>
      <c r="AW40" s="1" t="s">
        <v>125</v>
      </c>
      <c r="AX40" s="1" t="s">
        <v>98</v>
      </c>
      <c r="AZ40" s="31">
        <v>20</v>
      </c>
      <c r="BA40" s="1">
        <v>3</v>
      </c>
      <c r="BB40" s="1">
        <v>1</v>
      </c>
      <c r="BC40" s="1" t="s">
        <v>97</v>
      </c>
      <c r="BD40" s="1" t="s">
        <v>113</v>
      </c>
      <c r="BF40" s="31">
        <v>0</v>
      </c>
      <c r="BL40" s="31">
        <v>0</v>
      </c>
      <c r="BX40" s="31">
        <v>0</v>
      </c>
      <c r="CE40" s="1" t="s">
        <v>115</v>
      </c>
      <c r="CL40" s="32">
        <f t="shared" si="3"/>
        <v>100</v>
      </c>
      <c r="CM40" s="1" t="e">
        <f>VLOOKUP(O40,definitions_list_lookup!$K$30:$L$54,2,0)</f>
        <v>#N/A</v>
      </c>
    </row>
    <row r="41" spans="1:91">
      <c r="A41" s="27">
        <v>43301</v>
      </c>
      <c r="B41" s="1" t="s">
        <v>85</v>
      </c>
      <c r="D41" s="1" t="s">
        <v>86</v>
      </c>
      <c r="E41" s="1">
        <v>15</v>
      </c>
      <c r="F41" s="1">
        <v>3</v>
      </c>
      <c r="G41" s="2" t="str">
        <f t="shared" si="0"/>
        <v>15-3</v>
      </c>
      <c r="H41" s="1">
        <v>43</v>
      </c>
      <c r="I41" s="1">
        <v>64</v>
      </c>
      <c r="J41" s="3" t="str">
        <f>IF(((VLOOKUP($G41,Depth_Lookup!$A$3:$J$561,9,0))-(I41/100))&gt;=0,"Good","Too Long")</f>
        <v>Good</v>
      </c>
      <c r="K41" s="28">
        <f>(VLOOKUP($G41,Depth_Lookup!$A$3:$J$561,10,0))+(H41/100)</f>
        <v>25.715</v>
      </c>
      <c r="L41" s="28">
        <f>(VLOOKUP($G41,Depth_Lookup!$A$3:$J$561,10,0))+(I41/100)</f>
        <v>25.925000000000001</v>
      </c>
      <c r="M41" s="5" t="s">
        <v>126</v>
      </c>
      <c r="N41" s="1" t="s">
        <v>87</v>
      </c>
      <c r="P41" s="1" t="s">
        <v>91</v>
      </c>
      <c r="Q41" s="2" t="str">
        <f t="shared" si="1"/>
        <v xml:space="preserve"> Dunite</v>
      </c>
      <c r="R41" s="1" t="s">
        <v>105</v>
      </c>
      <c r="S41" s="1" t="str">
        <f t="shared" si="2"/>
        <v>Continuous</v>
      </c>
      <c r="T41" s="1" t="s">
        <v>101</v>
      </c>
      <c r="U41" s="1" t="s">
        <v>102</v>
      </c>
      <c r="V41" s="1" t="s">
        <v>93</v>
      </c>
      <c r="W41" s="30">
        <f>VLOOKUP(V41,definitions_list_lookup!$A$13:$B$19,2,0)</f>
        <v>3</v>
      </c>
      <c r="X41" s="1" t="s">
        <v>94</v>
      </c>
      <c r="Y41" s="1" t="s">
        <v>95</v>
      </c>
      <c r="AD41" s="6" t="s">
        <v>89</v>
      </c>
      <c r="AE41" s="2">
        <f>VLOOKUP(AD41,definitions_list_lookup!$V$13:$W$16,2,0)</f>
        <v>0</v>
      </c>
      <c r="AG41" s="1" t="s">
        <v>96</v>
      </c>
      <c r="AH41" s="31">
        <v>98.5</v>
      </c>
      <c r="AI41" s="1">
        <v>1</v>
      </c>
      <c r="AJ41" s="1">
        <v>0.5</v>
      </c>
      <c r="AK41" s="1" t="s">
        <v>97</v>
      </c>
      <c r="AL41" s="1" t="s">
        <v>98</v>
      </c>
      <c r="AN41" s="31">
        <v>0</v>
      </c>
      <c r="AT41" s="31">
        <v>0</v>
      </c>
      <c r="AZ41" s="31">
        <v>0</v>
      </c>
      <c r="BF41" s="31">
        <v>0</v>
      </c>
      <c r="BL41" s="31">
        <v>1</v>
      </c>
      <c r="BM41" s="1">
        <v>0.5</v>
      </c>
      <c r="BN41" s="1">
        <v>0.1</v>
      </c>
      <c r="BO41" s="1" t="s">
        <v>97</v>
      </c>
      <c r="BP41" s="1" t="s">
        <v>98</v>
      </c>
      <c r="BX41" s="31">
        <v>0.5</v>
      </c>
      <c r="BY41" s="1">
        <v>0.1</v>
      </c>
      <c r="BZ41" s="1">
        <v>0.1</v>
      </c>
      <c r="CA41" s="1" t="s">
        <v>97</v>
      </c>
      <c r="CB41" s="1" t="s">
        <v>98</v>
      </c>
      <c r="CE41" s="1" t="s">
        <v>123</v>
      </c>
      <c r="CL41" s="32">
        <f t="shared" si="3"/>
        <v>100</v>
      </c>
      <c r="CM41" s="1" t="e">
        <f>VLOOKUP(O41,definitions_list_lookup!$K$30:$L$54,2,0)</f>
        <v>#N/A</v>
      </c>
    </row>
    <row r="42" spans="1:91">
      <c r="A42" s="27">
        <v>43301</v>
      </c>
      <c r="B42" s="1" t="s">
        <v>85</v>
      </c>
      <c r="D42" s="1" t="s">
        <v>86</v>
      </c>
      <c r="E42" s="1">
        <v>15</v>
      </c>
      <c r="F42" s="1">
        <v>4</v>
      </c>
      <c r="G42" s="2" t="str">
        <f t="shared" si="0"/>
        <v>15-4</v>
      </c>
      <c r="H42" s="1">
        <v>0</v>
      </c>
      <c r="I42" s="1">
        <v>78</v>
      </c>
      <c r="J42" s="3" t="str">
        <f>IF(((VLOOKUP($G42,Depth_Lookup!$A$3:$J$561,9,0))-(I42/100))&gt;=0,"Good","Too Long")</f>
        <v>Good</v>
      </c>
      <c r="K42" s="28">
        <f>(VLOOKUP($G42,Depth_Lookup!$A$3:$J$561,10,0))+(H42/100)</f>
        <v>25.925000000000001</v>
      </c>
      <c r="L42" s="28">
        <f>(VLOOKUP($G42,Depth_Lookup!$A$3:$J$561,10,0))+(I42/100)</f>
        <v>26.705000000000002</v>
      </c>
      <c r="M42" s="5" t="s">
        <v>126</v>
      </c>
      <c r="N42" s="1" t="s">
        <v>87</v>
      </c>
      <c r="P42" s="1" t="s">
        <v>91</v>
      </c>
      <c r="Q42" s="2" t="str">
        <f t="shared" si="1"/>
        <v xml:space="preserve"> Dunite</v>
      </c>
      <c r="R42" s="1" t="s">
        <v>100</v>
      </c>
      <c r="S42" s="1" t="str">
        <f t="shared" si="2"/>
        <v>Continuous</v>
      </c>
      <c r="V42" s="1" t="s">
        <v>93</v>
      </c>
      <c r="W42" s="30">
        <f>VLOOKUP(V42,definitions_list_lookup!$A$13:$B$19,2,0)</f>
        <v>3</v>
      </c>
      <c r="X42" s="1" t="s">
        <v>94</v>
      </c>
      <c r="Y42" s="1" t="s">
        <v>95</v>
      </c>
      <c r="AD42" s="6" t="s">
        <v>89</v>
      </c>
      <c r="AE42" s="2">
        <f>VLOOKUP(AD42,definitions_list_lookup!$V$13:$W$16,2,0)</f>
        <v>0</v>
      </c>
      <c r="AG42" s="1" t="s">
        <v>96</v>
      </c>
      <c r="AH42" s="31">
        <v>98.5</v>
      </c>
      <c r="AI42" s="1">
        <v>1</v>
      </c>
      <c r="AJ42" s="1">
        <v>0.5</v>
      </c>
      <c r="AK42" s="1" t="s">
        <v>97</v>
      </c>
      <c r="AL42" s="1" t="s">
        <v>98</v>
      </c>
      <c r="AN42" s="31">
        <v>0</v>
      </c>
      <c r="AT42" s="31">
        <v>0</v>
      </c>
      <c r="AZ42" s="31">
        <v>0</v>
      </c>
      <c r="BF42" s="31">
        <v>0</v>
      </c>
      <c r="BL42" s="31">
        <v>1</v>
      </c>
      <c r="BM42" s="1">
        <v>0.5</v>
      </c>
      <c r="BN42" s="1">
        <v>0.1</v>
      </c>
      <c r="BO42" s="1" t="s">
        <v>97</v>
      </c>
      <c r="BP42" s="1" t="s">
        <v>98</v>
      </c>
      <c r="BX42" s="31">
        <v>0.5</v>
      </c>
      <c r="BY42" s="1">
        <v>0.1</v>
      </c>
      <c r="BZ42" s="1">
        <v>0.1</v>
      </c>
      <c r="CA42" s="1" t="s">
        <v>97</v>
      </c>
      <c r="CB42" s="1" t="s">
        <v>98</v>
      </c>
      <c r="CE42" s="1" t="s">
        <v>123</v>
      </c>
      <c r="CL42" s="32">
        <f t="shared" si="3"/>
        <v>100</v>
      </c>
      <c r="CM42" s="1" t="e">
        <f>VLOOKUP(O42,definitions_list_lookup!$K$30:$L$54,2,0)</f>
        <v>#N/A</v>
      </c>
    </row>
    <row r="43" spans="1:91">
      <c r="A43" s="27">
        <v>43301</v>
      </c>
      <c r="B43" s="1" t="s">
        <v>85</v>
      </c>
      <c r="D43" s="1" t="s">
        <v>86</v>
      </c>
      <c r="E43" s="1">
        <v>16</v>
      </c>
      <c r="F43" s="1">
        <v>1</v>
      </c>
      <c r="G43" s="2" t="str">
        <f t="shared" si="0"/>
        <v>16-1</v>
      </c>
      <c r="H43" s="1">
        <v>0</v>
      </c>
      <c r="I43" s="1">
        <v>69.5</v>
      </c>
      <c r="J43" s="3" t="str">
        <f>IF(((VLOOKUP($G43,Depth_Lookup!$A$3:$J$561,9,0))-(I43/100))&gt;=0,"Good","Too Long")</f>
        <v>Good</v>
      </c>
      <c r="K43" s="28">
        <f>(VLOOKUP($G43,Depth_Lookup!$A$3:$J$561,10,0))+(H43/100)</f>
        <v>26.6</v>
      </c>
      <c r="L43" s="28">
        <f>(VLOOKUP($G43,Depth_Lookup!$A$3:$J$561,10,0))+(I43/100)</f>
        <v>27.295000000000002</v>
      </c>
      <c r="M43" s="5" t="s">
        <v>126</v>
      </c>
      <c r="N43" s="1" t="s">
        <v>87</v>
      </c>
      <c r="P43" s="1" t="s">
        <v>91</v>
      </c>
      <c r="Q43" s="2" t="str">
        <f t="shared" si="1"/>
        <v xml:space="preserve"> Dunite</v>
      </c>
      <c r="R43" s="1" t="s">
        <v>100</v>
      </c>
      <c r="S43" s="1" t="str">
        <f t="shared" si="2"/>
        <v>Continuous</v>
      </c>
      <c r="V43" s="1" t="s">
        <v>93</v>
      </c>
      <c r="W43" s="30">
        <f>VLOOKUP(V43,definitions_list_lookup!$A$13:$B$19,2,0)</f>
        <v>3</v>
      </c>
      <c r="X43" s="1" t="s">
        <v>94</v>
      </c>
      <c r="Y43" s="1" t="s">
        <v>95</v>
      </c>
      <c r="AD43" s="6" t="s">
        <v>89</v>
      </c>
      <c r="AE43" s="2">
        <f>VLOOKUP(AD43,definitions_list_lookup!$V$13:$W$16,2,0)</f>
        <v>0</v>
      </c>
      <c r="AG43" s="1" t="s">
        <v>96</v>
      </c>
      <c r="AH43" s="31">
        <v>98.5</v>
      </c>
      <c r="AI43" s="1">
        <v>1</v>
      </c>
      <c r="AJ43" s="1">
        <v>0.5</v>
      </c>
      <c r="AK43" s="1" t="s">
        <v>97</v>
      </c>
      <c r="AL43" s="1" t="s">
        <v>98</v>
      </c>
      <c r="AN43" s="31">
        <v>0</v>
      </c>
      <c r="AT43" s="31">
        <v>0</v>
      </c>
      <c r="AZ43" s="31">
        <v>0</v>
      </c>
      <c r="BF43" s="31">
        <v>0</v>
      </c>
      <c r="BL43" s="31">
        <v>1</v>
      </c>
      <c r="BM43" s="1">
        <v>0.5</v>
      </c>
      <c r="BN43" s="1">
        <v>0.1</v>
      </c>
      <c r="BO43" s="1" t="s">
        <v>97</v>
      </c>
      <c r="BP43" s="1" t="s">
        <v>98</v>
      </c>
      <c r="BX43" s="31">
        <v>0.5</v>
      </c>
      <c r="BY43" s="1">
        <v>0.1</v>
      </c>
      <c r="BZ43" s="1">
        <v>0.1</v>
      </c>
      <c r="CA43" s="1" t="s">
        <v>97</v>
      </c>
      <c r="CB43" s="1" t="s">
        <v>98</v>
      </c>
      <c r="CE43" s="1" t="s">
        <v>123</v>
      </c>
      <c r="CL43" s="32">
        <f t="shared" si="3"/>
        <v>100</v>
      </c>
      <c r="CM43" s="1" t="e">
        <f>VLOOKUP(O43,definitions_list_lookup!$K$30:$L$54,2,0)</f>
        <v>#N/A</v>
      </c>
    </row>
    <row r="44" spans="1:91">
      <c r="A44" s="27">
        <v>43301</v>
      </c>
      <c r="B44" s="1" t="s">
        <v>85</v>
      </c>
      <c r="D44" s="1" t="s">
        <v>86</v>
      </c>
      <c r="E44" s="1">
        <v>16</v>
      </c>
      <c r="F44" s="1">
        <v>2</v>
      </c>
      <c r="G44" s="2" t="str">
        <f t="shared" si="0"/>
        <v>16-2</v>
      </c>
      <c r="H44" s="1">
        <v>0</v>
      </c>
      <c r="I44" s="1">
        <v>79</v>
      </c>
      <c r="J44" s="3" t="str">
        <f>IF(((VLOOKUP($G44,Depth_Lookup!$A$3:$J$561,9,0))-(I44/100))&gt;=0,"Good","Too Long")</f>
        <v>Good</v>
      </c>
      <c r="K44" s="28">
        <f>(VLOOKUP($G44,Depth_Lookup!$A$3:$J$561,10,0))+(H44/100)</f>
        <v>27.295000000000002</v>
      </c>
      <c r="L44" s="28">
        <f>(VLOOKUP($G44,Depth_Lookup!$A$3:$J$561,10,0))+(I44/100)</f>
        <v>28.085000000000001</v>
      </c>
      <c r="M44" s="5" t="s">
        <v>126</v>
      </c>
      <c r="N44" s="1" t="s">
        <v>87</v>
      </c>
      <c r="P44" s="1" t="s">
        <v>91</v>
      </c>
      <c r="Q44" s="2" t="str">
        <f t="shared" si="1"/>
        <v xml:space="preserve"> Dunite</v>
      </c>
      <c r="R44" s="1" t="s">
        <v>100</v>
      </c>
      <c r="S44" s="1" t="str">
        <f t="shared" si="2"/>
        <v>Continuous</v>
      </c>
      <c r="V44" s="1" t="s">
        <v>93</v>
      </c>
      <c r="W44" s="30">
        <f>VLOOKUP(V44,definitions_list_lookup!$A$13:$B$19,2,0)</f>
        <v>3</v>
      </c>
      <c r="X44" s="1" t="s">
        <v>94</v>
      </c>
      <c r="Y44" s="1" t="s">
        <v>95</v>
      </c>
      <c r="AD44" s="6" t="s">
        <v>89</v>
      </c>
      <c r="AE44" s="2">
        <f>VLOOKUP(AD44,definitions_list_lookup!$V$13:$W$16,2,0)</f>
        <v>0</v>
      </c>
      <c r="AG44" s="1" t="s">
        <v>96</v>
      </c>
      <c r="AH44" s="31">
        <v>98.5</v>
      </c>
      <c r="AI44" s="1">
        <v>1</v>
      </c>
      <c r="AJ44" s="1">
        <v>0.5</v>
      </c>
      <c r="AK44" s="1" t="s">
        <v>97</v>
      </c>
      <c r="AL44" s="1" t="s">
        <v>98</v>
      </c>
      <c r="AN44" s="31">
        <v>0</v>
      </c>
      <c r="AT44" s="31">
        <v>0</v>
      </c>
      <c r="AZ44" s="31">
        <v>0</v>
      </c>
      <c r="BF44" s="31">
        <v>0</v>
      </c>
      <c r="BL44" s="31">
        <v>1</v>
      </c>
      <c r="BM44" s="1">
        <v>0.5</v>
      </c>
      <c r="BN44" s="1">
        <v>0.1</v>
      </c>
      <c r="BO44" s="1" t="s">
        <v>97</v>
      </c>
      <c r="BP44" s="1" t="s">
        <v>98</v>
      </c>
      <c r="BX44" s="31">
        <v>0.5</v>
      </c>
      <c r="BY44" s="1">
        <v>0.1</v>
      </c>
      <c r="BZ44" s="1">
        <v>0.1</v>
      </c>
      <c r="CA44" s="1" t="s">
        <v>97</v>
      </c>
      <c r="CB44" s="1" t="s">
        <v>98</v>
      </c>
      <c r="CE44" s="1" t="s">
        <v>123</v>
      </c>
      <c r="CL44" s="32">
        <f t="shared" si="3"/>
        <v>100</v>
      </c>
      <c r="CM44" s="1" t="e">
        <f>VLOOKUP(O44,definitions_list_lookup!$K$30:$L$54,2,0)</f>
        <v>#N/A</v>
      </c>
    </row>
    <row r="45" spans="1:91">
      <c r="A45" s="27">
        <v>43301</v>
      </c>
      <c r="B45" s="1" t="s">
        <v>85</v>
      </c>
      <c r="D45" s="1" t="s">
        <v>86</v>
      </c>
      <c r="E45" s="1">
        <v>16</v>
      </c>
      <c r="F45" s="1">
        <v>3</v>
      </c>
      <c r="G45" s="2" t="str">
        <f t="shared" si="0"/>
        <v>16-3</v>
      </c>
      <c r="H45" s="1">
        <v>0</v>
      </c>
      <c r="I45" s="1">
        <v>93.5</v>
      </c>
      <c r="J45" s="3" t="str">
        <f>IF(((VLOOKUP($G45,Depth_Lookup!$A$3:$J$561,9,0))-(I45/100))&gt;=0,"Good","Too Long")</f>
        <v>Good</v>
      </c>
      <c r="K45" s="28">
        <f>(VLOOKUP($G45,Depth_Lookup!$A$3:$J$561,10,0))+(H45/100)</f>
        <v>28.085000000000001</v>
      </c>
      <c r="L45" s="28">
        <f>(VLOOKUP($G45,Depth_Lookup!$A$3:$J$561,10,0))+(I45/100)</f>
        <v>29.02</v>
      </c>
      <c r="M45" s="5" t="s">
        <v>126</v>
      </c>
      <c r="N45" s="1" t="s">
        <v>87</v>
      </c>
      <c r="P45" s="1" t="s">
        <v>91</v>
      </c>
      <c r="Q45" s="2" t="str">
        <f t="shared" si="1"/>
        <v xml:space="preserve"> Dunite</v>
      </c>
      <c r="R45" s="1" t="s">
        <v>100</v>
      </c>
      <c r="S45" s="1" t="str">
        <f t="shared" si="2"/>
        <v>Continuous</v>
      </c>
      <c r="V45" s="1" t="s">
        <v>93</v>
      </c>
      <c r="W45" s="30">
        <f>VLOOKUP(V45,definitions_list_lookup!$A$13:$B$19,2,0)</f>
        <v>3</v>
      </c>
      <c r="X45" s="1" t="s">
        <v>94</v>
      </c>
      <c r="Y45" s="1" t="s">
        <v>95</v>
      </c>
      <c r="AD45" s="6" t="s">
        <v>89</v>
      </c>
      <c r="AE45" s="2">
        <f>VLOOKUP(AD45,definitions_list_lookup!$V$13:$W$16,2,0)</f>
        <v>0</v>
      </c>
      <c r="AG45" s="1" t="s">
        <v>96</v>
      </c>
      <c r="AH45" s="31">
        <v>98.5</v>
      </c>
      <c r="AI45" s="1">
        <v>1</v>
      </c>
      <c r="AJ45" s="1">
        <v>0.5</v>
      </c>
      <c r="AK45" s="1" t="s">
        <v>97</v>
      </c>
      <c r="AL45" s="1" t="s">
        <v>98</v>
      </c>
      <c r="AN45" s="31">
        <v>0</v>
      </c>
      <c r="AT45" s="31">
        <v>0</v>
      </c>
      <c r="AZ45" s="31">
        <v>0</v>
      </c>
      <c r="BF45" s="31">
        <v>0</v>
      </c>
      <c r="BL45" s="31">
        <v>1</v>
      </c>
      <c r="BM45" s="1">
        <v>0.5</v>
      </c>
      <c r="BN45" s="1">
        <v>0.1</v>
      </c>
      <c r="BO45" s="1" t="s">
        <v>97</v>
      </c>
      <c r="BP45" s="1" t="s">
        <v>98</v>
      </c>
      <c r="BX45" s="31">
        <v>0.5</v>
      </c>
      <c r="BY45" s="1">
        <v>0.1</v>
      </c>
      <c r="BZ45" s="1">
        <v>0.1</v>
      </c>
      <c r="CA45" s="1" t="s">
        <v>97</v>
      </c>
      <c r="CB45" s="1" t="s">
        <v>98</v>
      </c>
      <c r="CE45" s="1" t="s">
        <v>123</v>
      </c>
      <c r="CL45" s="32">
        <f t="shared" si="3"/>
        <v>100</v>
      </c>
      <c r="CM45" s="1" t="e">
        <f>VLOOKUP(O45,definitions_list_lookup!$K$30:$L$54,2,0)</f>
        <v>#N/A</v>
      </c>
    </row>
    <row r="46" spans="1:91">
      <c r="A46" s="27">
        <v>43301</v>
      </c>
      <c r="B46" s="1" t="s">
        <v>85</v>
      </c>
      <c r="D46" s="1" t="s">
        <v>86</v>
      </c>
      <c r="E46" s="1">
        <v>16</v>
      </c>
      <c r="F46" s="1">
        <v>4</v>
      </c>
      <c r="G46" s="2" t="str">
        <f t="shared" si="0"/>
        <v>16-4</v>
      </c>
      <c r="H46" s="1">
        <v>0</v>
      </c>
      <c r="I46" s="1">
        <v>81</v>
      </c>
      <c r="J46" s="3" t="str">
        <f>IF(((VLOOKUP($G46,Depth_Lookup!$A$3:$J$561,9,0))-(I46/100))&gt;=0,"Good","Too Long")</f>
        <v>Good</v>
      </c>
      <c r="K46" s="28">
        <f>(VLOOKUP($G46,Depth_Lookup!$A$3:$J$561,10,0))+(H46/100)</f>
        <v>29.02</v>
      </c>
      <c r="L46" s="28">
        <f>(VLOOKUP($G46,Depth_Lookup!$A$3:$J$561,10,0))+(I46/100)</f>
        <v>29.83</v>
      </c>
      <c r="M46" s="5" t="s">
        <v>126</v>
      </c>
      <c r="N46" s="1" t="s">
        <v>87</v>
      </c>
      <c r="P46" s="1" t="s">
        <v>91</v>
      </c>
      <c r="Q46" s="2" t="str">
        <f t="shared" si="1"/>
        <v xml:space="preserve"> Dunite</v>
      </c>
      <c r="R46" s="1" t="s">
        <v>100</v>
      </c>
      <c r="S46" s="1" t="str">
        <f t="shared" si="2"/>
        <v>Continuous</v>
      </c>
      <c r="V46" s="1" t="s">
        <v>93</v>
      </c>
      <c r="W46" s="30">
        <f>VLOOKUP(V46,definitions_list_lookup!$A$13:$B$19,2,0)</f>
        <v>3</v>
      </c>
      <c r="X46" s="1" t="s">
        <v>94</v>
      </c>
      <c r="Y46" s="1" t="s">
        <v>95</v>
      </c>
      <c r="AD46" s="6" t="s">
        <v>89</v>
      </c>
      <c r="AE46" s="2">
        <f>VLOOKUP(AD46,definitions_list_lookup!$V$13:$W$16,2,0)</f>
        <v>0</v>
      </c>
      <c r="AG46" s="1" t="s">
        <v>96</v>
      </c>
      <c r="AH46" s="31">
        <v>98.5</v>
      </c>
      <c r="AI46" s="1">
        <v>1</v>
      </c>
      <c r="AJ46" s="1">
        <v>0.5</v>
      </c>
      <c r="AK46" s="1" t="s">
        <v>97</v>
      </c>
      <c r="AL46" s="1" t="s">
        <v>98</v>
      </c>
      <c r="AN46" s="31">
        <v>0</v>
      </c>
      <c r="AT46" s="31">
        <v>0</v>
      </c>
      <c r="AZ46" s="31">
        <v>0</v>
      </c>
      <c r="BF46" s="31">
        <v>0</v>
      </c>
      <c r="BL46" s="31">
        <v>1</v>
      </c>
      <c r="BM46" s="1">
        <v>0.5</v>
      </c>
      <c r="BN46" s="1">
        <v>0.1</v>
      </c>
      <c r="BO46" s="1" t="s">
        <v>97</v>
      </c>
      <c r="BP46" s="1" t="s">
        <v>98</v>
      </c>
      <c r="BX46" s="31">
        <v>0.5</v>
      </c>
      <c r="BY46" s="1">
        <v>0.1</v>
      </c>
      <c r="BZ46" s="1">
        <v>0.1</v>
      </c>
      <c r="CA46" s="1" t="s">
        <v>97</v>
      </c>
      <c r="CB46" s="1" t="s">
        <v>98</v>
      </c>
      <c r="CE46" s="1" t="s">
        <v>123</v>
      </c>
      <c r="CL46" s="32">
        <f t="shared" si="3"/>
        <v>100</v>
      </c>
      <c r="CM46" s="1" t="e">
        <f>VLOOKUP(O46,definitions_list_lookup!$K$30:$L$54,2,0)</f>
        <v>#N/A</v>
      </c>
    </row>
    <row r="47" spans="1:91">
      <c r="A47" s="27">
        <v>43301</v>
      </c>
      <c r="B47" s="1" t="s">
        <v>85</v>
      </c>
      <c r="D47" s="1" t="s">
        <v>86</v>
      </c>
      <c r="E47" s="1">
        <v>17</v>
      </c>
      <c r="F47" s="1">
        <v>1</v>
      </c>
      <c r="G47" s="2" t="str">
        <f t="shared" si="0"/>
        <v>17-1</v>
      </c>
      <c r="H47" s="1">
        <v>0</v>
      </c>
      <c r="I47" s="1">
        <v>90</v>
      </c>
      <c r="J47" s="3" t="str">
        <f>IF(((VLOOKUP($G47,Depth_Lookup!$A$3:$J$561,9,0))-(I47/100))&gt;=0,"Good","Too Long")</f>
        <v>Good</v>
      </c>
      <c r="K47" s="28">
        <f>(VLOOKUP($G47,Depth_Lookup!$A$3:$J$561,10,0))+(H47/100)</f>
        <v>29.6</v>
      </c>
      <c r="L47" s="28">
        <f>(VLOOKUP($G47,Depth_Lookup!$A$3:$J$561,10,0))+(I47/100)</f>
        <v>30.5</v>
      </c>
      <c r="M47" s="5" t="s">
        <v>126</v>
      </c>
      <c r="N47" s="1" t="s">
        <v>87</v>
      </c>
      <c r="P47" s="1" t="s">
        <v>91</v>
      </c>
      <c r="Q47" s="2" t="str">
        <f t="shared" si="1"/>
        <v xml:space="preserve"> Dunite</v>
      </c>
      <c r="R47" s="1" t="s">
        <v>100</v>
      </c>
      <c r="S47" s="1" t="str">
        <f t="shared" si="2"/>
        <v>Continuous</v>
      </c>
      <c r="V47" s="1" t="s">
        <v>93</v>
      </c>
      <c r="W47" s="30">
        <f>VLOOKUP(V47,definitions_list_lookup!$A$13:$B$19,2,0)</f>
        <v>3</v>
      </c>
      <c r="X47" s="1" t="s">
        <v>94</v>
      </c>
      <c r="Y47" s="1" t="s">
        <v>95</v>
      </c>
      <c r="AD47" s="6" t="s">
        <v>89</v>
      </c>
      <c r="AE47" s="2">
        <f>VLOOKUP(AD47,definitions_list_lookup!$V$13:$W$16,2,0)</f>
        <v>0</v>
      </c>
      <c r="AG47" s="1" t="s">
        <v>96</v>
      </c>
      <c r="AH47" s="31">
        <v>98.5</v>
      </c>
      <c r="AI47" s="1">
        <v>1</v>
      </c>
      <c r="AJ47" s="1">
        <v>0.5</v>
      </c>
      <c r="AK47" s="1" t="s">
        <v>97</v>
      </c>
      <c r="AL47" s="1" t="s">
        <v>98</v>
      </c>
      <c r="AN47" s="31">
        <v>0</v>
      </c>
      <c r="AT47" s="31">
        <v>0</v>
      </c>
      <c r="AZ47" s="31">
        <v>0</v>
      </c>
      <c r="BF47" s="31">
        <v>0</v>
      </c>
      <c r="BL47" s="31">
        <v>1</v>
      </c>
      <c r="BM47" s="1">
        <v>0.5</v>
      </c>
      <c r="BN47" s="1">
        <v>0.1</v>
      </c>
      <c r="BO47" s="1" t="s">
        <v>97</v>
      </c>
      <c r="BP47" s="1" t="s">
        <v>98</v>
      </c>
      <c r="BX47" s="31">
        <v>0.5</v>
      </c>
      <c r="BY47" s="1">
        <v>0.1</v>
      </c>
      <c r="BZ47" s="1">
        <v>0.1</v>
      </c>
      <c r="CA47" s="1" t="s">
        <v>97</v>
      </c>
      <c r="CB47" s="1" t="s">
        <v>98</v>
      </c>
      <c r="CE47" s="1" t="s">
        <v>123</v>
      </c>
      <c r="CL47" s="32">
        <f t="shared" si="3"/>
        <v>100</v>
      </c>
      <c r="CM47" s="1" t="e">
        <f>VLOOKUP(O47,definitions_list_lookup!$K$30:$L$54,2,0)</f>
        <v>#N/A</v>
      </c>
    </row>
    <row r="48" spans="1:91">
      <c r="A48" s="27">
        <v>43301</v>
      </c>
      <c r="B48" s="1" t="s">
        <v>85</v>
      </c>
      <c r="D48" s="1" t="s">
        <v>86</v>
      </c>
      <c r="E48" s="1">
        <v>17</v>
      </c>
      <c r="F48" s="1">
        <v>2</v>
      </c>
      <c r="G48" s="2" t="str">
        <f t="shared" si="0"/>
        <v>17-2</v>
      </c>
      <c r="H48" s="1">
        <v>0</v>
      </c>
      <c r="I48" s="1">
        <v>96.5</v>
      </c>
      <c r="J48" s="3" t="str">
        <f>IF(((VLOOKUP($G48,Depth_Lookup!$A$3:$J$561,9,0))-(I48/100))&gt;=0,"Good","Too Long")</f>
        <v>Good</v>
      </c>
      <c r="K48" s="28">
        <f>(VLOOKUP($G48,Depth_Lookup!$A$3:$J$561,10,0))+(H48/100)</f>
        <v>30.5</v>
      </c>
      <c r="L48" s="28">
        <f>(VLOOKUP($G48,Depth_Lookup!$A$3:$J$561,10,0))+(I48/100)</f>
        <v>31.465</v>
      </c>
      <c r="M48" s="5" t="s">
        <v>126</v>
      </c>
      <c r="N48" s="1" t="s">
        <v>87</v>
      </c>
      <c r="P48" s="1" t="s">
        <v>91</v>
      </c>
      <c r="Q48" s="2" t="str">
        <f t="shared" si="1"/>
        <v xml:space="preserve"> Dunite</v>
      </c>
      <c r="R48" s="1" t="s">
        <v>100</v>
      </c>
      <c r="S48" s="1" t="str">
        <f t="shared" si="2"/>
        <v>Continuous</v>
      </c>
      <c r="V48" s="1" t="s">
        <v>93</v>
      </c>
      <c r="W48" s="30">
        <f>VLOOKUP(V48,definitions_list_lookup!$A$13:$B$19,2,0)</f>
        <v>3</v>
      </c>
      <c r="X48" s="1" t="s">
        <v>94</v>
      </c>
      <c r="Y48" s="1" t="s">
        <v>95</v>
      </c>
      <c r="AD48" s="6" t="s">
        <v>89</v>
      </c>
      <c r="AE48" s="2">
        <f>VLOOKUP(AD48,definitions_list_lookup!$V$13:$W$16,2,0)</f>
        <v>0</v>
      </c>
      <c r="AG48" s="1" t="s">
        <v>96</v>
      </c>
      <c r="AH48" s="31">
        <v>98.5</v>
      </c>
      <c r="AI48" s="1">
        <v>1</v>
      </c>
      <c r="AJ48" s="1">
        <v>0.5</v>
      </c>
      <c r="AK48" s="1" t="s">
        <v>97</v>
      </c>
      <c r="AL48" s="1" t="s">
        <v>98</v>
      </c>
      <c r="AN48" s="31">
        <v>0</v>
      </c>
      <c r="AT48" s="31">
        <v>0</v>
      </c>
      <c r="AZ48" s="31">
        <v>0</v>
      </c>
      <c r="BF48" s="31">
        <v>0</v>
      </c>
      <c r="BL48" s="31">
        <v>1</v>
      </c>
      <c r="BM48" s="1">
        <v>0.5</v>
      </c>
      <c r="BN48" s="1">
        <v>0.1</v>
      </c>
      <c r="BO48" s="1" t="s">
        <v>97</v>
      </c>
      <c r="BP48" s="1" t="s">
        <v>98</v>
      </c>
      <c r="BX48" s="31">
        <v>0.5</v>
      </c>
      <c r="BY48" s="1">
        <v>0.1</v>
      </c>
      <c r="BZ48" s="1">
        <v>0.1</v>
      </c>
      <c r="CA48" s="1" t="s">
        <v>97</v>
      </c>
      <c r="CB48" s="1" t="s">
        <v>98</v>
      </c>
      <c r="CE48" s="1" t="s">
        <v>123</v>
      </c>
      <c r="CL48" s="32">
        <f t="shared" si="3"/>
        <v>100</v>
      </c>
      <c r="CM48" s="1" t="e">
        <f>VLOOKUP(O48,definitions_list_lookup!$K$30:$L$54,2,0)</f>
        <v>#N/A</v>
      </c>
    </row>
    <row r="49" spans="1:91">
      <c r="A49" s="27">
        <v>43301</v>
      </c>
      <c r="B49" s="1" t="s">
        <v>85</v>
      </c>
      <c r="D49" s="1" t="s">
        <v>86</v>
      </c>
      <c r="E49" s="1">
        <v>17</v>
      </c>
      <c r="F49" s="1">
        <v>3</v>
      </c>
      <c r="G49" s="2" t="str">
        <f t="shared" si="0"/>
        <v>17-3</v>
      </c>
      <c r="H49" s="1">
        <v>0</v>
      </c>
      <c r="I49" s="1">
        <v>21.5</v>
      </c>
      <c r="J49" s="3" t="str">
        <f>IF(((VLOOKUP($G49,Depth_Lookup!$A$3:$J$561,9,0))-(I49/100))&gt;=0,"Good","Too Long")</f>
        <v>Good</v>
      </c>
      <c r="K49" s="28">
        <f>(VLOOKUP($G49,Depth_Lookup!$A$3:$J$561,10,0))+(H49/100)</f>
        <v>31.465</v>
      </c>
      <c r="L49" s="28">
        <f>(VLOOKUP($G49,Depth_Lookup!$A$3:$J$561,10,0))+(I49/100)</f>
        <v>31.68</v>
      </c>
      <c r="M49" s="5" t="s">
        <v>126</v>
      </c>
      <c r="N49" s="1" t="s">
        <v>87</v>
      </c>
      <c r="P49" s="1" t="s">
        <v>91</v>
      </c>
      <c r="Q49" s="2" t="str">
        <f t="shared" si="1"/>
        <v xml:space="preserve"> Dunite</v>
      </c>
      <c r="R49" s="1" t="s">
        <v>100</v>
      </c>
      <c r="S49" s="1" t="str">
        <f t="shared" si="2"/>
        <v>Intrusive</v>
      </c>
      <c r="V49" s="1" t="s">
        <v>93</v>
      </c>
      <c r="W49" s="30">
        <f>VLOOKUP(V49,definitions_list_lookup!$A$13:$B$19,2,0)</f>
        <v>3</v>
      </c>
      <c r="X49" s="1" t="s">
        <v>94</v>
      </c>
      <c r="Y49" s="1" t="s">
        <v>95</v>
      </c>
      <c r="AD49" s="6" t="s">
        <v>89</v>
      </c>
      <c r="AE49" s="2">
        <f>VLOOKUP(AD49,definitions_list_lookup!$V$13:$W$16,2,0)</f>
        <v>0</v>
      </c>
      <c r="AG49" s="1" t="s">
        <v>96</v>
      </c>
      <c r="AH49" s="31">
        <v>98.5</v>
      </c>
      <c r="AI49" s="1">
        <v>1</v>
      </c>
      <c r="AJ49" s="1">
        <v>0.5</v>
      </c>
      <c r="AK49" s="1" t="s">
        <v>97</v>
      </c>
      <c r="AL49" s="1" t="s">
        <v>98</v>
      </c>
      <c r="AN49" s="31">
        <v>0</v>
      </c>
      <c r="AT49" s="31">
        <v>0</v>
      </c>
      <c r="AZ49" s="31">
        <v>0</v>
      </c>
      <c r="BF49" s="31">
        <v>0</v>
      </c>
      <c r="BL49" s="31">
        <v>1</v>
      </c>
      <c r="BM49" s="1">
        <v>0.5</v>
      </c>
      <c r="BN49" s="1">
        <v>0.1</v>
      </c>
      <c r="BO49" s="1" t="s">
        <v>97</v>
      </c>
      <c r="BP49" s="1" t="s">
        <v>98</v>
      </c>
      <c r="BX49" s="31">
        <v>0.5</v>
      </c>
      <c r="BY49" s="1">
        <v>0.1</v>
      </c>
      <c r="BZ49" s="1">
        <v>0.1</v>
      </c>
      <c r="CA49" s="1" t="s">
        <v>97</v>
      </c>
      <c r="CB49" s="1" t="s">
        <v>98</v>
      </c>
      <c r="CE49" s="1" t="s">
        <v>123</v>
      </c>
      <c r="CL49" s="32">
        <f t="shared" si="3"/>
        <v>100</v>
      </c>
      <c r="CM49" s="1" t="e">
        <f>VLOOKUP(O49,definitions_list_lookup!$K$30:$L$54,2,0)</f>
        <v>#N/A</v>
      </c>
    </row>
    <row r="50" spans="1:91">
      <c r="A50" s="27">
        <v>43301</v>
      </c>
      <c r="B50" s="1" t="s">
        <v>85</v>
      </c>
      <c r="D50" s="1" t="s">
        <v>86</v>
      </c>
      <c r="E50" s="1">
        <v>17</v>
      </c>
      <c r="F50" s="1">
        <v>3</v>
      </c>
      <c r="G50" s="2" t="str">
        <f t="shared" si="0"/>
        <v>17-3</v>
      </c>
      <c r="H50" s="1">
        <v>21.5</v>
      </c>
      <c r="I50" s="1">
        <v>22</v>
      </c>
      <c r="J50" s="3" t="str">
        <f>IF(((VLOOKUP($G50,Depth_Lookup!$A$3:$J$561,9,0))-(I50/100))&gt;=0,"Good","Too Long")</f>
        <v>Good</v>
      </c>
      <c r="K50" s="28">
        <f>(VLOOKUP($G50,Depth_Lookup!$A$3:$J$561,10,0))+(H50/100)</f>
        <v>31.68</v>
      </c>
      <c r="L50" s="28">
        <f>(VLOOKUP($G50,Depth_Lookup!$A$3:$J$561,10,0))+(I50/100)</f>
        <v>31.684999999999999</v>
      </c>
      <c r="M50" s="5" t="s">
        <v>127</v>
      </c>
      <c r="N50" s="1">
        <v>1</v>
      </c>
      <c r="P50" s="1" t="s">
        <v>111</v>
      </c>
      <c r="Q50" s="2" t="str">
        <f t="shared" si="1"/>
        <v xml:space="preserve"> Gabbronorite</v>
      </c>
      <c r="R50" s="1" t="s">
        <v>105</v>
      </c>
      <c r="S50" s="1" t="str">
        <f t="shared" si="2"/>
        <v>Continuous</v>
      </c>
      <c r="T50" s="1" t="s">
        <v>101</v>
      </c>
      <c r="U50" s="1" t="s">
        <v>102</v>
      </c>
      <c r="V50" s="1" t="s">
        <v>112</v>
      </c>
      <c r="W50" s="30">
        <f>VLOOKUP(V50,definitions_list_lookup!$A$13:$B$19,2,0)</f>
        <v>5</v>
      </c>
      <c r="X50" s="1" t="s">
        <v>94</v>
      </c>
      <c r="Y50" s="1" t="s">
        <v>95</v>
      </c>
      <c r="AD50" s="6" t="s">
        <v>89</v>
      </c>
      <c r="AE50" s="2">
        <f>VLOOKUP(AD50,definitions_list_lookup!$V$13:$W$16,2,0)</f>
        <v>0</v>
      </c>
      <c r="AG50" s="1" t="s">
        <v>96</v>
      </c>
      <c r="AH50" s="31">
        <v>0</v>
      </c>
      <c r="AN50" s="31">
        <v>50</v>
      </c>
      <c r="AO50" s="1">
        <v>3</v>
      </c>
      <c r="AP50" s="1">
        <v>1</v>
      </c>
      <c r="AQ50" s="1" t="s">
        <v>97</v>
      </c>
      <c r="AR50" s="1" t="s">
        <v>98</v>
      </c>
      <c r="AT50" s="31">
        <v>30</v>
      </c>
      <c r="AU50" s="1">
        <v>3</v>
      </c>
      <c r="AV50" s="1">
        <v>1</v>
      </c>
      <c r="AW50" s="1" t="s">
        <v>125</v>
      </c>
      <c r="AX50" s="1" t="s">
        <v>98</v>
      </c>
      <c r="AZ50" s="31">
        <v>20</v>
      </c>
      <c r="BA50" s="1">
        <v>3</v>
      </c>
      <c r="BB50" s="1">
        <v>1</v>
      </c>
      <c r="BC50" s="1" t="s">
        <v>97</v>
      </c>
      <c r="BD50" s="1" t="s">
        <v>113</v>
      </c>
      <c r="BF50" s="31">
        <v>0</v>
      </c>
      <c r="BL50" s="31">
        <v>0</v>
      </c>
      <c r="BX50" s="31">
        <v>0</v>
      </c>
      <c r="CE50" s="1" t="s">
        <v>115</v>
      </c>
      <c r="CL50" s="32">
        <f t="shared" si="3"/>
        <v>100</v>
      </c>
      <c r="CM50" s="1" t="e">
        <f>VLOOKUP(O50,definitions_list_lookup!$K$30:$L$54,2,0)</f>
        <v>#N/A</v>
      </c>
    </row>
    <row r="51" spans="1:91">
      <c r="A51" s="27">
        <v>43301</v>
      </c>
      <c r="B51" s="1" t="s">
        <v>85</v>
      </c>
      <c r="D51" s="1" t="s">
        <v>86</v>
      </c>
      <c r="E51" s="1">
        <v>17</v>
      </c>
      <c r="F51" s="1">
        <v>3</v>
      </c>
      <c r="G51" s="2" t="str">
        <f t="shared" si="0"/>
        <v>17-3</v>
      </c>
      <c r="H51" s="1">
        <v>22</v>
      </c>
      <c r="I51" s="1">
        <v>79.5</v>
      </c>
      <c r="J51" s="3" t="str">
        <f>IF(((VLOOKUP($G51,Depth_Lookup!$A$3:$J$561,9,0))-(I51/100))&gt;=0,"Good","Too Long")</f>
        <v>Good</v>
      </c>
      <c r="K51" s="28">
        <f>(VLOOKUP($G51,Depth_Lookup!$A$3:$J$561,10,0))+(H51/100)</f>
        <v>31.684999999999999</v>
      </c>
      <c r="L51" s="28">
        <f>(VLOOKUP($G51,Depth_Lookup!$A$3:$J$561,10,0))+(I51/100)</f>
        <v>32.26</v>
      </c>
      <c r="M51" s="5" t="s">
        <v>128</v>
      </c>
      <c r="N51" s="1" t="s">
        <v>87</v>
      </c>
      <c r="P51" s="1" t="s">
        <v>91</v>
      </c>
      <c r="Q51" s="2" t="str">
        <f t="shared" si="1"/>
        <v xml:space="preserve"> Dunite</v>
      </c>
      <c r="R51" s="1" t="s">
        <v>100</v>
      </c>
      <c r="S51" s="1" t="str">
        <f t="shared" si="2"/>
        <v>Continuous</v>
      </c>
      <c r="V51" s="1" t="s">
        <v>93</v>
      </c>
      <c r="W51" s="30">
        <f>VLOOKUP(V51,definitions_list_lookup!$A$13:$B$19,2,0)</f>
        <v>3</v>
      </c>
      <c r="X51" s="1" t="s">
        <v>94</v>
      </c>
      <c r="Y51" s="1" t="s">
        <v>95</v>
      </c>
      <c r="AD51" s="6" t="s">
        <v>89</v>
      </c>
      <c r="AE51" s="2">
        <f>VLOOKUP(AD51,definitions_list_lookup!$V$13:$W$16,2,0)</f>
        <v>0</v>
      </c>
      <c r="AG51" s="1" t="s">
        <v>96</v>
      </c>
      <c r="AH51" s="31">
        <v>98.5</v>
      </c>
      <c r="AI51" s="1">
        <v>1</v>
      </c>
      <c r="AJ51" s="1">
        <v>0.5</v>
      </c>
      <c r="AK51" s="1" t="s">
        <v>97</v>
      </c>
      <c r="AL51" s="1" t="s">
        <v>98</v>
      </c>
      <c r="AN51" s="31">
        <v>0</v>
      </c>
      <c r="AT51" s="31">
        <v>0</v>
      </c>
      <c r="AZ51" s="31">
        <v>0</v>
      </c>
      <c r="BF51" s="31">
        <v>0</v>
      </c>
      <c r="BL51" s="31">
        <v>1</v>
      </c>
      <c r="BM51" s="1">
        <v>0.5</v>
      </c>
      <c r="BN51" s="1">
        <v>0.1</v>
      </c>
      <c r="BO51" s="1" t="s">
        <v>97</v>
      </c>
      <c r="BP51" s="1" t="s">
        <v>98</v>
      </c>
      <c r="BX51" s="31">
        <v>0.5</v>
      </c>
      <c r="BY51" s="1">
        <v>0.1</v>
      </c>
      <c r="BZ51" s="1">
        <v>0.1</v>
      </c>
      <c r="CA51" s="1" t="s">
        <v>97</v>
      </c>
      <c r="CB51" s="1" t="s">
        <v>98</v>
      </c>
      <c r="CE51" s="1" t="s">
        <v>123</v>
      </c>
      <c r="CL51" s="32">
        <f t="shared" si="3"/>
        <v>100</v>
      </c>
      <c r="CM51" s="1" t="e">
        <f>VLOOKUP(O51,definitions_list_lookup!$K$30:$L$54,2,0)</f>
        <v>#N/A</v>
      </c>
    </row>
    <row r="52" spans="1:91">
      <c r="A52" s="27">
        <v>43301</v>
      </c>
      <c r="B52" s="1" t="s">
        <v>85</v>
      </c>
      <c r="D52" s="1" t="s">
        <v>86</v>
      </c>
      <c r="E52" s="1">
        <v>17</v>
      </c>
      <c r="F52" s="1">
        <v>4</v>
      </c>
      <c r="G52" s="2" t="str">
        <f t="shared" si="0"/>
        <v>17-4</v>
      </c>
      <c r="H52" s="1">
        <v>0</v>
      </c>
      <c r="I52" s="1">
        <v>57</v>
      </c>
      <c r="J52" s="3" t="str">
        <f>IF(((VLOOKUP($G52,Depth_Lookup!$A$3:$J$561,9,0))-(I52/100))&gt;=0,"Good","Too Long")</f>
        <v>Good</v>
      </c>
      <c r="K52" s="28">
        <f>(VLOOKUP($G52,Depth_Lookup!$A$3:$J$561,10,0))+(H52/100)</f>
        <v>32.26</v>
      </c>
      <c r="L52" s="28">
        <f>(VLOOKUP($G52,Depth_Lookup!$A$3:$J$561,10,0))+(I52/100)</f>
        <v>32.83</v>
      </c>
      <c r="M52" s="5" t="s">
        <v>128</v>
      </c>
      <c r="N52" s="1" t="s">
        <v>87</v>
      </c>
      <c r="P52" s="1" t="s">
        <v>91</v>
      </c>
      <c r="Q52" s="2" t="str">
        <f t="shared" si="1"/>
        <v xml:space="preserve"> Dunite</v>
      </c>
      <c r="R52" s="1" t="s">
        <v>100</v>
      </c>
      <c r="S52" s="1" t="str">
        <f t="shared" si="2"/>
        <v>Continuous</v>
      </c>
      <c r="V52" s="1" t="s">
        <v>93</v>
      </c>
      <c r="W52" s="30">
        <f>VLOOKUP(V52,definitions_list_lookup!$A$13:$B$19,2,0)</f>
        <v>3</v>
      </c>
      <c r="X52" s="1" t="s">
        <v>94</v>
      </c>
      <c r="Y52" s="1" t="s">
        <v>95</v>
      </c>
      <c r="AD52" s="6" t="s">
        <v>89</v>
      </c>
      <c r="AE52" s="2">
        <f>VLOOKUP(AD52,definitions_list_lookup!$V$13:$W$16,2,0)</f>
        <v>0</v>
      </c>
      <c r="AG52" s="1" t="s">
        <v>96</v>
      </c>
      <c r="AH52" s="31">
        <v>98.5</v>
      </c>
      <c r="AI52" s="1">
        <v>1</v>
      </c>
      <c r="AJ52" s="1">
        <v>0.5</v>
      </c>
      <c r="AK52" s="1" t="s">
        <v>97</v>
      </c>
      <c r="AL52" s="1" t="s">
        <v>98</v>
      </c>
      <c r="AN52" s="31">
        <v>0</v>
      </c>
      <c r="AT52" s="31">
        <v>0</v>
      </c>
      <c r="AZ52" s="31">
        <v>0</v>
      </c>
      <c r="BF52" s="31">
        <v>0</v>
      </c>
      <c r="BL52" s="31">
        <v>1</v>
      </c>
      <c r="BM52" s="1">
        <v>0.5</v>
      </c>
      <c r="BN52" s="1">
        <v>0.1</v>
      </c>
      <c r="BO52" s="1" t="s">
        <v>97</v>
      </c>
      <c r="BP52" s="1" t="s">
        <v>98</v>
      </c>
      <c r="BX52" s="31">
        <v>0.5</v>
      </c>
      <c r="BY52" s="1">
        <v>0.1</v>
      </c>
      <c r="BZ52" s="1">
        <v>0.1</v>
      </c>
      <c r="CA52" s="1" t="s">
        <v>97</v>
      </c>
      <c r="CB52" s="1" t="s">
        <v>98</v>
      </c>
      <c r="CE52" s="1" t="s">
        <v>123</v>
      </c>
      <c r="CL52" s="32">
        <f t="shared" si="3"/>
        <v>100</v>
      </c>
      <c r="CM52" s="1" t="e">
        <f>VLOOKUP(O52,definitions_list_lookup!$K$30:$L$54,2,0)</f>
        <v>#N/A</v>
      </c>
    </row>
    <row r="53" spans="1:91">
      <c r="A53" s="27">
        <v>43301</v>
      </c>
      <c r="B53" s="1" t="s">
        <v>85</v>
      </c>
      <c r="D53" s="1" t="s">
        <v>86</v>
      </c>
      <c r="E53" s="1">
        <v>18</v>
      </c>
      <c r="F53" s="1">
        <v>1</v>
      </c>
      <c r="G53" s="2" t="str">
        <f t="shared" si="0"/>
        <v>18-1</v>
      </c>
      <c r="H53" s="1">
        <v>0</v>
      </c>
      <c r="I53" s="1">
        <v>84</v>
      </c>
      <c r="J53" s="3" t="str">
        <f>IF(((VLOOKUP($G53,Depth_Lookup!$A$3:$J$561,9,0))-(I53/100))&gt;=0,"Good","Too Long")</f>
        <v>Good</v>
      </c>
      <c r="K53" s="28">
        <f>(VLOOKUP($G53,Depth_Lookup!$A$3:$J$561,10,0))+(H53/100)</f>
        <v>32.6</v>
      </c>
      <c r="L53" s="28">
        <f>(VLOOKUP($G53,Depth_Lookup!$A$3:$J$561,10,0))+(I53/100)</f>
        <v>33.440000000000005</v>
      </c>
      <c r="M53" s="5" t="s">
        <v>128</v>
      </c>
      <c r="N53" s="1" t="s">
        <v>87</v>
      </c>
      <c r="P53" s="1" t="s">
        <v>91</v>
      </c>
      <c r="Q53" s="2" t="str">
        <f t="shared" si="1"/>
        <v xml:space="preserve"> Dunite</v>
      </c>
      <c r="R53" s="1" t="s">
        <v>100</v>
      </c>
      <c r="S53" s="1" t="str">
        <f t="shared" si="2"/>
        <v>Continuous</v>
      </c>
      <c r="V53" s="1" t="s">
        <v>93</v>
      </c>
      <c r="W53" s="30">
        <f>VLOOKUP(V53,definitions_list_lookup!$A$13:$B$19,2,0)</f>
        <v>3</v>
      </c>
      <c r="X53" s="1" t="s">
        <v>94</v>
      </c>
      <c r="Y53" s="1" t="s">
        <v>95</v>
      </c>
      <c r="AD53" s="6" t="s">
        <v>89</v>
      </c>
      <c r="AE53" s="2">
        <f>VLOOKUP(AD53,definitions_list_lookup!$V$13:$W$16,2,0)</f>
        <v>0</v>
      </c>
      <c r="AG53" s="1" t="s">
        <v>96</v>
      </c>
      <c r="AH53" s="31">
        <v>98.5</v>
      </c>
      <c r="AI53" s="1">
        <v>1</v>
      </c>
      <c r="AJ53" s="1">
        <v>0.5</v>
      </c>
      <c r="AK53" s="1" t="s">
        <v>97</v>
      </c>
      <c r="AL53" s="1" t="s">
        <v>98</v>
      </c>
      <c r="AN53" s="31">
        <v>0</v>
      </c>
      <c r="AT53" s="31">
        <v>0</v>
      </c>
      <c r="AZ53" s="31">
        <v>0</v>
      </c>
      <c r="BF53" s="31">
        <v>0</v>
      </c>
      <c r="BL53" s="31">
        <v>1</v>
      </c>
      <c r="BM53" s="1">
        <v>0.5</v>
      </c>
      <c r="BN53" s="1">
        <v>0.1</v>
      </c>
      <c r="BO53" s="1" t="s">
        <v>97</v>
      </c>
      <c r="BP53" s="1" t="s">
        <v>98</v>
      </c>
      <c r="BX53" s="31">
        <v>0.5</v>
      </c>
      <c r="BY53" s="1">
        <v>0.1</v>
      </c>
      <c r="BZ53" s="1">
        <v>0.1</v>
      </c>
      <c r="CA53" s="1" t="s">
        <v>97</v>
      </c>
      <c r="CB53" s="1" t="s">
        <v>98</v>
      </c>
      <c r="CE53" s="1" t="s">
        <v>123</v>
      </c>
      <c r="CL53" s="32">
        <f t="shared" si="3"/>
        <v>100</v>
      </c>
      <c r="CM53" s="1" t="e">
        <f>VLOOKUP(O53,definitions_list_lookup!$K$30:$L$54,2,0)</f>
        <v>#N/A</v>
      </c>
    </row>
    <row r="54" spans="1:91">
      <c r="A54" s="27">
        <v>43301</v>
      </c>
      <c r="B54" s="1" t="s">
        <v>85</v>
      </c>
      <c r="D54" s="1" t="s">
        <v>86</v>
      </c>
      <c r="E54" s="1">
        <v>18</v>
      </c>
      <c r="F54" s="1">
        <v>2</v>
      </c>
      <c r="G54" s="2" t="str">
        <f t="shared" si="0"/>
        <v>18-2</v>
      </c>
      <c r="H54" s="1">
        <v>0</v>
      </c>
      <c r="I54" s="1">
        <v>91.5</v>
      </c>
      <c r="J54" s="3" t="str">
        <f>IF(((VLOOKUP($G54,Depth_Lookup!$A$3:$J$561,9,0))-(I54/100))&gt;=0,"Good","Too Long")</f>
        <v>Good</v>
      </c>
      <c r="K54" s="28">
        <f>(VLOOKUP($G54,Depth_Lookup!$A$3:$J$561,10,0))+(H54/100)</f>
        <v>33.44</v>
      </c>
      <c r="L54" s="28">
        <f>(VLOOKUP($G54,Depth_Lookup!$A$3:$J$561,10,0))+(I54/100)</f>
        <v>34.354999999999997</v>
      </c>
      <c r="M54" s="5" t="s">
        <v>128</v>
      </c>
      <c r="N54" s="1" t="s">
        <v>87</v>
      </c>
      <c r="P54" s="1" t="s">
        <v>91</v>
      </c>
      <c r="Q54" s="2" t="str">
        <f t="shared" si="1"/>
        <v xml:space="preserve"> Dunite</v>
      </c>
      <c r="R54" s="1" t="s">
        <v>100</v>
      </c>
      <c r="S54" s="1" t="str">
        <f t="shared" si="2"/>
        <v>Continuous</v>
      </c>
      <c r="V54" s="1" t="s">
        <v>93</v>
      </c>
      <c r="W54" s="30">
        <f>VLOOKUP(V54,definitions_list_lookup!$A$13:$B$19,2,0)</f>
        <v>3</v>
      </c>
      <c r="X54" s="1" t="s">
        <v>94</v>
      </c>
      <c r="Y54" s="1" t="s">
        <v>95</v>
      </c>
      <c r="AD54" s="6" t="s">
        <v>89</v>
      </c>
      <c r="AE54" s="2">
        <f>VLOOKUP(AD54,definitions_list_lookup!$V$13:$W$16,2,0)</f>
        <v>0</v>
      </c>
      <c r="AG54" s="1" t="s">
        <v>96</v>
      </c>
      <c r="AH54" s="31">
        <v>98.5</v>
      </c>
      <c r="AI54" s="1">
        <v>1</v>
      </c>
      <c r="AJ54" s="1">
        <v>0.5</v>
      </c>
      <c r="AK54" s="1" t="s">
        <v>97</v>
      </c>
      <c r="AL54" s="1" t="s">
        <v>98</v>
      </c>
      <c r="AN54" s="31">
        <v>0</v>
      </c>
      <c r="AT54" s="31">
        <v>0</v>
      </c>
      <c r="AZ54" s="31">
        <v>0</v>
      </c>
      <c r="BF54" s="31">
        <v>0</v>
      </c>
      <c r="BL54" s="31">
        <v>1</v>
      </c>
      <c r="BM54" s="1">
        <v>0.5</v>
      </c>
      <c r="BN54" s="1">
        <v>0.1</v>
      </c>
      <c r="BO54" s="1" t="s">
        <v>97</v>
      </c>
      <c r="BP54" s="1" t="s">
        <v>98</v>
      </c>
      <c r="BX54" s="31">
        <v>0.5</v>
      </c>
      <c r="BY54" s="1">
        <v>0.1</v>
      </c>
      <c r="BZ54" s="1">
        <v>0.1</v>
      </c>
      <c r="CA54" s="1" t="s">
        <v>97</v>
      </c>
      <c r="CB54" s="1" t="s">
        <v>98</v>
      </c>
      <c r="CE54" s="1" t="s">
        <v>123</v>
      </c>
      <c r="CL54" s="32">
        <f t="shared" si="3"/>
        <v>100</v>
      </c>
      <c r="CM54" s="1" t="e">
        <f>VLOOKUP(O54,definitions_list_lookup!$K$30:$L$54,2,0)</f>
        <v>#N/A</v>
      </c>
    </row>
    <row r="55" spans="1:91">
      <c r="A55" s="27">
        <v>43301</v>
      </c>
      <c r="B55" s="1" t="s">
        <v>85</v>
      </c>
      <c r="D55" s="1" t="s">
        <v>86</v>
      </c>
      <c r="E55" s="1">
        <v>18</v>
      </c>
      <c r="F55" s="1">
        <v>3</v>
      </c>
      <c r="G55" s="2" t="str">
        <f t="shared" si="0"/>
        <v>18-3</v>
      </c>
      <c r="H55" s="1">
        <v>0</v>
      </c>
      <c r="I55" s="1">
        <v>94.5</v>
      </c>
      <c r="J55" s="3" t="str">
        <f>IF(((VLOOKUP($G55,Depth_Lookup!$A$3:$J$561,9,0))-(I55/100))&gt;=0,"Good","Too Long")</f>
        <v>Good</v>
      </c>
      <c r="K55" s="28">
        <f>(VLOOKUP($G55,Depth_Lookup!$A$3:$J$561,10,0))+(H55/100)</f>
        <v>34.354999999999997</v>
      </c>
      <c r="L55" s="28">
        <f>(VLOOKUP($G55,Depth_Lookup!$A$3:$J$561,10,0))+(I55/100)</f>
        <v>35.299999999999997</v>
      </c>
      <c r="M55" s="5" t="s">
        <v>128</v>
      </c>
      <c r="N55" s="1" t="s">
        <v>87</v>
      </c>
      <c r="P55" s="1" t="s">
        <v>91</v>
      </c>
      <c r="Q55" s="2" t="str">
        <f t="shared" si="1"/>
        <v xml:space="preserve"> Dunite</v>
      </c>
      <c r="R55" s="1" t="s">
        <v>100</v>
      </c>
      <c r="S55" s="1" t="str">
        <f t="shared" si="2"/>
        <v>Continuous</v>
      </c>
      <c r="V55" s="1" t="s">
        <v>93</v>
      </c>
      <c r="W55" s="30">
        <f>VLOOKUP(V55,definitions_list_lookup!$A$13:$B$19,2,0)</f>
        <v>3</v>
      </c>
      <c r="X55" s="1" t="s">
        <v>94</v>
      </c>
      <c r="Y55" s="1" t="s">
        <v>95</v>
      </c>
      <c r="AD55" s="6" t="s">
        <v>89</v>
      </c>
      <c r="AE55" s="2">
        <f>VLOOKUP(AD55,definitions_list_lookup!$V$13:$W$16,2,0)</f>
        <v>0</v>
      </c>
      <c r="AG55" s="1" t="s">
        <v>96</v>
      </c>
      <c r="AH55" s="31">
        <v>98.5</v>
      </c>
      <c r="AI55" s="1">
        <v>1</v>
      </c>
      <c r="AJ55" s="1">
        <v>0.5</v>
      </c>
      <c r="AK55" s="1" t="s">
        <v>97</v>
      </c>
      <c r="AL55" s="1" t="s">
        <v>98</v>
      </c>
      <c r="AN55" s="31">
        <v>0</v>
      </c>
      <c r="AT55" s="31">
        <v>0</v>
      </c>
      <c r="AZ55" s="31">
        <v>0</v>
      </c>
      <c r="BF55" s="31">
        <v>0</v>
      </c>
      <c r="BL55" s="31">
        <v>1</v>
      </c>
      <c r="BM55" s="1">
        <v>0.5</v>
      </c>
      <c r="BN55" s="1">
        <v>0.1</v>
      </c>
      <c r="BO55" s="1" t="s">
        <v>97</v>
      </c>
      <c r="BP55" s="1" t="s">
        <v>98</v>
      </c>
      <c r="BX55" s="31">
        <v>0.5</v>
      </c>
      <c r="BY55" s="1">
        <v>0.1</v>
      </c>
      <c r="BZ55" s="1">
        <v>0.1</v>
      </c>
      <c r="CA55" s="1" t="s">
        <v>97</v>
      </c>
      <c r="CB55" s="1" t="s">
        <v>98</v>
      </c>
      <c r="CE55" s="1" t="s">
        <v>123</v>
      </c>
      <c r="CL55" s="32">
        <f t="shared" si="3"/>
        <v>100</v>
      </c>
      <c r="CM55" s="1" t="e">
        <f>VLOOKUP(O55,definitions_list_lookup!$K$30:$L$54,2,0)</f>
        <v>#N/A</v>
      </c>
    </row>
    <row r="56" spans="1:91">
      <c r="A56" s="27">
        <v>43301</v>
      </c>
      <c r="B56" s="1" t="s">
        <v>85</v>
      </c>
      <c r="D56" s="1" t="s">
        <v>86</v>
      </c>
      <c r="E56" s="1">
        <v>18</v>
      </c>
      <c r="F56" s="1">
        <v>4</v>
      </c>
      <c r="G56" s="2" t="str">
        <f t="shared" si="0"/>
        <v>18-4</v>
      </c>
      <c r="H56" s="1">
        <v>0</v>
      </c>
      <c r="I56" s="1">
        <v>29.5</v>
      </c>
      <c r="J56" s="3" t="str">
        <f>IF(((VLOOKUP($G56,Depth_Lookup!$A$3:$J$561,9,0))-(I56/100))&gt;=0,"Good","Too Long")</f>
        <v>Good</v>
      </c>
      <c r="K56" s="28">
        <f>(VLOOKUP($G56,Depth_Lookup!$A$3:$J$561,10,0))+(H56/100)</f>
        <v>35.299999999999997</v>
      </c>
      <c r="L56" s="28">
        <f>(VLOOKUP($G56,Depth_Lookup!$A$3:$J$561,10,0))+(I56/100)</f>
        <v>35.594999999999999</v>
      </c>
      <c r="M56" s="5" t="s">
        <v>128</v>
      </c>
      <c r="N56" s="1" t="s">
        <v>87</v>
      </c>
      <c r="P56" s="1" t="s">
        <v>91</v>
      </c>
      <c r="Q56" s="2" t="str">
        <f t="shared" si="1"/>
        <v xml:space="preserve"> Dunite</v>
      </c>
      <c r="R56" s="1" t="s">
        <v>100</v>
      </c>
      <c r="S56" s="1" t="str">
        <f t="shared" si="2"/>
        <v>Continuous</v>
      </c>
      <c r="V56" s="1" t="s">
        <v>93</v>
      </c>
      <c r="W56" s="30">
        <f>VLOOKUP(V56,definitions_list_lookup!$A$13:$B$19,2,0)</f>
        <v>3</v>
      </c>
      <c r="X56" s="1" t="s">
        <v>94</v>
      </c>
      <c r="Y56" s="1" t="s">
        <v>95</v>
      </c>
      <c r="AD56" s="6" t="s">
        <v>89</v>
      </c>
      <c r="AE56" s="2">
        <f>VLOOKUP(AD56,definitions_list_lookup!$V$13:$W$16,2,0)</f>
        <v>0</v>
      </c>
      <c r="AG56" s="1" t="s">
        <v>96</v>
      </c>
      <c r="AH56" s="31">
        <v>98.5</v>
      </c>
      <c r="AI56" s="1">
        <v>1</v>
      </c>
      <c r="AJ56" s="1">
        <v>0.5</v>
      </c>
      <c r="AK56" s="1" t="s">
        <v>97</v>
      </c>
      <c r="AL56" s="1" t="s">
        <v>98</v>
      </c>
      <c r="AN56" s="31">
        <v>0</v>
      </c>
      <c r="AT56" s="31">
        <v>0</v>
      </c>
      <c r="AZ56" s="31">
        <v>0</v>
      </c>
      <c r="BF56" s="31">
        <v>0</v>
      </c>
      <c r="BL56" s="31">
        <v>1</v>
      </c>
      <c r="BM56" s="1">
        <v>0.5</v>
      </c>
      <c r="BN56" s="1">
        <v>0.1</v>
      </c>
      <c r="BO56" s="1" t="s">
        <v>97</v>
      </c>
      <c r="BP56" s="1" t="s">
        <v>98</v>
      </c>
      <c r="BX56" s="31">
        <v>0.5</v>
      </c>
      <c r="BY56" s="1">
        <v>0.1</v>
      </c>
      <c r="BZ56" s="1">
        <v>0.1</v>
      </c>
      <c r="CA56" s="1" t="s">
        <v>97</v>
      </c>
      <c r="CB56" s="1" t="s">
        <v>98</v>
      </c>
      <c r="CE56" s="1" t="s">
        <v>123</v>
      </c>
      <c r="CL56" s="32">
        <f t="shared" si="3"/>
        <v>100</v>
      </c>
      <c r="CM56" s="1" t="e">
        <f>VLOOKUP(O56,definitions_list_lookup!$K$30:$L$54,2,0)</f>
        <v>#N/A</v>
      </c>
    </row>
    <row r="57" spans="1:91">
      <c r="A57" s="27">
        <v>43301</v>
      </c>
      <c r="B57" s="1" t="s">
        <v>85</v>
      </c>
      <c r="D57" s="1" t="s">
        <v>86</v>
      </c>
      <c r="E57" s="1">
        <v>19</v>
      </c>
      <c r="F57" s="1">
        <v>1</v>
      </c>
      <c r="G57" s="2" t="str">
        <f t="shared" si="0"/>
        <v>19-1</v>
      </c>
      <c r="H57" s="1">
        <v>0</v>
      </c>
      <c r="I57" s="1">
        <v>11.5</v>
      </c>
      <c r="J57" s="3" t="str">
        <f>IF(((VLOOKUP($G57,Depth_Lookup!$A$3:$J$561,9,0))-(I57/100))&gt;=0,"Good","Too Long")</f>
        <v>Good</v>
      </c>
      <c r="K57" s="28">
        <f>(VLOOKUP($G57,Depth_Lookup!$A$3:$J$561,10,0))+(H57/100)</f>
        <v>35.6</v>
      </c>
      <c r="L57" s="28">
        <f>(VLOOKUP($G57,Depth_Lookup!$A$3:$J$561,10,0))+(I57/100)</f>
        <v>35.715000000000003</v>
      </c>
      <c r="M57" s="5" t="s">
        <v>128</v>
      </c>
      <c r="N57" s="1" t="s">
        <v>87</v>
      </c>
      <c r="P57" s="1" t="s">
        <v>91</v>
      </c>
      <c r="Q57" s="2" t="str">
        <f t="shared" si="1"/>
        <v xml:space="preserve"> Dunite</v>
      </c>
      <c r="R57" s="1" t="s">
        <v>100</v>
      </c>
      <c r="S57" s="1" t="str">
        <f t="shared" si="2"/>
        <v>Intrusive</v>
      </c>
      <c r="V57" s="1" t="s">
        <v>93</v>
      </c>
      <c r="W57" s="30">
        <f>VLOOKUP(V57,definitions_list_lookup!$A$13:$B$19,2,0)</f>
        <v>3</v>
      </c>
      <c r="X57" s="1" t="s">
        <v>94</v>
      </c>
      <c r="Y57" s="1" t="s">
        <v>95</v>
      </c>
      <c r="AD57" s="6" t="s">
        <v>89</v>
      </c>
      <c r="AE57" s="2">
        <f>VLOOKUP(AD57,definitions_list_lookup!$V$13:$W$16,2,0)</f>
        <v>0</v>
      </c>
      <c r="AG57" s="1" t="s">
        <v>96</v>
      </c>
      <c r="AH57" s="31">
        <v>98.5</v>
      </c>
      <c r="AI57" s="1">
        <v>1</v>
      </c>
      <c r="AJ57" s="1">
        <v>0.5</v>
      </c>
      <c r="AK57" s="1" t="s">
        <v>97</v>
      </c>
      <c r="AL57" s="1" t="s">
        <v>98</v>
      </c>
      <c r="AN57" s="31">
        <v>0</v>
      </c>
      <c r="AT57" s="31">
        <v>0</v>
      </c>
      <c r="AZ57" s="31">
        <v>0</v>
      </c>
      <c r="BF57" s="31">
        <v>0</v>
      </c>
      <c r="BL57" s="31">
        <v>1</v>
      </c>
      <c r="BM57" s="1">
        <v>0.5</v>
      </c>
      <c r="BN57" s="1">
        <v>0.1</v>
      </c>
      <c r="BO57" s="1" t="s">
        <v>97</v>
      </c>
      <c r="BP57" s="1" t="s">
        <v>98</v>
      </c>
      <c r="BX57" s="31">
        <v>0.5</v>
      </c>
      <c r="BY57" s="1">
        <v>0.1</v>
      </c>
      <c r="BZ57" s="1">
        <v>0.1</v>
      </c>
      <c r="CA57" s="1" t="s">
        <v>97</v>
      </c>
      <c r="CB57" s="1" t="s">
        <v>98</v>
      </c>
      <c r="CE57" s="1" t="s">
        <v>123</v>
      </c>
      <c r="CL57" s="32">
        <f t="shared" si="3"/>
        <v>100</v>
      </c>
      <c r="CM57" s="1" t="e">
        <f>VLOOKUP(O57,definitions_list_lookup!$K$30:$L$54,2,0)</f>
        <v>#N/A</v>
      </c>
    </row>
    <row r="58" spans="1:91">
      <c r="A58" s="27">
        <v>43301</v>
      </c>
      <c r="B58" s="1" t="s">
        <v>85</v>
      </c>
      <c r="D58" s="1" t="s">
        <v>86</v>
      </c>
      <c r="E58" s="1">
        <v>19</v>
      </c>
      <c r="F58" s="1">
        <v>1</v>
      </c>
      <c r="G58" s="2" t="str">
        <f t="shared" si="0"/>
        <v>19-1</v>
      </c>
      <c r="H58" s="1">
        <v>11.5</v>
      </c>
      <c r="I58" s="1">
        <v>12</v>
      </c>
      <c r="J58" s="3" t="str">
        <f>IF(((VLOOKUP($G58,Depth_Lookup!$A$3:$J$561,9,0))-(I58/100))&gt;=0,"Good","Too Long")</f>
        <v>Good</v>
      </c>
      <c r="K58" s="28">
        <f>(VLOOKUP($G58,Depth_Lookup!$A$3:$J$561,10,0))+(H58/100)</f>
        <v>35.715000000000003</v>
      </c>
      <c r="L58" s="28">
        <f>(VLOOKUP($G58,Depth_Lookup!$A$3:$J$561,10,0))+(I58/100)</f>
        <v>35.72</v>
      </c>
      <c r="M58" s="29" t="s">
        <v>129</v>
      </c>
      <c r="N58" s="1">
        <v>1</v>
      </c>
      <c r="P58" s="1" t="s">
        <v>130</v>
      </c>
      <c r="Q58" s="2" t="str">
        <f t="shared" si="1"/>
        <v xml:space="preserve"> Olivine gabbro</v>
      </c>
      <c r="R58" s="1" t="s">
        <v>105</v>
      </c>
      <c r="S58" s="1" t="str">
        <f t="shared" si="2"/>
        <v>Intrusive</v>
      </c>
      <c r="T58" s="1" t="s">
        <v>101</v>
      </c>
      <c r="U58" s="1" t="s">
        <v>102</v>
      </c>
      <c r="V58" s="1" t="s">
        <v>131</v>
      </c>
      <c r="W58" s="30">
        <f>VLOOKUP(V58,definitions_list_lookup!$A$13:$B$19,2,0)</f>
        <v>4</v>
      </c>
      <c r="X58" s="1" t="s">
        <v>94</v>
      </c>
      <c r="Y58" s="1" t="s">
        <v>95</v>
      </c>
      <c r="AD58" s="6" t="s">
        <v>89</v>
      </c>
      <c r="AE58" s="2">
        <f>VLOOKUP(AD58,definitions_list_lookup!$V$13:$W$16,2,0)</f>
        <v>0</v>
      </c>
      <c r="AG58" s="1" t="s">
        <v>96</v>
      </c>
      <c r="AH58" s="31">
        <v>30</v>
      </c>
      <c r="AI58" s="1">
        <v>2</v>
      </c>
      <c r="AJ58" s="1">
        <v>1</v>
      </c>
      <c r="AK58" s="1" t="s">
        <v>97</v>
      </c>
      <c r="AL58" s="1" t="s">
        <v>113</v>
      </c>
      <c r="AN58" s="31">
        <v>60</v>
      </c>
      <c r="AO58" s="1">
        <v>2</v>
      </c>
      <c r="AP58" s="1">
        <v>1</v>
      </c>
      <c r="AQ58" s="1" t="s">
        <v>97</v>
      </c>
      <c r="AR58" s="1" t="s">
        <v>113</v>
      </c>
      <c r="AT58" s="31">
        <v>10</v>
      </c>
      <c r="AU58" s="1">
        <v>1</v>
      </c>
      <c r="AV58" s="1">
        <v>0.5</v>
      </c>
      <c r="AW58" s="1" t="s">
        <v>97</v>
      </c>
      <c r="AX58" s="1" t="s">
        <v>98</v>
      </c>
      <c r="AZ58" s="31">
        <v>0</v>
      </c>
      <c r="BF58" s="31">
        <v>0</v>
      </c>
      <c r="BL58" s="31">
        <v>0</v>
      </c>
      <c r="BX58" s="31">
        <v>0</v>
      </c>
      <c r="CE58" s="1" t="s">
        <v>132</v>
      </c>
      <c r="CL58" s="32">
        <f t="shared" si="3"/>
        <v>100</v>
      </c>
      <c r="CM58" s="1" t="e">
        <f>VLOOKUP(O58,definitions_list_lookup!$K$30:$L$54,2,0)</f>
        <v>#N/A</v>
      </c>
    </row>
    <row r="59" spans="1:91">
      <c r="A59" s="27">
        <v>43301</v>
      </c>
      <c r="B59" s="1" t="s">
        <v>85</v>
      </c>
      <c r="D59" s="1" t="s">
        <v>86</v>
      </c>
      <c r="E59" s="1">
        <v>19</v>
      </c>
      <c r="F59" s="1">
        <v>1</v>
      </c>
      <c r="G59" s="2" t="str">
        <f t="shared" si="0"/>
        <v>19-1</v>
      </c>
      <c r="H59" s="1">
        <v>12</v>
      </c>
      <c r="I59" s="1">
        <v>74</v>
      </c>
      <c r="J59" s="3" t="str">
        <f>IF(((VLOOKUP($G59,Depth_Lookup!$A$3:$J$561,9,0))-(I59/100))&gt;=0,"Good","Too Long")</f>
        <v>Good</v>
      </c>
      <c r="K59" s="28">
        <f>(VLOOKUP($G59,Depth_Lookup!$A$3:$J$561,10,0))+(H59/100)</f>
        <v>35.72</v>
      </c>
      <c r="L59" s="28">
        <f>(VLOOKUP($G59,Depth_Lookup!$A$3:$J$561,10,0))+(I59/100)</f>
        <v>36.340000000000003</v>
      </c>
      <c r="M59" s="29" t="s">
        <v>133</v>
      </c>
      <c r="N59" s="1" t="s">
        <v>87</v>
      </c>
      <c r="O59" s="1" t="s">
        <v>134</v>
      </c>
      <c r="P59" s="1" t="s">
        <v>91</v>
      </c>
      <c r="Q59" s="2" t="str">
        <f t="shared" si="1"/>
        <v>Clinopyroxene-bearing Dunite</v>
      </c>
      <c r="R59" s="1" t="s">
        <v>105</v>
      </c>
      <c r="S59" s="1" t="str">
        <f t="shared" si="2"/>
        <v>Continuous</v>
      </c>
      <c r="T59" s="1" t="s">
        <v>101</v>
      </c>
      <c r="U59" s="1" t="s">
        <v>102</v>
      </c>
      <c r="V59" s="1" t="s">
        <v>93</v>
      </c>
      <c r="W59" s="30">
        <f>VLOOKUP(V59,definitions_list_lookup!$A$13:$B$19,2,0)</f>
        <v>3</v>
      </c>
      <c r="X59" s="1" t="s">
        <v>94</v>
      </c>
      <c r="Y59" s="1" t="s">
        <v>95</v>
      </c>
      <c r="AD59" s="6" t="s">
        <v>89</v>
      </c>
      <c r="AE59" s="2">
        <f>VLOOKUP(AD59,definitions_list_lookup!$V$13:$W$16,2,0)</f>
        <v>0</v>
      </c>
      <c r="AG59" s="1" t="s">
        <v>96</v>
      </c>
      <c r="AH59" s="31">
        <v>97</v>
      </c>
      <c r="AI59" s="1">
        <v>1</v>
      </c>
      <c r="AJ59" s="1">
        <v>0.5</v>
      </c>
      <c r="AK59" s="1" t="s">
        <v>97</v>
      </c>
      <c r="AL59" s="1" t="s">
        <v>98</v>
      </c>
      <c r="AN59" s="31">
        <v>0</v>
      </c>
      <c r="AT59" s="31">
        <v>1.5</v>
      </c>
      <c r="AU59" s="1">
        <v>0.5</v>
      </c>
      <c r="AV59" s="1">
        <v>0.2</v>
      </c>
      <c r="AW59" s="1" t="s">
        <v>97</v>
      </c>
      <c r="AX59" s="1" t="s">
        <v>98</v>
      </c>
      <c r="AZ59" s="31">
        <v>0</v>
      </c>
      <c r="BF59" s="31">
        <v>0</v>
      </c>
      <c r="BL59" s="31">
        <v>1.5</v>
      </c>
      <c r="BM59" s="1">
        <v>0.5</v>
      </c>
      <c r="BN59" s="1">
        <v>0.1</v>
      </c>
      <c r="BO59" s="1" t="s">
        <v>97</v>
      </c>
      <c r="BP59" s="1" t="s">
        <v>113</v>
      </c>
      <c r="BX59" s="31">
        <v>0</v>
      </c>
      <c r="CE59" s="1" t="s">
        <v>123</v>
      </c>
      <c r="CL59" s="32">
        <f t="shared" si="3"/>
        <v>100</v>
      </c>
      <c r="CM59" s="1" t="str">
        <f>VLOOKUP(O59,definitions_list_lookup!$K$30:$L$54,2,0)</f>
        <v>Cpx-b</v>
      </c>
    </row>
    <row r="60" spans="1:91">
      <c r="A60" s="27">
        <v>43301</v>
      </c>
      <c r="B60" s="1" t="s">
        <v>85</v>
      </c>
      <c r="D60" s="1" t="s">
        <v>86</v>
      </c>
      <c r="E60" s="1">
        <v>19</v>
      </c>
      <c r="F60" s="1">
        <v>2</v>
      </c>
      <c r="G60" s="2" t="str">
        <f t="shared" si="0"/>
        <v>19-2</v>
      </c>
      <c r="H60" s="1">
        <v>0</v>
      </c>
      <c r="I60" s="1">
        <v>84</v>
      </c>
      <c r="J60" s="3" t="str">
        <f>IF(((VLOOKUP($G60,Depth_Lookup!$A$3:$J$561,9,0))-(I60/100))&gt;=0,"Good","Too Long")</f>
        <v>Good</v>
      </c>
      <c r="K60" s="28">
        <f>(VLOOKUP($G60,Depth_Lookup!$A$3:$J$561,10,0))+(H60/100)</f>
        <v>36.340000000000003</v>
      </c>
      <c r="L60" s="28">
        <f>(VLOOKUP($G60,Depth_Lookup!$A$3:$J$561,10,0))+(I60/100)</f>
        <v>37.180000000000007</v>
      </c>
      <c r="M60" s="29" t="s">
        <v>133</v>
      </c>
      <c r="N60" s="1" t="s">
        <v>87</v>
      </c>
      <c r="O60" s="1" t="s">
        <v>134</v>
      </c>
      <c r="P60" s="1" t="s">
        <v>91</v>
      </c>
      <c r="Q60" s="2" t="str">
        <f t="shared" si="1"/>
        <v>Clinopyroxene-bearing Dunite</v>
      </c>
      <c r="R60" s="1" t="s">
        <v>100</v>
      </c>
      <c r="S60" s="1" t="str">
        <f t="shared" si="2"/>
        <v>Continuous</v>
      </c>
      <c r="V60" s="1" t="s">
        <v>93</v>
      </c>
      <c r="W60" s="30">
        <f>VLOOKUP(V60,definitions_list_lookup!$A$13:$B$19,2,0)</f>
        <v>3</v>
      </c>
      <c r="X60" s="1" t="s">
        <v>94</v>
      </c>
      <c r="Y60" s="1" t="s">
        <v>95</v>
      </c>
      <c r="AD60" s="6" t="s">
        <v>89</v>
      </c>
      <c r="AE60" s="2">
        <f>VLOOKUP(AD60,definitions_list_lookup!$V$13:$W$16,2,0)</f>
        <v>0</v>
      </c>
      <c r="AG60" s="1" t="s">
        <v>96</v>
      </c>
      <c r="AH60" s="31">
        <v>97</v>
      </c>
      <c r="AI60" s="1">
        <v>1</v>
      </c>
      <c r="AJ60" s="1">
        <v>0.5</v>
      </c>
      <c r="AK60" s="1" t="s">
        <v>97</v>
      </c>
      <c r="AL60" s="1" t="s">
        <v>98</v>
      </c>
      <c r="AN60" s="31">
        <v>0</v>
      </c>
      <c r="AT60" s="31">
        <v>1.5</v>
      </c>
      <c r="AU60" s="1">
        <v>0.5</v>
      </c>
      <c r="AV60" s="1">
        <v>0.2</v>
      </c>
      <c r="AW60" s="1" t="s">
        <v>97</v>
      </c>
      <c r="AX60" s="1" t="s">
        <v>98</v>
      </c>
      <c r="AZ60" s="31">
        <v>0</v>
      </c>
      <c r="BF60" s="31">
        <v>0</v>
      </c>
      <c r="BL60" s="31">
        <v>1.5</v>
      </c>
      <c r="BM60" s="1">
        <v>0.5</v>
      </c>
      <c r="BN60" s="1">
        <v>0.1</v>
      </c>
      <c r="BO60" s="1" t="s">
        <v>97</v>
      </c>
      <c r="BP60" s="1" t="s">
        <v>113</v>
      </c>
      <c r="BX60" s="31">
        <v>0</v>
      </c>
      <c r="CE60" s="1" t="s">
        <v>123</v>
      </c>
      <c r="CL60" s="32">
        <f t="shared" si="3"/>
        <v>100</v>
      </c>
      <c r="CM60" s="1" t="str">
        <f>VLOOKUP(O60,definitions_list_lookup!$K$30:$L$54,2,0)</f>
        <v>Cpx-b</v>
      </c>
    </row>
    <row r="61" spans="1:91">
      <c r="A61" s="27">
        <v>43301</v>
      </c>
      <c r="B61" s="1" t="s">
        <v>85</v>
      </c>
      <c r="D61" s="1" t="s">
        <v>86</v>
      </c>
      <c r="E61" s="1">
        <v>19</v>
      </c>
      <c r="F61" s="1">
        <v>3</v>
      </c>
      <c r="G61" s="2" t="str">
        <f t="shared" si="0"/>
        <v>19-3</v>
      </c>
      <c r="H61" s="1">
        <v>0</v>
      </c>
      <c r="I61" s="1">
        <v>70</v>
      </c>
      <c r="J61" s="3" t="str">
        <f>IF(((VLOOKUP($G61,Depth_Lookup!$A$3:$J$561,9,0))-(I61/100))&gt;=0,"Good","Too Long")</f>
        <v>Good</v>
      </c>
      <c r="K61" s="28">
        <f>(VLOOKUP($G61,Depth_Lookup!$A$3:$J$561,10,0))+(H61/100)</f>
        <v>37.18</v>
      </c>
      <c r="L61" s="28">
        <f>(VLOOKUP($G61,Depth_Lookup!$A$3:$J$561,10,0))+(I61/100)</f>
        <v>37.880000000000003</v>
      </c>
      <c r="M61" s="29" t="s">
        <v>133</v>
      </c>
      <c r="N61" s="1" t="s">
        <v>87</v>
      </c>
      <c r="O61" s="1" t="s">
        <v>134</v>
      </c>
      <c r="P61" s="1" t="s">
        <v>91</v>
      </c>
      <c r="Q61" s="2" t="str">
        <f t="shared" si="1"/>
        <v>Clinopyroxene-bearing Dunite</v>
      </c>
      <c r="R61" s="1" t="s">
        <v>100</v>
      </c>
      <c r="S61" s="1" t="str">
        <f t="shared" si="2"/>
        <v>Continuous</v>
      </c>
      <c r="V61" s="1" t="s">
        <v>93</v>
      </c>
      <c r="W61" s="30">
        <f>VLOOKUP(V61,definitions_list_lookup!$A$13:$B$19,2,0)</f>
        <v>3</v>
      </c>
      <c r="X61" s="1" t="s">
        <v>94</v>
      </c>
      <c r="Y61" s="1" t="s">
        <v>95</v>
      </c>
      <c r="AD61" s="6" t="s">
        <v>89</v>
      </c>
      <c r="AE61" s="2">
        <f>VLOOKUP(AD61,definitions_list_lookup!$V$13:$W$16,2,0)</f>
        <v>0</v>
      </c>
      <c r="AG61" s="1" t="s">
        <v>96</v>
      </c>
      <c r="AH61" s="31">
        <v>97</v>
      </c>
      <c r="AI61" s="1">
        <v>1</v>
      </c>
      <c r="AJ61" s="1">
        <v>0.5</v>
      </c>
      <c r="AK61" s="1" t="s">
        <v>97</v>
      </c>
      <c r="AL61" s="1" t="s">
        <v>98</v>
      </c>
      <c r="AN61" s="31">
        <v>0</v>
      </c>
      <c r="AT61" s="31">
        <v>1.5</v>
      </c>
      <c r="AU61" s="1">
        <v>0.5</v>
      </c>
      <c r="AV61" s="1">
        <v>0.2</v>
      </c>
      <c r="AW61" s="1" t="s">
        <v>97</v>
      </c>
      <c r="AX61" s="1" t="s">
        <v>98</v>
      </c>
      <c r="AZ61" s="31">
        <v>0</v>
      </c>
      <c r="BF61" s="31">
        <v>0</v>
      </c>
      <c r="BL61" s="31">
        <v>1.5</v>
      </c>
      <c r="BM61" s="1">
        <v>0.5</v>
      </c>
      <c r="BN61" s="1">
        <v>0.1</v>
      </c>
      <c r="BO61" s="1" t="s">
        <v>97</v>
      </c>
      <c r="BP61" s="1" t="s">
        <v>113</v>
      </c>
      <c r="BX61" s="31">
        <v>0</v>
      </c>
      <c r="CE61" s="1" t="s">
        <v>123</v>
      </c>
      <c r="CL61" s="32">
        <f t="shared" si="3"/>
        <v>100</v>
      </c>
      <c r="CM61" s="1" t="str">
        <f>VLOOKUP(O61,definitions_list_lookup!$K$30:$L$54,2,0)</f>
        <v>Cpx-b</v>
      </c>
    </row>
    <row r="62" spans="1:91">
      <c r="A62" s="27">
        <v>43302</v>
      </c>
      <c r="B62" s="1" t="s">
        <v>135</v>
      </c>
      <c r="D62" s="1" t="s">
        <v>86</v>
      </c>
      <c r="E62" s="1">
        <v>19</v>
      </c>
      <c r="F62" s="1">
        <v>4</v>
      </c>
      <c r="G62" s="2" t="str">
        <f t="shared" si="0"/>
        <v>19-4</v>
      </c>
      <c r="H62" s="1">
        <v>0</v>
      </c>
      <c r="I62" s="1">
        <v>83</v>
      </c>
      <c r="J62" s="3" t="str">
        <f>IF(((VLOOKUP($G62,Depth_Lookup!$A$3:$J$561,9,0))-(I62/100))&gt;=0,"Good","Too Long")</f>
        <v>Good</v>
      </c>
      <c r="K62" s="28">
        <f>(VLOOKUP($G62,Depth_Lookup!$A$3:$J$561,10,0))+(H62/100)</f>
        <v>37.880000000000003</v>
      </c>
      <c r="L62" s="28">
        <f>(VLOOKUP($G62,Depth_Lookup!$A$3:$J$561,10,0))+(I62/100)</f>
        <v>38.71</v>
      </c>
      <c r="M62" s="29" t="s">
        <v>133</v>
      </c>
      <c r="N62" s="1" t="s">
        <v>87</v>
      </c>
      <c r="O62" s="1" t="s">
        <v>134</v>
      </c>
      <c r="P62" s="1" t="s">
        <v>91</v>
      </c>
      <c r="Q62" s="2" t="str">
        <f t="shared" si="1"/>
        <v>Clinopyroxene-bearing Dunite</v>
      </c>
      <c r="R62" s="1" t="s">
        <v>100</v>
      </c>
      <c r="S62" s="1" t="str">
        <f t="shared" si="2"/>
        <v>Continuous</v>
      </c>
      <c r="V62" s="1" t="s">
        <v>93</v>
      </c>
      <c r="W62" s="30">
        <f>VLOOKUP(V62,definitions_list_lookup!$A$13:$B$19,2,0)</f>
        <v>3</v>
      </c>
      <c r="X62" s="1" t="s">
        <v>94</v>
      </c>
      <c r="Y62" s="1" t="s">
        <v>95</v>
      </c>
      <c r="AD62" s="6" t="s">
        <v>89</v>
      </c>
      <c r="AE62" s="2">
        <f>VLOOKUP(AD62,definitions_list_lookup!$V$13:$W$16,2,0)</f>
        <v>0</v>
      </c>
      <c r="AG62" s="1" t="s">
        <v>96</v>
      </c>
      <c r="AH62" s="31">
        <v>97</v>
      </c>
      <c r="AI62" s="1">
        <v>1</v>
      </c>
      <c r="AJ62" s="1">
        <v>0.5</v>
      </c>
      <c r="AK62" s="1" t="s">
        <v>97</v>
      </c>
      <c r="AL62" s="1" t="s">
        <v>98</v>
      </c>
      <c r="AN62" s="31">
        <v>0</v>
      </c>
      <c r="AT62" s="31">
        <v>1.5</v>
      </c>
      <c r="AU62" s="1">
        <v>0.5</v>
      </c>
      <c r="AV62" s="1">
        <v>0.2</v>
      </c>
      <c r="AW62" s="1" t="s">
        <v>97</v>
      </c>
      <c r="AX62" s="1" t="s">
        <v>98</v>
      </c>
      <c r="AZ62" s="31">
        <v>0</v>
      </c>
      <c r="BF62" s="31">
        <v>0</v>
      </c>
      <c r="BL62" s="31">
        <v>1.5</v>
      </c>
      <c r="BM62" s="1">
        <v>0.5</v>
      </c>
      <c r="BN62" s="1">
        <v>0.1</v>
      </c>
      <c r="BO62" s="1" t="s">
        <v>97</v>
      </c>
      <c r="BP62" s="1" t="s">
        <v>113</v>
      </c>
      <c r="BX62" s="31">
        <v>0</v>
      </c>
      <c r="CE62" s="1" t="s">
        <v>123</v>
      </c>
      <c r="CL62" s="32">
        <f t="shared" si="3"/>
        <v>100</v>
      </c>
      <c r="CM62" s="1" t="str">
        <f>VLOOKUP(O62,definitions_list_lookup!$K$30:$L$54,2,0)</f>
        <v>Cpx-b</v>
      </c>
    </row>
    <row r="63" spans="1:91">
      <c r="A63" s="27">
        <v>43302</v>
      </c>
      <c r="B63" s="1" t="s">
        <v>135</v>
      </c>
      <c r="D63" s="1" t="s">
        <v>86</v>
      </c>
      <c r="E63" s="1">
        <v>20</v>
      </c>
      <c r="F63" s="1">
        <v>1</v>
      </c>
      <c r="G63" s="2" t="str">
        <f t="shared" si="0"/>
        <v>20-1</v>
      </c>
      <c r="H63" s="1">
        <v>0</v>
      </c>
      <c r="I63" s="1">
        <v>96</v>
      </c>
      <c r="J63" s="3" t="str">
        <f>IF(((VLOOKUP($G63,Depth_Lookup!$A$3:$J$561,9,0))-(I63/100))&gt;=0,"Good","Too Long")</f>
        <v>Good</v>
      </c>
      <c r="K63" s="28">
        <f>(VLOOKUP($G63,Depth_Lookup!$A$3:$J$561,10,0))+(H63/100)</f>
        <v>38.6</v>
      </c>
      <c r="L63" s="28">
        <f>(VLOOKUP($G63,Depth_Lookup!$A$3:$J$561,10,0))+(I63/100)</f>
        <v>39.56</v>
      </c>
      <c r="M63" s="29" t="s">
        <v>133</v>
      </c>
      <c r="N63" s="1" t="s">
        <v>87</v>
      </c>
      <c r="O63" s="1" t="s">
        <v>134</v>
      </c>
      <c r="P63" s="1" t="s">
        <v>91</v>
      </c>
      <c r="Q63" s="2" t="str">
        <f t="shared" si="1"/>
        <v>Clinopyroxene-bearing Dunite</v>
      </c>
      <c r="R63" s="1" t="s">
        <v>100</v>
      </c>
      <c r="S63" s="1" t="str">
        <f t="shared" si="2"/>
        <v>Continuous</v>
      </c>
      <c r="V63" s="1" t="s">
        <v>93</v>
      </c>
      <c r="W63" s="30">
        <f>VLOOKUP(V63,definitions_list_lookup!$A$13:$B$19,2,0)</f>
        <v>3</v>
      </c>
      <c r="X63" s="1" t="s">
        <v>94</v>
      </c>
      <c r="Y63" s="1" t="s">
        <v>95</v>
      </c>
      <c r="AD63" s="6" t="s">
        <v>89</v>
      </c>
      <c r="AE63" s="2">
        <f>VLOOKUP(AD63,definitions_list_lookup!$V$13:$W$16,2,0)</f>
        <v>0</v>
      </c>
      <c r="AG63" s="1" t="s">
        <v>96</v>
      </c>
      <c r="AH63" s="31">
        <v>97</v>
      </c>
      <c r="AI63" s="1">
        <v>1</v>
      </c>
      <c r="AJ63" s="1">
        <v>0.5</v>
      </c>
      <c r="AK63" s="1" t="s">
        <v>97</v>
      </c>
      <c r="AL63" s="1" t="s">
        <v>98</v>
      </c>
      <c r="AN63" s="31">
        <v>0</v>
      </c>
      <c r="AT63" s="31">
        <v>1.5</v>
      </c>
      <c r="AU63" s="1">
        <v>0.5</v>
      </c>
      <c r="AV63" s="1">
        <v>0.2</v>
      </c>
      <c r="AW63" s="1" t="s">
        <v>97</v>
      </c>
      <c r="AX63" s="1" t="s">
        <v>98</v>
      </c>
      <c r="AZ63" s="31">
        <v>0</v>
      </c>
      <c r="BF63" s="31">
        <v>0</v>
      </c>
      <c r="BL63" s="31">
        <v>1.5</v>
      </c>
      <c r="BM63" s="1">
        <v>0.5</v>
      </c>
      <c r="BN63" s="1">
        <v>0.1</v>
      </c>
      <c r="BO63" s="1" t="s">
        <v>97</v>
      </c>
      <c r="BP63" s="1" t="s">
        <v>113</v>
      </c>
      <c r="BX63" s="31">
        <v>0</v>
      </c>
      <c r="CE63" s="1" t="s">
        <v>123</v>
      </c>
      <c r="CL63" s="32">
        <f t="shared" si="3"/>
        <v>100</v>
      </c>
      <c r="CM63" s="1" t="str">
        <f>VLOOKUP(O63,definitions_list_lookup!$K$30:$L$54,2,0)</f>
        <v>Cpx-b</v>
      </c>
    </row>
    <row r="64" spans="1:91">
      <c r="A64" s="27">
        <v>43302</v>
      </c>
      <c r="B64" s="1" t="s">
        <v>135</v>
      </c>
      <c r="D64" s="1" t="s">
        <v>86</v>
      </c>
      <c r="E64" s="1">
        <v>20</v>
      </c>
      <c r="F64" s="1">
        <v>2</v>
      </c>
      <c r="G64" s="2" t="str">
        <f t="shared" si="0"/>
        <v>20-2</v>
      </c>
      <c r="H64" s="1">
        <v>0</v>
      </c>
      <c r="I64" s="1">
        <v>84</v>
      </c>
      <c r="J64" s="3" t="str">
        <f>IF(((VLOOKUP($G64,Depth_Lookup!$A$3:$J$561,9,0))-(I64/100))&gt;=0,"Good","Too Long")</f>
        <v>Good</v>
      </c>
      <c r="K64" s="28">
        <f>(VLOOKUP($G64,Depth_Lookup!$A$3:$J$561,10,0))+(H64/100)</f>
        <v>39.56</v>
      </c>
      <c r="L64" s="28">
        <f>(VLOOKUP($G64,Depth_Lookup!$A$3:$J$561,10,0))+(I64/100)</f>
        <v>40.400000000000006</v>
      </c>
      <c r="M64" s="29" t="s">
        <v>133</v>
      </c>
      <c r="N64" s="1" t="s">
        <v>87</v>
      </c>
      <c r="O64" s="1" t="s">
        <v>134</v>
      </c>
      <c r="P64" s="1" t="s">
        <v>91</v>
      </c>
      <c r="Q64" s="2" t="str">
        <f t="shared" si="1"/>
        <v>Clinopyroxene-bearing Dunite</v>
      </c>
      <c r="R64" s="1" t="s">
        <v>100</v>
      </c>
      <c r="S64" s="1" t="str">
        <f t="shared" si="2"/>
        <v>Continuous</v>
      </c>
      <c r="V64" s="1" t="s">
        <v>93</v>
      </c>
      <c r="W64" s="30">
        <f>VLOOKUP(V64,definitions_list_lookup!$A$13:$B$19,2,0)</f>
        <v>3</v>
      </c>
      <c r="X64" s="1" t="s">
        <v>94</v>
      </c>
      <c r="Y64" s="1" t="s">
        <v>95</v>
      </c>
      <c r="AD64" s="6" t="s">
        <v>89</v>
      </c>
      <c r="AE64" s="2">
        <f>VLOOKUP(AD64,definitions_list_lookup!$V$13:$W$16,2,0)</f>
        <v>0</v>
      </c>
      <c r="AG64" s="1" t="s">
        <v>96</v>
      </c>
      <c r="AH64" s="31">
        <v>97</v>
      </c>
      <c r="AI64" s="1">
        <v>1</v>
      </c>
      <c r="AJ64" s="1">
        <v>0.5</v>
      </c>
      <c r="AK64" s="1" t="s">
        <v>97</v>
      </c>
      <c r="AL64" s="1" t="s">
        <v>98</v>
      </c>
      <c r="AN64" s="31">
        <v>0</v>
      </c>
      <c r="AT64" s="31">
        <v>1.5</v>
      </c>
      <c r="AU64" s="1">
        <v>0.5</v>
      </c>
      <c r="AV64" s="1">
        <v>0.2</v>
      </c>
      <c r="AW64" s="1" t="s">
        <v>97</v>
      </c>
      <c r="AX64" s="1" t="s">
        <v>98</v>
      </c>
      <c r="AZ64" s="31">
        <v>0</v>
      </c>
      <c r="BF64" s="31">
        <v>0</v>
      </c>
      <c r="BL64" s="31">
        <v>1.5</v>
      </c>
      <c r="BM64" s="1">
        <v>0.5</v>
      </c>
      <c r="BN64" s="1">
        <v>0.1</v>
      </c>
      <c r="BO64" s="1" t="s">
        <v>97</v>
      </c>
      <c r="BP64" s="1" t="s">
        <v>113</v>
      </c>
      <c r="BX64" s="31">
        <v>0</v>
      </c>
      <c r="CE64" s="1" t="s">
        <v>123</v>
      </c>
      <c r="CL64" s="32">
        <f t="shared" si="3"/>
        <v>100</v>
      </c>
      <c r="CM64" s="1" t="str">
        <f>VLOOKUP(O64,definitions_list_lookup!$K$30:$L$54,2,0)</f>
        <v>Cpx-b</v>
      </c>
    </row>
    <row r="65" spans="1:91">
      <c r="A65" s="27">
        <v>43302</v>
      </c>
      <c r="B65" s="1" t="s">
        <v>135</v>
      </c>
      <c r="D65" s="1" t="s">
        <v>86</v>
      </c>
      <c r="E65" s="1">
        <v>20</v>
      </c>
      <c r="F65" s="1">
        <v>3</v>
      </c>
      <c r="G65" s="2" t="str">
        <f t="shared" si="0"/>
        <v>20-3</v>
      </c>
      <c r="H65" s="1">
        <v>0</v>
      </c>
      <c r="I65" s="1">
        <v>55.5</v>
      </c>
      <c r="J65" s="3" t="str">
        <f>IF(((VLOOKUP($G65,Depth_Lookup!$A$3:$J$561,9,0))-(I65/100))&gt;=0,"Good","Too Long")</f>
        <v>Good</v>
      </c>
      <c r="K65" s="28">
        <f>(VLOOKUP($G65,Depth_Lookup!$A$3:$J$561,10,0))+(H65/100)</f>
        <v>40.4</v>
      </c>
      <c r="L65" s="28">
        <f>(VLOOKUP($G65,Depth_Lookup!$A$3:$J$561,10,0))+(I65/100)</f>
        <v>40.954999999999998</v>
      </c>
      <c r="M65" s="29" t="s">
        <v>133</v>
      </c>
      <c r="N65" s="1" t="s">
        <v>87</v>
      </c>
      <c r="O65" s="1" t="s">
        <v>134</v>
      </c>
      <c r="P65" s="1" t="s">
        <v>91</v>
      </c>
      <c r="Q65" s="2" t="str">
        <f t="shared" si="1"/>
        <v>Clinopyroxene-bearing Dunite</v>
      </c>
      <c r="R65" s="1" t="s">
        <v>100</v>
      </c>
      <c r="S65" s="1" t="str">
        <f t="shared" si="2"/>
        <v>Not recovered</v>
      </c>
      <c r="V65" s="1" t="s">
        <v>93</v>
      </c>
      <c r="W65" s="30">
        <f>VLOOKUP(V65,definitions_list_lookup!$A$13:$B$19,2,0)</f>
        <v>3</v>
      </c>
      <c r="X65" s="1" t="s">
        <v>94</v>
      </c>
      <c r="Y65" s="1" t="s">
        <v>95</v>
      </c>
      <c r="AD65" s="6" t="s">
        <v>89</v>
      </c>
      <c r="AE65" s="2">
        <f>VLOOKUP(AD65,definitions_list_lookup!$V$13:$W$16,2,0)</f>
        <v>0</v>
      </c>
      <c r="AG65" s="1" t="s">
        <v>96</v>
      </c>
      <c r="AH65" s="31">
        <v>97</v>
      </c>
      <c r="AI65" s="1">
        <v>1</v>
      </c>
      <c r="AJ65" s="1">
        <v>0.5</v>
      </c>
      <c r="AK65" s="1" t="s">
        <v>97</v>
      </c>
      <c r="AL65" s="1" t="s">
        <v>98</v>
      </c>
      <c r="AN65" s="31">
        <v>0</v>
      </c>
      <c r="AT65" s="31">
        <v>1.5</v>
      </c>
      <c r="AU65" s="1">
        <v>0.5</v>
      </c>
      <c r="AV65" s="1">
        <v>0.2</v>
      </c>
      <c r="AW65" s="1" t="s">
        <v>97</v>
      </c>
      <c r="AX65" s="1" t="s">
        <v>98</v>
      </c>
      <c r="AZ65" s="31">
        <v>0</v>
      </c>
      <c r="BF65" s="31">
        <v>0</v>
      </c>
      <c r="BL65" s="31">
        <v>1.5</v>
      </c>
      <c r="BM65" s="1">
        <v>0.5</v>
      </c>
      <c r="BN65" s="1">
        <v>0.1</v>
      </c>
      <c r="BO65" s="1" t="s">
        <v>97</v>
      </c>
      <c r="BP65" s="1" t="s">
        <v>113</v>
      </c>
      <c r="BX65" s="31">
        <v>0</v>
      </c>
      <c r="CE65" s="1" t="s">
        <v>123</v>
      </c>
      <c r="CL65" s="32">
        <f t="shared" si="3"/>
        <v>100</v>
      </c>
      <c r="CM65" s="1" t="str">
        <f>VLOOKUP(O65,definitions_list_lookup!$K$30:$L$54,2,0)</f>
        <v>Cpx-b</v>
      </c>
    </row>
    <row r="66" spans="1:91">
      <c r="A66" s="27">
        <v>43302</v>
      </c>
      <c r="B66" s="1" t="s">
        <v>135</v>
      </c>
      <c r="D66" s="1" t="s">
        <v>86</v>
      </c>
      <c r="E66" s="1">
        <v>20</v>
      </c>
      <c r="F66" s="1">
        <v>3</v>
      </c>
      <c r="G66" s="2" t="str">
        <f t="shared" si="0"/>
        <v>20-3</v>
      </c>
      <c r="H66" s="1">
        <v>55.5</v>
      </c>
      <c r="I66" s="1">
        <v>88</v>
      </c>
      <c r="J66" s="3" t="str">
        <f>IF(((VLOOKUP($G66,Depth_Lookup!$A$3:$J$561,9,0))-(I66/100))&gt;=0,"Good","Too Long")</f>
        <v>Good</v>
      </c>
      <c r="K66" s="28">
        <f>(VLOOKUP($G66,Depth_Lookup!$A$3:$J$561,10,0))+(H66/100)</f>
        <v>40.954999999999998</v>
      </c>
      <c r="L66" s="28">
        <f>(VLOOKUP($G66,Depth_Lookup!$A$3:$J$561,10,0))+(I66/100)</f>
        <v>41.28</v>
      </c>
      <c r="M66" s="29" t="s">
        <v>136</v>
      </c>
      <c r="N66" s="1" t="s">
        <v>87</v>
      </c>
      <c r="O66" s="1" t="s">
        <v>137</v>
      </c>
      <c r="P66" s="1" t="s">
        <v>91</v>
      </c>
      <c r="Q66" s="2" t="str">
        <f t="shared" si="1"/>
        <v>Spinel-rich Dunite</v>
      </c>
      <c r="R66" s="1" t="s">
        <v>92</v>
      </c>
      <c r="S66" s="1" t="str">
        <f t="shared" si="2"/>
        <v>Continuous</v>
      </c>
      <c r="V66" s="1" t="s">
        <v>93</v>
      </c>
      <c r="W66" s="30">
        <f>VLOOKUP(V66,definitions_list_lookup!$A$13:$B$19,2,0)</f>
        <v>3</v>
      </c>
      <c r="X66" s="1" t="s">
        <v>94</v>
      </c>
      <c r="Y66" s="1" t="s">
        <v>95</v>
      </c>
      <c r="AD66" s="6" t="s">
        <v>89</v>
      </c>
      <c r="AE66" s="2">
        <f>VLOOKUP(AD66,definitions_list_lookup!$V$13:$W$16,2,0)</f>
        <v>0</v>
      </c>
      <c r="AG66" s="1" t="s">
        <v>96</v>
      </c>
      <c r="AH66" s="31">
        <v>80</v>
      </c>
      <c r="AI66" s="1">
        <v>3</v>
      </c>
      <c r="AJ66" s="1">
        <v>0.5</v>
      </c>
      <c r="AK66" s="1" t="s">
        <v>97</v>
      </c>
      <c r="AL66" s="1" t="s">
        <v>98</v>
      </c>
      <c r="AN66" s="31">
        <v>0</v>
      </c>
      <c r="AT66" s="31">
        <v>0</v>
      </c>
      <c r="AZ66" s="31">
        <v>0</v>
      </c>
      <c r="BF66" s="31">
        <v>0</v>
      </c>
      <c r="BL66" s="31">
        <v>20</v>
      </c>
      <c r="BM66" s="1">
        <v>0.5</v>
      </c>
      <c r="BN66" s="1">
        <v>0.1</v>
      </c>
      <c r="BO66" s="1" t="s">
        <v>97</v>
      </c>
      <c r="BP66" s="1" t="s">
        <v>113</v>
      </c>
      <c r="BX66" s="31">
        <v>0</v>
      </c>
      <c r="CE66" s="1" t="s">
        <v>138</v>
      </c>
      <c r="CL66" s="32">
        <f t="shared" si="3"/>
        <v>100</v>
      </c>
      <c r="CM66" s="1" t="str">
        <f>VLOOKUP(O66,definitions_list_lookup!$K$30:$L$54,2,0)</f>
        <v>Spl-r</v>
      </c>
    </row>
    <row r="67" spans="1:91">
      <c r="A67" s="27">
        <v>43302</v>
      </c>
      <c r="B67" s="1" t="s">
        <v>135</v>
      </c>
      <c r="D67" s="1" t="s">
        <v>86</v>
      </c>
      <c r="E67" s="1">
        <v>21</v>
      </c>
      <c r="F67" s="1">
        <v>1</v>
      </c>
      <c r="G67" s="2" t="str">
        <f t="shared" ref="G67:G130" si="4">E67&amp;"-"&amp;F67</f>
        <v>21-1</v>
      </c>
      <c r="H67" s="1">
        <v>0</v>
      </c>
      <c r="I67" s="1">
        <v>80.5</v>
      </c>
      <c r="J67" s="3" t="str">
        <f>IF(((VLOOKUP($G67,Depth_Lookup!$A$3:$J$561,9,0))-(I67/100))&gt;=0,"Good","Too Long")</f>
        <v>Good</v>
      </c>
      <c r="K67" s="28">
        <f>(VLOOKUP($G67,Depth_Lookup!$A$3:$J$561,10,0))+(H67/100)</f>
        <v>41.6</v>
      </c>
      <c r="L67" s="28">
        <f>(VLOOKUP($G67,Depth_Lookup!$A$3:$J$561,10,0))+(I67/100)</f>
        <v>42.405000000000001</v>
      </c>
      <c r="M67" s="29" t="s">
        <v>139</v>
      </c>
      <c r="N67" s="1" t="s">
        <v>87</v>
      </c>
      <c r="O67" s="1" t="s">
        <v>134</v>
      </c>
      <c r="P67" s="1" t="s">
        <v>91</v>
      </c>
      <c r="Q67" s="2" t="str">
        <f t="shared" ref="Q67:Q130" si="5">O67&amp;" "&amp;P67</f>
        <v>Clinopyroxene-bearing Dunite</v>
      </c>
      <c r="R67" s="1" t="s">
        <v>100</v>
      </c>
      <c r="S67" s="1" t="str">
        <f t="shared" ref="S67:S130" si="6">R68</f>
        <v>Continuous</v>
      </c>
      <c r="V67" s="1" t="s">
        <v>93</v>
      </c>
      <c r="W67" s="30">
        <f>VLOOKUP(V67,definitions_list_lookup!$A$13:$B$19,2,0)</f>
        <v>3</v>
      </c>
      <c r="X67" s="1" t="s">
        <v>94</v>
      </c>
      <c r="Y67" s="1" t="s">
        <v>95</v>
      </c>
      <c r="AD67" s="6" t="s">
        <v>89</v>
      </c>
      <c r="AE67" s="2">
        <f>VLOOKUP(AD67,definitions_list_lookup!$V$13:$W$16,2,0)</f>
        <v>0</v>
      </c>
      <c r="AG67" s="1" t="s">
        <v>96</v>
      </c>
      <c r="AH67" s="31">
        <v>98</v>
      </c>
      <c r="AI67" s="1">
        <v>2</v>
      </c>
      <c r="AJ67" s="1">
        <v>0.5</v>
      </c>
      <c r="AK67" s="1" t="s">
        <v>97</v>
      </c>
      <c r="AL67" s="1" t="s">
        <v>98</v>
      </c>
      <c r="AN67" s="31">
        <v>0</v>
      </c>
      <c r="AT67" s="31">
        <v>1</v>
      </c>
      <c r="AU67" s="1">
        <v>0.5</v>
      </c>
      <c r="AV67" s="1">
        <v>0.2</v>
      </c>
      <c r="AW67" s="1" t="s">
        <v>118</v>
      </c>
      <c r="AX67" s="1" t="s">
        <v>98</v>
      </c>
      <c r="AZ67" s="31">
        <v>0</v>
      </c>
      <c r="BF67" s="31">
        <v>0</v>
      </c>
      <c r="BL67" s="31">
        <v>0</v>
      </c>
      <c r="BX67" s="31">
        <v>1</v>
      </c>
      <c r="BY67" s="1">
        <v>1</v>
      </c>
      <c r="BZ67" s="1">
        <v>0.2</v>
      </c>
      <c r="CA67" s="1" t="s">
        <v>118</v>
      </c>
      <c r="CB67" s="1" t="s">
        <v>98</v>
      </c>
      <c r="CC67" s="1" t="s">
        <v>140</v>
      </c>
      <c r="CE67" s="1" t="s">
        <v>141</v>
      </c>
      <c r="CL67" s="32">
        <f t="shared" ref="CL67:CL130" si="7">AH67+AN67+AZ67+AT67+BF67+BL67+BX67</f>
        <v>100</v>
      </c>
      <c r="CM67" s="1" t="str">
        <f>VLOOKUP(O67,definitions_list_lookup!$K$30:$L$54,2,0)</f>
        <v>Cpx-b</v>
      </c>
    </row>
    <row r="68" spans="1:91">
      <c r="A68" s="27">
        <v>43302</v>
      </c>
      <c r="B68" s="1" t="s">
        <v>135</v>
      </c>
      <c r="D68" s="1" t="s">
        <v>86</v>
      </c>
      <c r="E68" s="1">
        <v>21</v>
      </c>
      <c r="F68" s="1">
        <v>2</v>
      </c>
      <c r="G68" s="2" t="str">
        <f t="shared" si="4"/>
        <v>21-2</v>
      </c>
      <c r="H68" s="1">
        <v>0</v>
      </c>
      <c r="I68" s="1">
        <v>91.5</v>
      </c>
      <c r="J68" s="3" t="str">
        <f>IF(((VLOOKUP($G68,Depth_Lookup!$A$3:$J$561,9,0))-(I68/100))&gt;=0,"Good","Too Long")</f>
        <v>Good</v>
      </c>
      <c r="K68" s="28">
        <f>(VLOOKUP($G68,Depth_Lookup!$A$3:$J$561,10,0))+(H68/100)</f>
        <v>42.405000000000001</v>
      </c>
      <c r="L68" s="28">
        <f>(VLOOKUP($G68,Depth_Lookup!$A$3:$J$561,10,0))+(I68/100)</f>
        <v>43.32</v>
      </c>
      <c r="M68" s="29" t="s">
        <v>139</v>
      </c>
      <c r="N68" s="1" t="s">
        <v>87</v>
      </c>
      <c r="O68" s="1" t="s">
        <v>134</v>
      </c>
      <c r="P68" s="1" t="s">
        <v>91</v>
      </c>
      <c r="Q68" s="2" t="str">
        <f t="shared" si="5"/>
        <v>Clinopyroxene-bearing Dunite</v>
      </c>
      <c r="R68" s="1" t="s">
        <v>100</v>
      </c>
      <c r="S68" s="1" t="str">
        <f t="shared" si="6"/>
        <v>Continuous</v>
      </c>
      <c r="V68" s="1" t="s">
        <v>93</v>
      </c>
      <c r="W68" s="30">
        <f>VLOOKUP(V68,definitions_list_lookup!$A$13:$B$19,2,0)</f>
        <v>3</v>
      </c>
      <c r="X68" s="1" t="s">
        <v>94</v>
      </c>
      <c r="Y68" s="1" t="s">
        <v>95</v>
      </c>
      <c r="AD68" s="6" t="s">
        <v>89</v>
      </c>
      <c r="AE68" s="2">
        <f>VLOOKUP(AD68,definitions_list_lookup!$V$13:$W$16,2,0)</f>
        <v>0</v>
      </c>
      <c r="AG68" s="1" t="s">
        <v>96</v>
      </c>
      <c r="AH68" s="31">
        <v>98</v>
      </c>
      <c r="AI68" s="1">
        <v>2</v>
      </c>
      <c r="AJ68" s="1">
        <v>0.5</v>
      </c>
      <c r="AK68" s="1" t="s">
        <v>97</v>
      </c>
      <c r="AL68" s="1" t="s">
        <v>98</v>
      </c>
      <c r="AN68" s="31">
        <v>0</v>
      </c>
      <c r="AT68" s="31">
        <v>1</v>
      </c>
      <c r="AU68" s="1">
        <v>0.5</v>
      </c>
      <c r="AV68" s="1">
        <v>0.2</v>
      </c>
      <c r="AW68" s="1" t="s">
        <v>118</v>
      </c>
      <c r="AX68" s="1" t="s">
        <v>98</v>
      </c>
      <c r="AZ68" s="31">
        <v>0</v>
      </c>
      <c r="BF68" s="31">
        <v>0</v>
      </c>
      <c r="BL68" s="31">
        <v>0</v>
      </c>
      <c r="BX68" s="31">
        <v>1</v>
      </c>
      <c r="BY68" s="1">
        <v>1</v>
      </c>
      <c r="BZ68" s="1">
        <v>0.2</v>
      </c>
      <c r="CA68" s="1" t="s">
        <v>118</v>
      </c>
      <c r="CB68" s="1" t="s">
        <v>98</v>
      </c>
      <c r="CC68" s="1" t="s">
        <v>140</v>
      </c>
      <c r="CE68" s="1" t="s">
        <v>141</v>
      </c>
      <c r="CL68" s="32">
        <f t="shared" si="7"/>
        <v>100</v>
      </c>
      <c r="CM68" s="1" t="str">
        <f>VLOOKUP(O68,definitions_list_lookup!$K$30:$L$54,2,0)</f>
        <v>Cpx-b</v>
      </c>
    </row>
    <row r="69" spans="1:91">
      <c r="A69" s="27">
        <v>43302</v>
      </c>
      <c r="B69" s="1" t="s">
        <v>135</v>
      </c>
      <c r="D69" s="1" t="s">
        <v>86</v>
      </c>
      <c r="E69" s="1">
        <v>21</v>
      </c>
      <c r="F69" s="1">
        <v>3</v>
      </c>
      <c r="G69" s="2" t="str">
        <f t="shared" si="4"/>
        <v>21-3</v>
      </c>
      <c r="H69" s="1">
        <v>0</v>
      </c>
      <c r="I69" s="1">
        <v>60</v>
      </c>
      <c r="J69" s="3" t="str">
        <f>IF(((VLOOKUP($G69,Depth_Lookup!$A$3:$J$561,9,0))-(I69/100))&gt;=0,"Good","Too Long")</f>
        <v>Good</v>
      </c>
      <c r="K69" s="28">
        <f>(VLOOKUP($G69,Depth_Lookup!$A$3:$J$561,10,0))+(H69/100)</f>
        <v>43.32</v>
      </c>
      <c r="L69" s="28">
        <f>(VLOOKUP($G69,Depth_Lookup!$A$3:$J$561,10,0))+(I69/100)</f>
        <v>43.92</v>
      </c>
      <c r="M69" s="29" t="s">
        <v>139</v>
      </c>
      <c r="N69" s="1" t="s">
        <v>87</v>
      </c>
      <c r="O69" s="1" t="s">
        <v>134</v>
      </c>
      <c r="P69" s="1" t="s">
        <v>91</v>
      </c>
      <c r="Q69" s="2" t="str">
        <f t="shared" si="5"/>
        <v>Clinopyroxene-bearing Dunite</v>
      </c>
      <c r="R69" s="1" t="s">
        <v>100</v>
      </c>
      <c r="S69" s="1" t="str">
        <f t="shared" si="6"/>
        <v>Continuous</v>
      </c>
      <c r="V69" s="1" t="s">
        <v>93</v>
      </c>
      <c r="W69" s="30">
        <f>VLOOKUP(V69,definitions_list_lookup!$A$13:$B$19,2,0)</f>
        <v>3</v>
      </c>
      <c r="X69" s="1" t="s">
        <v>94</v>
      </c>
      <c r="Y69" s="1" t="s">
        <v>95</v>
      </c>
      <c r="AD69" s="6" t="s">
        <v>89</v>
      </c>
      <c r="AE69" s="2">
        <f>VLOOKUP(AD69,definitions_list_lookup!$V$13:$W$16,2,0)</f>
        <v>0</v>
      </c>
      <c r="AG69" s="1" t="s">
        <v>96</v>
      </c>
      <c r="AH69" s="31">
        <v>98</v>
      </c>
      <c r="AI69" s="1">
        <v>2</v>
      </c>
      <c r="AJ69" s="1">
        <v>0.5</v>
      </c>
      <c r="AK69" s="1" t="s">
        <v>97</v>
      </c>
      <c r="AL69" s="1" t="s">
        <v>98</v>
      </c>
      <c r="AN69" s="31">
        <v>0</v>
      </c>
      <c r="AT69" s="31">
        <v>1</v>
      </c>
      <c r="AU69" s="1">
        <v>0.5</v>
      </c>
      <c r="AV69" s="1">
        <v>0.2</v>
      </c>
      <c r="AW69" s="1" t="s">
        <v>118</v>
      </c>
      <c r="AX69" s="1" t="s">
        <v>98</v>
      </c>
      <c r="AZ69" s="31">
        <v>0</v>
      </c>
      <c r="BF69" s="31">
        <v>0</v>
      </c>
      <c r="BL69" s="31">
        <v>0</v>
      </c>
      <c r="BX69" s="31">
        <v>1</v>
      </c>
      <c r="BY69" s="1">
        <v>1</v>
      </c>
      <c r="BZ69" s="1">
        <v>0.2</v>
      </c>
      <c r="CA69" s="1" t="s">
        <v>118</v>
      </c>
      <c r="CB69" s="1" t="s">
        <v>98</v>
      </c>
      <c r="CC69" s="1" t="s">
        <v>140</v>
      </c>
      <c r="CE69" s="1" t="s">
        <v>141</v>
      </c>
      <c r="CL69" s="32">
        <f t="shared" si="7"/>
        <v>100</v>
      </c>
      <c r="CM69" s="1" t="str">
        <f>VLOOKUP(O69,definitions_list_lookup!$K$30:$L$54,2,0)</f>
        <v>Cpx-b</v>
      </c>
    </row>
    <row r="70" spans="1:91">
      <c r="A70" s="27">
        <v>43302</v>
      </c>
      <c r="B70" s="1" t="s">
        <v>135</v>
      </c>
      <c r="D70" s="1" t="s">
        <v>86</v>
      </c>
      <c r="E70" s="1">
        <v>21</v>
      </c>
      <c r="F70" s="1">
        <v>4</v>
      </c>
      <c r="G70" s="2" t="str">
        <f t="shared" si="4"/>
        <v>21-4</v>
      </c>
      <c r="H70" s="1">
        <v>0</v>
      </c>
      <c r="I70" s="1">
        <v>74.5</v>
      </c>
      <c r="J70" s="3" t="str">
        <f>IF(((VLOOKUP($G70,Depth_Lookup!$A$3:$J$561,9,0))-(I70/100))&gt;=0,"Good","Too Long")</f>
        <v>Good</v>
      </c>
      <c r="K70" s="28">
        <f>(VLOOKUP($G70,Depth_Lookup!$A$3:$J$561,10,0))+(H70/100)</f>
        <v>43.92</v>
      </c>
      <c r="L70" s="28">
        <f>(VLOOKUP($G70,Depth_Lookup!$A$3:$J$561,10,0))+(I70/100)</f>
        <v>44.664999999999999</v>
      </c>
      <c r="M70" s="29" t="s">
        <v>139</v>
      </c>
      <c r="N70" s="1" t="s">
        <v>87</v>
      </c>
      <c r="O70" s="1" t="s">
        <v>134</v>
      </c>
      <c r="P70" s="1" t="s">
        <v>91</v>
      </c>
      <c r="Q70" s="2" t="str">
        <f t="shared" si="5"/>
        <v>Clinopyroxene-bearing Dunite</v>
      </c>
      <c r="R70" s="1" t="s">
        <v>100</v>
      </c>
      <c r="S70" s="1" t="str">
        <f t="shared" si="6"/>
        <v>Continuous</v>
      </c>
      <c r="V70" s="1" t="s">
        <v>93</v>
      </c>
      <c r="W70" s="30">
        <f>VLOOKUP(V70,definitions_list_lookup!$A$13:$B$19,2,0)</f>
        <v>3</v>
      </c>
      <c r="X70" s="1" t="s">
        <v>94</v>
      </c>
      <c r="Y70" s="1" t="s">
        <v>95</v>
      </c>
      <c r="AD70" s="6" t="s">
        <v>89</v>
      </c>
      <c r="AE70" s="2">
        <f>VLOOKUP(AD70,definitions_list_lookup!$V$13:$W$16,2,0)</f>
        <v>0</v>
      </c>
      <c r="AG70" s="1" t="s">
        <v>96</v>
      </c>
      <c r="AH70" s="31">
        <v>98</v>
      </c>
      <c r="AI70" s="1">
        <v>2</v>
      </c>
      <c r="AJ70" s="1">
        <v>0.5</v>
      </c>
      <c r="AK70" s="1" t="s">
        <v>97</v>
      </c>
      <c r="AL70" s="1" t="s">
        <v>98</v>
      </c>
      <c r="AN70" s="31">
        <v>0</v>
      </c>
      <c r="AT70" s="31">
        <v>1</v>
      </c>
      <c r="AU70" s="1">
        <v>0.5</v>
      </c>
      <c r="AV70" s="1">
        <v>0.2</v>
      </c>
      <c r="AW70" s="1" t="s">
        <v>118</v>
      </c>
      <c r="AX70" s="1" t="s">
        <v>98</v>
      </c>
      <c r="AZ70" s="31">
        <v>0</v>
      </c>
      <c r="BF70" s="31">
        <v>0</v>
      </c>
      <c r="BL70" s="31">
        <v>0</v>
      </c>
      <c r="BX70" s="31">
        <v>1</v>
      </c>
      <c r="BY70" s="1">
        <v>1</v>
      </c>
      <c r="BZ70" s="1">
        <v>0.2</v>
      </c>
      <c r="CA70" s="1" t="s">
        <v>118</v>
      </c>
      <c r="CB70" s="1" t="s">
        <v>98</v>
      </c>
      <c r="CC70" s="1" t="s">
        <v>140</v>
      </c>
      <c r="CE70" s="1" t="s">
        <v>141</v>
      </c>
      <c r="CL70" s="32">
        <f t="shared" si="7"/>
        <v>100</v>
      </c>
      <c r="CM70" s="1" t="str">
        <f>VLOOKUP(O70,definitions_list_lookup!$K$30:$L$54,2,0)</f>
        <v>Cpx-b</v>
      </c>
    </row>
    <row r="71" spans="1:91">
      <c r="A71" s="27">
        <v>43302</v>
      </c>
      <c r="B71" s="1" t="s">
        <v>135</v>
      </c>
      <c r="D71" s="1" t="s">
        <v>86</v>
      </c>
      <c r="E71" s="1">
        <v>22</v>
      </c>
      <c r="F71" s="1">
        <v>1</v>
      </c>
      <c r="G71" s="2" t="str">
        <f t="shared" si="4"/>
        <v>22-1</v>
      </c>
      <c r="H71" s="1">
        <v>0</v>
      </c>
      <c r="I71" s="1">
        <v>86.5</v>
      </c>
      <c r="J71" s="3" t="str">
        <f>IF(((VLOOKUP($G71,Depth_Lookup!$A$3:$J$561,9,0))-(I71/100))&gt;=0,"Good","Too Long")</f>
        <v>Good</v>
      </c>
      <c r="K71" s="28">
        <f>(VLOOKUP($G71,Depth_Lookup!$A$3:$J$561,10,0))+(H71/100)</f>
        <v>44.6</v>
      </c>
      <c r="L71" s="28">
        <f>(VLOOKUP($G71,Depth_Lookup!$A$3:$J$561,10,0))+(I71/100)</f>
        <v>45.465000000000003</v>
      </c>
      <c r="M71" s="29" t="s">
        <v>139</v>
      </c>
      <c r="N71" s="1" t="s">
        <v>87</v>
      </c>
      <c r="O71" s="1" t="s">
        <v>134</v>
      </c>
      <c r="P71" s="1" t="s">
        <v>91</v>
      </c>
      <c r="Q71" s="2" t="str">
        <f t="shared" si="5"/>
        <v>Clinopyroxene-bearing Dunite</v>
      </c>
      <c r="R71" s="1" t="s">
        <v>100</v>
      </c>
      <c r="S71" s="1" t="str">
        <f t="shared" si="6"/>
        <v>Continuous</v>
      </c>
      <c r="V71" s="1" t="s">
        <v>93</v>
      </c>
      <c r="W71" s="30">
        <f>VLOOKUP(V71,definitions_list_lookup!$A$13:$B$19,2,0)</f>
        <v>3</v>
      </c>
      <c r="X71" s="1" t="s">
        <v>94</v>
      </c>
      <c r="Y71" s="1" t="s">
        <v>95</v>
      </c>
      <c r="AD71" s="6" t="s">
        <v>89</v>
      </c>
      <c r="AE71" s="2">
        <f>VLOOKUP(AD71,definitions_list_lookup!$V$13:$W$16,2,0)</f>
        <v>0</v>
      </c>
      <c r="AG71" s="1" t="s">
        <v>96</v>
      </c>
      <c r="AH71" s="31">
        <v>98</v>
      </c>
      <c r="AI71" s="1">
        <v>2</v>
      </c>
      <c r="AJ71" s="1">
        <v>0.5</v>
      </c>
      <c r="AK71" s="1" t="s">
        <v>97</v>
      </c>
      <c r="AL71" s="1" t="s">
        <v>98</v>
      </c>
      <c r="AN71" s="31">
        <v>0</v>
      </c>
      <c r="AT71" s="31">
        <v>1</v>
      </c>
      <c r="AU71" s="1">
        <v>0.5</v>
      </c>
      <c r="AV71" s="1">
        <v>0.2</v>
      </c>
      <c r="AW71" s="1" t="s">
        <v>118</v>
      </c>
      <c r="AX71" s="1" t="s">
        <v>98</v>
      </c>
      <c r="AZ71" s="31">
        <v>0</v>
      </c>
      <c r="BF71" s="31">
        <v>0</v>
      </c>
      <c r="BL71" s="31">
        <v>0</v>
      </c>
      <c r="BX71" s="31">
        <v>1</v>
      </c>
      <c r="BY71" s="1">
        <v>1</v>
      </c>
      <c r="BZ71" s="1">
        <v>0.2</v>
      </c>
      <c r="CA71" s="1" t="s">
        <v>118</v>
      </c>
      <c r="CB71" s="1" t="s">
        <v>98</v>
      </c>
      <c r="CC71" s="1" t="s">
        <v>140</v>
      </c>
      <c r="CE71" s="1" t="s">
        <v>141</v>
      </c>
      <c r="CL71" s="32">
        <f t="shared" si="7"/>
        <v>100</v>
      </c>
      <c r="CM71" s="1" t="str">
        <f>VLOOKUP(O71,definitions_list_lookup!$K$30:$L$54,2,0)</f>
        <v>Cpx-b</v>
      </c>
    </row>
    <row r="72" spans="1:91">
      <c r="A72" s="27">
        <v>43302</v>
      </c>
      <c r="B72" s="1" t="s">
        <v>135</v>
      </c>
      <c r="D72" s="1" t="s">
        <v>86</v>
      </c>
      <c r="E72" s="1">
        <v>22</v>
      </c>
      <c r="F72" s="1">
        <v>2</v>
      </c>
      <c r="G72" s="2" t="str">
        <f t="shared" si="4"/>
        <v>22-2</v>
      </c>
      <c r="H72" s="1">
        <v>0</v>
      </c>
      <c r="I72" s="1">
        <v>88</v>
      </c>
      <c r="J72" s="3" t="str">
        <f>IF(((VLOOKUP($G72,Depth_Lookup!$A$3:$J$561,9,0))-(I72/100))&gt;=0,"Good","Too Long")</f>
        <v>Good</v>
      </c>
      <c r="K72" s="28">
        <f>(VLOOKUP($G72,Depth_Lookup!$A$3:$J$561,10,0))+(H72/100)</f>
        <v>45.465000000000003</v>
      </c>
      <c r="L72" s="28">
        <f>(VLOOKUP($G72,Depth_Lookup!$A$3:$J$561,10,0))+(I72/100)</f>
        <v>46.345000000000006</v>
      </c>
      <c r="M72" s="29" t="s">
        <v>139</v>
      </c>
      <c r="N72" s="1" t="s">
        <v>87</v>
      </c>
      <c r="O72" s="1" t="s">
        <v>134</v>
      </c>
      <c r="P72" s="1" t="s">
        <v>91</v>
      </c>
      <c r="Q72" s="2" t="str">
        <f t="shared" si="5"/>
        <v>Clinopyroxene-bearing Dunite</v>
      </c>
      <c r="R72" s="1" t="s">
        <v>100</v>
      </c>
      <c r="S72" s="1" t="str">
        <f t="shared" si="6"/>
        <v>Continuous</v>
      </c>
      <c r="V72" s="1" t="s">
        <v>93</v>
      </c>
      <c r="W72" s="30">
        <f>VLOOKUP(V72,definitions_list_lookup!$A$13:$B$19,2,0)</f>
        <v>3</v>
      </c>
      <c r="X72" s="1" t="s">
        <v>94</v>
      </c>
      <c r="Y72" s="1" t="s">
        <v>95</v>
      </c>
      <c r="AD72" s="6" t="s">
        <v>89</v>
      </c>
      <c r="AE72" s="2">
        <f>VLOOKUP(AD72,definitions_list_lookup!$V$13:$W$16,2,0)</f>
        <v>0</v>
      </c>
      <c r="AG72" s="1" t="s">
        <v>96</v>
      </c>
      <c r="AH72" s="31">
        <v>98</v>
      </c>
      <c r="AI72" s="1">
        <v>2</v>
      </c>
      <c r="AJ72" s="1">
        <v>0.5</v>
      </c>
      <c r="AK72" s="1" t="s">
        <v>97</v>
      </c>
      <c r="AL72" s="1" t="s">
        <v>98</v>
      </c>
      <c r="AN72" s="31">
        <v>0</v>
      </c>
      <c r="AT72" s="31">
        <v>1</v>
      </c>
      <c r="AU72" s="1">
        <v>0.5</v>
      </c>
      <c r="AV72" s="1">
        <v>0.2</v>
      </c>
      <c r="AW72" s="1" t="s">
        <v>118</v>
      </c>
      <c r="AX72" s="1" t="s">
        <v>98</v>
      </c>
      <c r="AZ72" s="31">
        <v>0</v>
      </c>
      <c r="BF72" s="31">
        <v>0</v>
      </c>
      <c r="BL72" s="31">
        <v>0</v>
      </c>
      <c r="BX72" s="31">
        <v>1</v>
      </c>
      <c r="BY72" s="1">
        <v>1</v>
      </c>
      <c r="BZ72" s="1">
        <v>0.2</v>
      </c>
      <c r="CA72" s="1" t="s">
        <v>118</v>
      </c>
      <c r="CB72" s="1" t="s">
        <v>98</v>
      </c>
      <c r="CC72" s="1" t="s">
        <v>140</v>
      </c>
      <c r="CE72" s="1" t="s">
        <v>141</v>
      </c>
      <c r="CL72" s="32">
        <f t="shared" si="7"/>
        <v>100</v>
      </c>
      <c r="CM72" s="1" t="str">
        <f>VLOOKUP(O72,definitions_list_lookup!$K$30:$L$54,2,0)</f>
        <v>Cpx-b</v>
      </c>
    </row>
    <row r="73" spans="1:91">
      <c r="A73" s="27">
        <v>43302</v>
      </c>
      <c r="B73" s="1" t="s">
        <v>135</v>
      </c>
      <c r="D73" s="1" t="s">
        <v>86</v>
      </c>
      <c r="E73" s="1">
        <v>22</v>
      </c>
      <c r="F73" s="1">
        <v>3</v>
      </c>
      <c r="G73" s="2" t="str">
        <f t="shared" si="4"/>
        <v>22-3</v>
      </c>
      <c r="H73" s="1">
        <v>0</v>
      </c>
      <c r="I73" s="1">
        <v>74</v>
      </c>
      <c r="J73" s="3" t="str">
        <f>IF(((VLOOKUP($G73,Depth_Lookup!$A$3:$J$561,9,0))-(I73/100))&gt;=0,"Good","Too Long")</f>
        <v>Good</v>
      </c>
      <c r="K73" s="28">
        <f>(VLOOKUP($G73,Depth_Lookup!$A$3:$J$561,10,0))+(H73/100)</f>
        <v>46.344999999999999</v>
      </c>
      <c r="L73" s="28">
        <f>(VLOOKUP($G73,Depth_Lookup!$A$3:$J$561,10,0))+(I73/100)</f>
        <v>47.085000000000001</v>
      </c>
      <c r="M73" s="29" t="s">
        <v>139</v>
      </c>
      <c r="N73" s="1" t="s">
        <v>87</v>
      </c>
      <c r="O73" s="1" t="s">
        <v>134</v>
      </c>
      <c r="P73" s="1" t="s">
        <v>91</v>
      </c>
      <c r="Q73" s="2" t="str">
        <f t="shared" si="5"/>
        <v>Clinopyroxene-bearing Dunite</v>
      </c>
      <c r="R73" s="1" t="s">
        <v>100</v>
      </c>
      <c r="S73" s="1" t="str">
        <f t="shared" si="6"/>
        <v>Continuous</v>
      </c>
      <c r="V73" s="1" t="s">
        <v>93</v>
      </c>
      <c r="W73" s="30">
        <f>VLOOKUP(V73,definitions_list_lookup!$A$13:$B$19,2,0)</f>
        <v>3</v>
      </c>
      <c r="X73" s="1" t="s">
        <v>94</v>
      </c>
      <c r="Y73" s="1" t="s">
        <v>95</v>
      </c>
      <c r="AD73" s="6" t="s">
        <v>89</v>
      </c>
      <c r="AE73" s="2">
        <f>VLOOKUP(AD73,definitions_list_lookup!$V$13:$W$16,2,0)</f>
        <v>0</v>
      </c>
      <c r="AG73" s="1" t="s">
        <v>96</v>
      </c>
      <c r="AH73" s="31">
        <v>98</v>
      </c>
      <c r="AI73" s="1">
        <v>2</v>
      </c>
      <c r="AJ73" s="1">
        <v>0.5</v>
      </c>
      <c r="AK73" s="1" t="s">
        <v>97</v>
      </c>
      <c r="AL73" s="1" t="s">
        <v>98</v>
      </c>
      <c r="AN73" s="31">
        <v>0</v>
      </c>
      <c r="AT73" s="31">
        <v>1</v>
      </c>
      <c r="AU73" s="1">
        <v>0.5</v>
      </c>
      <c r="AV73" s="1">
        <v>0.2</v>
      </c>
      <c r="AW73" s="1" t="s">
        <v>118</v>
      </c>
      <c r="AX73" s="1" t="s">
        <v>98</v>
      </c>
      <c r="AZ73" s="31">
        <v>0</v>
      </c>
      <c r="BF73" s="31">
        <v>0</v>
      </c>
      <c r="BL73" s="31">
        <v>0</v>
      </c>
      <c r="BX73" s="31">
        <v>1</v>
      </c>
      <c r="BY73" s="1">
        <v>1</v>
      </c>
      <c r="BZ73" s="1">
        <v>0.2</v>
      </c>
      <c r="CA73" s="1" t="s">
        <v>118</v>
      </c>
      <c r="CB73" s="1" t="s">
        <v>98</v>
      </c>
      <c r="CC73" s="1" t="s">
        <v>140</v>
      </c>
      <c r="CE73" s="1" t="s">
        <v>141</v>
      </c>
      <c r="CL73" s="32">
        <f t="shared" si="7"/>
        <v>100</v>
      </c>
      <c r="CM73" s="1" t="str">
        <f>VLOOKUP(O73,definitions_list_lookup!$K$30:$L$54,2,0)</f>
        <v>Cpx-b</v>
      </c>
    </row>
    <row r="74" spans="1:91">
      <c r="A74" s="27">
        <v>43302</v>
      </c>
      <c r="B74" s="1" t="s">
        <v>135</v>
      </c>
      <c r="D74" s="1" t="s">
        <v>86</v>
      </c>
      <c r="E74" s="1">
        <v>22</v>
      </c>
      <c r="F74" s="1">
        <v>4</v>
      </c>
      <c r="G74" s="2" t="str">
        <f t="shared" si="4"/>
        <v>22-4</v>
      </c>
      <c r="H74" s="1">
        <v>0</v>
      </c>
      <c r="I74" s="1">
        <v>54</v>
      </c>
      <c r="J74" s="3" t="str">
        <f>IF(((VLOOKUP($G74,Depth_Lookup!$A$3:$J$561,9,0))-(I74/100))&gt;=0,"Good","Too Long")</f>
        <v>Good</v>
      </c>
      <c r="K74" s="28">
        <f>(VLOOKUP($G74,Depth_Lookup!$A$3:$J$561,10,0))+(H74/100)</f>
        <v>47.085000000000001</v>
      </c>
      <c r="L74" s="28">
        <f>(VLOOKUP($G74,Depth_Lookup!$A$3:$J$561,10,0))+(I74/100)</f>
        <v>47.625</v>
      </c>
      <c r="M74" s="29" t="s">
        <v>139</v>
      </c>
      <c r="N74" s="1" t="s">
        <v>87</v>
      </c>
      <c r="O74" s="1" t="s">
        <v>134</v>
      </c>
      <c r="P74" s="1" t="s">
        <v>91</v>
      </c>
      <c r="Q74" s="2" t="str">
        <f t="shared" si="5"/>
        <v>Clinopyroxene-bearing Dunite</v>
      </c>
      <c r="R74" s="1" t="s">
        <v>100</v>
      </c>
      <c r="S74" s="1" t="str">
        <f t="shared" si="6"/>
        <v>Continuous</v>
      </c>
      <c r="V74" s="1" t="s">
        <v>93</v>
      </c>
      <c r="W74" s="30">
        <f>VLOOKUP(V74,definitions_list_lookup!$A$13:$B$19,2,0)</f>
        <v>3</v>
      </c>
      <c r="X74" s="1" t="s">
        <v>94</v>
      </c>
      <c r="Y74" s="1" t="s">
        <v>95</v>
      </c>
      <c r="AD74" s="6" t="s">
        <v>89</v>
      </c>
      <c r="AE74" s="2">
        <f>VLOOKUP(AD74,definitions_list_lookup!$V$13:$W$16,2,0)</f>
        <v>0</v>
      </c>
      <c r="AG74" s="1" t="s">
        <v>96</v>
      </c>
      <c r="AH74" s="31">
        <v>98</v>
      </c>
      <c r="AI74" s="1">
        <v>2</v>
      </c>
      <c r="AJ74" s="1">
        <v>0.5</v>
      </c>
      <c r="AK74" s="1" t="s">
        <v>97</v>
      </c>
      <c r="AL74" s="1" t="s">
        <v>98</v>
      </c>
      <c r="AN74" s="31">
        <v>0</v>
      </c>
      <c r="AT74" s="31">
        <v>1</v>
      </c>
      <c r="AU74" s="1">
        <v>0.5</v>
      </c>
      <c r="AV74" s="1">
        <v>0.2</v>
      </c>
      <c r="AW74" s="1" t="s">
        <v>118</v>
      </c>
      <c r="AX74" s="1" t="s">
        <v>98</v>
      </c>
      <c r="AZ74" s="31">
        <v>0</v>
      </c>
      <c r="BF74" s="31">
        <v>0</v>
      </c>
      <c r="BL74" s="31">
        <v>0</v>
      </c>
      <c r="BX74" s="31">
        <v>1</v>
      </c>
      <c r="BY74" s="1">
        <v>1</v>
      </c>
      <c r="BZ74" s="1">
        <v>0.2</v>
      </c>
      <c r="CA74" s="1" t="s">
        <v>118</v>
      </c>
      <c r="CB74" s="1" t="s">
        <v>98</v>
      </c>
      <c r="CC74" s="1" t="s">
        <v>140</v>
      </c>
      <c r="CE74" s="1" t="s">
        <v>141</v>
      </c>
      <c r="CL74" s="32">
        <f t="shared" si="7"/>
        <v>100</v>
      </c>
      <c r="CM74" s="1" t="str">
        <f>VLOOKUP(O74,definitions_list_lookup!$K$30:$L$54,2,0)</f>
        <v>Cpx-b</v>
      </c>
    </row>
    <row r="75" spans="1:91">
      <c r="A75" s="27">
        <v>43302</v>
      </c>
      <c r="B75" s="1" t="s">
        <v>135</v>
      </c>
      <c r="D75" s="1" t="s">
        <v>86</v>
      </c>
      <c r="E75" s="1">
        <v>23</v>
      </c>
      <c r="F75" s="1">
        <v>1</v>
      </c>
      <c r="G75" s="2" t="str">
        <f t="shared" si="4"/>
        <v>23-1</v>
      </c>
      <c r="H75" s="1">
        <v>0</v>
      </c>
      <c r="I75" s="1">
        <v>95.5</v>
      </c>
      <c r="J75" s="3" t="str">
        <f>IF(((VLOOKUP($G75,Depth_Lookup!$A$3:$J$561,9,0))-(I75/100))&gt;=0,"Good","Too Long")</f>
        <v>Good</v>
      </c>
      <c r="K75" s="28">
        <f>(VLOOKUP($G75,Depth_Lookup!$A$3:$J$561,10,0))+(H75/100)</f>
        <v>47.6</v>
      </c>
      <c r="L75" s="28">
        <f>(VLOOKUP($G75,Depth_Lookup!$A$3:$J$561,10,0))+(I75/100)</f>
        <v>48.555</v>
      </c>
      <c r="M75" s="29" t="s">
        <v>139</v>
      </c>
      <c r="N75" s="1" t="s">
        <v>87</v>
      </c>
      <c r="O75" s="1" t="s">
        <v>134</v>
      </c>
      <c r="P75" s="1" t="s">
        <v>91</v>
      </c>
      <c r="Q75" s="2" t="str">
        <f t="shared" si="5"/>
        <v>Clinopyroxene-bearing Dunite</v>
      </c>
      <c r="R75" s="1" t="s">
        <v>100</v>
      </c>
      <c r="S75" s="1" t="str">
        <f t="shared" si="6"/>
        <v>Continuous</v>
      </c>
      <c r="V75" s="1" t="s">
        <v>93</v>
      </c>
      <c r="W75" s="30">
        <f>VLOOKUP(V75,definitions_list_lookup!$A$13:$B$19,2,0)</f>
        <v>3</v>
      </c>
      <c r="X75" s="1" t="s">
        <v>94</v>
      </c>
      <c r="Y75" s="1" t="s">
        <v>95</v>
      </c>
      <c r="AD75" s="6" t="s">
        <v>89</v>
      </c>
      <c r="AE75" s="2">
        <f>VLOOKUP(AD75,definitions_list_lookup!$V$13:$W$16,2,0)</f>
        <v>0</v>
      </c>
      <c r="AG75" s="1" t="s">
        <v>96</v>
      </c>
      <c r="AH75" s="31">
        <v>98</v>
      </c>
      <c r="AI75" s="1">
        <v>2</v>
      </c>
      <c r="AJ75" s="1">
        <v>0.5</v>
      </c>
      <c r="AK75" s="1" t="s">
        <v>97</v>
      </c>
      <c r="AL75" s="1" t="s">
        <v>98</v>
      </c>
      <c r="AN75" s="31">
        <v>0</v>
      </c>
      <c r="AT75" s="31">
        <v>1</v>
      </c>
      <c r="AU75" s="1">
        <v>0.5</v>
      </c>
      <c r="AV75" s="1">
        <v>0.2</v>
      </c>
      <c r="AW75" s="1" t="s">
        <v>118</v>
      </c>
      <c r="AX75" s="1" t="s">
        <v>98</v>
      </c>
      <c r="AZ75" s="31">
        <v>0</v>
      </c>
      <c r="BF75" s="31">
        <v>0</v>
      </c>
      <c r="BL75" s="31">
        <v>0</v>
      </c>
      <c r="BX75" s="31">
        <v>1</v>
      </c>
      <c r="BY75" s="1">
        <v>1</v>
      </c>
      <c r="BZ75" s="1">
        <v>0.2</v>
      </c>
      <c r="CA75" s="1" t="s">
        <v>118</v>
      </c>
      <c r="CB75" s="1" t="s">
        <v>98</v>
      </c>
      <c r="CC75" s="1" t="s">
        <v>140</v>
      </c>
      <c r="CE75" s="1" t="s">
        <v>141</v>
      </c>
      <c r="CL75" s="32">
        <f t="shared" si="7"/>
        <v>100</v>
      </c>
      <c r="CM75" s="1" t="str">
        <f>VLOOKUP(O75,definitions_list_lookup!$K$30:$L$54,2,0)</f>
        <v>Cpx-b</v>
      </c>
    </row>
    <row r="76" spans="1:91">
      <c r="A76" s="27">
        <v>43302</v>
      </c>
      <c r="B76" s="1" t="s">
        <v>135</v>
      </c>
      <c r="D76" s="1" t="s">
        <v>86</v>
      </c>
      <c r="E76" s="1">
        <v>23</v>
      </c>
      <c r="F76" s="1">
        <v>2</v>
      </c>
      <c r="G76" s="2" t="str">
        <f t="shared" si="4"/>
        <v>23-2</v>
      </c>
      <c r="H76" s="1">
        <v>0</v>
      </c>
      <c r="I76" s="1">
        <v>66.5</v>
      </c>
      <c r="J76" s="3" t="str">
        <f>IF(((VLOOKUP($G76,Depth_Lookup!$A$3:$J$561,9,0))-(I76/100))&gt;=0,"Good","Too Long")</f>
        <v>Good</v>
      </c>
      <c r="K76" s="28">
        <f>(VLOOKUP($G76,Depth_Lookup!$A$3:$J$561,10,0))+(H76/100)</f>
        <v>48.555</v>
      </c>
      <c r="L76" s="28">
        <f>(VLOOKUP($G76,Depth_Lookup!$A$3:$J$561,10,0))+(I76/100)</f>
        <v>49.22</v>
      </c>
      <c r="M76" s="29" t="s">
        <v>139</v>
      </c>
      <c r="N76" s="1" t="s">
        <v>87</v>
      </c>
      <c r="O76" s="1" t="s">
        <v>134</v>
      </c>
      <c r="P76" s="1" t="s">
        <v>91</v>
      </c>
      <c r="Q76" s="2" t="str">
        <f t="shared" si="5"/>
        <v>Clinopyroxene-bearing Dunite</v>
      </c>
      <c r="R76" s="1" t="s">
        <v>100</v>
      </c>
      <c r="S76" s="1" t="str">
        <f t="shared" si="6"/>
        <v>Continuous</v>
      </c>
      <c r="V76" s="1" t="s">
        <v>93</v>
      </c>
      <c r="W76" s="30">
        <f>VLOOKUP(V76,definitions_list_lookup!$A$13:$B$19,2,0)</f>
        <v>3</v>
      </c>
      <c r="X76" s="1" t="s">
        <v>94</v>
      </c>
      <c r="Y76" s="1" t="s">
        <v>95</v>
      </c>
      <c r="AD76" s="6" t="s">
        <v>89</v>
      </c>
      <c r="AE76" s="2">
        <f>VLOOKUP(AD76,definitions_list_lookup!$V$13:$W$16,2,0)</f>
        <v>0</v>
      </c>
      <c r="AG76" s="1" t="s">
        <v>96</v>
      </c>
      <c r="AH76" s="31">
        <v>98</v>
      </c>
      <c r="AI76" s="1">
        <v>2</v>
      </c>
      <c r="AJ76" s="1">
        <v>0.5</v>
      </c>
      <c r="AK76" s="1" t="s">
        <v>97</v>
      </c>
      <c r="AL76" s="1" t="s">
        <v>98</v>
      </c>
      <c r="AN76" s="31">
        <v>0</v>
      </c>
      <c r="AT76" s="31">
        <v>1</v>
      </c>
      <c r="AU76" s="1">
        <v>0.5</v>
      </c>
      <c r="AV76" s="1">
        <v>0.2</v>
      </c>
      <c r="AW76" s="1" t="s">
        <v>118</v>
      </c>
      <c r="AX76" s="1" t="s">
        <v>98</v>
      </c>
      <c r="AZ76" s="31">
        <v>0</v>
      </c>
      <c r="BF76" s="31">
        <v>0</v>
      </c>
      <c r="BL76" s="31">
        <v>0</v>
      </c>
      <c r="BX76" s="31">
        <v>1</v>
      </c>
      <c r="BY76" s="1">
        <v>1</v>
      </c>
      <c r="BZ76" s="1">
        <v>0.2</v>
      </c>
      <c r="CA76" s="1" t="s">
        <v>118</v>
      </c>
      <c r="CB76" s="1" t="s">
        <v>98</v>
      </c>
      <c r="CC76" s="1" t="s">
        <v>140</v>
      </c>
      <c r="CE76" s="1" t="s">
        <v>141</v>
      </c>
      <c r="CL76" s="32">
        <f t="shared" si="7"/>
        <v>100</v>
      </c>
      <c r="CM76" s="1" t="str">
        <f>VLOOKUP(O76,definitions_list_lookup!$K$30:$L$54,2,0)</f>
        <v>Cpx-b</v>
      </c>
    </row>
    <row r="77" spans="1:91">
      <c r="A77" s="27">
        <v>43302</v>
      </c>
      <c r="B77" s="1" t="s">
        <v>135</v>
      </c>
      <c r="D77" s="1" t="s">
        <v>86</v>
      </c>
      <c r="E77" s="1">
        <v>23</v>
      </c>
      <c r="F77" s="1">
        <v>3</v>
      </c>
      <c r="G77" s="2" t="str">
        <f t="shared" si="4"/>
        <v>23-3</v>
      </c>
      <c r="H77" s="1">
        <v>0</v>
      </c>
      <c r="I77" s="1">
        <v>88</v>
      </c>
      <c r="J77" s="3" t="str">
        <f>IF(((VLOOKUP($G77,Depth_Lookup!$A$3:$J$561,9,0))-(I77/100))&gt;=0,"Good","Too Long")</f>
        <v>Good</v>
      </c>
      <c r="K77" s="28">
        <f>(VLOOKUP($G77,Depth_Lookup!$A$3:$J$561,10,0))+(H77/100)</f>
        <v>49.22</v>
      </c>
      <c r="L77" s="28">
        <f>(VLOOKUP($G77,Depth_Lookup!$A$3:$J$561,10,0))+(I77/100)</f>
        <v>50.1</v>
      </c>
      <c r="M77" s="29" t="s">
        <v>139</v>
      </c>
      <c r="N77" s="1" t="s">
        <v>87</v>
      </c>
      <c r="O77" s="1" t="s">
        <v>134</v>
      </c>
      <c r="P77" s="1" t="s">
        <v>91</v>
      </c>
      <c r="Q77" s="2" t="str">
        <f t="shared" si="5"/>
        <v>Clinopyroxene-bearing Dunite</v>
      </c>
      <c r="R77" s="1" t="s">
        <v>100</v>
      </c>
      <c r="S77" s="1" t="str">
        <f t="shared" si="6"/>
        <v>Continuous</v>
      </c>
      <c r="V77" s="1" t="s">
        <v>93</v>
      </c>
      <c r="W77" s="30">
        <f>VLOOKUP(V77,definitions_list_lookup!$A$13:$B$19,2,0)</f>
        <v>3</v>
      </c>
      <c r="X77" s="1" t="s">
        <v>94</v>
      </c>
      <c r="Y77" s="1" t="s">
        <v>95</v>
      </c>
      <c r="AD77" s="6" t="s">
        <v>89</v>
      </c>
      <c r="AE77" s="2">
        <f>VLOOKUP(AD77,definitions_list_lookup!$V$13:$W$16,2,0)</f>
        <v>0</v>
      </c>
      <c r="AG77" s="1" t="s">
        <v>96</v>
      </c>
      <c r="AH77" s="31">
        <v>98</v>
      </c>
      <c r="AI77" s="1">
        <v>2</v>
      </c>
      <c r="AJ77" s="1">
        <v>0.5</v>
      </c>
      <c r="AK77" s="1" t="s">
        <v>97</v>
      </c>
      <c r="AL77" s="1" t="s">
        <v>98</v>
      </c>
      <c r="AN77" s="31">
        <v>0</v>
      </c>
      <c r="AT77" s="31">
        <v>1</v>
      </c>
      <c r="AU77" s="1">
        <v>0.5</v>
      </c>
      <c r="AV77" s="1">
        <v>0.2</v>
      </c>
      <c r="AW77" s="1" t="s">
        <v>118</v>
      </c>
      <c r="AX77" s="1" t="s">
        <v>98</v>
      </c>
      <c r="AZ77" s="31">
        <v>0</v>
      </c>
      <c r="BF77" s="31">
        <v>0</v>
      </c>
      <c r="BL77" s="31">
        <v>0</v>
      </c>
      <c r="BX77" s="31">
        <v>1</v>
      </c>
      <c r="BY77" s="1">
        <v>1</v>
      </c>
      <c r="BZ77" s="1">
        <v>0.2</v>
      </c>
      <c r="CA77" s="1" t="s">
        <v>118</v>
      </c>
      <c r="CB77" s="1" t="s">
        <v>98</v>
      </c>
      <c r="CC77" s="1" t="s">
        <v>140</v>
      </c>
      <c r="CE77" s="1" t="s">
        <v>141</v>
      </c>
      <c r="CL77" s="32">
        <f t="shared" si="7"/>
        <v>100</v>
      </c>
      <c r="CM77" s="1" t="str">
        <f>VLOOKUP(O77,definitions_list_lookup!$K$30:$L$54,2,0)</f>
        <v>Cpx-b</v>
      </c>
    </row>
    <row r="78" spans="1:91">
      <c r="A78" s="27">
        <v>43302</v>
      </c>
      <c r="B78" s="1" t="s">
        <v>135</v>
      </c>
      <c r="D78" s="1" t="s">
        <v>86</v>
      </c>
      <c r="E78" s="1">
        <v>23</v>
      </c>
      <c r="F78" s="1">
        <v>4</v>
      </c>
      <c r="G78" s="2" t="str">
        <f t="shared" si="4"/>
        <v>23-4</v>
      </c>
      <c r="H78" s="1">
        <v>0</v>
      </c>
      <c r="I78" s="1">
        <v>96.5</v>
      </c>
      <c r="J78" s="3" t="str">
        <f>IF(((VLOOKUP($G78,Depth_Lookup!$A$3:$J$561,9,0))-(I78/100))&gt;=0,"Good","Too Long")</f>
        <v>Good</v>
      </c>
      <c r="K78" s="28">
        <f>(VLOOKUP($G78,Depth_Lookup!$A$3:$J$561,10,0))+(H78/100)</f>
        <v>50.1</v>
      </c>
      <c r="L78" s="28">
        <f>(VLOOKUP($G78,Depth_Lookup!$A$3:$J$561,10,0))+(I78/100)</f>
        <v>51.065000000000005</v>
      </c>
      <c r="M78" s="29" t="s">
        <v>139</v>
      </c>
      <c r="N78" s="1" t="s">
        <v>87</v>
      </c>
      <c r="O78" s="1" t="s">
        <v>134</v>
      </c>
      <c r="P78" s="1" t="s">
        <v>91</v>
      </c>
      <c r="Q78" s="2" t="str">
        <f t="shared" si="5"/>
        <v>Clinopyroxene-bearing Dunite</v>
      </c>
      <c r="R78" s="1" t="s">
        <v>100</v>
      </c>
      <c r="S78" s="1" t="str">
        <f t="shared" si="6"/>
        <v>Continuous</v>
      </c>
      <c r="V78" s="1" t="s">
        <v>93</v>
      </c>
      <c r="W78" s="30">
        <f>VLOOKUP(V78,definitions_list_lookup!$A$13:$B$19,2,0)</f>
        <v>3</v>
      </c>
      <c r="X78" s="1" t="s">
        <v>94</v>
      </c>
      <c r="Y78" s="1" t="s">
        <v>95</v>
      </c>
      <c r="AD78" s="6" t="s">
        <v>89</v>
      </c>
      <c r="AE78" s="2">
        <f>VLOOKUP(AD78,definitions_list_lookup!$V$13:$W$16,2,0)</f>
        <v>0</v>
      </c>
      <c r="AG78" s="1" t="s">
        <v>96</v>
      </c>
      <c r="AH78" s="31">
        <v>98</v>
      </c>
      <c r="AI78" s="1">
        <v>2</v>
      </c>
      <c r="AJ78" s="1">
        <v>0.5</v>
      </c>
      <c r="AK78" s="1" t="s">
        <v>97</v>
      </c>
      <c r="AL78" s="1" t="s">
        <v>98</v>
      </c>
      <c r="AN78" s="31">
        <v>0</v>
      </c>
      <c r="AT78" s="31">
        <v>1</v>
      </c>
      <c r="AU78" s="1">
        <v>0.5</v>
      </c>
      <c r="AV78" s="1">
        <v>0.2</v>
      </c>
      <c r="AW78" s="1" t="s">
        <v>118</v>
      </c>
      <c r="AX78" s="1" t="s">
        <v>98</v>
      </c>
      <c r="AZ78" s="31">
        <v>0</v>
      </c>
      <c r="BF78" s="31">
        <v>0</v>
      </c>
      <c r="BL78" s="31">
        <v>0</v>
      </c>
      <c r="BX78" s="31">
        <v>1</v>
      </c>
      <c r="BY78" s="1">
        <v>1</v>
      </c>
      <c r="BZ78" s="1">
        <v>0.2</v>
      </c>
      <c r="CA78" s="1" t="s">
        <v>118</v>
      </c>
      <c r="CB78" s="1" t="s">
        <v>98</v>
      </c>
      <c r="CC78" s="1" t="s">
        <v>140</v>
      </c>
      <c r="CE78" s="1" t="s">
        <v>141</v>
      </c>
      <c r="CL78" s="32">
        <f t="shared" si="7"/>
        <v>100</v>
      </c>
      <c r="CM78" s="1" t="str">
        <f>VLOOKUP(O78,definitions_list_lookup!$K$30:$L$54,2,0)</f>
        <v>Cpx-b</v>
      </c>
    </row>
    <row r="79" spans="1:91">
      <c r="A79" s="27">
        <v>43302</v>
      </c>
      <c r="B79" s="1" t="s">
        <v>135</v>
      </c>
      <c r="D79" s="1" t="s">
        <v>86</v>
      </c>
      <c r="E79" s="1">
        <v>24</v>
      </c>
      <c r="F79" s="1">
        <v>1</v>
      </c>
      <c r="G79" s="2" t="str">
        <f t="shared" si="4"/>
        <v>24-1</v>
      </c>
      <c r="H79" s="1">
        <v>0</v>
      </c>
      <c r="I79" s="1">
        <v>95.5</v>
      </c>
      <c r="J79" s="3" t="str">
        <f>IF(((VLOOKUP($G79,Depth_Lookup!$A$3:$J$561,9,0))-(I79/100))&gt;=0,"Good","Too Long")</f>
        <v>Good</v>
      </c>
      <c r="K79" s="28">
        <f>(VLOOKUP($G79,Depth_Lookup!$A$3:$J$561,10,0))+(H79/100)</f>
        <v>50.6</v>
      </c>
      <c r="L79" s="28">
        <f>(VLOOKUP($G79,Depth_Lookup!$A$3:$J$561,10,0))+(I79/100)</f>
        <v>51.555</v>
      </c>
      <c r="M79" s="29" t="s">
        <v>139</v>
      </c>
      <c r="N79" s="1" t="s">
        <v>87</v>
      </c>
      <c r="O79" s="1" t="s">
        <v>134</v>
      </c>
      <c r="P79" s="1" t="s">
        <v>91</v>
      </c>
      <c r="Q79" s="2" t="str">
        <f t="shared" si="5"/>
        <v>Clinopyroxene-bearing Dunite</v>
      </c>
      <c r="R79" s="1" t="s">
        <v>100</v>
      </c>
      <c r="S79" s="1" t="str">
        <f t="shared" si="6"/>
        <v>Continuous</v>
      </c>
      <c r="V79" s="1" t="s">
        <v>93</v>
      </c>
      <c r="W79" s="30">
        <f>VLOOKUP(V79,definitions_list_lookup!$A$13:$B$19,2,0)</f>
        <v>3</v>
      </c>
      <c r="X79" s="1" t="s">
        <v>94</v>
      </c>
      <c r="Y79" s="1" t="s">
        <v>95</v>
      </c>
      <c r="AD79" s="6" t="s">
        <v>89</v>
      </c>
      <c r="AE79" s="2">
        <f>VLOOKUP(AD79,definitions_list_lookup!$V$13:$W$16,2,0)</f>
        <v>0</v>
      </c>
      <c r="AG79" s="1" t="s">
        <v>96</v>
      </c>
      <c r="AH79" s="31">
        <v>98</v>
      </c>
      <c r="AI79" s="1">
        <v>2</v>
      </c>
      <c r="AJ79" s="1">
        <v>0.5</v>
      </c>
      <c r="AK79" s="1" t="s">
        <v>97</v>
      </c>
      <c r="AL79" s="1" t="s">
        <v>98</v>
      </c>
      <c r="AN79" s="31">
        <v>0</v>
      </c>
      <c r="AT79" s="31">
        <v>1</v>
      </c>
      <c r="AU79" s="1">
        <v>0.5</v>
      </c>
      <c r="AV79" s="1">
        <v>0.2</v>
      </c>
      <c r="AW79" s="1" t="s">
        <v>118</v>
      </c>
      <c r="AX79" s="1" t="s">
        <v>98</v>
      </c>
      <c r="AZ79" s="31">
        <v>0</v>
      </c>
      <c r="BF79" s="31">
        <v>0</v>
      </c>
      <c r="BL79" s="31">
        <v>0</v>
      </c>
      <c r="BX79" s="31">
        <v>1</v>
      </c>
      <c r="BY79" s="1">
        <v>1</v>
      </c>
      <c r="BZ79" s="1">
        <v>0.2</v>
      </c>
      <c r="CA79" s="1" t="s">
        <v>118</v>
      </c>
      <c r="CB79" s="1" t="s">
        <v>98</v>
      </c>
      <c r="CC79" s="1" t="s">
        <v>140</v>
      </c>
      <c r="CE79" s="1" t="s">
        <v>141</v>
      </c>
      <c r="CL79" s="32">
        <f t="shared" si="7"/>
        <v>100</v>
      </c>
      <c r="CM79" s="1" t="str">
        <f>VLOOKUP(O79,definitions_list_lookup!$K$30:$L$54,2,0)</f>
        <v>Cpx-b</v>
      </c>
    </row>
    <row r="80" spans="1:91">
      <c r="A80" s="27">
        <v>43302</v>
      </c>
      <c r="B80" s="1" t="s">
        <v>135</v>
      </c>
      <c r="D80" s="1" t="s">
        <v>86</v>
      </c>
      <c r="E80" s="1">
        <v>24</v>
      </c>
      <c r="F80" s="1">
        <v>2</v>
      </c>
      <c r="G80" s="2" t="str">
        <f t="shared" si="4"/>
        <v>24-2</v>
      </c>
      <c r="H80" s="1">
        <v>0</v>
      </c>
      <c r="I80" s="1">
        <v>88.5</v>
      </c>
      <c r="J80" s="3" t="str">
        <f>IF(((VLOOKUP($G80,Depth_Lookup!$A$3:$J$561,9,0))-(I80/100))&gt;=0,"Good","Too Long")</f>
        <v>Good</v>
      </c>
      <c r="K80" s="28">
        <f>(VLOOKUP($G80,Depth_Lookup!$A$3:$J$561,10,0))+(H80/100)</f>
        <v>51.555</v>
      </c>
      <c r="L80" s="28">
        <f>(VLOOKUP($G80,Depth_Lookup!$A$3:$J$561,10,0))+(I80/100)</f>
        <v>52.44</v>
      </c>
      <c r="M80" s="29" t="s">
        <v>139</v>
      </c>
      <c r="N80" s="1" t="s">
        <v>87</v>
      </c>
      <c r="O80" s="1" t="s">
        <v>134</v>
      </c>
      <c r="P80" s="1" t="s">
        <v>91</v>
      </c>
      <c r="Q80" s="2" t="str">
        <f t="shared" si="5"/>
        <v>Clinopyroxene-bearing Dunite</v>
      </c>
      <c r="R80" s="1" t="s">
        <v>100</v>
      </c>
      <c r="S80" s="1" t="str">
        <f t="shared" si="6"/>
        <v>Continuous</v>
      </c>
      <c r="V80" s="1" t="s">
        <v>93</v>
      </c>
      <c r="W80" s="30">
        <f>VLOOKUP(V80,definitions_list_lookup!$A$13:$B$19,2,0)</f>
        <v>3</v>
      </c>
      <c r="X80" s="1" t="s">
        <v>94</v>
      </c>
      <c r="Y80" s="1" t="s">
        <v>95</v>
      </c>
      <c r="AD80" s="6" t="s">
        <v>89</v>
      </c>
      <c r="AE80" s="2">
        <f>VLOOKUP(AD80,definitions_list_lookup!$V$13:$W$16,2,0)</f>
        <v>0</v>
      </c>
      <c r="AG80" s="1" t="s">
        <v>96</v>
      </c>
      <c r="AH80" s="31">
        <v>98</v>
      </c>
      <c r="AI80" s="1">
        <v>2</v>
      </c>
      <c r="AJ80" s="1">
        <v>0.5</v>
      </c>
      <c r="AK80" s="1" t="s">
        <v>97</v>
      </c>
      <c r="AL80" s="1" t="s">
        <v>98</v>
      </c>
      <c r="AN80" s="31">
        <v>0</v>
      </c>
      <c r="AT80" s="31">
        <v>1</v>
      </c>
      <c r="AU80" s="1">
        <v>0.5</v>
      </c>
      <c r="AV80" s="1">
        <v>0.2</v>
      </c>
      <c r="AW80" s="1" t="s">
        <v>118</v>
      </c>
      <c r="AX80" s="1" t="s">
        <v>98</v>
      </c>
      <c r="AZ80" s="31">
        <v>0</v>
      </c>
      <c r="BF80" s="31">
        <v>0</v>
      </c>
      <c r="BL80" s="31">
        <v>0</v>
      </c>
      <c r="BX80" s="31">
        <v>1</v>
      </c>
      <c r="BY80" s="1">
        <v>1</v>
      </c>
      <c r="BZ80" s="1">
        <v>0.2</v>
      </c>
      <c r="CA80" s="1" t="s">
        <v>118</v>
      </c>
      <c r="CB80" s="1" t="s">
        <v>98</v>
      </c>
      <c r="CC80" s="1" t="s">
        <v>140</v>
      </c>
      <c r="CE80" s="1" t="s">
        <v>141</v>
      </c>
      <c r="CL80" s="32">
        <f t="shared" si="7"/>
        <v>100</v>
      </c>
      <c r="CM80" s="1" t="str">
        <f>VLOOKUP(O80,definitions_list_lookup!$K$30:$L$54,2,0)</f>
        <v>Cpx-b</v>
      </c>
    </row>
    <row r="81" spans="1:91">
      <c r="A81" s="27">
        <v>43302</v>
      </c>
      <c r="B81" s="1" t="s">
        <v>135</v>
      </c>
      <c r="D81" s="1" t="s">
        <v>86</v>
      </c>
      <c r="E81" s="1">
        <v>25</v>
      </c>
      <c r="F81" s="1">
        <v>1</v>
      </c>
      <c r="G81" s="2" t="str">
        <f t="shared" si="4"/>
        <v>25-1</v>
      </c>
      <c r="H81" s="1">
        <v>0</v>
      </c>
      <c r="I81" s="1">
        <v>77.5</v>
      </c>
      <c r="J81" s="3" t="str">
        <f>IF(((VLOOKUP($G81,Depth_Lookup!$A$3:$J$561,9,0))-(I81/100))&gt;=0,"Good","Too Long")</f>
        <v>Good</v>
      </c>
      <c r="K81" s="28">
        <f>(VLOOKUP($G81,Depth_Lookup!$A$3:$J$561,10,0))+(H81/100)</f>
        <v>52.3</v>
      </c>
      <c r="L81" s="28">
        <f>(VLOOKUP($G81,Depth_Lookup!$A$3:$J$561,10,0))+(I81/100)</f>
        <v>53.074999999999996</v>
      </c>
      <c r="M81" s="29" t="s">
        <v>139</v>
      </c>
      <c r="N81" s="1" t="s">
        <v>87</v>
      </c>
      <c r="O81" s="1" t="s">
        <v>134</v>
      </c>
      <c r="P81" s="1" t="s">
        <v>91</v>
      </c>
      <c r="Q81" s="2" t="str">
        <f t="shared" si="5"/>
        <v>Clinopyroxene-bearing Dunite</v>
      </c>
      <c r="R81" s="1" t="s">
        <v>100</v>
      </c>
      <c r="S81" s="1" t="str">
        <f t="shared" si="6"/>
        <v>Continuous</v>
      </c>
      <c r="V81" s="1" t="s">
        <v>93</v>
      </c>
      <c r="W81" s="30">
        <f>VLOOKUP(V81,definitions_list_lookup!$A$13:$B$19,2,0)</f>
        <v>3</v>
      </c>
      <c r="X81" s="1" t="s">
        <v>94</v>
      </c>
      <c r="Y81" s="1" t="s">
        <v>95</v>
      </c>
      <c r="AD81" s="6" t="s">
        <v>89</v>
      </c>
      <c r="AE81" s="2">
        <f>VLOOKUP(AD81,definitions_list_lookup!$V$13:$W$16,2,0)</f>
        <v>0</v>
      </c>
      <c r="AG81" s="1" t="s">
        <v>96</v>
      </c>
      <c r="AH81" s="31">
        <v>98</v>
      </c>
      <c r="AI81" s="1">
        <v>2</v>
      </c>
      <c r="AJ81" s="1">
        <v>0.5</v>
      </c>
      <c r="AK81" s="1" t="s">
        <v>97</v>
      </c>
      <c r="AL81" s="1" t="s">
        <v>98</v>
      </c>
      <c r="AN81" s="31">
        <v>0</v>
      </c>
      <c r="AT81" s="31">
        <v>1</v>
      </c>
      <c r="AU81" s="1">
        <v>0.5</v>
      </c>
      <c r="AV81" s="1">
        <v>0.2</v>
      </c>
      <c r="AW81" s="1" t="s">
        <v>118</v>
      </c>
      <c r="AX81" s="1" t="s">
        <v>98</v>
      </c>
      <c r="AZ81" s="31">
        <v>0</v>
      </c>
      <c r="BF81" s="31">
        <v>0</v>
      </c>
      <c r="BL81" s="31">
        <v>0</v>
      </c>
      <c r="BX81" s="31">
        <v>1</v>
      </c>
      <c r="BY81" s="1">
        <v>1</v>
      </c>
      <c r="BZ81" s="1">
        <v>0.2</v>
      </c>
      <c r="CA81" s="1" t="s">
        <v>118</v>
      </c>
      <c r="CB81" s="1" t="s">
        <v>98</v>
      </c>
      <c r="CC81" s="1" t="s">
        <v>140</v>
      </c>
      <c r="CE81" s="1" t="s">
        <v>141</v>
      </c>
      <c r="CL81" s="32">
        <f t="shared" si="7"/>
        <v>100</v>
      </c>
      <c r="CM81" s="1" t="str">
        <f>VLOOKUP(O81,definitions_list_lookup!$K$30:$L$54,2,0)</f>
        <v>Cpx-b</v>
      </c>
    </row>
    <row r="82" spans="1:91">
      <c r="A82" s="27">
        <v>43302</v>
      </c>
      <c r="B82" s="1" t="s">
        <v>135</v>
      </c>
      <c r="D82" s="1" t="s">
        <v>86</v>
      </c>
      <c r="E82" s="1">
        <v>25</v>
      </c>
      <c r="F82" s="1">
        <v>2</v>
      </c>
      <c r="G82" s="2" t="str">
        <f t="shared" si="4"/>
        <v>25-2</v>
      </c>
      <c r="H82" s="1">
        <v>0</v>
      </c>
      <c r="I82" s="1">
        <v>78</v>
      </c>
      <c r="J82" s="3" t="str">
        <f>IF(((VLOOKUP($G82,Depth_Lookup!$A$3:$J$561,9,0))-(I82/100))&gt;=0,"Good","Too Long")</f>
        <v>Good</v>
      </c>
      <c r="K82" s="28">
        <f>(VLOOKUP($G82,Depth_Lookup!$A$3:$J$561,10,0))+(H82/100)</f>
        <v>53.075000000000003</v>
      </c>
      <c r="L82" s="28">
        <f>(VLOOKUP($G82,Depth_Lookup!$A$3:$J$561,10,0))+(I82/100)</f>
        <v>53.855000000000004</v>
      </c>
      <c r="M82" s="5" t="s">
        <v>139</v>
      </c>
      <c r="N82" s="1" t="s">
        <v>87</v>
      </c>
      <c r="O82" s="1" t="s">
        <v>134</v>
      </c>
      <c r="P82" s="1" t="s">
        <v>91</v>
      </c>
      <c r="Q82" s="2" t="str">
        <f t="shared" si="5"/>
        <v>Clinopyroxene-bearing Dunite</v>
      </c>
      <c r="R82" s="1" t="s">
        <v>100</v>
      </c>
      <c r="S82" s="1" t="str">
        <f t="shared" si="6"/>
        <v>Modal</v>
      </c>
      <c r="V82" s="1" t="s">
        <v>93</v>
      </c>
      <c r="W82" s="30">
        <f>VLOOKUP(V82,definitions_list_lookup!$A$13:$B$19,2,0)</f>
        <v>3</v>
      </c>
      <c r="X82" s="1" t="s">
        <v>94</v>
      </c>
      <c r="Y82" s="1" t="s">
        <v>95</v>
      </c>
      <c r="AD82" s="6" t="s">
        <v>89</v>
      </c>
      <c r="AE82" s="2">
        <f>VLOOKUP(AD82,definitions_list_lookup!$V$13:$W$16,2,0)</f>
        <v>0</v>
      </c>
      <c r="AG82" s="1" t="s">
        <v>96</v>
      </c>
      <c r="AH82" s="31">
        <v>98</v>
      </c>
      <c r="AI82" s="1">
        <v>2</v>
      </c>
      <c r="AJ82" s="1">
        <v>0.5</v>
      </c>
      <c r="AK82" s="1" t="s">
        <v>97</v>
      </c>
      <c r="AL82" s="1" t="s">
        <v>98</v>
      </c>
      <c r="AN82" s="31">
        <v>0</v>
      </c>
      <c r="AT82" s="31">
        <v>1</v>
      </c>
      <c r="AU82" s="1">
        <v>0.5</v>
      </c>
      <c r="AV82" s="1">
        <v>0.2</v>
      </c>
      <c r="AW82" s="1" t="s">
        <v>118</v>
      </c>
      <c r="AX82" s="1" t="s">
        <v>98</v>
      </c>
      <c r="AZ82" s="31">
        <v>0</v>
      </c>
      <c r="BF82" s="31">
        <v>0</v>
      </c>
      <c r="BL82" s="31">
        <v>0</v>
      </c>
      <c r="BX82" s="31">
        <v>1</v>
      </c>
      <c r="BY82" s="1">
        <v>1</v>
      </c>
      <c r="BZ82" s="1">
        <v>0.2</v>
      </c>
      <c r="CA82" s="1" t="s">
        <v>118</v>
      </c>
      <c r="CB82" s="1" t="s">
        <v>98</v>
      </c>
      <c r="CC82" s="1" t="s">
        <v>140</v>
      </c>
      <c r="CE82" s="1" t="s">
        <v>141</v>
      </c>
      <c r="CL82" s="32">
        <f t="shared" si="7"/>
        <v>100</v>
      </c>
      <c r="CM82" s="1" t="str">
        <f>VLOOKUP(O82,definitions_list_lookup!$K$30:$L$54,2,0)</f>
        <v>Cpx-b</v>
      </c>
    </row>
    <row r="83" spans="1:91">
      <c r="A83" s="27">
        <v>43302</v>
      </c>
      <c r="B83" s="1" t="s">
        <v>135</v>
      </c>
      <c r="D83" s="1" t="s">
        <v>86</v>
      </c>
      <c r="E83" s="1">
        <v>25</v>
      </c>
      <c r="F83" s="1">
        <v>2</v>
      </c>
      <c r="G83" s="2" t="str">
        <f t="shared" si="4"/>
        <v>25-2</v>
      </c>
      <c r="H83" s="1">
        <v>78</v>
      </c>
      <c r="I83" s="1">
        <v>89</v>
      </c>
      <c r="J83" s="3" t="str">
        <f>IF(((VLOOKUP($G83,Depth_Lookup!$A$3:$J$561,9,0))-(I83/100))&gt;=0,"Good","Too Long")</f>
        <v>Good</v>
      </c>
      <c r="K83" s="28">
        <f>(VLOOKUP($G83,Depth_Lookup!$A$3:$J$561,10,0))+(H83/100)</f>
        <v>53.855000000000004</v>
      </c>
      <c r="L83" s="28">
        <f>(VLOOKUP($G83,Depth_Lookup!$A$3:$J$561,10,0))+(I83/100)</f>
        <v>53.965000000000003</v>
      </c>
      <c r="M83" s="5">
        <v>4</v>
      </c>
      <c r="N83" s="1" t="s">
        <v>87</v>
      </c>
      <c r="O83" s="1" t="s">
        <v>117</v>
      </c>
      <c r="P83" s="1" t="s">
        <v>91</v>
      </c>
      <c r="Q83" s="2" t="str">
        <f t="shared" si="5"/>
        <v>Plagioclase-bearing Dunite</v>
      </c>
      <c r="R83" s="1" t="s">
        <v>120</v>
      </c>
      <c r="S83" s="1" t="str">
        <f t="shared" si="6"/>
        <v>Continuous</v>
      </c>
      <c r="T83" s="1" t="s">
        <v>121</v>
      </c>
      <c r="U83" s="1" t="s">
        <v>102</v>
      </c>
      <c r="V83" s="1" t="s">
        <v>93</v>
      </c>
      <c r="W83" s="30">
        <f>VLOOKUP(V83,definitions_list_lookup!$A$13:$B$19,2,0)</f>
        <v>3</v>
      </c>
      <c r="X83" s="1" t="s">
        <v>94</v>
      </c>
      <c r="Y83" s="1" t="s">
        <v>95</v>
      </c>
      <c r="AD83" s="6" t="s">
        <v>89</v>
      </c>
      <c r="AE83" s="2">
        <f>VLOOKUP(AD83,definitions_list_lookup!$V$13:$W$16,2,0)</f>
        <v>0</v>
      </c>
      <c r="AG83" s="1" t="s">
        <v>96</v>
      </c>
      <c r="AH83" s="31">
        <v>98.9</v>
      </c>
      <c r="AI83" s="1">
        <v>2</v>
      </c>
      <c r="AJ83" s="1">
        <v>0.5</v>
      </c>
      <c r="AK83" s="1" t="s">
        <v>97</v>
      </c>
      <c r="AL83" s="1" t="s">
        <v>98</v>
      </c>
      <c r="AN83" s="31">
        <v>1</v>
      </c>
      <c r="AO83" s="1">
        <v>2</v>
      </c>
      <c r="AP83" s="1">
        <v>0.5</v>
      </c>
      <c r="AQ83" s="1" t="s">
        <v>118</v>
      </c>
      <c r="AR83" s="1" t="s">
        <v>98</v>
      </c>
      <c r="AT83" s="31">
        <v>0</v>
      </c>
      <c r="AZ83" s="31">
        <v>0</v>
      </c>
      <c r="BF83" s="31">
        <v>0</v>
      </c>
      <c r="BL83" s="31">
        <v>0.1</v>
      </c>
      <c r="BM83" s="1">
        <v>0.1</v>
      </c>
      <c r="BN83" s="1">
        <v>0.1</v>
      </c>
      <c r="BO83" s="1" t="s">
        <v>97</v>
      </c>
      <c r="BP83" s="1" t="s">
        <v>114</v>
      </c>
      <c r="BX83" s="31">
        <v>0</v>
      </c>
      <c r="CE83" s="1" t="s">
        <v>142</v>
      </c>
      <c r="CL83" s="32">
        <f t="shared" si="7"/>
        <v>100</v>
      </c>
      <c r="CM83" s="1" t="str">
        <f>VLOOKUP(O83,definitions_list_lookup!$K$30:$L$54,2,0)</f>
        <v>Pl-b</v>
      </c>
    </row>
    <row r="84" spans="1:91">
      <c r="A84" s="27">
        <v>43302</v>
      </c>
      <c r="B84" s="1" t="s">
        <v>135</v>
      </c>
      <c r="D84" s="1" t="s">
        <v>86</v>
      </c>
      <c r="E84" s="1">
        <v>26</v>
      </c>
      <c r="F84" s="1">
        <v>1</v>
      </c>
      <c r="G84" s="2" t="str">
        <f t="shared" si="4"/>
        <v>26-1</v>
      </c>
      <c r="H84" s="1">
        <v>0</v>
      </c>
      <c r="I84" s="1">
        <v>77.5</v>
      </c>
      <c r="J84" s="3" t="str">
        <f>IF(((VLOOKUP($G84,Depth_Lookup!$A$3:$J$561,9,0))-(I84/100))&gt;=0,"Good","Too Long")</f>
        <v>Good</v>
      </c>
      <c r="K84" s="28">
        <f>(VLOOKUP($G84,Depth_Lookup!$A$3:$J$561,10,0))+(H84/100)</f>
        <v>53.6</v>
      </c>
      <c r="L84" s="28">
        <f>(VLOOKUP($G84,Depth_Lookup!$A$3:$J$561,10,0))+(I84/100)</f>
        <v>54.375</v>
      </c>
      <c r="M84" s="5">
        <v>4</v>
      </c>
      <c r="N84" s="1" t="s">
        <v>87</v>
      </c>
      <c r="O84" s="1" t="s">
        <v>117</v>
      </c>
      <c r="P84" s="1" t="s">
        <v>91</v>
      </c>
      <c r="Q84" s="2" t="str">
        <f t="shared" si="5"/>
        <v>Plagioclase-bearing Dunite</v>
      </c>
      <c r="R84" s="1" t="s">
        <v>100</v>
      </c>
      <c r="S84" s="1" t="str">
        <f t="shared" si="6"/>
        <v>Continuous</v>
      </c>
      <c r="V84" s="1" t="s">
        <v>93</v>
      </c>
      <c r="W84" s="30">
        <f>VLOOKUP(V84,definitions_list_lookup!$A$13:$B$19,2,0)</f>
        <v>3</v>
      </c>
      <c r="X84" s="1" t="s">
        <v>94</v>
      </c>
      <c r="Y84" s="1" t="s">
        <v>95</v>
      </c>
      <c r="AD84" s="6" t="s">
        <v>89</v>
      </c>
      <c r="AE84" s="2">
        <f>VLOOKUP(AD84,definitions_list_lookup!$V$13:$W$16,2,0)</f>
        <v>0</v>
      </c>
      <c r="AG84" s="1" t="s">
        <v>96</v>
      </c>
      <c r="AH84" s="31">
        <v>98.9</v>
      </c>
      <c r="AI84" s="1">
        <v>2</v>
      </c>
      <c r="AJ84" s="1">
        <v>0.5</v>
      </c>
      <c r="AK84" s="1" t="s">
        <v>97</v>
      </c>
      <c r="AL84" s="1" t="s">
        <v>98</v>
      </c>
      <c r="AN84" s="31">
        <v>1</v>
      </c>
      <c r="AO84" s="1">
        <v>2</v>
      </c>
      <c r="AP84" s="1">
        <v>0.5</v>
      </c>
      <c r="AQ84" s="1" t="s">
        <v>118</v>
      </c>
      <c r="AR84" s="1" t="s">
        <v>98</v>
      </c>
      <c r="AT84" s="31">
        <v>0</v>
      </c>
      <c r="AZ84" s="31">
        <v>0</v>
      </c>
      <c r="BF84" s="31">
        <v>0</v>
      </c>
      <c r="BL84" s="31">
        <v>0.1</v>
      </c>
      <c r="BM84" s="1">
        <v>0.1</v>
      </c>
      <c r="BN84" s="1">
        <v>0.1</v>
      </c>
      <c r="BO84" s="1" t="s">
        <v>97</v>
      </c>
      <c r="BP84" s="1" t="s">
        <v>114</v>
      </c>
      <c r="BX84" s="31">
        <v>0</v>
      </c>
      <c r="CE84" s="1" t="s">
        <v>142</v>
      </c>
      <c r="CL84" s="32">
        <f t="shared" si="7"/>
        <v>100</v>
      </c>
      <c r="CM84" s="1" t="str">
        <f>VLOOKUP(O84,definitions_list_lookup!$K$30:$L$54,2,0)</f>
        <v>Pl-b</v>
      </c>
    </row>
    <row r="85" spans="1:91">
      <c r="A85" s="27">
        <v>43302</v>
      </c>
      <c r="B85" s="1" t="s">
        <v>135</v>
      </c>
      <c r="D85" s="1" t="s">
        <v>86</v>
      </c>
      <c r="E85" s="1">
        <v>26</v>
      </c>
      <c r="F85" s="1">
        <v>2</v>
      </c>
      <c r="G85" s="2" t="str">
        <f t="shared" si="4"/>
        <v>26-2</v>
      </c>
      <c r="H85" s="1">
        <v>0</v>
      </c>
      <c r="I85" s="1">
        <v>92.5</v>
      </c>
      <c r="J85" s="3" t="str">
        <f>IF(((VLOOKUP($G85,Depth_Lookup!$A$3:$J$561,9,0))-(I85/100))&gt;=0,"Good","Too Long")</f>
        <v>Good</v>
      </c>
      <c r="K85" s="28">
        <f>(VLOOKUP($G85,Depth_Lookup!$A$3:$J$561,10,0))+(H85/100)</f>
        <v>54.375</v>
      </c>
      <c r="L85" s="28">
        <f>(VLOOKUP($G85,Depth_Lookup!$A$3:$J$561,10,0))+(I85/100)</f>
        <v>55.3</v>
      </c>
      <c r="M85" s="5">
        <v>4</v>
      </c>
      <c r="N85" s="1" t="s">
        <v>87</v>
      </c>
      <c r="O85" s="1" t="s">
        <v>117</v>
      </c>
      <c r="P85" s="1" t="s">
        <v>91</v>
      </c>
      <c r="Q85" s="2" t="str">
        <f t="shared" si="5"/>
        <v>Plagioclase-bearing Dunite</v>
      </c>
      <c r="R85" s="1" t="s">
        <v>100</v>
      </c>
      <c r="S85" s="1" t="str">
        <f t="shared" si="6"/>
        <v>Continuous</v>
      </c>
      <c r="V85" s="1" t="s">
        <v>93</v>
      </c>
      <c r="W85" s="30">
        <f>VLOOKUP(V85,definitions_list_lookup!$A$13:$B$19,2,0)</f>
        <v>3</v>
      </c>
      <c r="X85" s="1" t="s">
        <v>94</v>
      </c>
      <c r="Y85" s="1" t="s">
        <v>95</v>
      </c>
      <c r="AD85" s="6" t="s">
        <v>89</v>
      </c>
      <c r="AE85" s="2">
        <f>VLOOKUP(AD85,definitions_list_lookup!$V$13:$W$16,2,0)</f>
        <v>0</v>
      </c>
      <c r="AG85" s="1" t="s">
        <v>96</v>
      </c>
      <c r="AH85" s="31">
        <v>98.9</v>
      </c>
      <c r="AI85" s="1">
        <v>2</v>
      </c>
      <c r="AJ85" s="1">
        <v>0.5</v>
      </c>
      <c r="AK85" s="1" t="s">
        <v>97</v>
      </c>
      <c r="AL85" s="1" t="s">
        <v>98</v>
      </c>
      <c r="AN85" s="31">
        <v>1</v>
      </c>
      <c r="AO85" s="1">
        <v>2</v>
      </c>
      <c r="AP85" s="1">
        <v>0.5</v>
      </c>
      <c r="AQ85" s="1" t="s">
        <v>118</v>
      </c>
      <c r="AR85" s="1" t="s">
        <v>98</v>
      </c>
      <c r="AT85" s="31">
        <v>0</v>
      </c>
      <c r="AZ85" s="31">
        <v>0</v>
      </c>
      <c r="BF85" s="31">
        <v>0</v>
      </c>
      <c r="BL85" s="31">
        <v>0.1</v>
      </c>
      <c r="BM85" s="1">
        <v>0.1</v>
      </c>
      <c r="BN85" s="1">
        <v>0.1</v>
      </c>
      <c r="BO85" s="1" t="s">
        <v>97</v>
      </c>
      <c r="BP85" s="1" t="s">
        <v>114</v>
      </c>
      <c r="BX85" s="31">
        <v>0</v>
      </c>
      <c r="CE85" s="1" t="s">
        <v>142</v>
      </c>
      <c r="CL85" s="32">
        <f t="shared" si="7"/>
        <v>100</v>
      </c>
      <c r="CM85" s="1" t="str">
        <f>VLOOKUP(O85,definitions_list_lookup!$K$30:$L$54,2,0)</f>
        <v>Pl-b</v>
      </c>
    </row>
    <row r="86" spans="1:91">
      <c r="A86" s="27">
        <v>43302</v>
      </c>
      <c r="B86" s="1" t="s">
        <v>135</v>
      </c>
      <c r="D86" s="1" t="s">
        <v>86</v>
      </c>
      <c r="E86" s="1">
        <v>26</v>
      </c>
      <c r="F86" s="1">
        <v>3</v>
      </c>
      <c r="G86" s="2" t="str">
        <f t="shared" si="4"/>
        <v>26-3</v>
      </c>
      <c r="H86" s="1">
        <v>0</v>
      </c>
      <c r="I86" s="1">
        <v>80</v>
      </c>
      <c r="J86" s="3" t="str">
        <f>IF(((VLOOKUP($G86,Depth_Lookup!$A$3:$J$561,9,0))-(I86/100))&gt;=0,"Good","Too Long")</f>
        <v>Good</v>
      </c>
      <c r="K86" s="28">
        <f>(VLOOKUP($G86,Depth_Lookup!$A$3:$J$561,10,0))+(H86/100)</f>
        <v>55.3</v>
      </c>
      <c r="L86" s="28">
        <f>(VLOOKUP($G86,Depth_Lookup!$A$3:$J$561,10,0))+(I86/100)</f>
        <v>56.099999999999994</v>
      </c>
      <c r="M86" s="5">
        <v>4</v>
      </c>
      <c r="N86" s="1" t="s">
        <v>87</v>
      </c>
      <c r="O86" s="1" t="s">
        <v>117</v>
      </c>
      <c r="P86" s="1" t="s">
        <v>91</v>
      </c>
      <c r="Q86" s="2" t="str">
        <f t="shared" si="5"/>
        <v>Plagioclase-bearing Dunite</v>
      </c>
      <c r="R86" s="1" t="s">
        <v>100</v>
      </c>
      <c r="S86" s="1" t="str">
        <f t="shared" si="6"/>
        <v>Continuous</v>
      </c>
      <c r="V86" s="1" t="s">
        <v>93</v>
      </c>
      <c r="W86" s="30">
        <f>VLOOKUP(V86,definitions_list_lookup!$A$13:$B$19,2,0)</f>
        <v>3</v>
      </c>
      <c r="X86" s="1" t="s">
        <v>94</v>
      </c>
      <c r="Y86" s="1" t="s">
        <v>95</v>
      </c>
      <c r="AD86" s="6" t="s">
        <v>89</v>
      </c>
      <c r="AE86" s="2">
        <f>VLOOKUP(AD86,definitions_list_lookup!$V$13:$W$16,2,0)</f>
        <v>0</v>
      </c>
      <c r="AG86" s="1" t="s">
        <v>96</v>
      </c>
      <c r="AH86" s="31">
        <v>98.9</v>
      </c>
      <c r="AI86" s="1">
        <v>2</v>
      </c>
      <c r="AJ86" s="1">
        <v>0.5</v>
      </c>
      <c r="AK86" s="1" t="s">
        <v>97</v>
      </c>
      <c r="AL86" s="1" t="s">
        <v>98</v>
      </c>
      <c r="AN86" s="31">
        <v>1</v>
      </c>
      <c r="AO86" s="1">
        <v>2</v>
      </c>
      <c r="AP86" s="1">
        <v>0.5</v>
      </c>
      <c r="AQ86" s="1" t="s">
        <v>118</v>
      </c>
      <c r="AR86" s="1" t="s">
        <v>98</v>
      </c>
      <c r="AT86" s="31">
        <v>0</v>
      </c>
      <c r="AZ86" s="31">
        <v>0</v>
      </c>
      <c r="BF86" s="31">
        <v>0</v>
      </c>
      <c r="BL86" s="31">
        <v>0.1</v>
      </c>
      <c r="BM86" s="1">
        <v>0.1</v>
      </c>
      <c r="BN86" s="1">
        <v>0.1</v>
      </c>
      <c r="BO86" s="1" t="s">
        <v>97</v>
      </c>
      <c r="BP86" s="1" t="s">
        <v>114</v>
      </c>
      <c r="BX86" s="31">
        <v>0</v>
      </c>
      <c r="CE86" s="1" t="s">
        <v>142</v>
      </c>
      <c r="CL86" s="32">
        <f t="shared" si="7"/>
        <v>100</v>
      </c>
      <c r="CM86" s="1" t="str">
        <f>VLOOKUP(O86,definitions_list_lookup!$K$30:$L$54,2,0)</f>
        <v>Pl-b</v>
      </c>
    </row>
    <row r="87" spans="1:91">
      <c r="A87" s="27">
        <v>43302</v>
      </c>
      <c r="B87" s="1" t="s">
        <v>135</v>
      </c>
      <c r="D87" s="1" t="s">
        <v>86</v>
      </c>
      <c r="E87" s="1">
        <v>26</v>
      </c>
      <c r="F87" s="1">
        <v>4</v>
      </c>
      <c r="G87" s="2" t="str">
        <f t="shared" si="4"/>
        <v>26-4</v>
      </c>
      <c r="H87" s="1">
        <v>0</v>
      </c>
      <c r="I87" s="1">
        <v>73.5</v>
      </c>
      <c r="J87" s="3" t="str">
        <f>IF(((VLOOKUP($G87,Depth_Lookup!$A$3:$J$561,9,0))-(I87/100))&gt;=0,"Good","Too Long")</f>
        <v>Good</v>
      </c>
      <c r="K87" s="28">
        <f>(VLOOKUP($G87,Depth_Lookup!$A$3:$J$561,10,0))+(H87/100)</f>
        <v>56.1</v>
      </c>
      <c r="L87" s="28">
        <f>(VLOOKUP($G87,Depth_Lookup!$A$3:$J$561,10,0))+(I87/100)</f>
        <v>56.835000000000001</v>
      </c>
      <c r="M87" s="5">
        <v>4</v>
      </c>
      <c r="N87" s="1" t="s">
        <v>87</v>
      </c>
      <c r="O87" s="1" t="s">
        <v>117</v>
      </c>
      <c r="P87" s="1" t="s">
        <v>91</v>
      </c>
      <c r="Q87" s="2" t="str">
        <f t="shared" si="5"/>
        <v>Plagioclase-bearing Dunite</v>
      </c>
      <c r="R87" s="1" t="s">
        <v>100</v>
      </c>
      <c r="S87" s="1" t="str">
        <f t="shared" si="6"/>
        <v>Continuous</v>
      </c>
      <c r="V87" s="1" t="s">
        <v>93</v>
      </c>
      <c r="W87" s="30">
        <f>VLOOKUP(V87,definitions_list_lookup!$A$13:$B$19,2,0)</f>
        <v>3</v>
      </c>
      <c r="X87" s="1" t="s">
        <v>94</v>
      </c>
      <c r="Y87" s="1" t="s">
        <v>95</v>
      </c>
      <c r="AD87" s="6" t="s">
        <v>89</v>
      </c>
      <c r="AE87" s="2">
        <f>VLOOKUP(AD87,definitions_list_lookup!$V$13:$W$16,2,0)</f>
        <v>0</v>
      </c>
      <c r="AG87" s="1" t="s">
        <v>96</v>
      </c>
      <c r="AH87" s="31">
        <v>98.9</v>
      </c>
      <c r="AI87" s="1">
        <v>2</v>
      </c>
      <c r="AJ87" s="1">
        <v>0.5</v>
      </c>
      <c r="AK87" s="1" t="s">
        <v>97</v>
      </c>
      <c r="AL87" s="1" t="s">
        <v>98</v>
      </c>
      <c r="AN87" s="31">
        <v>1</v>
      </c>
      <c r="AO87" s="1">
        <v>2</v>
      </c>
      <c r="AP87" s="1">
        <v>0.5</v>
      </c>
      <c r="AQ87" s="1" t="s">
        <v>118</v>
      </c>
      <c r="AR87" s="1" t="s">
        <v>98</v>
      </c>
      <c r="AT87" s="31">
        <v>0</v>
      </c>
      <c r="AZ87" s="31">
        <v>0</v>
      </c>
      <c r="BF87" s="31">
        <v>0</v>
      </c>
      <c r="BL87" s="31">
        <v>0.1</v>
      </c>
      <c r="BM87" s="1">
        <v>0.1</v>
      </c>
      <c r="BN87" s="1">
        <v>0.1</v>
      </c>
      <c r="BO87" s="1" t="s">
        <v>97</v>
      </c>
      <c r="BP87" s="1" t="s">
        <v>114</v>
      </c>
      <c r="BX87" s="31">
        <v>0</v>
      </c>
      <c r="CE87" s="1" t="s">
        <v>142</v>
      </c>
      <c r="CL87" s="32">
        <f t="shared" si="7"/>
        <v>100</v>
      </c>
      <c r="CM87" s="1" t="str">
        <f>VLOOKUP(O87,definitions_list_lookup!$K$30:$L$54,2,0)</f>
        <v>Pl-b</v>
      </c>
    </row>
    <row r="88" spans="1:91">
      <c r="A88" s="27">
        <v>43302</v>
      </c>
      <c r="B88" s="1" t="s">
        <v>135</v>
      </c>
      <c r="D88" s="1" t="s">
        <v>86</v>
      </c>
      <c r="E88" s="1">
        <v>27</v>
      </c>
      <c r="F88" s="1">
        <v>1</v>
      </c>
      <c r="G88" s="2" t="str">
        <f t="shared" si="4"/>
        <v>27-1</v>
      </c>
      <c r="H88" s="1">
        <v>0</v>
      </c>
      <c r="I88" s="1">
        <v>23</v>
      </c>
      <c r="J88" s="3" t="str">
        <f>IF(((VLOOKUP($G88,Depth_Lookup!$A$3:$J$561,9,0))-(I88/100))&gt;=0,"Good","Too Long")</f>
        <v>Good</v>
      </c>
      <c r="K88" s="28">
        <f>(VLOOKUP($G88,Depth_Lookup!$A$3:$J$561,10,0))+(H88/100)</f>
        <v>56.4</v>
      </c>
      <c r="L88" s="28">
        <f>(VLOOKUP($G88,Depth_Lookup!$A$3:$J$561,10,0))+(I88/100)</f>
        <v>56.629999999999995</v>
      </c>
      <c r="M88" s="5">
        <v>4</v>
      </c>
      <c r="N88" s="1" t="s">
        <v>87</v>
      </c>
      <c r="O88" s="1" t="s">
        <v>117</v>
      </c>
      <c r="P88" s="1" t="s">
        <v>91</v>
      </c>
      <c r="Q88" s="2" t="str">
        <f t="shared" si="5"/>
        <v>Plagioclase-bearing Dunite</v>
      </c>
      <c r="R88" s="1" t="s">
        <v>100</v>
      </c>
      <c r="S88" s="1" t="str">
        <f t="shared" si="6"/>
        <v>Continuous</v>
      </c>
      <c r="V88" s="1" t="s">
        <v>93</v>
      </c>
      <c r="W88" s="30">
        <f>VLOOKUP(V88,definitions_list_lookup!$A$13:$B$19,2,0)</f>
        <v>3</v>
      </c>
      <c r="X88" s="1" t="s">
        <v>94</v>
      </c>
      <c r="Y88" s="1" t="s">
        <v>95</v>
      </c>
      <c r="AD88" s="6" t="s">
        <v>89</v>
      </c>
      <c r="AE88" s="2">
        <f>VLOOKUP(AD88,definitions_list_lookup!$V$13:$W$16,2,0)</f>
        <v>0</v>
      </c>
      <c r="AG88" s="1" t="s">
        <v>96</v>
      </c>
      <c r="AH88" s="31">
        <v>98.9</v>
      </c>
      <c r="AI88" s="1">
        <v>2</v>
      </c>
      <c r="AJ88" s="1">
        <v>0.5</v>
      </c>
      <c r="AK88" s="1" t="s">
        <v>97</v>
      </c>
      <c r="AL88" s="1" t="s">
        <v>98</v>
      </c>
      <c r="AN88" s="31">
        <v>1</v>
      </c>
      <c r="AO88" s="1">
        <v>2</v>
      </c>
      <c r="AP88" s="1">
        <v>0.5</v>
      </c>
      <c r="AQ88" s="1" t="s">
        <v>118</v>
      </c>
      <c r="AR88" s="1" t="s">
        <v>98</v>
      </c>
      <c r="AT88" s="31">
        <v>0</v>
      </c>
      <c r="AZ88" s="31">
        <v>0</v>
      </c>
      <c r="BF88" s="31">
        <v>0</v>
      </c>
      <c r="BL88" s="31">
        <v>0.1</v>
      </c>
      <c r="BM88" s="1">
        <v>0.1</v>
      </c>
      <c r="BN88" s="1">
        <v>0.1</v>
      </c>
      <c r="BO88" s="1" t="s">
        <v>97</v>
      </c>
      <c r="BP88" s="1" t="s">
        <v>114</v>
      </c>
      <c r="BX88" s="31">
        <v>0</v>
      </c>
      <c r="CE88" s="1" t="s">
        <v>142</v>
      </c>
      <c r="CL88" s="32">
        <f t="shared" si="7"/>
        <v>100</v>
      </c>
      <c r="CM88" s="1" t="str">
        <f>VLOOKUP(O88,definitions_list_lookup!$K$30:$L$54,2,0)</f>
        <v>Pl-b</v>
      </c>
    </row>
    <row r="89" spans="1:91">
      <c r="A89" s="27">
        <v>43302</v>
      </c>
      <c r="B89" s="1" t="s">
        <v>135</v>
      </c>
      <c r="D89" s="1" t="s">
        <v>86</v>
      </c>
      <c r="E89" s="1">
        <v>28</v>
      </c>
      <c r="F89" s="1">
        <v>1</v>
      </c>
      <c r="G89" s="2" t="str">
        <f t="shared" si="4"/>
        <v>28-1</v>
      </c>
      <c r="H89" s="1">
        <v>0</v>
      </c>
      <c r="I89" s="1">
        <v>70</v>
      </c>
      <c r="J89" s="3" t="str">
        <f>IF(((VLOOKUP($G89,Depth_Lookup!$A$3:$J$561,9,0))-(I89/100))&gt;=0,"Good","Too Long")</f>
        <v>Good</v>
      </c>
      <c r="K89" s="28">
        <f>(VLOOKUP($G89,Depth_Lookup!$A$3:$J$561,10,0))+(H89/100)</f>
        <v>56.6</v>
      </c>
      <c r="L89" s="28">
        <f>(VLOOKUP($G89,Depth_Lookup!$A$3:$J$561,10,0))+(I89/100)</f>
        <v>57.300000000000004</v>
      </c>
      <c r="M89" s="5">
        <v>4</v>
      </c>
      <c r="N89" s="1" t="s">
        <v>87</v>
      </c>
      <c r="O89" s="1" t="s">
        <v>117</v>
      </c>
      <c r="P89" s="1" t="s">
        <v>91</v>
      </c>
      <c r="Q89" s="2" t="str">
        <f t="shared" si="5"/>
        <v>Plagioclase-bearing Dunite</v>
      </c>
      <c r="R89" s="1" t="s">
        <v>100</v>
      </c>
      <c r="S89" s="1" t="str">
        <f t="shared" si="6"/>
        <v>Continuous</v>
      </c>
      <c r="V89" s="1" t="s">
        <v>93</v>
      </c>
      <c r="W89" s="30">
        <f>VLOOKUP(V89,definitions_list_lookup!$A$13:$B$19,2,0)</f>
        <v>3</v>
      </c>
      <c r="X89" s="1" t="s">
        <v>94</v>
      </c>
      <c r="Y89" s="1" t="s">
        <v>95</v>
      </c>
      <c r="AD89" s="6" t="s">
        <v>89</v>
      </c>
      <c r="AE89" s="2">
        <f>VLOOKUP(AD89,definitions_list_lookup!$V$13:$W$16,2,0)</f>
        <v>0</v>
      </c>
      <c r="AG89" s="1" t="s">
        <v>96</v>
      </c>
      <c r="AH89" s="31">
        <v>98.9</v>
      </c>
      <c r="AI89" s="1">
        <v>2</v>
      </c>
      <c r="AJ89" s="1">
        <v>0.5</v>
      </c>
      <c r="AK89" s="1" t="s">
        <v>97</v>
      </c>
      <c r="AL89" s="1" t="s">
        <v>98</v>
      </c>
      <c r="AN89" s="31">
        <v>1</v>
      </c>
      <c r="AO89" s="1">
        <v>2</v>
      </c>
      <c r="AP89" s="1">
        <v>0.5</v>
      </c>
      <c r="AQ89" s="1" t="s">
        <v>118</v>
      </c>
      <c r="AR89" s="1" t="s">
        <v>98</v>
      </c>
      <c r="AT89" s="31">
        <v>0</v>
      </c>
      <c r="AZ89" s="31">
        <v>0</v>
      </c>
      <c r="BF89" s="31">
        <v>0</v>
      </c>
      <c r="BL89" s="31">
        <v>0.1</v>
      </c>
      <c r="BM89" s="1">
        <v>0.1</v>
      </c>
      <c r="BN89" s="1">
        <v>0.1</v>
      </c>
      <c r="BO89" s="1" t="s">
        <v>97</v>
      </c>
      <c r="BP89" s="1" t="s">
        <v>114</v>
      </c>
      <c r="BX89" s="31">
        <v>0</v>
      </c>
      <c r="CE89" s="1" t="s">
        <v>142</v>
      </c>
      <c r="CL89" s="32">
        <f t="shared" si="7"/>
        <v>100</v>
      </c>
      <c r="CM89" s="1" t="str">
        <f>VLOOKUP(O89,definitions_list_lookup!$K$30:$L$54,2,0)</f>
        <v>Pl-b</v>
      </c>
    </row>
    <row r="90" spans="1:91">
      <c r="A90" s="27">
        <v>43302</v>
      </c>
      <c r="B90" s="1" t="s">
        <v>135</v>
      </c>
      <c r="D90" s="1" t="s">
        <v>86</v>
      </c>
      <c r="E90" s="1">
        <v>28</v>
      </c>
      <c r="F90" s="1">
        <v>2</v>
      </c>
      <c r="G90" s="2" t="str">
        <f t="shared" si="4"/>
        <v>28-2</v>
      </c>
      <c r="H90" s="1">
        <v>0</v>
      </c>
      <c r="I90" s="1">
        <v>88</v>
      </c>
      <c r="J90" s="3" t="str">
        <f>IF(((VLOOKUP($G90,Depth_Lookup!$A$3:$J$561,9,0))-(I90/100))&gt;=0,"Good","Too Long")</f>
        <v>Good</v>
      </c>
      <c r="K90" s="28">
        <f>(VLOOKUP($G90,Depth_Lookup!$A$3:$J$561,10,0))+(H90/100)</f>
        <v>57.3</v>
      </c>
      <c r="L90" s="28">
        <f>(VLOOKUP($G90,Depth_Lookup!$A$3:$J$561,10,0))+(I90/100)</f>
        <v>58.18</v>
      </c>
      <c r="M90" s="5">
        <v>4</v>
      </c>
      <c r="N90" s="1" t="s">
        <v>87</v>
      </c>
      <c r="O90" s="1" t="s">
        <v>117</v>
      </c>
      <c r="P90" s="1" t="s">
        <v>91</v>
      </c>
      <c r="Q90" s="2" t="str">
        <f t="shared" si="5"/>
        <v>Plagioclase-bearing Dunite</v>
      </c>
      <c r="R90" s="1" t="s">
        <v>100</v>
      </c>
      <c r="S90" s="1" t="str">
        <f t="shared" si="6"/>
        <v>Continuous</v>
      </c>
      <c r="V90" s="1" t="s">
        <v>93</v>
      </c>
      <c r="W90" s="30">
        <f>VLOOKUP(V90,definitions_list_lookup!$A$13:$B$19,2,0)</f>
        <v>3</v>
      </c>
      <c r="X90" s="1" t="s">
        <v>94</v>
      </c>
      <c r="Y90" s="1" t="s">
        <v>95</v>
      </c>
      <c r="AD90" s="6" t="s">
        <v>89</v>
      </c>
      <c r="AE90" s="2">
        <f>VLOOKUP(AD90,definitions_list_lookup!$V$13:$W$16,2,0)</f>
        <v>0</v>
      </c>
      <c r="AG90" s="1" t="s">
        <v>96</v>
      </c>
      <c r="AH90" s="31">
        <v>98.9</v>
      </c>
      <c r="AI90" s="1">
        <v>2</v>
      </c>
      <c r="AJ90" s="1">
        <v>0.5</v>
      </c>
      <c r="AK90" s="1" t="s">
        <v>97</v>
      </c>
      <c r="AL90" s="1" t="s">
        <v>98</v>
      </c>
      <c r="AN90" s="31">
        <v>1</v>
      </c>
      <c r="AO90" s="1">
        <v>2</v>
      </c>
      <c r="AP90" s="1">
        <v>0.5</v>
      </c>
      <c r="AQ90" s="1" t="s">
        <v>118</v>
      </c>
      <c r="AR90" s="1" t="s">
        <v>98</v>
      </c>
      <c r="AT90" s="31">
        <v>0</v>
      </c>
      <c r="AZ90" s="31">
        <v>0</v>
      </c>
      <c r="BF90" s="31">
        <v>0</v>
      </c>
      <c r="BL90" s="31">
        <v>0.1</v>
      </c>
      <c r="BM90" s="1">
        <v>0.1</v>
      </c>
      <c r="BN90" s="1">
        <v>0.1</v>
      </c>
      <c r="BO90" s="1" t="s">
        <v>97</v>
      </c>
      <c r="BP90" s="1" t="s">
        <v>114</v>
      </c>
      <c r="BX90" s="31">
        <v>0</v>
      </c>
      <c r="CE90" s="1" t="s">
        <v>142</v>
      </c>
      <c r="CL90" s="32">
        <f t="shared" si="7"/>
        <v>100</v>
      </c>
      <c r="CM90" s="1" t="str">
        <f>VLOOKUP(O90,definitions_list_lookup!$K$30:$L$54,2,0)</f>
        <v>Pl-b</v>
      </c>
    </row>
    <row r="91" spans="1:91">
      <c r="A91" s="27">
        <v>43302</v>
      </c>
      <c r="B91" s="1" t="s">
        <v>135</v>
      </c>
      <c r="D91" s="1" t="s">
        <v>86</v>
      </c>
      <c r="E91" s="1">
        <v>29</v>
      </c>
      <c r="F91" s="1">
        <v>1</v>
      </c>
      <c r="G91" s="2" t="str">
        <f t="shared" si="4"/>
        <v>29-1</v>
      </c>
      <c r="H91" s="1">
        <v>0</v>
      </c>
      <c r="I91" s="1">
        <v>62</v>
      </c>
      <c r="J91" s="3" t="str">
        <f>IF(((VLOOKUP($G91,Depth_Lookup!$A$3:$J$561,9,0))-(I91/100))&gt;=0,"Good","Too Long")</f>
        <v>Good</v>
      </c>
      <c r="K91" s="28">
        <f>(VLOOKUP($G91,Depth_Lookup!$A$3:$J$561,10,0))+(H91/100)</f>
        <v>58.1</v>
      </c>
      <c r="L91" s="28">
        <f>(VLOOKUP($G91,Depth_Lookup!$A$3:$J$561,10,0))+(I91/100)</f>
        <v>58.72</v>
      </c>
      <c r="M91" s="5">
        <v>4</v>
      </c>
      <c r="N91" s="1" t="s">
        <v>87</v>
      </c>
      <c r="O91" s="1" t="s">
        <v>117</v>
      </c>
      <c r="P91" s="1" t="s">
        <v>91</v>
      </c>
      <c r="Q91" s="2" t="str">
        <f t="shared" si="5"/>
        <v>Plagioclase-bearing Dunite</v>
      </c>
      <c r="R91" s="1" t="s">
        <v>100</v>
      </c>
      <c r="S91" s="1" t="str">
        <f t="shared" si="6"/>
        <v>Continuous</v>
      </c>
      <c r="V91" s="1" t="s">
        <v>93</v>
      </c>
      <c r="W91" s="30">
        <f>VLOOKUP(V91,definitions_list_lookup!$A$13:$B$19,2,0)</f>
        <v>3</v>
      </c>
      <c r="X91" s="1" t="s">
        <v>94</v>
      </c>
      <c r="Y91" s="1" t="s">
        <v>95</v>
      </c>
      <c r="AD91" s="6" t="s">
        <v>89</v>
      </c>
      <c r="AE91" s="2">
        <f>VLOOKUP(AD91,definitions_list_lookup!$V$13:$W$16,2,0)</f>
        <v>0</v>
      </c>
      <c r="AG91" s="1" t="s">
        <v>96</v>
      </c>
      <c r="AH91" s="31">
        <v>98.9</v>
      </c>
      <c r="AI91" s="1">
        <v>2</v>
      </c>
      <c r="AJ91" s="1">
        <v>0.5</v>
      </c>
      <c r="AK91" s="1" t="s">
        <v>97</v>
      </c>
      <c r="AL91" s="1" t="s">
        <v>98</v>
      </c>
      <c r="AN91" s="31">
        <v>1</v>
      </c>
      <c r="AO91" s="1">
        <v>2</v>
      </c>
      <c r="AP91" s="1">
        <v>0.5</v>
      </c>
      <c r="AQ91" s="1" t="s">
        <v>118</v>
      </c>
      <c r="AR91" s="1" t="s">
        <v>98</v>
      </c>
      <c r="AT91" s="31">
        <v>0</v>
      </c>
      <c r="AZ91" s="31">
        <v>0</v>
      </c>
      <c r="BF91" s="31">
        <v>0</v>
      </c>
      <c r="BL91" s="31">
        <v>0.1</v>
      </c>
      <c r="BM91" s="1">
        <v>0.1</v>
      </c>
      <c r="BN91" s="1">
        <v>0.1</v>
      </c>
      <c r="BO91" s="1" t="s">
        <v>97</v>
      </c>
      <c r="BP91" s="1" t="s">
        <v>114</v>
      </c>
      <c r="BX91" s="31">
        <v>0</v>
      </c>
      <c r="CE91" s="1" t="s">
        <v>142</v>
      </c>
      <c r="CL91" s="32">
        <f t="shared" si="7"/>
        <v>100</v>
      </c>
      <c r="CM91" s="1" t="str">
        <f>VLOOKUP(O91,definitions_list_lookup!$K$30:$L$54,2,0)</f>
        <v>Pl-b</v>
      </c>
    </row>
    <row r="92" spans="1:91">
      <c r="A92" s="27">
        <v>43302</v>
      </c>
      <c r="B92" s="1" t="s">
        <v>135</v>
      </c>
      <c r="D92" s="1" t="s">
        <v>86</v>
      </c>
      <c r="E92" s="1">
        <v>30</v>
      </c>
      <c r="F92" s="1">
        <v>1</v>
      </c>
      <c r="G92" s="2" t="str">
        <f t="shared" si="4"/>
        <v>30-1</v>
      </c>
      <c r="H92" s="1">
        <v>0</v>
      </c>
      <c r="I92" s="1">
        <v>98</v>
      </c>
      <c r="J92" s="3" t="str">
        <f>IF(((VLOOKUP($G92,Depth_Lookup!$A$3:$J$561,9,0))-(I92/100))&gt;=0,"Good","Too Long")</f>
        <v>Good</v>
      </c>
      <c r="K92" s="28">
        <f>(VLOOKUP($G92,Depth_Lookup!$A$3:$J$561,10,0))+(H92/100)</f>
        <v>58.7</v>
      </c>
      <c r="L92" s="28">
        <f>(VLOOKUP($G92,Depth_Lookup!$A$3:$J$561,10,0))+(I92/100)</f>
        <v>59.68</v>
      </c>
      <c r="M92" s="5">
        <v>4</v>
      </c>
      <c r="N92" s="1" t="s">
        <v>87</v>
      </c>
      <c r="O92" s="1" t="s">
        <v>117</v>
      </c>
      <c r="P92" s="1" t="s">
        <v>91</v>
      </c>
      <c r="Q92" s="2" t="str">
        <f t="shared" si="5"/>
        <v>Plagioclase-bearing Dunite</v>
      </c>
      <c r="R92" s="1" t="s">
        <v>100</v>
      </c>
      <c r="S92" s="1" t="str">
        <f t="shared" si="6"/>
        <v>Continuous</v>
      </c>
      <c r="V92" s="1" t="s">
        <v>93</v>
      </c>
      <c r="W92" s="30">
        <f>VLOOKUP(V92,definitions_list_lookup!$A$13:$B$19,2,0)</f>
        <v>3</v>
      </c>
      <c r="X92" s="1" t="s">
        <v>94</v>
      </c>
      <c r="Y92" s="1" t="s">
        <v>95</v>
      </c>
      <c r="AD92" s="6" t="s">
        <v>89</v>
      </c>
      <c r="AE92" s="2">
        <f>VLOOKUP(AD92,definitions_list_lookup!$V$13:$W$16,2,0)</f>
        <v>0</v>
      </c>
      <c r="AG92" s="1" t="s">
        <v>96</v>
      </c>
      <c r="AH92" s="31">
        <v>98.9</v>
      </c>
      <c r="AI92" s="1">
        <v>2</v>
      </c>
      <c r="AJ92" s="1">
        <v>0.5</v>
      </c>
      <c r="AK92" s="1" t="s">
        <v>97</v>
      </c>
      <c r="AL92" s="1" t="s">
        <v>98</v>
      </c>
      <c r="AN92" s="31">
        <v>1</v>
      </c>
      <c r="AO92" s="1">
        <v>2</v>
      </c>
      <c r="AP92" s="1">
        <v>0.5</v>
      </c>
      <c r="AQ92" s="1" t="s">
        <v>118</v>
      </c>
      <c r="AR92" s="1" t="s">
        <v>98</v>
      </c>
      <c r="AT92" s="31">
        <v>0</v>
      </c>
      <c r="AZ92" s="31">
        <v>0</v>
      </c>
      <c r="BF92" s="31">
        <v>0</v>
      </c>
      <c r="BL92" s="31">
        <v>0.1</v>
      </c>
      <c r="BM92" s="1">
        <v>0.1</v>
      </c>
      <c r="BN92" s="1">
        <v>0.1</v>
      </c>
      <c r="BO92" s="1" t="s">
        <v>97</v>
      </c>
      <c r="BP92" s="1" t="s">
        <v>114</v>
      </c>
      <c r="BX92" s="31">
        <v>0</v>
      </c>
      <c r="CE92" s="1" t="s">
        <v>142</v>
      </c>
      <c r="CL92" s="32">
        <f t="shared" si="7"/>
        <v>100</v>
      </c>
      <c r="CM92" s="1" t="str">
        <f>VLOOKUP(O92,definitions_list_lookup!$K$30:$L$54,2,0)</f>
        <v>Pl-b</v>
      </c>
    </row>
    <row r="93" spans="1:91">
      <c r="A93" s="27">
        <v>43302</v>
      </c>
      <c r="B93" s="1" t="s">
        <v>135</v>
      </c>
      <c r="D93" s="1" t="s">
        <v>86</v>
      </c>
      <c r="E93" s="1">
        <v>31</v>
      </c>
      <c r="F93" s="1">
        <v>1</v>
      </c>
      <c r="G93" s="2" t="str">
        <f t="shared" si="4"/>
        <v>31-1</v>
      </c>
      <c r="H93" s="1">
        <v>0</v>
      </c>
      <c r="I93" s="1">
        <v>82.5</v>
      </c>
      <c r="J93" s="3" t="str">
        <f>IF(((VLOOKUP($G93,Depth_Lookup!$A$3:$J$561,9,0))-(I93/100))&gt;=0,"Good","Too Long")</f>
        <v>Good</v>
      </c>
      <c r="K93" s="28">
        <f>(VLOOKUP($G93,Depth_Lookup!$A$3:$J$561,10,0))+(H93/100)</f>
        <v>59.6</v>
      </c>
      <c r="L93" s="28">
        <f>(VLOOKUP($G93,Depth_Lookup!$A$3:$J$561,10,0))+(I93/100)</f>
        <v>60.425000000000004</v>
      </c>
      <c r="M93" s="5">
        <v>4</v>
      </c>
      <c r="N93" s="1" t="s">
        <v>87</v>
      </c>
      <c r="O93" s="1" t="s">
        <v>117</v>
      </c>
      <c r="P93" s="1" t="s">
        <v>91</v>
      </c>
      <c r="Q93" s="2" t="str">
        <f t="shared" si="5"/>
        <v>Plagioclase-bearing Dunite</v>
      </c>
      <c r="R93" s="1" t="s">
        <v>100</v>
      </c>
      <c r="S93" s="1" t="str">
        <f t="shared" si="6"/>
        <v>Continuous</v>
      </c>
      <c r="V93" s="1" t="s">
        <v>93</v>
      </c>
      <c r="W93" s="30">
        <f>VLOOKUP(V93,definitions_list_lookup!$A$13:$B$19,2,0)</f>
        <v>3</v>
      </c>
      <c r="X93" s="1" t="s">
        <v>94</v>
      </c>
      <c r="Y93" s="1" t="s">
        <v>95</v>
      </c>
      <c r="AD93" s="6" t="s">
        <v>89</v>
      </c>
      <c r="AE93" s="2">
        <f>VLOOKUP(AD93,definitions_list_lookup!$V$13:$W$16,2,0)</f>
        <v>0</v>
      </c>
      <c r="AG93" s="1" t="s">
        <v>96</v>
      </c>
      <c r="AH93" s="31">
        <v>98.9</v>
      </c>
      <c r="AI93" s="1">
        <v>2</v>
      </c>
      <c r="AJ93" s="1">
        <v>0.5</v>
      </c>
      <c r="AK93" s="1" t="s">
        <v>97</v>
      </c>
      <c r="AL93" s="1" t="s">
        <v>98</v>
      </c>
      <c r="AN93" s="31">
        <v>1</v>
      </c>
      <c r="AO93" s="1">
        <v>2</v>
      </c>
      <c r="AP93" s="1">
        <v>0.5</v>
      </c>
      <c r="AQ93" s="1" t="s">
        <v>118</v>
      </c>
      <c r="AR93" s="1" t="s">
        <v>98</v>
      </c>
      <c r="AT93" s="31">
        <v>0</v>
      </c>
      <c r="AZ93" s="31">
        <v>0</v>
      </c>
      <c r="BF93" s="31">
        <v>0</v>
      </c>
      <c r="BL93" s="31">
        <v>0.1</v>
      </c>
      <c r="BM93" s="1">
        <v>0.1</v>
      </c>
      <c r="BN93" s="1">
        <v>0.1</v>
      </c>
      <c r="BO93" s="1" t="s">
        <v>97</v>
      </c>
      <c r="BP93" s="1" t="s">
        <v>114</v>
      </c>
      <c r="BX93" s="31">
        <v>0</v>
      </c>
      <c r="CE93" s="1" t="s">
        <v>142</v>
      </c>
      <c r="CL93" s="32">
        <f t="shared" si="7"/>
        <v>100</v>
      </c>
      <c r="CM93" s="1" t="str">
        <f>VLOOKUP(O93,definitions_list_lookup!$K$30:$L$54,2,0)</f>
        <v>Pl-b</v>
      </c>
    </row>
    <row r="94" spans="1:91">
      <c r="A94" s="27">
        <v>43302</v>
      </c>
      <c r="B94" s="1" t="s">
        <v>135</v>
      </c>
      <c r="D94" s="1" t="s">
        <v>86</v>
      </c>
      <c r="E94" s="1">
        <v>31</v>
      </c>
      <c r="F94" s="1">
        <v>2</v>
      </c>
      <c r="G94" s="2" t="str">
        <f t="shared" si="4"/>
        <v>31-2</v>
      </c>
      <c r="H94" s="1">
        <v>0</v>
      </c>
      <c r="I94" s="1">
        <v>56</v>
      </c>
      <c r="J94" s="3" t="str">
        <f>IF(((VLOOKUP($G94,Depth_Lookup!$A$3:$J$561,9,0))-(I94/100))&gt;=0,"Good","Too Long")</f>
        <v>Good</v>
      </c>
      <c r="K94" s="28">
        <f>(VLOOKUP($G94,Depth_Lookup!$A$3:$J$561,10,0))+(H94/100)</f>
        <v>60.424999999999997</v>
      </c>
      <c r="L94" s="28">
        <f>(VLOOKUP($G94,Depth_Lookup!$A$3:$J$561,10,0))+(I94/100)</f>
        <v>60.984999999999999</v>
      </c>
      <c r="M94" s="5">
        <v>4</v>
      </c>
      <c r="N94" s="1" t="s">
        <v>87</v>
      </c>
      <c r="O94" s="1" t="s">
        <v>117</v>
      </c>
      <c r="P94" s="1" t="s">
        <v>91</v>
      </c>
      <c r="Q94" s="2" t="str">
        <f t="shared" si="5"/>
        <v>Plagioclase-bearing Dunite</v>
      </c>
      <c r="R94" s="1" t="s">
        <v>100</v>
      </c>
      <c r="S94" s="1" t="str">
        <f t="shared" si="6"/>
        <v>Continuous</v>
      </c>
      <c r="V94" s="1" t="s">
        <v>93</v>
      </c>
      <c r="W94" s="30">
        <f>VLOOKUP(V94,definitions_list_lookup!$A$13:$B$19,2,0)</f>
        <v>3</v>
      </c>
      <c r="X94" s="1" t="s">
        <v>94</v>
      </c>
      <c r="Y94" s="1" t="s">
        <v>95</v>
      </c>
      <c r="AD94" s="6" t="s">
        <v>89</v>
      </c>
      <c r="AE94" s="2">
        <f>VLOOKUP(AD94,definitions_list_lookup!$V$13:$W$16,2,0)</f>
        <v>0</v>
      </c>
      <c r="AG94" s="1" t="s">
        <v>96</v>
      </c>
      <c r="AH94" s="31">
        <v>98.9</v>
      </c>
      <c r="AI94" s="1">
        <v>2</v>
      </c>
      <c r="AJ94" s="1">
        <v>0.5</v>
      </c>
      <c r="AK94" s="1" t="s">
        <v>97</v>
      </c>
      <c r="AL94" s="1" t="s">
        <v>98</v>
      </c>
      <c r="AN94" s="31">
        <v>1</v>
      </c>
      <c r="AO94" s="1">
        <v>2</v>
      </c>
      <c r="AP94" s="1">
        <v>0.5</v>
      </c>
      <c r="AQ94" s="1" t="s">
        <v>118</v>
      </c>
      <c r="AR94" s="1" t="s">
        <v>98</v>
      </c>
      <c r="AT94" s="31">
        <v>0</v>
      </c>
      <c r="AZ94" s="31">
        <v>0</v>
      </c>
      <c r="BF94" s="31">
        <v>0</v>
      </c>
      <c r="BL94" s="31">
        <v>0.1</v>
      </c>
      <c r="BM94" s="1">
        <v>0.1</v>
      </c>
      <c r="BN94" s="1">
        <v>0.1</v>
      </c>
      <c r="BO94" s="1" t="s">
        <v>97</v>
      </c>
      <c r="BP94" s="1" t="s">
        <v>114</v>
      </c>
      <c r="BX94" s="31">
        <v>0</v>
      </c>
      <c r="CE94" s="1" t="s">
        <v>142</v>
      </c>
      <c r="CL94" s="32">
        <f t="shared" si="7"/>
        <v>100</v>
      </c>
      <c r="CM94" s="1" t="str">
        <f>VLOOKUP(O94,definitions_list_lookup!$K$30:$L$54,2,0)</f>
        <v>Pl-b</v>
      </c>
    </row>
    <row r="95" spans="1:91">
      <c r="A95" s="27">
        <v>43302</v>
      </c>
      <c r="B95" s="1" t="s">
        <v>135</v>
      </c>
      <c r="D95" s="1" t="s">
        <v>86</v>
      </c>
      <c r="E95" s="1">
        <v>31</v>
      </c>
      <c r="F95" s="1">
        <v>3</v>
      </c>
      <c r="G95" s="2" t="str">
        <f t="shared" si="4"/>
        <v>31-3</v>
      </c>
      <c r="H95" s="1">
        <v>0</v>
      </c>
      <c r="I95" s="1">
        <v>62</v>
      </c>
      <c r="J95" s="3" t="str">
        <f>IF(((VLOOKUP($G95,Depth_Lookup!$A$3:$J$561,9,0))-(I95/100))&gt;=0,"Good","Too Long")</f>
        <v>Good</v>
      </c>
      <c r="K95" s="28">
        <f>(VLOOKUP($G95,Depth_Lookup!$A$3:$J$561,10,0))+(H95/100)</f>
        <v>60.984999999999999</v>
      </c>
      <c r="L95" s="28">
        <f>(VLOOKUP($G95,Depth_Lookup!$A$3:$J$561,10,0))+(I95/100)</f>
        <v>61.604999999999997</v>
      </c>
      <c r="M95" s="5">
        <v>4</v>
      </c>
      <c r="N95" s="1" t="s">
        <v>87</v>
      </c>
      <c r="O95" s="1" t="s">
        <v>117</v>
      </c>
      <c r="P95" s="1" t="s">
        <v>91</v>
      </c>
      <c r="Q95" s="2" t="str">
        <f t="shared" si="5"/>
        <v>Plagioclase-bearing Dunite</v>
      </c>
      <c r="R95" s="1" t="s">
        <v>100</v>
      </c>
      <c r="S95" s="1" t="str">
        <f t="shared" si="6"/>
        <v>Continuous</v>
      </c>
      <c r="V95" s="1" t="s">
        <v>93</v>
      </c>
      <c r="W95" s="30">
        <f>VLOOKUP(V95,definitions_list_lookup!$A$13:$B$19,2,0)</f>
        <v>3</v>
      </c>
      <c r="X95" s="1" t="s">
        <v>94</v>
      </c>
      <c r="Y95" s="1" t="s">
        <v>95</v>
      </c>
      <c r="AD95" s="6" t="s">
        <v>89</v>
      </c>
      <c r="AE95" s="2">
        <f>VLOOKUP(AD95,definitions_list_lookup!$V$13:$W$16,2,0)</f>
        <v>0</v>
      </c>
      <c r="AG95" s="1" t="s">
        <v>96</v>
      </c>
      <c r="AH95" s="31">
        <v>98.9</v>
      </c>
      <c r="AI95" s="1">
        <v>2</v>
      </c>
      <c r="AJ95" s="1">
        <v>0.5</v>
      </c>
      <c r="AK95" s="1" t="s">
        <v>97</v>
      </c>
      <c r="AL95" s="1" t="s">
        <v>98</v>
      </c>
      <c r="AN95" s="31">
        <v>1</v>
      </c>
      <c r="AO95" s="1">
        <v>2</v>
      </c>
      <c r="AP95" s="1">
        <v>0.5</v>
      </c>
      <c r="AQ95" s="1" t="s">
        <v>118</v>
      </c>
      <c r="AR95" s="1" t="s">
        <v>98</v>
      </c>
      <c r="AT95" s="31">
        <v>0</v>
      </c>
      <c r="AZ95" s="31">
        <v>0</v>
      </c>
      <c r="BF95" s="31">
        <v>0</v>
      </c>
      <c r="BL95" s="31">
        <v>0.1</v>
      </c>
      <c r="BM95" s="1">
        <v>0.1</v>
      </c>
      <c r="BN95" s="1">
        <v>0.1</v>
      </c>
      <c r="BO95" s="1" t="s">
        <v>97</v>
      </c>
      <c r="BP95" s="1" t="s">
        <v>114</v>
      </c>
      <c r="BX95" s="31">
        <v>0</v>
      </c>
      <c r="CE95" s="1" t="s">
        <v>142</v>
      </c>
      <c r="CL95" s="32">
        <f t="shared" si="7"/>
        <v>100</v>
      </c>
      <c r="CM95" s="1" t="str">
        <f>VLOOKUP(O95,definitions_list_lookup!$K$30:$L$54,2,0)</f>
        <v>Pl-b</v>
      </c>
    </row>
    <row r="96" spans="1:91">
      <c r="A96" s="27">
        <v>43302</v>
      </c>
      <c r="B96" s="1" t="s">
        <v>135</v>
      </c>
      <c r="D96" s="1" t="s">
        <v>86</v>
      </c>
      <c r="E96" s="1">
        <v>32</v>
      </c>
      <c r="F96" s="1">
        <v>1</v>
      </c>
      <c r="G96" s="2" t="str">
        <f t="shared" si="4"/>
        <v>32-1</v>
      </c>
      <c r="H96" s="1">
        <v>0</v>
      </c>
      <c r="I96" s="1">
        <v>55.5</v>
      </c>
      <c r="J96" s="3" t="str">
        <f>IF(((VLOOKUP($G96,Depth_Lookup!$A$3:$J$561,9,0))-(I96/100))&gt;=0,"Good","Too Long")</f>
        <v>Good</v>
      </c>
      <c r="K96" s="28">
        <f>(VLOOKUP($G96,Depth_Lookup!$A$3:$J$561,10,0))+(H96/100)</f>
        <v>61.4</v>
      </c>
      <c r="L96" s="28">
        <f>(VLOOKUP($G96,Depth_Lookup!$A$3:$J$561,10,0))+(I96/100)</f>
        <v>61.954999999999998</v>
      </c>
      <c r="M96" s="5">
        <v>4</v>
      </c>
      <c r="N96" s="1" t="s">
        <v>87</v>
      </c>
      <c r="O96" s="1" t="s">
        <v>117</v>
      </c>
      <c r="P96" s="1" t="s">
        <v>91</v>
      </c>
      <c r="Q96" s="2" t="str">
        <f t="shared" si="5"/>
        <v>Plagioclase-bearing Dunite</v>
      </c>
      <c r="R96" s="1" t="s">
        <v>100</v>
      </c>
      <c r="S96" s="1" t="str">
        <f t="shared" si="6"/>
        <v>Continuous</v>
      </c>
      <c r="V96" s="1" t="s">
        <v>93</v>
      </c>
      <c r="W96" s="30">
        <f>VLOOKUP(V96,definitions_list_lookup!$A$13:$B$19,2,0)</f>
        <v>3</v>
      </c>
      <c r="X96" s="1" t="s">
        <v>94</v>
      </c>
      <c r="Y96" s="1" t="s">
        <v>95</v>
      </c>
      <c r="AD96" s="6" t="s">
        <v>89</v>
      </c>
      <c r="AE96" s="2">
        <f>VLOOKUP(AD96,definitions_list_lookup!$V$13:$W$16,2,0)</f>
        <v>0</v>
      </c>
      <c r="AG96" s="1" t="s">
        <v>96</v>
      </c>
      <c r="AH96" s="31">
        <v>98.9</v>
      </c>
      <c r="AI96" s="1">
        <v>2</v>
      </c>
      <c r="AJ96" s="1">
        <v>0.5</v>
      </c>
      <c r="AK96" s="1" t="s">
        <v>97</v>
      </c>
      <c r="AL96" s="1" t="s">
        <v>98</v>
      </c>
      <c r="AN96" s="31">
        <v>1</v>
      </c>
      <c r="AO96" s="1">
        <v>2</v>
      </c>
      <c r="AP96" s="1">
        <v>0.5</v>
      </c>
      <c r="AQ96" s="1" t="s">
        <v>118</v>
      </c>
      <c r="AR96" s="1" t="s">
        <v>98</v>
      </c>
      <c r="AT96" s="31">
        <v>0</v>
      </c>
      <c r="AZ96" s="31">
        <v>0</v>
      </c>
      <c r="BF96" s="31">
        <v>0</v>
      </c>
      <c r="BL96" s="31">
        <v>0.1</v>
      </c>
      <c r="BM96" s="1">
        <v>0.1</v>
      </c>
      <c r="BN96" s="1">
        <v>0.1</v>
      </c>
      <c r="BO96" s="1" t="s">
        <v>97</v>
      </c>
      <c r="BP96" s="1" t="s">
        <v>114</v>
      </c>
      <c r="BX96" s="31">
        <v>0</v>
      </c>
      <c r="CE96" s="1" t="s">
        <v>142</v>
      </c>
      <c r="CL96" s="32">
        <f t="shared" si="7"/>
        <v>100</v>
      </c>
      <c r="CM96" s="1" t="str">
        <f>VLOOKUP(O96,definitions_list_lookup!$K$30:$L$54,2,0)</f>
        <v>Pl-b</v>
      </c>
    </row>
    <row r="97" spans="1:91">
      <c r="A97" s="27">
        <v>43302</v>
      </c>
      <c r="B97" s="1" t="s">
        <v>135</v>
      </c>
      <c r="D97" s="1" t="s">
        <v>86</v>
      </c>
      <c r="E97" s="1">
        <v>32</v>
      </c>
      <c r="F97" s="1">
        <v>2</v>
      </c>
      <c r="G97" s="2" t="str">
        <f t="shared" si="4"/>
        <v>32-2</v>
      </c>
      <c r="H97" s="1">
        <v>0</v>
      </c>
      <c r="I97" s="1">
        <v>54</v>
      </c>
      <c r="J97" s="3" t="str">
        <f>IF(((VLOOKUP($G97,Depth_Lookup!$A$3:$J$561,9,0))-(I97/100))&gt;=0,"Good","Too Long")</f>
        <v>Good</v>
      </c>
      <c r="K97" s="28">
        <f>(VLOOKUP($G97,Depth_Lookup!$A$3:$J$561,10,0))+(H97/100)</f>
        <v>61.954999999999998</v>
      </c>
      <c r="L97" s="28">
        <f>(VLOOKUP($G97,Depth_Lookup!$A$3:$J$561,10,0))+(I97/100)</f>
        <v>62.494999999999997</v>
      </c>
      <c r="M97" s="5">
        <v>4</v>
      </c>
      <c r="N97" s="1" t="s">
        <v>87</v>
      </c>
      <c r="O97" s="1" t="s">
        <v>117</v>
      </c>
      <c r="P97" s="1" t="s">
        <v>91</v>
      </c>
      <c r="Q97" s="2" t="str">
        <f t="shared" si="5"/>
        <v>Plagioclase-bearing Dunite</v>
      </c>
      <c r="R97" s="1" t="s">
        <v>100</v>
      </c>
      <c r="S97" s="1" t="str">
        <f t="shared" si="6"/>
        <v>Not recovered</v>
      </c>
      <c r="V97" s="1" t="s">
        <v>93</v>
      </c>
      <c r="W97" s="30">
        <f>VLOOKUP(V97,definitions_list_lookup!$A$13:$B$19,2,0)</f>
        <v>3</v>
      </c>
      <c r="X97" s="1" t="s">
        <v>94</v>
      </c>
      <c r="Y97" s="1" t="s">
        <v>95</v>
      </c>
      <c r="AD97" s="6" t="s">
        <v>89</v>
      </c>
      <c r="AE97" s="2">
        <f>VLOOKUP(AD97,definitions_list_lookup!$V$13:$W$16,2,0)</f>
        <v>0</v>
      </c>
      <c r="AG97" s="1" t="s">
        <v>96</v>
      </c>
      <c r="AH97" s="31">
        <v>98.9</v>
      </c>
      <c r="AI97" s="1">
        <v>2</v>
      </c>
      <c r="AJ97" s="1">
        <v>0.5</v>
      </c>
      <c r="AK97" s="1" t="s">
        <v>97</v>
      </c>
      <c r="AL97" s="1" t="s">
        <v>98</v>
      </c>
      <c r="AN97" s="31">
        <v>1</v>
      </c>
      <c r="AO97" s="1">
        <v>2</v>
      </c>
      <c r="AP97" s="1">
        <v>0.5</v>
      </c>
      <c r="AQ97" s="1" t="s">
        <v>118</v>
      </c>
      <c r="AR97" s="1" t="s">
        <v>98</v>
      </c>
      <c r="AT97" s="31">
        <v>0</v>
      </c>
      <c r="AZ97" s="31">
        <v>0</v>
      </c>
      <c r="BF97" s="31">
        <v>0</v>
      </c>
      <c r="BL97" s="31">
        <v>0.1</v>
      </c>
      <c r="BM97" s="1">
        <v>0.1</v>
      </c>
      <c r="BN97" s="1">
        <v>0.1</v>
      </c>
      <c r="BO97" s="1" t="s">
        <v>97</v>
      </c>
      <c r="BP97" s="1" t="s">
        <v>114</v>
      </c>
      <c r="BX97" s="31">
        <v>0</v>
      </c>
      <c r="CE97" s="1" t="s">
        <v>142</v>
      </c>
      <c r="CL97" s="32">
        <f t="shared" si="7"/>
        <v>100</v>
      </c>
      <c r="CM97" s="1" t="str">
        <f>VLOOKUP(O97,definitions_list_lookup!$K$30:$L$54,2,0)</f>
        <v>Pl-b</v>
      </c>
    </row>
    <row r="98" spans="1:91">
      <c r="A98" s="27">
        <v>43302</v>
      </c>
      <c r="B98" s="1" t="s">
        <v>135</v>
      </c>
      <c r="D98" s="1" t="s">
        <v>86</v>
      </c>
      <c r="E98" s="1">
        <v>32</v>
      </c>
      <c r="F98" s="1">
        <v>2</v>
      </c>
      <c r="G98" s="2" t="str">
        <f t="shared" si="4"/>
        <v>32-2</v>
      </c>
      <c r="H98" s="1">
        <v>54</v>
      </c>
      <c r="I98" s="1">
        <v>72.5</v>
      </c>
      <c r="J98" s="3" t="str">
        <f>IF(((VLOOKUP($G98,Depth_Lookup!$A$3:$J$561,9,0))-(I98/100))&gt;=0,"Good","Too Long")</f>
        <v>Good</v>
      </c>
      <c r="K98" s="28">
        <f>(VLOOKUP($G98,Depth_Lookup!$A$3:$J$561,10,0))+(H98/100)</f>
        <v>62.494999999999997</v>
      </c>
      <c r="L98" s="28">
        <f>(VLOOKUP($G98,Depth_Lookup!$A$3:$J$561,10,0))+(I98/100)</f>
        <v>62.68</v>
      </c>
      <c r="M98" s="5">
        <v>5</v>
      </c>
      <c r="N98" s="1" t="s">
        <v>87</v>
      </c>
      <c r="P98" s="1" t="s">
        <v>91</v>
      </c>
      <c r="Q98" s="2" t="str">
        <f t="shared" si="5"/>
        <v xml:space="preserve"> Dunite</v>
      </c>
      <c r="R98" s="1" t="s">
        <v>92</v>
      </c>
      <c r="S98" s="1" t="str">
        <f t="shared" si="6"/>
        <v>Continuous</v>
      </c>
      <c r="V98" s="1" t="s">
        <v>131</v>
      </c>
      <c r="W98" s="30">
        <f>VLOOKUP(V98,definitions_list_lookup!$A$13:$B$19,2,0)</f>
        <v>4</v>
      </c>
      <c r="X98" s="1" t="s">
        <v>94</v>
      </c>
      <c r="Y98" s="1" t="s">
        <v>95</v>
      </c>
      <c r="AD98" s="6" t="s">
        <v>89</v>
      </c>
      <c r="AE98" s="2">
        <f>VLOOKUP(AD98,definitions_list_lookup!$V$13:$W$16,2,0)</f>
        <v>0</v>
      </c>
      <c r="AG98" s="1" t="s">
        <v>96</v>
      </c>
      <c r="AH98" s="31">
        <v>100</v>
      </c>
      <c r="AI98" s="1">
        <v>5</v>
      </c>
      <c r="AJ98" s="1">
        <v>1</v>
      </c>
      <c r="AK98" s="1" t="s">
        <v>97</v>
      </c>
      <c r="AL98" s="1" t="s">
        <v>98</v>
      </c>
      <c r="AN98" s="31">
        <v>0</v>
      </c>
      <c r="AT98" s="31">
        <v>0</v>
      </c>
      <c r="AZ98" s="31">
        <v>0</v>
      </c>
      <c r="BF98" s="31">
        <v>0</v>
      </c>
      <c r="BL98" s="31">
        <v>0</v>
      </c>
      <c r="BX98" s="31">
        <v>0</v>
      </c>
      <c r="CE98" s="1" t="s">
        <v>123</v>
      </c>
      <c r="CL98" s="32">
        <f t="shared" si="7"/>
        <v>100</v>
      </c>
      <c r="CM98" s="1" t="e">
        <f>VLOOKUP(O98,definitions_list_lookup!$K$30:$L$54,2,0)</f>
        <v>#N/A</v>
      </c>
    </row>
    <row r="99" spans="1:91">
      <c r="A99" s="27">
        <v>43302</v>
      </c>
      <c r="B99" s="1" t="s">
        <v>135</v>
      </c>
      <c r="D99" s="1" t="s">
        <v>86</v>
      </c>
      <c r="E99" s="1">
        <v>33</v>
      </c>
      <c r="F99" s="1">
        <v>1</v>
      </c>
      <c r="G99" s="2" t="str">
        <f t="shared" si="4"/>
        <v>33-1</v>
      </c>
      <c r="H99" s="1">
        <v>0</v>
      </c>
      <c r="I99" s="1">
        <v>64</v>
      </c>
      <c r="J99" s="3" t="str">
        <f>IF(((VLOOKUP($G99,Depth_Lookup!$A$3:$J$561,9,0))-(I99/100))&gt;=0,"Good","Too Long")</f>
        <v>Good</v>
      </c>
      <c r="K99" s="28">
        <f>(VLOOKUP($G99,Depth_Lookup!$A$3:$J$561,10,0))+(H99/100)</f>
        <v>62.6</v>
      </c>
      <c r="L99" s="28">
        <f>(VLOOKUP($G99,Depth_Lookup!$A$3:$J$561,10,0))+(I99/100)</f>
        <v>63.24</v>
      </c>
      <c r="M99" s="5">
        <v>5</v>
      </c>
      <c r="N99" s="1" t="s">
        <v>87</v>
      </c>
      <c r="P99" s="1" t="s">
        <v>91</v>
      </c>
      <c r="Q99" s="2" t="str">
        <f t="shared" si="5"/>
        <v xml:space="preserve"> Dunite</v>
      </c>
      <c r="R99" s="1" t="s">
        <v>100</v>
      </c>
      <c r="S99" s="1" t="str">
        <f t="shared" si="6"/>
        <v>Continuous</v>
      </c>
      <c r="V99" s="1" t="s">
        <v>131</v>
      </c>
      <c r="W99" s="30">
        <f>VLOOKUP(V99,definitions_list_lookup!$A$13:$B$19,2,0)</f>
        <v>4</v>
      </c>
      <c r="X99" s="1" t="s">
        <v>94</v>
      </c>
      <c r="Y99" s="1" t="s">
        <v>95</v>
      </c>
      <c r="AD99" s="6" t="s">
        <v>89</v>
      </c>
      <c r="AE99" s="2">
        <f>VLOOKUP(AD99,definitions_list_lookup!$V$13:$W$16,2,0)</f>
        <v>0</v>
      </c>
      <c r="AG99" s="1" t="s">
        <v>96</v>
      </c>
      <c r="AH99" s="31">
        <v>100</v>
      </c>
      <c r="AI99" s="1">
        <v>5</v>
      </c>
      <c r="AJ99" s="1">
        <v>1</v>
      </c>
      <c r="AK99" s="1" t="s">
        <v>97</v>
      </c>
      <c r="AL99" s="1" t="s">
        <v>98</v>
      </c>
      <c r="AN99" s="31">
        <v>0</v>
      </c>
      <c r="AT99" s="31">
        <v>0</v>
      </c>
      <c r="AZ99" s="31">
        <v>0</v>
      </c>
      <c r="BF99" s="31">
        <v>0</v>
      </c>
      <c r="BL99" s="31">
        <v>0</v>
      </c>
      <c r="BX99" s="31">
        <v>0</v>
      </c>
      <c r="CE99" s="1" t="s">
        <v>123</v>
      </c>
      <c r="CL99" s="32">
        <f t="shared" si="7"/>
        <v>100</v>
      </c>
      <c r="CM99" s="1" t="e">
        <f>VLOOKUP(O99,definitions_list_lookup!$K$30:$L$54,2,0)</f>
        <v>#N/A</v>
      </c>
    </row>
    <row r="100" spans="1:91">
      <c r="A100" s="27">
        <v>43302</v>
      </c>
      <c r="B100" s="1" t="s">
        <v>135</v>
      </c>
      <c r="D100" s="1" t="s">
        <v>86</v>
      </c>
      <c r="E100" s="1">
        <v>33</v>
      </c>
      <c r="F100" s="1">
        <v>2</v>
      </c>
      <c r="G100" s="2" t="str">
        <f t="shared" si="4"/>
        <v>33-2</v>
      </c>
      <c r="H100" s="1">
        <v>0</v>
      </c>
      <c r="I100" s="1">
        <v>75.5</v>
      </c>
      <c r="J100" s="3" t="str">
        <f>IF(((VLOOKUP($G100,Depth_Lookup!$A$3:$J$561,9,0))-(I100/100))&gt;=0,"Good","Too Long")</f>
        <v>Good</v>
      </c>
      <c r="K100" s="28">
        <f>(VLOOKUP($G100,Depth_Lookup!$A$3:$J$561,10,0))+(H100/100)</f>
        <v>63.24</v>
      </c>
      <c r="L100" s="28">
        <f>(VLOOKUP($G100,Depth_Lookup!$A$3:$J$561,10,0))+(I100/100)</f>
        <v>63.995000000000005</v>
      </c>
      <c r="M100" s="5">
        <v>5</v>
      </c>
      <c r="N100" s="1" t="s">
        <v>87</v>
      </c>
      <c r="P100" s="1" t="s">
        <v>91</v>
      </c>
      <c r="Q100" s="2" t="str">
        <f t="shared" si="5"/>
        <v xml:space="preserve"> Dunite</v>
      </c>
      <c r="R100" s="1" t="s">
        <v>100</v>
      </c>
      <c r="S100" s="1" t="str">
        <f t="shared" si="6"/>
        <v>Continuous</v>
      </c>
      <c r="V100" s="1" t="s">
        <v>131</v>
      </c>
      <c r="W100" s="30">
        <f>VLOOKUP(V100,definitions_list_lookup!$A$13:$B$19,2,0)</f>
        <v>4</v>
      </c>
      <c r="X100" s="1" t="s">
        <v>94</v>
      </c>
      <c r="Y100" s="1" t="s">
        <v>95</v>
      </c>
      <c r="AD100" s="6" t="s">
        <v>89</v>
      </c>
      <c r="AE100" s="2">
        <f>VLOOKUP(AD100,definitions_list_lookup!$V$13:$W$16,2,0)</f>
        <v>0</v>
      </c>
      <c r="AG100" s="1" t="s">
        <v>96</v>
      </c>
      <c r="AH100" s="31">
        <v>100</v>
      </c>
      <c r="AI100" s="1">
        <v>5</v>
      </c>
      <c r="AJ100" s="1">
        <v>1</v>
      </c>
      <c r="AK100" s="1" t="s">
        <v>97</v>
      </c>
      <c r="AL100" s="1" t="s">
        <v>98</v>
      </c>
      <c r="AN100" s="31">
        <v>0</v>
      </c>
      <c r="AT100" s="31">
        <v>0</v>
      </c>
      <c r="AZ100" s="31">
        <v>0</v>
      </c>
      <c r="BF100" s="31">
        <v>0</v>
      </c>
      <c r="BL100" s="31">
        <v>0</v>
      </c>
      <c r="BX100" s="31">
        <v>0</v>
      </c>
      <c r="CE100" s="1" t="s">
        <v>123</v>
      </c>
      <c r="CL100" s="32">
        <f t="shared" si="7"/>
        <v>100</v>
      </c>
      <c r="CM100" s="1" t="e">
        <f>VLOOKUP(O100,definitions_list_lookup!$K$30:$L$54,2,0)</f>
        <v>#N/A</v>
      </c>
    </row>
    <row r="101" spans="1:91">
      <c r="A101" s="27">
        <v>43302</v>
      </c>
      <c r="B101" s="1" t="s">
        <v>135</v>
      </c>
      <c r="D101" s="1" t="s">
        <v>86</v>
      </c>
      <c r="E101" s="1">
        <v>33</v>
      </c>
      <c r="F101" s="1">
        <v>3</v>
      </c>
      <c r="G101" s="2" t="str">
        <f t="shared" si="4"/>
        <v>33-3</v>
      </c>
      <c r="H101" s="1">
        <v>0</v>
      </c>
      <c r="I101" s="1">
        <v>57</v>
      </c>
      <c r="J101" s="3" t="str">
        <f>IF(((VLOOKUP($G101,Depth_Lookup!$A$3:$J$561,9,0))-(I101/100))&gt;=0,"Good","Too Long")</f>
        <v>Good</v>
      </c>
      <c r="K101" s="28">
        <f>(VLOOKUP($G101,Depth_Lookup!$A$3:$J$561,10,0))+(H101/100)</f>
        <v>63.994999999999997</v>
      </c>
      <c r="L101" s="28">
        <f>(VLOOKUP($G101,Depth_Lookup!$A$3:$J$561,10,0))+(I101/100)</f>
        <v>64.564999999999998</v>
      </c>
      <c r="M101" s="5">
        <v>5</v>
      </c>
      <c r="N101" s="1" t="s">
        <v>87</v>
      </c>
      <c r="P101" s="1" t="s">
        <v>91</v>
      </c>
      <c r="Q101" s="2" t="str">
        <f t="shared" si="5"/>
        <v xml:space="preserve"> Dunite</v>
      </c>
      <c r="R101" s="1" t="s">
        <v>100</v>
      </c>
      <c r="S101" s="1" t="str">
        <f t="shared" si="6"/>
        <v>Continuous</v>
      </c>
      <c r="V101" s="1" t="s">
        <v>131</v>
      </c>
      <c r="W101" s="30">
        <f>VLOOKUP(V101,definitions_list_lookup!$A$13:$B$19,2,0)</f>
        <v>4</v>
      </c>
      <c r="X101" s="1" t="s">
        <v>94</v>
      </c>
      <c r="Y101" s="1" t="s">
        <v>95</v>
      </c>
      <c r="AD101" s="6" t="s">
        <v>89</v>
      </c>
      <c r="AE101" s="2">
        <f>VLOOKUP(AD101,definitions_list_lookup!$V$13:$W$16,2,0)</f>
        <v>0</v>
      </c>
      <c r="AG101" s="1" t="s">
        <v>96</v>
      </c>
      <c r="AH101" s="31">
        <v>100</v>
      </c>
      <c r="AI101" s="1">
        <v>5</v>
      </c>
      <c r="AJ101" s="1">
        <v>1</v>
      </c>
      <c r="AK101" s="1" t="s">
        <v>97</v>
      </c>
      <c r="AL101" s="1" t="s">
        <v>98</v>
      </c>
      <c r="AN101" s="31">
        <v>0</v>
      </c>
      <c r="AT101" s="31">
        <v>0</v>
      </c>
      <c r="AZ101" s="31">
        <v>0</v>
      </c>
      <c r="BF101" s="31">
        <v>0</v>
      </c>
      <c r="BL101" s="31">
        <v>0</v>
      </c>
      <c r="BX101" s="31">
        <v>0</v>
      </c>
      <c r="CE101" s="1" t="s">
        <v>123</v>
      </c>
      <c r="CL101" s="32">
        <f t="shared" si="7"/>
        <v>100</v>
      </c>
      <c r="CM101" s="1" t="e">
        <f>VLOOKUP(O101,definitions_list_lookup!$K$30:$L$54,2,0)</f>
        <v>#N/A</v>
      </c>
    </row>
    <row r="102" spans="1:91">
      <c r="A102" s="27">
        <v>43302</v>
      </c>
      <c r="B102" s="1" t="s">
        <v>135</v>
      </c>
      <c r="D102" s="1" t="s">
        <v>86</v>
      </c>
      <c r="E102" s="1">
        <v>34</v>
      </c>
      <c r="F102" s="1">
        <v>1</v>
      </c>
      <c r="G102" s="2" t="str">
        <f t="shared" si="4"/>
        <v>34-1</v>
      </c>
      <c r="H102" s="1">
        <v>0</v>
      </c>
      <c r="I102" s="1">
        <v>81.5</v>
      </c>
      <c r="J102" s="3" t="str">
        <f>IF(((VLOOKUP($G102,Depth_Lookup!$A$3:$J$561,9,0))-(I102/100))&gt;=0,"Good","Too Long")</f>
        <v>Good</v>
      </c>
      <c r="K102" s="28">
        <f>(VLOOKUP($G102,Depth_Lookup!$A$3:$J$561,10,0))+(H102/100)</f>
        <v>64.3</v>
      </c>
      <c r="L102" s="28">
        <f>(VLOOKUP($G102,Depth_Lookup!$A$3:$J$561,10,0))+(I102/100)</f>
        <v>65.114999999999995</v>
      </c>
      <c r="M102" s="5">
        <v>5</v>
      </c>
      <c r="N102" s="1" t="s">
        <v>87</v>
      </c>
      <c r="P102" s="1" t="s">
        <v>91</v>
      </c>
      <c r="Q102" s="2" t="str">
        <f t="shared" si="5"/>
        <v xml:space="preserve"> Dunite</v>
      </c>
      <c r="R102" s="1" t="s">
        <v>100</v>
      </c>
      <c r="S102" s="1" t="str">
        <f t="shared" si="6"/>
        <v>Continuous</v>
      </c>
      <c r="V102" s="1" t="s">
        <v>131</v>
      </c>
      <c r="W102" s="30">
        <f>VLOOKUP(V102,definitions_list_lookup!$A$13:$B$19,2,0)</f>
        <v>4</v>
      </c>
      <c r="X102" s="1" t="s">
        <v>94</v>
      </c>
      <c r="Y102" s="1" t="s">
        <v>95</v>
      </c>
      <c r="AD102" s="6" t="s">
        <v>89</v>
      </c>
      <c r="AE102" s="2">
        <f>VLOOKUP(AD102,definitions_list_lookup!$V$13:$W$16,2,0)</f>
        <v>0</v>
      </c>
      <c r="AG102" s="1" t="s">
        <v>96</v>
      </c>
      <c r="AH102" s="31">
        <v>100</v>
      </c>
      <c r="AI102" s="1">
        <v>5</v>
      </c>
      <c r="AJ102" s="1">
        <v>1</v>
      </c>
      <c r="AK102" s="1" t="s">
        <v>97</v>
      </c>
      <c r="AL102" s="1" t="s">
        <v>98</v>
      </c>
      <c r="AN102" s="31">
        <v>0</v>
      </c>
      <c r="AT102" s="31">
        <v>0</v>
      </c>
      <c r="AZ102" s="31">
        <v>0</v>
      </c>
      <c r="BF102" s="31">
        <v>0</v>
      </c>
      <c r="BL102" s="31">
        <v>0</v>
      </c>
      <c r="BX102" s="31">
        <v>0</v>
      </c>
      <c r="CE102" s="1" t="s">
        <v>123</v>
      </c>
      <c r="CL102" s="32">
        <f t="shared" si="7"/>
        <v>100</v>
      </c>
      <c r="CM102" s="1" t="e">
        <f>VLOOKUP(O102,definitions_list_lookup!$K$30:$L$54,2,0)</f>
        <v>#N/A</v>
      </c>
    </row>
    <row r="103" spans="1:91">
      <c r="A103" s="27">
        <v>43302</v>
      </c>
      <c r="B103" s="1" t="s">
        <v>135</v>
      </c>
      <c r="D103" s="1" t="s">
        <v>86</v>
      </c>
      <c r="E103" s="1">
        <v>34</v>
      </c>
      <c r="F103" s="1">
        <v>2</v>
      </c>
      <c r="G103" s="2" t="str">
        <f t="shared" si="4"/>
        <v>34-2</v>
      </c>
      <c r="H103" s="1">
        <v>0</v>
      </c>
      <c r="I103" s="1">
        <v>48.5</v>
      </c>
      <c r="J103" s="3" t="str">
        <f>IF(((VLOOKUP($G103,Depth_Lookup!$A$3:$J$561,9,0))-(I103/100))&gt;=0,"Good","Too Long")</f>
        <v>Good</v>
      </c>
      <c r="K103" s="28">
        <f>(VLOOKUP($G103,Depth_Lookup!$A$3:$J$561,10,0))+(H103/100)</f>
        <v>65.114999999999995</v>
      </c>
      <c r="L103" s="28">
        <f>(VLOOKUP($G103,Depth_Lookup!$A$3:$J$561,10,0))+(I103/100)</f>
        <v>65.599999999999994</v>
      </c>
      <c r="M103" s="5">
        <v>5</v>
      </c>
      <c r="N103" s="1" t="s">
        <v>87</v>
      </c>
      <c r="P103" s="1" t="s">
        <v>91</v>
      </c>
      <c r="Q103" s="2" t="str">
        <f t="shared" si="5"/>
        <v xml:space="preserve"> Dunite</v>
      </c>
      <c r="R103" s="1" t="s">
        <v>100</v>
      </c>
      <c r="S103" s="1" t="str">
        <f t="shared" si="6"/>
        <v>Continuous</v>
      </c>
      <c r="V103" s="1" t="s">
        <v>131</v>
      </c>
      <c r="W103" s="30">
        <f>VLOOKUP(V103,definitions_list_lookup!$A$13:$B$19,2,0)</f>
        <v>4</v>
      </c>
      <c r="X103" s="1" t="s">
        <v>94</v>
      </c>
      <c r="Y103" s="1" t="s">
        <v>95</v>
      </c>
      <c r="AD103" s="6" t="s">
        <v>89</v>
      </c>
      <c r="AE103" s="2">
        <f>VLOOKUP(AD103,definitions_list_lookup!$V$13:$W$16,2,0)</f>
        <v>0</v>
      </c>
      <c r="AG103" s="1" t="s">
        <v>96</v>
      </c>
      <c r="AH103" s="31">
        <v>100</v>
      </c>
      <c r="AI103" s="1">
        <v>5</v>
      </c>
      <c r="AJ103" s="1">
        <v>1</v>
      </c>
      <c r="AK103" s="1" t="s">
        <v>97</v>
      </c>
      <c r="AL103" s="1" t="s">
        <v>98</v>
      </c>
      <c r="AN103" s="31">
        <v>0</v>
      </c>
      <c r="AT103" s="31">
        <v>0</v>
      </c>
      <c r="AZ103" s="31">
        <v>0</v>
      </c>
      <c r="BF103" s="31">
        <v>0</v>
      </c>
      <c r="BL103" s="31">
        <v>0</v>
      </c>
      <c r="BX103" s="31">
        <v>0</v>
      </c>
      <c r="CE103" s="1" t="s">
        <v>123</v>
      </c>
      <c r="CL103" s="32">
        <f t="shared" si="7"/>
        <v>100</v>
      </c>
      <c r="CM103" s="1" t="e">
        <f>VLOOKUP(O103,definitions_list_lookup!$K$30:$L$54,2,0)</f>
        <v>#N/A</v>
      </c>
    </row>
    <row r="104" spans="1:91">
      <c r="A104" s="27">
        <v>43302</v>
      </c>
      <c r="B104" s="1" t="s">
        <v>135</v>
      </c>
      <c r="D104" s="1" t="s">
        <v>86</v>
      </c>
      <c r="E104" s="1">
        <v>35</v>
      </c>
      <c r="F104" s="1">
        <v>1</v>
      </c>
      <c r="G104" s="2" t="str">
        <f t="shared" si="4"/>
        <v>35-1</v>
      </c>
      <c r="H104" s="1">
        <v>0</v>
      </c>
      <c r="I104" s="1">
        <v>64</v>
      </c>
      <c r="J104" s="3" t="str">
        <f>IF(((VLOOKUP($G104,Depth_Lookup!$A$3:$J$561,9,0))-(I104/100))&gt;=0,"Good","Too Long")</f>
        <v>Good</v>
      </c>
      <c r="K104" s="28">
        <f>(VLOOKUP($G104,Depth_Lookup!$A$3:$J$561,10,0))+(H104/100)</f>
        <v>65.599999999999994</v>
      </c>
      <c r="L104" s="28">
        <f>(VLOOKUP($G104,Depth_Lookup!$A$3:$J$561,10,0))+(I104/100)</f>
        <v>66.239999999999995</v>
      </c>
      <c r="M104" s="5">
        <v>5</v>
      </c>
      <c r="N104" s="1" t="s">
        <v>87</v>
      </c>
      <c r="P104" s="1" t="s">
        <v>91</v>
      </c>
      <c r="Q104" s="2" t="str">
        <f t="shared" si="5"/>
        <v xml:space="preserve"> Dunite</v>
      </c>
      <c r="R104" s="1" t="s">
        <v>100</v>
      </c>
      <c r="S104" s="1" t="str">
        <f t="shared" si="6"/>
        <v>Continuous</v>
      </c>
      <c r="V104" s="1" t="s">
        <v>131</v>
      </c>
      <c r="W104" s="30">
        <f>VLOOKUP(V104,definitions_list_lookup!$A$13:$B$19,2,0)</f>
        <v>4</v>
      </c>
      <c r="X104" s="1" t="s">
        <v>94</v>
      </c>
      <c r="Y104" s="1" t="s">
        <v>95</v>
      </c>
      <c r="AD104" s="6" t="s">
        <v>89</v>
      </c>
      <c r="AE104" s="2">
        <f>VLOOKUP(AD104,definitions_list_lookup!$V$13:$W$16,2,0)</f>
        <v>0</v>
      </c>
      <c r="AG104" s="1" t="s">
        <v>96</v>
      </c>
      <c r="AH104" s="31">
        <v>100</v>
      </c>
      <c r="AI104" s="1">
        <v>5</v>
      </c>
      <c r="AJ104" s="1">
        <v>1</v>
      </c>
      <c r="AK104" s="1" t="s">
        <v>97</v>
      </c>
      <c r="AL104" s="1" t="s">
        <v>98</v>
      </c>
      <c r="AN104" s="31">
        <v>0</v>
      </c>
      <c r="AT104" s="31">
        <v>0</v>
      </c>
      <c r="AZ104" s="31">
        <v>0</v>
      </c>
      <c r="BF104" s="31">
        <v>0</v>
      </c>
      <c r="BL104" s="31">
        <v>0</v>
      </c>
      <c r="BX104" s="31">
        <v>0</v>
      </c>
      <c r="CE104" s="1" t="s">
        <v>123</v>
      </c>
      <c r="CL104" s="32">
        <f t="shared" si="7"/>
        <v>100</v>
      </c>
      <c r="CM104" s="1" t="e">
        <f>VLOOKUP(O104,definitions_list_lookup!$K$30:$L$54,2,0)</f>
        <v>#N/A</v>
      </c>
    </row>
    <row r="105" spans="1:91">
      <c r="A105" s="27">
        <v>43302</v>
      </c>
      <c r="B105" s="1" t="s">
        <v>135</v>
      </c>
      <c r="D105" s="1" t="s">
        <v>86</v>
      </c>
      <c r="E105" s="1">
        <v>35</v>
      </c>
      <c r="F105" s="1">
        <v>2</v>
      </c>
      <c r="G105" s="2" t="str">
        <f t="shared" si="4"/>
        <v>35-2</v>
      </c>
      <c r="H105" s="1">
        <v>0</v>
      </c>
      <c r="I105" s="1">
        <v>70</v>
      </c>
      <c r="J105" s="3" t="str">
        <f>IF(((VLOOKUP($G105,Depth_Lookup!$A$3:$J$561,9,0))-(I105/100))&gt;=0,"Good","Too Long")</f>
        <v>Good</v>
      </c>
      <c r="K105" s="28">
        <f>(VLOOKUP($G105,Depth_Lookup!$A$3:$J$561,10,0))+(H105/100)</f>
        <v>66.239999999999995</v>
      </c>
      <c r="L105" s="28">
        <f>(VLOOKUP($G105,Depth_Lookup!$A$3:$J$561,10,0))+(I105/100)</f>
        <v>66.94</v>
      </c>
      <c r="M105" s="5">
        <v>5</v>
      </c>
      <c r="N105" s="1" t="s">
        <v>87</v>
      </c>
      <c r="P105" s="1" t="s">
        <v>91</v>
      </c>
      <c r="Q105" s="2" t="str">
        <f t="shared" si="5"/>
        <v xml:space="preserve"> Dunite</v>
      </c>
      <c r="R105" s="1" t="s">
        <v>100</v>
      </c>
      <c r="S105" s="1" t="str">
        <f t="shared" si="6"/>
        <v>Continuous</v>
      </c>
      <c r="V105" s="1" t="s">
        <v>131</v>
      </c>
      <c r="W105" s="30">
        <f>VLOOKUP(V105,definitions_list_lookup!$A$13:$B$19,2,0)</f>
        <v>4</v>
      </c>
      <c r="X105" s="1" t="s">
        <v>94</v>
      </c>
      <c r="Y105" s="1" t="s">
        <v>95</v>
      </c>
      <c r="AD105" s="6" t="s">
        <v>89</v>
      </c>
      <c r="AE105" s="2">
        <f>VLOOKUP(AD105,definitions_list_lookup!$V$13:$W$16,2,0)</f>
        <v>0</v>
      </c>
      <c r="AG105" s="1" t="s">
        <v>96</v>
      </c>
      <c r="AH105" s="31">
        <v>100</v>
      </c>
      <c r="AI105" s="1">
        <v>5</v>
      </c>
      <c r="AJ105" s="1">
        <v>1</v>
      </c>
      <c r="AK105" s="1" t="s">
        <v>97</v>
      </c>
      <c r="AL105" s="1" t="s">
        <v>98</v>
      </c>
      <c r="AN105" s="31">
        <v>0</v>
      </c>
      <c r="AT105" s="31">
        <v>0</v>
      </c>
      <c r="AZ105" s="31">
        <v>0</v>
      </c>
      <c r="BF105" s="31">
        <v>0</v>
      </c>
      <c r="BL105" s="31">
        <v>0</v>
      </c>
      <c r="BX105" s="31">
        <v>0</v>
      </c>
      <c r="CE105" s="1" t="s">
        <v>123</v>
      </c>
      <c r="CL105" s="32">
        <f t="shared" si="7"/>
        <v>100</v>
      </c>
      <c r="CM105" s="1" t="e">
        <f>VLOOKUP(O105,definitions_list_lookup!$K$30:$L$54,2,0)</f>
        <v>#N/A</v>
      </c>
    </row>
    <row r="106" spans="1:91">
      <c r="A106" s="27">
        <v>43302</v>
      </c>
      <c r="B106" s="1" t="s">
        <v>135</v>
      </c>
      <c r="D106" s="1" t="s">
        <v>86</v>
      </c>
      <c r="E106" s="1">
        <v>35</v>
      </c>
      <c r="F106" s="1">
        <v>3</v>
      </c>
      <c r="G106" s="2" t="str">
        <f t="shared" si="4"/>
        <v>35-3</v>
      </c>
      <c r="H106" s="1">
        <v>0</v>
      </c>
      <c r="I106" s="1">
        <v>62</v>
      </c>
      <c r="J106" s="3" t="str">
        <f>IF(((VLOOKUP($G106,Depth_Lookup!$A$3:$J$561,9,0))-(I106/100))&gt;=0,"Good","Too Long")</f>
        <v>Good</v>
      </c>
      <c r="K106" s="28">
        <f>(VLOOKUP($G106,Depth_Lookup!$A$3:$J$561,10,0))+(H106/100)</f>
        <v>66.94</v>
      </c>
      <c r="L106" s="28">
        <f>(VLOOKUP($G106,Depth_Lookup!$A$3:$J$561,10,0))+(I106/100)</f>
        <v>67.56</v>
      </c>
      <c r="M106" s="5">
        <v>5</v>
      </c>
      <c r="N106" s="1" t="s">
        <v>87</v>
      </c>
      <c r="P106" s="1" t="s">
        <v>91</v>
      </c>
      <c r="Q106" s="2" t="str">
        <f t="shared" si="5"/>
        <v xml:space="preserve"> Dunite</v>
      </c>
      <c r="R106" s="1" t="s">
        <v>100</v>
      </c>
      <c r="S106" s="1" t="str">
        <f t="shared" si="6"/>
        <v>Continuous</v>
      </c>
      <c r="V106" s="1" t="s">
        <v>131</v>
      </c>
      <c r="W106" s="30">
        <f>VLOOKUP(V106,definitions_list_lookup!$A$13:$B$19,2,0)</f>
        <v>4</v>
      </c>
      <c r="X106" s="1" t="s">
        <v>94</v>
      </c>
      <c r="Y106" s="1" t="s">
        <v>95</v>
      </c>
      <c r="AD106" s="6" t="s">
        <v>89</v>
      </c>
      <c r="AE106" s="2">
        <f>VLOOKUP(AD106,definitions_list_lookup!$V$13:$W$16,2,0)</f>
        <v>0</v>
      </c>
      <c r="AG106" s="1" t="s">
        <v>96</v>
      </c>
      <c r="AH106" s="31">
        <v>100</v>
      </c>
      <c r="AI106" s="1">
        <v>5</v>
      </c>
      <c r="AJ106" s="1">
        <v>1</v>
      </c>
      <c r="AK106" s="1" t="s">
        <v>97</v>
      </c>
      <c r="AL106" s="1" t="s">
        <v>98</v>
      </c>
      <c r="AN106" s="31">
        <v>0</v>
      </c>
      <c r="AT106" s="31">
        <v>0</v>
      </c>
      <c r="AZ106" s="31">
        <v>0</v>
      </c>
      <c r="BF106" s="31">
        <v>0</v>
      </c>
      <c r="BL106" s="31">
        <v>0</v>
      </c>
      <c r="BX106" s="31">
        <v>0</v>
      </c>
      <c r="CE106" s="1" t="s">
        <v>123</v>
      </c>
      <c r="CL106" s="32">
        <f t="shared" si="7"/>
        <v>100</v>
      </c>
      <c r="CM106" s="1" t="e">
        <f>VLOOKUP(O106,definitions_list_lookup!$K$30:$L$54,2,0)</f>
        <v>#N/A</v>
      </c>
    </row>
    <row r="107" spans="1:91">
      <c r="A107" s="27">
        <v>43302</v>
      </c>
      <c r="B107" s="1" t="s">
        <v>135</v>
      </c>
      <c r="D107" s="1" t="s">
        <v>86</v>
      </c>
      <c r="E107" s="1">
        <v>36</v>
      </c>
      <c r="F107" s="1">
        <v>1</v>
      </c>
      <c r="G107" s="2" t="str">
        <f t="shared" si="4"/>
        <v>36-1</v>
      </c>
      <c r="H107" s="1">
        <v>0</v>
      </c>
      <c r="I107" s="1">
        <v>67</v>
      </c>
      <c r="J107" s="3" t="str">
        <f>IF(((VLOOKUP($G107,Depth_Lookup!$A$3:$J$561,9,0))-(I107/100))&gt;=0,"Good","Too Long")</f>
        <v>Good</v>
      </c>
      <c r="K107" s="28">
        <f>(VLOOKUP($G107,Depth_Lookup!$A$3:$J$561,10,0))+(H107/100)</f>
        <v>67.599999999999994</v>
      </c>
      <c r="L107" s="28">
        <f>(VLOOKUP($G107,Depth_Lookup!$A$3:$J$561,10,0))+(I107/100)</f>
        <v>68.27</v>
      </c>
      <c r="M107" s="5">
        <v>5</v>
      </c>
      <c r="N107" s="1" t="s">
        <v>87</v>
      </c>
      <c r="P107" s="1" t="s">
        <v>91</v>
      </c>
      <c r="Q107" s="2" t="str">
        <f t="shared" si="5"/>
        <v xml:space="preserve"> Dunite</v>
      </c>
      <c r="R107" s="1" t="s">
        <v>100</v>
      </c>
      <c r="S107" s="1" t="str">
        <f t="shared" si="6"/>
        <v>Continuous</v>
      </c>
      <c r="V107" s="1" t="s">
        <v>131</v>
      </c>
      <c r="W107" s="30">
        <f>VLOOKUP(V107,definitions_list_lookup!$A$13:$B$19,2,0)</f>
        <v>4</v>
      </c>
      <c r="X107" s="1" t="s">
        <v>94</v>
      </c>
      <c r="Y107" s="1" t="s">
        <v>95</v>
      </c>
      <c r="AD107" s="6" t="s">
        <v>89</v>
      </c>
      <c r="AE107" s="2">
        <f>VLOOKUP(AD107,definitions_list_lookup!$V$13:$W$16,2,0)</f>
        <v>0</v>
      </c>
      <c r="AG107" s="1" t="s">
        <v>96</v>
      </c>
      <c r="AH107" s="31">
        <v>100</v>
      </c>
      <c r="AI107" s="1">
        <v>5</v>
      </c>
      <c r="AJ107" s="1">
        <v>1</v>
      </c>
      <c r="AK107" s="1" t="s">
        <v>97</v>
      </c>
      <c r="AL107" s="1" t="s">
        <v>98</v>
      </c>
      <c r="AN107" s="31">
        <v>0</v>
      </c>
      <c r="AT107" s="31">
        <v>0</v>
      </c>
      <c r="AZ107" s="31">
        <v>0</v>
      </c>
      <c r="BF107" s="31">
        <v>0</v>
      </c>
      <c r="BL107" s="31">
        <v>0</v>
      </c>
      <c r="BX107" s="31">
        <v>0</v>
      </c>
      <c r="CE107" s="1" t="s">
        <v>123</v>
      </c>
      <c r="CL107" s="32">
        <f t="shared" si="7"/>
        <v>100</v>
      </c>
      <c r="CM107" s="1" t="e">
        <f>VLOOKUP(O107,definitions_list_lookup!$K$30:$L$54,2,0)</f>
        <v>#N/A</v>
      </c>
    </row>
    <row r="108" spans="1:91">
      <c r="A108" s="27">
        <v>43302</v>
      </c>
      <c r="B108" s="1" t="s">
        <v>135</v>
      </c>
      <c r="D108" s="1" t="s">
        <v>86</v>
      </c>
      <c r="E108" s="1">
        <v>36</v>
      </c>
      <c r="F108" s="1">
        <v>2</v>
      </c>
      <c r="G108" s="2" t="str">
        <f t="shared" si="4"/>
        <v>36-2</v>
      </c>
      <c r="H108" s="1">
        <v>0</v>
      </c>
      <c r="I108" s="1">
        <v>30</v>
      </c>
      <c r="J108" s="3" t="str">
        <f>IF(((VLOOKUP($G108,Depth_Lookup!$A$3:$J$561,9,0))-(I108/100))&gt;=0,"Good","Too Long")</f>
        <v>Good</v>
      </c>
      <c r="K108" s="28">
        <f>(VLOOKUP($G108,Depth_Lookup!$A$3:$J$561,10,0))+(H108/100)</f>
        <v>68.27</v>
      </c>
      <c r="L108" s="28">
        <f>(VLOOKUP($G108,Depth_Lookup!$A$3:$J$561,10,0))+(I108/100)</f>
        <v>68.569999999999993</v>
      </c>
      <c r="M108" s="5">
        <v>5</v>
      </c>
      <c r="N108" s="1" t="s">
        <v>87</v>
      </c>
      <c r="P108" s="1" t="s">
        <v>91</v>
      </c>
      <c r="Q108" s="2" t="str">
        <f t="shared" si="5"/>
        <v xml:space="preserve"> Dunite</v>
      </c>
      <c r="R108" s="1" t="s">
        <v>100</v>
      </c>
      <c r="S108" s="1" t="str">
        <f t="shared" si="6"/>
        <v>Modal</v>
      </c>
      <c r="V108" s="1" t="s">
        <v>131</v>
      </c>
      <c r="W108" s="30">
        <f>VLOOKUP(V108,definitions_list_lookup!$A$13:$B$19,2,0)</f>
        <v>4</v>
      </c>
      <c r="X108" s="1" t="s">
        <v>94</v>
      </c>
      <c r="Y108" s="1" t="s">
        <v>95</v>
      </c>
      <c r="AD108" s="6" t="s">
        <v>89</v>
      </c>
      <c r="AE108" s="2">
        <f>VLOOKUP(AD108,definitions_list_lookup!$V$13:$W$16,2,0)</f>
        <v>0</v>
      </c>
      <c r="AG108" s="1" t="s">
        <v>96</v>
      </c>
      <c r="AH108" s="31">
        <v>100</v>
      </c>
      <c r="AI108" s="1">
        <v>5</v>
      </c>
      <c r="AJ108" s="1">
        <v>1</v>
      </c>
      <c r="AK108" s="1" t="s">
        <v>97</v>
      </c>
      <c r="AL108" s="1" t="s">
        <v>98</v>
      </c>
      <c r="AN108" s="31">
        <v>0</v>
      </c>
      <c r="AT108" s="31">
        <v>0</v>
      </c>
      <c r="AZ108" s="31">
        <v>0</v>
      </c>
      <c r="BF108" s="31">
        <v>0</v>
      </c>
      <c r="BL108" s="31">
        <v>0</v>
      </c>
      <c r="BX108" s="31">
        <v>0</v>
      </c>
      <c r="CE108" s="1" t="s">
        <v>123</v>
      </c>
      <c r="CL108" s="32">
        <f t="shared" si="7"/>
        <v>100</v>
      </c>
      <c r="CM108" s="1" t="e">
        <f>VLOOKUP(O108,definitions_list_lookup!$K$30:$L$54,2,0)</f>
        <v>#N/A</v>
      </c>
    </row>
    <row r="109" spans="1:91">
      <c r="A109" s="27">
        <v>43302</v>
      </c>
      <c r="B109" s="1" t="s">
        <v>135</v>
      </c>
      <c r="D109" s="1" t="s">
        <v>86</v>
      </c>
      <c r="E109" s="1">
        <v>36</v>
      </c>
      <c r="F109" s="1">
        <v>2</v>
      </c>
      <c r="G109" s="2" t="str">
        <f t="shared" si="4"/>
        <v>36-2</v>
      </c>
      <c r="H109" s="1">
        <v>30</v>
      </c>
      <c r="I109" s="1">
        <v>52.5</v>
      </c>
      <c r="J109" s="3" t="str">
        <f>IF(((VLOOKUP($G109,Depth_Lookup!$A$3:$J$561,9,0))-(I109/100))&gt;=0,"Good","Too Long")</f>
        <v>Good</v>
      </c>
      <c r="K109" s="28">
        <f>(VLOOKUP($G109,Depth_Lookup!$A$3:$J$561,10,0))+(H109/100)</f>
        <v>68.569999999999993</v>
      </c>
      <c r="L109" s="28">
        <f>(VLOOKUP($G109,Depth_Lookup!$A$3:$J$561,10,0))+(I109/100)</f>
        <v>68.795000000000002</v>
      </c>
      <c r="M109" s="5">
        <v>6</v>
      </c>
      <c r="N109" s="1" t="s">
        <v>87</v>
      </c>
      <c r="O109" s="1" t="s">
        <v>117</v>
      </c>
      <c r="P109" s="1" t="s">
        <v>91</v>
      </c>
      <c r="Q109" s="2" t="str">
        <f t="shared" si="5"/>
        <v>Plagioclase-bearing Dunite</v>
      </c>
      <c r="R109" s="1" t="s">
        <v>120</v>
      </c>
      <c r="S109" s="1" t="str">
        <f t="shared" si="6"/>
        <v>Continuous</v>
      </c>
      <c r="T109" s="1" t="s">
        <v>101</v>
      </c>
      <c r="U109" s="1" t="s">
        <v>102</v>
      </c>
      <c r="V109" s="1" t="s">
        <v>131</v>
      </c>
      <c r="W109" s="30">
        <f>VLOOKUP(V109,definitions_list_lookup!$A$13:$B$19,2,0)</f>
        <v>4</v>
      </c>
      <c r="X109" s="1" t="s">
        <v>94</v>
      </c>
      <c r="Y109" s="1" t="s">
        <v>95</v>
      </c>
      <c r="AD109" s="6" t="s">
        <v>89</v>
      </c>
      <c r="AE109" s="2">
        <f>VLOOKUP(AD109,definitions_list_lookup!$V$13:$W$16,2,0)</f>
        <v>0</v>
      </c>
      <c r="AG109" s="1" t="s">
        <v>96</v>
      </c>
      <c r="AH109" s="31">
        <v>98</v>
      </c>
      <c r="AI109" s="1">
        <v>4</v>
      </c>
      <c r="AJ109" s="1">
        <v>1</v>
      </c>
      <c r="AK109" s="1" t="s">
        <v>97</v>
      </c>
      <c r="AL109" s="1" t="s">
        <v>98</v>
      </c>
      <c r="AN109" s="31">
        <v>2</v>
      </c>
      <c r="AO109" s="1">
        <v>1</v>
      </c>
      <c r="AP109" s="1">
        <v>0.5</v>
      </c>
      <c r="AQ109" s="1" t="s">
        <v>118</v>
      </c>
      <c r="AR109" s="1" t="s">
        <v>98</v>
      </c>
      <c r="AT109" s="31">
        <v>0</v>
      </c>
      <c r="AZ109" s="31">
        <v>0</v>
      </c>
      <c r="BF109" s="31">
        <v>0</v>
      </c>
      <c r="BL109" s="31">
        <v>0</v>
      </c>
      <c r="BX109" s="31">
        <v>0</v>
      </c>
      <c r="CE109" s="1" t="s">
        <v>143</v>
      </c>
      <c r="CL109" s="32">
        <f t="shared" si="7"/>
        <v>100</v>
      </c>
      <c r="CM109" s="1" t="str">
        <f>VLOOKUP(O109,definitions_list_lookup!$K$30:$L$54,2,0)</f>
        <v>Pl-b</v>
      </c>
    </row>
    <row r="110" spans="1:91">
      <c r="A110" s="27">
        <v>43302</v>
      </c>
      <c r="B110" s="1" t="s">
        <v>135</v>
      </c>
      <c r="D110" s="1" t="s">
        <v>86</v>
      </c>
      <c r="E110" s="1">
        <v>37</v>
      </c>
      <c r="F110" s="1">
        <v>1</v>
      </c>
      <c r="G110" s="2" t="str">
        <f t="shared" si="4"/>
        <v>37-1</v>
      </c>
      <c r="H110" s="1">
        <v>0</v>
      </c>
      <c r="I110" s="1">
        <v>79.5</v>
      </c>
      <c r="J110" s="3" t="str">
        <f>IF(((VLOOKUP($G110,Depth_Lookup!$A$3:$J$561,9,0))-(I110/100))&gt;=0,"Good","Too Long")</f>
        <v>Good</v>
      </c>
      <c r="K110" s="28">
        <f>(VLOOKUP($G110,Depth_Lookup!$A$3:$J$561,10,0))+(H110/100)</f>
        <v>68.599999999999994</v>
      </c>
      <c r="L110" s="28">
        <f>(VLOOKUP($G110,Depth_Lookup!$A$3:$J$561,10,0))+(I110/100)</f>
        <v>69.394999999999996</v>
      </c>
      <c r="M110" s="5">
        <v>6</v>
      </c>
      <c r="N110" s="1" t="s">
        <v>87</v>
      </c>
      <c r="O110" s="1" t="s">
        <v>117</v>
      </c>
      <c r="P110" s="1" t="s">
        <v>91</v>
      </c>
      <c r="Q110" s="2" t="str">
        <f t="shared" si="5"/>
        <v>Plagioclase-bearing Dunite</v>
      </c>
      <c r="R110" s="1" t="s">
        <v>100</v>
      </c>
      <c r="S110" s="1" t="str">
        <f t="shared" si="6"/>
        <v>Continuous</v>
      </c>
      <c r="V110" s="1" t="s">
        <v>131</v>
      </c>
      <c r="W110" s="30">
        <f>VLOOKUP(V110,definitions_list_lookup!$A$13:$B$19,2,0)</f>
        <v>4</v>
      </c>
      <c r="X110" s="1" t="s">
        <v>94</v>
      </c>
      <c r="Y110" s="1" t="s">
        <v>95</v>
      </c>
      <c r="AD110" s="6" t="s">
        <v>89</v>
      </c>
      <c r="AE110" s="2">
        <f>VLOOKUP(AD110,definitions_list_lookup!$V$13:$W$16,2,0)</f>
        <v>0</v>
      </c>
      <c r="AG110" s="1" t="s">
        <v>96</v>
      </c>
      <c r="AH110" s="31">
        <v>98</v>
      </c>
      <c r="AI110" s="1">
        <v>4</v>
      </c>
      <c r="AJ110" s="1">
        <v>1</v>
      </c>
      <c r="AK110" s="1" t="s">
        <v>97</v>
      </c>
      <c r="AL110" s="1" t="s">
        <v>98</v>
      </c>
      <c r="AN110" s="31">
        <v>2</v>
      </c>
      <c r="AO110" s="1">
        <v>1</v>
      </c>
      <c r="AP110" s="1">
        <v>0.5</v>
      </c>
      <c r="AQ110" s="1" t="s">
        <v>118</v>
      </c>
      <c r="AR110" s="1" t="s">
        <v>98</v>
      </c>
      <c r="AT110" s="31">
        <v>0</v>
      </c>
      <c r="AZ110" s="31">
        <v>0</v>
      </c>
      <c r="BF110" s="31">
        <v>0</v>
      </c>
      <c r="BL110" s="31">
        <v>0</v>
      </c>
      <c r="BX110" s="31">
        <v>0</v>
      </c>
      <c r="CE110" s="1" t="s">
        <v>143</v>
      </c>
      <c r="CL110" s="32">
        <f t="shared" si="7"/>
        <v>100</v>
      </c>
      <c r="CM110" s="1" t="str">
        <f>VLOOKUP(O110,definitions_list_lookup!$K$30:$L$54,2,0)</f>
        <v>Pl-b</v>
      </c>
    </row>
    <row r="111" spans="1:91">
      <c r="A111" s="27">
        <v>43302</v>
      </c>
      <c r="B111" s="1" t="s">
        <v>135</v>
      </c>
      <c r="D111" s="1" t="s">
        <v>86</v>
      </c>
      <c r="E111" s="1">
        <v>37</v>
      </c>
      <c r="F111" s="1">
        <v>2</v>
      </c>
      <c r="G111" s="2" t="str">
        <f t="shared" si="4"/>
        <v>37-2</v>
      </c>
      <c r="H111" s="1">
        <v>0</v>
      </c>
      <c r="I111" s="1">
        <v>96</v>
      </c>
      <c r="J111" s="3" t="str">
        <f>IF(((VLOOKUP($G111,Depth_Lookup!$A$3:$J$561,9,0))-(I111/100))&gt;=0,"Good","Too Long")</f>
        <v>Good</v>
      </c>
      <c r="K111" s="28">
        <f>(VLOOKUP($G111,Depth_Lookup!$A$3:$J$561,10,0))+(H111/100)</f>
        <v>69.394999999999996</v>
      </c>
      <c r="L111" s="28">
        <f>(VLOOKUP($G111,Depth_Lookup!$A$3:$J$561,10,0))+(I111/100)</f>
        <v>70.35499999999999</v>
      </c>
      <c r="M111" s="5">
        <v>6</v>
      </c>
      <c r="N111" s="1" t="s">
        <v>87</v>
      </c>
      <c r="O111" s="1" t="s">
        <v>117</v>
      </c>
      <c r="P111" s="1" t="s">
        <v>91</v>
      </c>
      <c r="Q111" s="2" t="str">
        <f t="shared" si="5"/>
        <v>Plagioclase-bearing Dunite</v>
      </c>
      <c r="R111" s="1" t="s">
        <v>100</v>
      </c>
      <c r="S111" s="1" t="str">
        <f t="shared" si="6"/>
        <v>Continuous</v>
      </c>
      <c r="V111" s="1" t="s">
        <v>131</v>
      </c>
      <c r="W111" s="30">
        <f>VLOOKUP(V111,definitions_list_lookup!$A$13:$B$19,2,0)</f>
        <v>4</v>
      </c>
      <c r="X111" s="1" t="s">
        <v>94</v>
      </c>
      <c r="Y111" s="1" t="s">
        <v>95</v>
      </c>
      <c r="AD111" s="6" t="s">
        <v>89</v>
      </c>
      <c r="AE111" s="2">
        <f>VLOOKUP(AD111,definitions_list_lookup!$V$13:$W$16,2,0)</f>
        <v>0</v>
      </c>
      <c r="AG111" s="1" t="s">
        <v>96</v>
      </c>
      <c r="AH111" s="31">
        <v>98</v>
      </c>
      <c r="AI111" s="1">
        <v>4</v>
      </c>
      <c r="AJ111" s="1">
        <v>1</v>
      </c>
      <c r="AK111" s="1" t="s">
        <v>97</v>
      </c>
      <c r="AL111" s="1" t="s">
        <v>98</v>
      </c>
      <c r="AN111" s="31">
        <v>2</v>
      </c>
      <c r="AO111" s="1">
        <v>1</v>
      </c>
      <c r="AP111" s="1">
        <v>0.5</v>
      </c>
      <c r="AQ111" s="1" t="s">
        <v>118</v>
      </c>
      <c r="AR111" s="1" t="s">
        <v>98</v>
      </c>
      <c r="AT111" s="31">
        <v>0</v>
      </c>
      <c r="AZ111" s="31">
        <v>0</v>
      </c>
      <c r="BF111" s="31">
        <v>0</v>
      </c>
      <c r="BL111" s="31">
        <v>0</v>
      </c>
      <c r="BX111" s="31">
        <v>0</v>
      </c>
      <c r="CE111" s="1" t="s">
        <v>143</v>
      </c>
      <c r="CL111" s="32">
        <f t="shared" si="7"/>
        <v>100</v>
      </c>
      <c r="CM111" s="1" t="str">
        <f>VLOOKUP(O111,definitions_list_lookup!$K$30:$L$54,2,0)</f>
        <v>Pl-b</v>
      </c>
    </row>
    <row r="112" spans="1:91">
      <c r="A112" s="27">
        <v>43302</v>
      </c>
      <c r="B112" s="1" t="s">
        <v>135</v>
      </c>
      <c r="D112" s="1" t="s">
        <v>86</v>
      </c>
      <c r="E112" s="1">
        <v>37</v>
      </c>
      <c r="F112" s="1">
        <v>3</v>
      </c>
      <c r="G112" s="2" t="str">
        <f t="shared" si="4"/>
        <v>37-3</v>
      </c>
      <c r="H112" s="1">
        <v>0</v>
      </c>
      <c r="I112" s="1">
        <v>40</v>
      </c>
      <c r="J112" s="3" t="str">
        <f>IF(((VLOOKUP($G112,Depth_Lookup!$A$3:$J$561,9,0))-(I112/100))&gt;=0,"Good","Too Long")</f>
        <v>Good</v>
      </c>
      <c r="K112" s="28">
        <f>(VLOOKUP($G112,Depth_Lookup!$A$3:$J$561,10,0))+(H112/100)</f>
        <v>70.355000000000004</v>
      </c>
      <c r="L112" s="28">
        <f>(VLOOKUP($G112,Depth_Lookup!$A$3:$J$561,10,0))+(I112/100)</f>
        <v>70.75500000000001</v>
      </c>
      <c r="M112" s="5">
        <v>6</v>
      </c>
      <c r="N112" s="1" t="s">
        <v>87</v>
      </c>
      <c r="O112" s="1" t="s">
        <v>117</v>
      </c>
      <c r="P112" s="1" t="s">
        <v>91</v>
      </c>
      <c r="Q112" s="2" t="str">
        <f t="shared" si="5"/>
        <v>Plagioclase-bearing Dunite</v>
      </c>
      <c r="R112" s="1" t="s">
        <v>100</v>
      </c>
      <c r="S112" s="1" t="str">
        <f t="shared" si="6"/>
        <v>Continuous</v>
      </c>
      <c r="V112" s="1" t="s">
        <v>131</v>
      </c>
      <c r="W112" s="30">
        <f>VLOOKUP(V112,definitions_list_lookup!$A$13:$B$19,2,0)</f>
        <v>4</v>
      </c>
      <c r="X112" s="1" t="s">
        <v>94</v>
      </c>
      <c r="Y112" s="1" t="s">
        <v>95</v>
      </c>
      <c r="AD112" s="6" t="s">
        <v>89</v>
      </c>
      <c r="AE112" s="2">
        <f>VLOOKUP(AD112,definitions_list_lookup!$V$13:$W$16,2,0)</f>
        <v>0</v>
      </c>
      <c r="AG112" s="1" t="s">
        <v>96</v>
      </c>
      <c r="AH112" s="31">
        <v>98</v>
      </c>
      <c r="AI112" s="1">
        <v>4</v>
      </c>
      <c r="AJ112" s="1">
        <v>1</v>
      </c>
      <c r="AK112" s="1" t="s">
        <v>97</v>
      </c>
      <c r="AL112" s="1" t="s">
        <v>98</v>
      </c>
      <c r="AN112" s="31">
        <v>2</v>
      </c>
      <c r="AO112" s="1">
        <v>1</v>
      </c>
      <c r="AP112" s="1">
        <v>0.5</v>
      </c>
      <c r="AQ112" s="1" t="s">
        <v>118</v>
      </c>
      <c r="AR112" s="1" t="s">
        <v>98</v>
      </c>
      <c r="AT112" s="31">
        <v>0</v>
      </c>
      <c r="AZ112" s="31">
        <v>0</v>
      </c>
      <c r="BF112" s="31">
        <v>0</v>
      </c>
      <c r="BL112" s="31">
        <v>0</v>
      </c>
      <c r="BX112" s="31">
        <v>0</v>
      </c>
      <c r="CE112" s="1" t="s">
        <v>143</v>
      </c>
      <c r="CL112" s="32">
        <f t="shared" si="7"/>
        <v>100</v>
      </c>
      <c r="CM112" s="1" t="str">
        <f>VLOOKUP(O112,definitions_list_lookup!$K$30:$L$54,2,0)</f>
        <v>Pl-b</v>
      </c>
    </row>
    <row r="113" spans="1:91">
      <c r="A113" s="27">
        <v>43302</v>
      </c>
      <c r="B113" s="1" t="s">
        <v>135</v>
      </c>
      <c r="D113" s="1" t="s">
        <v>86</v>
      </c>
      <c r="E113" s="1">
        <v>37</v>
      </c>
      <c r="F113" s="1">
        <v>4</v>
      </c>
      <c r="G113" s="2" t="str">
        <f t="shared" si="4"/>
        <v>37-4</v>
      </c>
      <c r="H113" s="1">
        <v>0</v>
      </c>
      <c r="I113" s="1">
        <v>74.5</v>
      </c>
      <c r="J113" s="3" t="str">
        <f>IF(((VLOOKUP($G113,Depth_Lookup!$A$3:$J$561,9,0))-(I113/100))&gt;=0,"Good","Too Long")</f>
        <v>Good</v>
      </c>
      <c r="K113" s="28">
        <f>(VLOOKUP($G113,Depth_Lookup!$A$3:$J$561,10,0))+(H113/100)</f>
        <v>70.754999999999995</v>
      </c>
      <c r="L113" s="28">
        <f>(VLOOKUP($G113,Depth_Lookup!$A$3:$J$561,10,0))+(I113/100)</f>
        <v>71.5</v>
      </c>
      <c r="M113" s="5">
        <v>6</v>
      </c>
      <c r="N113" s="1" t="s">
        <v>87</v>
      </c>
      <c r="O113" s="1" t="s">
        <v>117</v>
      </c>
      <c r="P113" s="1" t="s">
        <v>91</v>
      </c>
      <c r="Q113" s="2" t="str">
        <f t="shared" si="5"/>
        <v>Plagioclase-bearing Dunite</v>
      </c>
      <c r="R113" s="1" t="s">
        <v>100</v>
      </c>
      <c r="S113" s="1" t="str">
        <f t="shared" si="6"/>
        <v>Continuous</v>
      </c>
      <c r="V113" s="1" t="s">
        <v>131</v>
      </c>
      <c r="W113" s="30">
        <f>VLOOKUP(V113,definitions_list_lookup!$A$13:$B$19,2,0)</f>
        <v>4</v>
      </c>
      <c r="X113" s="1" t="s">
        <v>94</v>
      </c>
      <c r="Y113" s="1" t="s">
        <v>95</v>
      </c>
      <c r="AD113" s="6" t="s">
        <v>89</v>
      </c>
      <c r="AE113" s="2">
        <f>VLOOKUP(AD113,definitions_list_lookup!$V$13:$W$16,2,0)</f>
        <v>0</v>
      </c>
      <c r="AG113" s="1" t="s">
        <v>96</v>
      </c>
      <c r="AH113" s="31">
        <v>98</v>
      </c>
      <c r="AI113" s="1">
        <v>4</v>
      </c>
      <c r="AJ113" s="1">
        <v>1</v>
      </c>
      <c r="AK113" s="1" t="s">
        <v>97</v>
      </c>
      <c r="AL113" s="1" t="s">
        <v>98</v>
      </c>
      <c r="AN113" s="31">
        <v>2</v>
      </c>
      <c r="AO113" s="1">
        <v>1</v>
      </c>
      <c r="AP113" s="1">
        <v>0.5</v>
      </c>
      <c r="AQ113" s="1" t="s">
        <v>118</v>
      </c>
      <c r="AR113" s="1" t="s">
        <v>98</v>
      </c>
      <c r="AT113" s="31">
        <v>0</v>
      </c>
      <c r="AZ113" s="31">
        <v>0</v>
      </c>
      <c r="BF113" s="31">
        <v>0</v>
      </c>
      <c r="BL113" s="31">
        <v>0</v>
      </c>
      <c r="BX113" s="31">
        <v>0</v>
      </c>
      <c r="CE113" s="1" t="s">
        <v>143</v>
      </c>
      <c r="CL113" s="32">
        <f t="shared" si="7"/>
        <v>100</v>
      </c>
      <c r="CM113" s="1" t="str">
        <f>VLOOKUP(O113,definitions_list_lookup!$K$30:$L$54,2,0)</f>
        <v>Pl-b</v>
      </c>
    </row>
    <row r="114" spans="1:91">
      <c r="A114" s="27">
        <v>43303</v>
      </c>
      <c r="B114" s="1" t="s">
        <v>144</v>
      </c>
      <c r="D114" s="1" t="s">
        <v>86</v>
      </c>
      <c r="E114" s="1">
        <v>38</v>
      </c>
      <c r="F114" s="1">
        <v>1</v>
      </c>
      <c r="G114" s="2" t="str">
        <f t="shared" si="4"/>
        <v>38-1</v>
      </c>
      <c r="H114" s="1">
        <v>0</v>
      </c>
      <c r="I114" s="1">
        <v>53</v>
      </c>
      <c r="J114" s="3" t="str">
        <f>IF(((VLOOKUP($G114,Depth_Lookup!$A$3:$J$561,9,0))-(I114/100))&gt;=0,"Good","Too Long")</f>
        <v>Good</v>
      </c>
      <c r="K114" s="28">
        <f>(VLOOKUP($G114,Depth_Lookup!$A$3:$J$561,10,0))+(H114/100)</f>
        <v>71.099999999999994</v>
      </c>
      <c r="L114" s="28">
        <f>(VLOOKUP($G114,Depth_Lookup!$A$3:$J$561,10,0))+(I114/100)</f>
        <v>71.63</v>
      </c>
      <c r="M114" s="29">
        <v>6</v>
      </c>
      <c r="N114" s="1" t="s">
        <v>87</v>
      </c>
      <c r="O114" s="1" t="s">
        <v>117</v>
      </c>
      <c r="P114" s="1" t="s">
        <v>91</v>
      </c>
      <c r="Q114" s="2" t="str">
        <f t="shared" si="5"/>
        <v>Plagioclase-bearing Dunite</v>
      </c>
      <c r="R114" s="1" t="s">
        <v>100</v>
      </c>
      <c r="S114" s="1" t="str">
        <f t="shared" si="6"/>
        <v>Continuous</v>
      </c>
      <c r="V114" s="1" t="s">
        <v>131</v>
      </c>
      <c r="W114" s="30">
        <f>VLOOKUP(V114,definitions_list_lookup!$A$13:$B$19,2,0)</f>
        <v>4</v>
      </c>
      <c r="X114" s="1" t="s">
        <v>94</v>
      </c>
      <c r="Y114" s="1" t="s">
        <v>95</v>
      </c>
      <c r="AD114" s="6" t="s">
        <v>89</v>
      </c>
      <c r="AE114" s="2">
        <f>VLOOKUP(AD114,definitions_list_lookup!$V$13:$W$16,2,0)</f>
        <v>0</v>
      </c>
      <c r="AG114" s="1" t="s">
        <v>96</v>
      </c>
      <c r="AH114" s="31">
        <v>98</v>
      </c>
      <c r="AI114" s="1">
        <v>4</v>
      </c>
      <c r="AJ114" s="1">
        <v>1</v>
      </c>
      <c r="AK114" s="1" t="s">
        <v>97</v>
      </c>
      <c r="AL114" s="1" t="s">
        <v>98</v>
      </c>
      <c r="AN114" s="31">
        <v>2</v>
      </c>
      <c r="AO114" s="1">
        <v>1</v>
      </c>
      <c r="AP114" s="1">
        <v>0.5</v>
      </c>
      <c r="AQ114" s="1" t="s">
        <v>118</v>
      </c>
      <c r="AR114" s="1" t="s">
        <v>98</v>
      </c>
      <c r="AT114" s="31">
        <v>0</v>
      </c>
      <c r="AZ114" s="31">
        <v>0</v>
      </c>
      <c r="BF114" s="31">
        <v>0</v>
      </c>
      <c r="BL114" s="31">
        <v>0</v>
      </c>
      <c r="BX114" s="31">
        <v>0</v>
      </c>
      <c r="CE114" s="1" t="s">
        <v>143</v>
      </c>
      <c r="CL114" s="32">
        <f t="shared" si="7"/>
        <v>100</v>
      </c>
      <c r="CM114" s="1" t="str">
        <f>VLOOKUP(O114,definitions_list_lookup!$K$30:$L$54,2,0)</f>
        <v>Pl-b</v>
      </c>
    </row>
    <row r="115" spans="1:91">
      <c r="A115" s="27">
        <v>43303</v>
      </c>
      <c r="B115" s="1" t="s">
        <v>144</v>
      </c>
      <c r="D115" s="1" t="s">
        <v>86</v>
      </c>
      <c r="E115" s="1">
        <v>39</v>
      </c>
      <c r="F115" s="1">
        <v>1</v>
      </c>
      <c r="G115" s="2" t="str">
        <f t="shared" si="4"/>
        <v>39-1</v>
      </c>
      <c r="H115" s="1">
        <v>0</v>
      </c>
      <c r="I115" s="1">
        <v>85</v>
      </c>
      <c r="J115" s="3" t="str">
        <f>IF(((VLOOKUP($G115,Depth_Lookup!$A$3:$J$561,9,0))-(I115/100))&gt;=0,"Good","Too Long")</f>
        <v>Good</v>
      </c>
      <c r="K115" s="28">
        <f>(VLOOKUP($G115,Depth_Lookup!$A$3:$J$561,10,0))+(H115/100)</f>
        <v>71.599999999999994</v>
      </c>
      <c r="L115" s="28">
        <f>(VLOOKUP($G115,Depth_Lookup!$A$3:$J$561,10,0))+(I115/100)</f>
        <v>72.449999999999989</v>
      </c>
      <c r="M115" s="29">
        <v>6</v>
      </c>
      <c r="N115" s="1" t="s">
        <v>87</v>
      </c>
      <c r="O115" s="1" t="s">
        <v>117</v>
      </c>
      <c r="P115" s="1" t="s">
        <v>91</v>
      </c>
      <c r="Q115" s="2" t="str">
        <f t="shared" si="5"/>
        <v>Plagioclase-bearing Dunite</v>
      </c>
      <c r="R115" s="1" t="s">
        <v>100</v>
      </c>
      <c r="S115" s="1" t="str">
        <f t="shared" si="6"/>
        <v>Continuous</v>
      </c>
      <c r="V115" s="1" t="s">
        <v>131</v>
      </c>
      <c r="W115" s="30">
        <f>VLOOKUP(V115,definitions_list_lookup!$A$13:$B$19,2,0)</f>
        <v>4</v>
      </c>
      <c r="X115" s="1" t="s">
        <v>94</v>
      </c>
      <c r="Y115" s="1" t="s">
        <v>95</v>
      </c>
      <c r="AD115" s="6" t="s">
        <v>89</v>
      </c>
      <c r="AE115" s="2">
        <f>VLOOKUP(AD115,definitions_list_lookup!$V$13:$W$16,2,0)</f>
        <v>0</v>
      </c>
      <c r="AG115" s="1" t="s">
        <v>96</v>
      </c>
      <c r="AH115" s="31">
        <v>98</v>
      </c>
      <c r="AI115" s="1">
        <v>4</v>
      </c>
      <c r="AJ115" s="1">
        <v>1</v>
      </c>
      <c r="AK115" s="1" t="s">
        <v>97</v>
      </c>
      <c r="AL115" s="1" t="s">
        <v>98</v>
      </c>
      <c r="AN115" s="31">
        <v>2</v>
      </c>
      <c r="AO115" s="1">
        <v>1</v>
      </c>
      <c r="AP115" s="1">
        <v>0.5</v>
      </c>
      <c r="AQ115" s="1" t="s">
        <v>118</v>
      </c>
      <c r="AR115" s="1" t="s">
        <v>98</v>
      </c>
      <c r="AT115" s="31">
        <v>0</v>
      </c>
      <c r="AZ115" s="31">
        <v>0</v>
      </c>
      <c r="BF115" s="31">
        <v>0</v>
      </c>
      <c r="BL115" s="31">
        <v>0</v>
      </c>
      <c r="BX115" s="31">
        <v>0</v>
      </c>
      <c r="CE115" s="1" t="s">
        <v>143</v>
      </c>
      <c r="CL115" s="32">
        <f t="shared" si="7"/>
        <v>100</v>
      </c>
      <c r="CM115" s="1" t="str">
        <f>VLOOKUP(O115,definitions_list_lookup!$K$30:$L$54,2,0)</f>
        <v>Pl-b</v>
      </c>
    </row>
    <row r="116" spans="1:91">
      <c r="A116" s="27">
        <v>43303</v>
      </c>
      <c r="B116" s="1" t="s">
        <v>144</v>
      </c>
      <c r="D116" s="1" t="s">
        <v>86</v>
      </c>
      <c r="E116" s="1">
        <v>39</v>
      </c>
      <c r="F116" s="1">
        <v>2</v>
      </c>
      <c r="G116" s="2" t="str">
        <f t="shared" si="4"/>
        <v>39-2</v>
      </c>
      <c r="H116" s="1">
        <v>0</v>
      </c>
      <c r="I116" s="1">
        <v>74.5</v>
      </c>
      <c r="J116" s="3" t="str">
        <f>IF(((VLOOKUP($G116,Depth_Lookup!$A$3:$J$561,9,0))-(I116/100))&gt;=0,"Good","Too Long")</f>
        <v>Good</v>
      </c>
      <c r="K116" s="28">
        <f>(VLOOKUP($G116,Depth_Lookup!$A$3:$J$561,10,0))+(H116/100)</f>
        <v>72.45</v>
      </c>
      <c r="L116" s="28">
        <f>(VLOOKUP($G116,Depth_Lookup!$A$3:$J$561,10,0))+(I116/100)</f>
        <v>73.195000000000007</v>
      </c>
      <c r="M116" s="29">
        <v>6</v>
      </c>
      <c r="N116" s="1" t="s">
        <v>87</v>
      </c>
      <c r="O116" s="1" t="s">
        <v>117</v>
      </c>
      <c r="P116" s="1" t="s">
        <v>91</v>
      </c>
      <c r="Q116" s="2" t="str">
        <f t="shared" si="5"/>
        <v>Plagioclase-bearing Dunite</v>
      </c>
      <c r="R116" s="1" t="s">
        <v>100</v>
      </c>
      <c r="S116" s="1" t="str">
        <f t="shared" si="6"/>
        <v>Continuous</v>
      </c>
      <c r="V116" s="1" t="s">
        <v>131</v>
      </c>
      <c r="W116" s="30">
        <f>VLOOKUP(V116,definitions_list_lookup!$A$13:$B$19,2,0)</f>
        <v>4</v>
      </c>
      <c r="X116" s="1" t="s">
        <v>94</v>
      </c>
      <c r="Y116" s="1" t="s">
        <v>95</v>
      </c>
      <c r="AD116" s="6" t="s">
        <v>89</v>
      </c>
      <c r="AE116" s="2">
        <f>VLOOKUP(AD116,definitions_list_lookup!$V$13:$W$16,2,0)</f>
        <v>0</v>
      </c>
      <c r="AG116" s="1" t="s">
        <v>96</v>
      </c>
      <c r="AH116" s="31">
        <v>98</v>
      </c>
      <c r="AI116" s="1">
        <v>4</v>
      </c>
      <c r="AJ116" s="1">
        <v>1</v>
      </c>
      <c r="AK116" s="1" t="s">
        <v>97</v>
      </c>
      <c r="AL116" s="1" t="s">
        <v>98</v>
      </c>
      <c r="AN116" s="31">
        <v>2</v>
      </c>
      <c r="AO116" s="1">
        <v>1</v>
      </c>
      <c r="AP116" s="1">
        <v>0.5</v>
      </c>
      <c r="AQ116" s="1" t="s">
        <v>118</v>
      </c>
      <c r="AR116" s="1" t="s">
        <v>98</v>
      </c>
      <c r="AT116" s="31">
        <v>0</v>
      </c>
      <c r="AZ116" s="31">
        <v>0</v>
      </c>
      <c r="BF116" s="31">
        <v>0</v>
      </c>
      <c r="BL116" s="31">
        <v>0</v>
      </c>
      <c r="BX116" s="31">
        <v>0</v>
      </c>
      <c r="CE116" s="1" t="s">
        <v>143</v>
      </c>
      <c r="CL116" s="32">
        <f t="shared" si="7"/>
        <v>100</v>
      </c>
      <c r="CM116" s="1" t="str">
        <f>VLOOKUP(O116,definitions_list_lookup!$K$30:$L$54,2,0)</f>
        <v>Pl-b</v>
      </c>
    </row>
    <row r="117" spans="1:91">
      <c r="A117" s="27">
        <v>43303</v>
      </c>
      <c r="B117" s="1" t="s">
        <v>144</v>
      </c>
      <c r="D117" s="1" t="s">
        <v>86</v>
      </c>
      <c r="E117" s="1">
        <v>39</v>
      </c>
      <c r="F117" s="1">
        <v>3</v>
      </c>
      <c r="G117" s="2" t="str">
        <f t="shared" si="4"/>
        <v>39-3</v>
      </c>
      <c r="H117" s="1">
        <v>0</v>
      </c>
      <c r="I117" s="1">
        <v>66</v>
      </c>
      <c r="J117" s="3" t="str">
        <f>IF(((VLOOKUP($G117,Depth_Lookup!$A$3:$J$561,9,0))-(I117/100))&gt;=0,"Good","Too Long")</f>
        <v>Good</v>
      </c>
      <c r="K117" s="28">
        <f>(VLOOKUP($G117,Depth_Lookup!$A$3:$J$561,10,0))+(H117/100)</f>
        <v>73.194999999999993</v>
      </c>
      <c r="L117" s="28">
        <f>(VLOOKUP($G117,Depth_Lookup!$A$3:$J$561,10,0))+(I117/100)</f>
        <v>73.85499999999999</v>
      </c>
      <c r="M117" s="29">
        <v>6</v>
      </c>
      <c r="N117" s="1" t="s">
        <v>87</v>
      </c>
      <c r="O117" s="1" t="s">
        <v>117</v>
      </c>
      <c r="P117" s="1" t="s">
        <v>91</v>
      </c>
      <c r="Q117" s="2" t="str">
        <f t="shared" si="5"/>
        <v>Plagioclase-bearing Dunite</v>
      </c>
      <c r="R117" s="1" t="s">
        <v>100</v>
      </c>
      <c r="S117" s="1" t="str">
        <f t="shared" si="6"/>
        <v>Continuous</v>
      </c>
      <c r="V117" s="1" t="s">
        <v>131</v>
      </c>
      <c r="W117" s="30">
        <f>VLOOKUP(V117,definitions_list_lookup!$A$13:$B$19,2,0)</f>
        <v>4</v>
      </c>
      <c r="X117" s="1" t="s">
        <v>94</v>
      </c>
      <c r="Y117" s="1" t="s">
        <v>95</v>
      </c>
      <c r="AD117" s="6" t="s">
        <v>89</v>
      </c>
      <c r="AE117" s="2">
        <f>VLOOKUP(AD117,definitions_list_lookup!$V$13:$W$16,2,0)</f>
        <v>0</v>
      </c>
      <c r="AG117" s="1" t="s">
        <v>96</v>
      </c>
      <c r="AH117" s="31">
        <v>98</v>
      </c>
      <c r="AI117" s="1">
        <v>4</v>
      </c>
      <c r="AJ117" s="1">
        <v>1</v>
      </c>
      <c r="AK117" s="1" t="s">
        <v>97</v>
      </c>
      <c r="AL117" s="1" t="s">
        <v>98</v>
      </c>
      <c r="AN117" s="31">
        <v>2</v>
      </c>
      <c r="AO117" s="1">
        <v>1</v>
      </c>
      <c r="AP117" s="1">
        <v>0.5</v>
      </c>
      <c r="AQ117" s="1" t="s">
        <v>118</v>
      </c>
      <c r="AR117" s="1" t="s">
        <v>98</v>
      </c>
      <c r="AT117" s="31">
        <v>0</v>
      </c>
      <c r="AZ117" s="31">
        <v>0</v>
      </c>
      <c r="BF117" s="31">
        <v>0</v>
      </c>
      <c r="BL117" s="31">
        <v>0</v>
      </c>
      <c r="BX117" s="31">
        <v>0</v>
      </c>
      <c r="CE117" s="1" t="s">
        <v>143</v>
      </c>
      <c r="CL117" s="32">
        <f t="shared" si="7"/>
        <v>100</v>
      </c>
      <c r="CM117" s="1" t="str">
        <f>VLOOKUP(O117,definitions_list_lookup!$K$30:$L$54,2,0)</f>
        <v>Pl-b</v>
      </c>
    </row>
    <row r="118" spans="1:91">
      <c r="A118" s="27">
        <v>43303</v>
      </c>
      <c r="B118" s="1" t="s">
        <v>144</v>
      </c>
      <c r="D118" s="1" t="s">
        <v>86</v>
      </c>
      <c r="E118" s="1">
        <v>40</v>
      </c>
      <c r="F118" s="1">
        <v>1</v>
      </c>
      <c r="G118" s="2" t="str">
        <f t="shared" si="4"/>
        <v>40-1</v>
      </c>
      <c r="H118" s="1">
        <v>0</v>
      </c>
      <c r="I118" s="1">
        <v>16</v>
      </c>
      <c r="J118" s="3" t="str">
        <f>IF(((VLOOKUP($G118,Depth_Lookup!$A$3:$J$561,9,0))-(I118/100))&gt;=0,"Good","Too Long")</f>
        <v>Good</v>
      </c>
      <c r="K118" s="28">
        <f>(VLOOKUP($G118,Depth_Lookup!$A$3:$J$561,10,0))+(H118/100)</f>
        <v>74.099999999999994</v>
      </c>
      <c r="L118" s="28">
        <f>(VLOOKUP($G118,Depth_Lookup!$A$3:$J$561,10,0))+(I118/100)</f>
        <v>74.259999999999991</v>
      </c>
      <c r="M118" s="29">
        <v>6</v>
      </c>
      <c r="N118" s="1" t="s">
        <v>87</v>
      </c>
      <c r="O118" s="1" t="s">
        <v>117</v>
      </c>
      <c r="P118" s="1" t="s">
        <v>91</v>
      </c>
      <c r="Q118" s="2" t="str">
        <f t="shared" si="5"/>
        <v>Plagioclase-bearing Dunite</v>
      </c>
      <c r="R118" s="1" t="s">
        <v>100</v>
      </c>
      <c r="S118" s="1" t="str">
        <f t="shared" si="6"/>
        <v>Tectonic</v>
      </c>
      <c r="V118" s="1" t="s">
        <v>131</v>
      </c>
      <c r="W118" s="30">
        <f>VLOOKUP(V118,definitions_list_lookup!$A$13:$B$19,2,0)</f>
        <v>4</v>
      </c>
      <c r="X118" s="1" t="s">
        <v>94</v>
      </c>
      <c r="Y118" s="1" t="s">
        <v>95</v>
      </c>
      <c r="AD118" s="6" t="s">
        <v>89</v>
      </c>
      <c r="AE118" s="2">
        <f>VLOOKUP(AD118,definitions_list_lookup!$V$13:$W$16,2,0)</f>
        <v>0</v>
      </c>
      <c r="AG118" s="1" t="s">
        <v>96</v>
      </c>
      <c r="AH118" s="31">
        <v>98</v>
      </c>
      <c r="AI118" s="1">
        <v>4</v>
      </c>
      <c r="AJ118" s="1">
        <v>1</v>
      </c>
      <c r="AK118" s="1" t="s">
        <v>97</v>
      </c>
      <c r="AL118" s="1" t="s">
        <v>98</v>
      </c>
      <c r="AN118" s="31">
        <v>2</v>
      </c>
      <c r="AO118" s="1">
        <v>1</v>
      </c>
      <c r="AP118" s="1">
        <v>0.5</v>
      </c>
      <c r="AQ118" s="1" t="s">
        <v>118</v>
      </c>
      <c r="AR118" s="1" t="s">
        <v>98</v>
      </c>
      <c r="AT118" s="31">
        <v>0</v>
      </c>
      <c r="AZ118" s="31">
        <v>0</v>
      </c>
      <c r="BF118" s="31">
        <v>0</v>
      </c>
      <c r="BL118" s="31">
        <v>0</v>
      </c>
      <c r="BX118" s="31">
        <v>0</v>
      </c>
      <c r="CE118" s="1" t="s">
        <v>143</v>
      </c>
      <c r="CL118" s="32">
        <f t="shared" si="7"/>
        <v>100</v>
      </c>
      <c r="CM118" s="1" t="str">
        <f>VLOOKUP(O118,definitions_list_lookup!$K$30:$L$54,2,0)</f>
        <v>Pl-b</v>
      </c>
    </row>
    <row r="119" spans="1:91">
      <c r="A119" s="27">
        <v>43303</v>
      </c>
      <c r="B119" s="1" t="s">
        <v>144</v>
      </c>
      <c r="D119" s="1" t="s">
        <v>86</v>
      </c>
      <c r="E119" s="1">
        <v>40</v>
      </c>
      <c r="F119" s="1">
        <v>1</v>
      </c>
      <c r="G119" s="2" t="str">
        <f t="shared" si="4"/>
        <v>40-1</v>
      </c>
      <c r="H119" s="1">
        <v>16</v>
      </c>
      <c r="I119" s="1">
        <v>52.5</v>
      </c>
      <c r="J119" s="3" t="str">
        <f>IF(((VLOOKUP($G119,Depth_Lookup!$A$3:$J$561,9,0))-(I119/100))&gt;=0,"Good","Too Long")</f>
        <v>Good</v>
      </c>
      <c r="K119" s="28">
        <f>(VLOOKUP($G119,Depth_Lookup!$A$3:$J$561,10,0))+(H119/100)</f>
        <v>74.259999999999991</v>
      </c>
      <c r="L119" s="28">
        <f>(VLOOKUP($G119,Depth_Lookup!$A$3:$J$561,10,0))+(I119/100)</f>
        <v>74.625</v>
      </c>
      <c r="M119" s="29">
        <v>7</v>
      </c>
      <c r="N119" s="1">
        <v>3</v>
      </c>
      <c r="P119" s="1" t="s">
        <v>130</v>
      </c>
      <c r="Q119" s="2" t="str">
        <f t="shared" si="5"/>
        <v xml:space="preserve"> Olivine gabbro</v>
      </c>
      <c r="R119" s="1" t="s">
        <v>145</v>
      </c>
      <c r="S119" s="1" t="str">
        <f t="shared" si="6"/>
        <v>Continuous</v>
      </c>
      <c r="T119" s="1" t="s">
        <v>101</v>
      </c>
      <c r="U119" s="1" t="s">
        <v>102</v>
      </c>
      <c r="V119" s="1" t="s">
        <v>131</v>
      </c>
      <c r="W119" s="30">
        <f>VLOOKUP(V119,definitions_list_lookup!$A$13:$B$19,2,0)</f>
        <v>4</v>
      </c>
      <c r="X119" s="1" t="s">
        <v>94</v>
      </c>
      <c r="Y119" s="1" t="s">
        <v>95</v>
      </c>
      <c r="Z119" s="1" t="s">
        <v>146</v>
      </c>
      <c r="AA119" s="1" t="s">
        <v>147</v>
      </c>
      <c r="AB119" s="1" t="s">
        <v>101</v>
      </c>
      <c r="AC119" s="1" t="s">
        <v>102</v>
      </c>
      <c r="AD119" s="6" t="s">
        <v>148</v>
      </c>
      <c r="AE119" s="2">
        <f>VLOOKUP(AD119,definitions_list_lookup!$V$13:$W$16,2,0)</f>
        <v>3</v>
      </c>
      <c r="AF119" s="7" t="s">
        <v>149</v>
      </c>
      <c r="AG119" s="1" t="s">
        <v>150</v>
      </c>
      <c r="AH119" s="31">
        <v>40</v>
      </c>
      <c r="AI119" s="1">
        <v>3</v>
      </c>
      <c r="AJ119" s="1">
        <v>1</v>
      </c>
      <c r="AK119" s="1" t="s">
        <v>151</v>
      </c>
      <c r="AL119" s="1" t="s">
        <v>98</v>
      </c>
      <c r="AN119" s="31">
        <v>30</v>
      </c>
      <c r="AO119" s="1">
        <v>2</v>
      </c>
      <c r="AP119" s="1">
        <v>1</v>
      </c>
      <c r="AQ119" s="1" t="s">
        <v>151</v>
      </c>
      <c r="AR119" s="1" t="s">
        <v>98</v>
      </c>
      <c r="AT119" s="31">
        <v>30</v>
      </c>
      <c r="AU119" s="1">
        <v>3</v>
      </c>
      <c r="AV119" s="1">
        <v>1</v>
      </c>
      <c r="AW119" s="1" t="s">
        <v>151</v>
      </c>
      <c r="AX119" s="1" t="s">
        <v>98</v>
      </c>
      <c r="AZ119" s="31">
        <v>0</v>
      </c>
      <c r="BF119" s="31">
        <v>0</v>
      </c>
      <c r="BL119" s="31">
        <v>0</v>
      </c>
      <c r="BX119" s="31">
        <v>0</v>
      </c>
      <c r="CE119" s="1" t="s">
        <v>152</v>
      </c>
      <c r="CL119" s="32">
        <f t="shared" si="7"/>
        <v>100</v>
      </c>
      <c r="CM119" s="1" t="e">
        <f>VLOOKUP(O119,definitions_list_lookup!$K$30:$L$54,2,0)</f>
        <v>#N/A</v>
      </c>
    </row>
    <row r="120" spans="1:91">
      <c r="A120" s="27">
        <v>43303</v>
      </c>
      <c r="B120" s="1" t="s">
        <v>144</v>
      </c>
      <c r="D120" s="1" t="s">
        <v>86</v>
      </c>
      <c r="E120" s="1">
        <v>41</v>
      </c>
      <c r="F120" s="1">
        <v>1</v>
      </c>
      <c r="G120" s="2" t="str">
        <f t="shared" si="4"/>
        <v>41-1</v>
      </c>
      <c r="H120" s="1">
        <v>0</v>
      </c>
      <c r="I120" s="1">
        <v>15</v>
      </c>
      <c r="J120" s="3" t="str">
        <f>IF(((VLOOKUP($G120,Depth_Lookup!$A$3:$J$561,9,0))-(I120/100))&gt;=0,"Good","Too Long")</f>
        <v>Good</v>
      </c>
      <c r="K120" s="28">
        <f>(VLOOKUP($G120,Depth_Lookup!$A$3:$J$561,10,0))+(H120/100)</f>
        <v>74.599999999999994</v>
      </c>
      <c r="L120" s="28">
        <f>(VLOOKUP($G120,Depth_Lookup!$A$3:$J$561,10,0))+(I120/100)</f>
        <v>74.75</v>
      </c>
      <c r="M120" s="29">
        <v>7</v>
      </c>
      <c r="N120" s="1">
        <v>3</v>
      </c>
      <c r="P120" s="1" t="s">
        <v>130</v>
      </c>
      <c r="Q120" s="2" t="str">
        <f t="shared" si="5"/>
        <v xml:space="preserve"> Olivine gabbro</v>
      </c>
      <c r="R120" s="1" t="s">
        <v>100</v>
      </c>
      <c r="S120" s="1" t="str">
        <f t="shared" si="6"/>
        <v>Modal</v>
      </c>
      <c r="V120" s="1" t="s">
        <v>131</v>
      </c>
      <c r="W120" s="30">
        <f>VLOOKUP(V120,definitions_list_lookup!$A$13:$B$19,2,0)</f>
        <v>4</v>
      </c>
      <c r="X120" s="1" t="s">
        <v>94</v>
      </c>
      <c r="Y120" s="1" t="s">
        <v>95</v>
      </c>
      <c r="Z120" s="1" t="s">
        <v>146</v>
      </c>
      <c r="AA120" s="1" t="s">
        <v>147</v>
      </c>
      <c r="AB120" s="1" t="s">
        <v>101</v>
      </c>
      <c r="AC120" s="1" t="s">
        <v>102</v>
      </c>
      <c r="AD120" s="6" t="s">
        <v>148</v>
      </c>
      <c r="AE120" s="2">
        <f>VLOOKUP(AD120,definitions_list_lookup!$V$13:$W$16,2,0)</f>
        <v>3</v>
      </c>
      <c r="AF120" s="7" t="s">
        <v>149</v>
      </c>
      <c r="AG120" s="1" t="s">
        <v>150</v>
      </c>
      <c r="AH120" s="31">
        <v>40</v>
      </c>
      <c r="AI120" s="1">
        <v>3</v>
      </c>
      <c r="AJ120" s="1">
        <v>1</v>
      </c>
      <c r="AK120" s="1" t="s">
        <v>151</v>
      </c>
      <c r="AL120" s="1" t="s">
        <v>98</v>
      </c>
      <c r="AN120" s="31">
        <v>30</v>
      </c>
      <c r="AO120" s="1">
        <v>2</v>
      </c>
      <c r="AP120" s="1">
        <v>1</v>
      </c>
      <c r="AQ120" s="1" t="s">
        <v>151</v>
      </c>
      <c r="AR120" s="1" t="s">
        <v>98</v>
      </c>
      <c r="AT120" s="31">
        <v>30</v>
      </c>
      <c r="AU120" s="1">
        <v>3</v>
      </c>
      <c r="AV120" s="1">
        <v>1</v>
      </c>
      <c r="AW120" s="1" t="s">
        <v>151</v>
      </c>
      <c r="AX120" s="1" t="s">
        <v>98</v>
      </c>
      <c r="AZ120" s="31">
        <v>0</v>
      </c>
      <c r="BF120" s="31">
        <v>0</v>
      </c>
      <c r="BL120" s="31">
        <v>0</v>
      </c>
      <c r="BX120" s="31">
        <v>0</v>
      </c>
      <c r="CE120" s="1" t="s">
        <v>152</v>
      </c>
      <c r="CL120" s="32">
        <f t="shared" si="7"/>
        <v>100</v>
      </c>
      <c r="CM120" s="1" t="e">
        <f>VLOOKUP(O120,definitions_list_lookup!$K$30:$L$54,2,0)</f>
        <v>#N/A</v>
      </c>
    </row>
    <row r="121" spans="1:91">
      <c r="A121" s="27">
        <v>43303</v>
      </c>
      <c r="B121" s="1" t="s">
        <v>144</v>
      </c>
      <c r="D121" s="1" t="s">
        <v>86</v>
      </c>
      <c r="E121" s="1">
        <v>41</v>
      </c>
      <c r="F121" s="1">
        <v>1</v>
      </c>
      <c r="G121" s="2" t="str">
        <f t="shared" si="4"/>
        <v>41-1</v>
      </c>
      <c r="H121" s="1">
        <v>15</v>
      </c>
      <c r="I121" s="1">
        <v>96</v>
      </c>
      <c r="J121" s="3" t="str">
        <f>IF(((VLOOKUP($G121,Depth_Lookup!$A$3:$J$561,9,0))-(I121/100))&gt;=0,"Good","Too Long")</f>
        <v>Good</v>
      </c>
      <c r="K121" s="28">
        <f>(VLOOKUP($G121,Depth_Lookup!$A$3:$J$561,10,0))+(H121/100)</f>
        <v>74.75</v>
      </c>
      <c r="L121" s="28">
        <f>(VLOOKUP($G121,Depth_Lookup!$A$3:$J$561,10,0))+(I121/100)</f>
        <v>75.559999999999988</v>
      </c>
      <c r="M121" s="29" t="s">
        <v>153</v>
      </c>
      <c r="N121" s="1">
        <v>14</v>
      </c>
      <c r="P121" s="1" t="s">
        <v>130</v>
      </c>
      <c r="Q121" s="2" t="str">
        <f t="shared" si="5"/>
        <v xml:space="preserve"> Olivine gabbro</v>
      </c>
      <c r="R121" s="1" t="s">
        <v>120</v>
      </c>
      <c r="S121" s="1" t="str">
        <f t="shared" si="6"/>
        <v>Continuous</v>
      </c>
      <c r="T121" s="1" t="s">
        <v>101</v>
      </c>
      <c r="U121" s="1" t="s">
        <v>102</v>
      </c>
      <c r="V121" s="1" t="s">
        <v>131</v>
      </c>
      <c r="W121" s="30">
        <f>VLOOKUP(V121,definitions_list_lookup!$A$13:$B$19,2,0)</f>
        <v>4</v>
      </c>
      <c r="X121" s="1" t="s">
        <v>94</v>
      </c>
      <c r="Y121" s="1" t="s">
        <v>95</v>
      </c>
      <c r="Z121" s="1" t="s">
        <v>146</v>
      </c>
      <c r="AA121" s="1" t="s">
        <v>147</v>
      </c>
      <c r="AB121" s="1" t="s">
        <v>101</v>
      </c>
      <c r="AC121" s="1" t="s">
        <v>102</v>
      </c>
      <c r="AD121" s="6" t="s">
        <v>148</v>
      </c>
      <c r="AE121" s="2">
        <f>VLOOKUP(AD121,definitions_list_lookup!$V$13:$W$16,2,0)</f>
        <v>3</v>
      </c>
      <c r="AF121" s="7" t="s">
        <v>154</v>
      </c>
      <c r="AG121" s="1" t="s">
        <v>155</v>
      </c>
      <c r="AH121" s="31">
        <v>20</v>
      </c>
      <c r="AI121" s="1">
        <v>2</v>
      </c>
      <c r="AJ121" s="1">
        <v>0.5</v>
      </c>
      <c r="AK121" s="1" t="s">
        <v>151</v>
      </c>
      <c r="AL121" s="1" t="s">
        <v>98</v>
      </c>
      <c r="AN121" s="31">
        <v>49.5</v>
      </c>
      <c r="AO121" s="1">
        <v>5</v>
      </c>
      <c r="AP121" s="1">
        <v>1.5</v>
      </c>
      <c r="AQ121" s="1" t="s">
        <v>151</v>
      </c>
      <c r="AR121" s="1" t="s">
        <v>98</v>
      </c>
      <c r="AT121" s="31">
        <v>30</v>
      </c>
      <c r="AU121" s="1">
        <v>3</v>
      </c>
      <c r="AV121" s="1">
        <v>1</v>
      </c>
      <c r="AW121" s="1" t="s">
        <v>151</v>
      </c>
      <c r="AX121" s="1" t="s">
        <v>98</v>
      </c>
      <c r="AZ121" s="31">
        <v>0</v>
      </c>
      <c r="BF121" s="31">
        <v>0</v>
      </c>
      <c r="BL121" s="31">
        <v>0.5</v>
      </c>
      <c r="BM121" s="1">
        <v>0.2</v>
      </c>
      <c r="BN121" s="1">
        <v>0.1</v>
      </c>
      <c r="BO121" s="1" t="s">
        <v>97</v>
      </c>
      <c r="BP121" s="1" t="s">
        <v>114</v>
      </c>
      <c r="BX121" s="31">
        <v>0</v>
      </c>
      <c r="CE121" s="1" t="s">
        <v>156</v>
      </c>
      <c r="CL121" s="32">
        <f t="shared" si="7"/>
        <v>100</v>
      </c>
      <c r="CM121" s="1" t="e">
        <f>VLOOKUP(O121,definitions_list_lookup!$K$30:$L$54,2,0)</f>
        <v>#N/A</v>
      </c>
    </row>
    <row r="122" spans="1:91">
      <c r="A122" s="27">
        <v>43303</v>
      </c>
      <c r="B122" s="1" t="s">
        <v>144</v>
      </c>
      <c r="D122" s="1" t="s">
        <v>86</v>
      </c>
      <c r="E122" s="1">
        <v>41</v>
      </c>
      <c r="F122" s="1">
        <v>2</v>
      </c>
      <c r="G122" s="2" t="str">
        <f t="shared" si="4"/>
        <v>41-2</v>
      </c>
      <c r="H122" s="1">
        <v>0</v>
      </c>
      <c r="I122" s="1">
        <v>72.5</v>
      </c>
      <c r="J122" s="3" t="str">
        <f>IF(((VLOOKUP($G122,Depth_Lookup!$A$3:$J$561,9,0))-(I122/100))&gt;=0,"Good","Too Long")</f>
        <v>Good</v>
      </c>
      <c r="K122" s="28">
        <f>(VLOOKUP($G122,Depth_Lookup!$A$3:$J$561,10,0))+(H122/100)</f>
        <v>75.56</v>
      </c>
      <c r="L122" s="28">
        <f>(VLOOKUP($G122,Depth_Lookup!$A$3:$J$561,10,0))+(I122/100)</f>
        <v>76.284999999999997</v>
      </c>
      <c r="M122" s="29" t="s">
        <v>153</v>
      </c>
      <c r="N122" s="1">
        <v>14</v>
      </c>
      <c r="P122" s="1" t="s">
        <v>130</v>
      </c>
      <c r="Q122" s="2" t="str">
        <f t="shared" si="5"/>
        <v xml:space="preserve"> Olivine gabbro</v>
      </c>
      <c r="R122" s="1" t="s">
        <v>100</v>
      </c>
      <c r="S122" s="1" t="str">
        <f t="shared" si="6"/>
        <v>Continuous</v>
      </c>
      <c r="V122" s="1" t="s">
        <v>131</v>
      </c>
      <c r="W122" s="30">
        <f>VLOOKUP(V122,definitions_list_lookup!$A$13:$B$19,2,0)</f>
        <v>4</v>
      </c>
      <c r="X122" s="1" t="s">
        <v>94</v>
      </c>
      <c r="Y122" s="1" t="s">
        <v>95</v>
      </c>
      <c r="Z122" s="1" t="s">
        <v>146</v>
      </c>
      <c r="AA122" s="1" t="s">
        <v>147</v>
      </c>
      <c r="AB122" s="1" t="s">
        <v>101</v>
      </c>
      <c r="AC122" s="1" t="s">
        <v>102</v>
      </c>
      <c r="AD122" s="6" t="s">
        <v>148</v>
      </c>
      <c r="AE122" s="2">
        <f>VLOOKUP(AD122,definitions_list_lookup!$V$13:$W$16,2,0)</f>
        <v>3</v>
      </c>
      <c r="AF122" s="7" t="s">
        <v>154</v>
      </c>
      <c r="AG122" s="1" t="s">
        <v>155</v>
      </c>
      <c r="AH122" s="31">
        <v>20</v>
      </c>
      <c r="AI122" s="1">
        <v>2</v>
      </c>
      <c r="AJ122" s="1">
        <v>0.5</v>
      </c>
      <c r="AK122" s="1" t="s">
        <v>151</v>
      </c>
      <c r="AL122" s="1" t="s">
        <v>98</v>
      </c>
      <c r="AN122" s="31">
        <v>49.5</v>
      </c>
      <c r="AO122" s="1">
        <v>5</v>
      </c>
      <c r="AP122" s="1">
        <v>1.5</v>
      </c>
      <c r="AQ122" s="1" t="s">
        <v>151</v>
      </c>
      <c r="AR122" s="1" t="s">
        <v>98</v>
      </c>
      <c r="AT122" s="31">
        <v>30</v>
      </c>
      <c r="AU122" s="1">
        <v>3</v>
      </c>
      <c r="AV122" s="1">
        <v>1</v>
      </c>
      <c r="AW122" s="1" t="s">
        <v>151</v>
      </c>
      <c r="AX122" s="1" t="s">
        <v>98</v>
      </c>
      <c r="AZ122" s="31">
        <v>0</v>
      </c>
      <c r="BF122" s="31">
        <v>0</v>
      </c>
      <c r="BL122" s="31">
        <v>0.5</v>
      </c>
      <c r="BM122" s="1">
        <v>0.2</v>
      </c>
      <c r="BN122" s="1">
        <v>0.1</v>
      </c>
      <c r="BO122" s="1" t="s">
        <v>97</v>
      </c>
      <c r="BP122" s="1" t="s">
        <v>114</v>
      </c>
      <c r="BX122" s="31">
        <v>0</v>
      </c>
      <c r="CE122" s="1" t="s">
        <v>156</v>
      </c>
      <c r="CL122" s="32">
        <f t="shared" si="7"/>
        <v>100</v>
      </c>
      <c r="CM122" s="1" t="e">
        <f>VLOOKUP(O122,definitions_list_lookup!$K$30:$L$54,2,0)</f>
        <v>#N/A</v>
      </c>
    </row>
    <row r="123" spans="1:91">
      <c r="A123" s="27">
        <v>43303</v>
      </c>
      <c r="B123" s="1" t="s">
        <v>144</v>
      </c>
      <c r="D123" s="1" t="s">
        <v>86</v>
      </c>
      <c r="E123" s="1">
        <v>41</v>
      </c>
      <c r="F123" s="1">
        <v>3</v>
      </c>
      <c r="G123" s="2" t="str">
        <f t="shared" si="4"/>
        <v>41-3</v>
      </c>
      <c r="H123" s="1">
        <v>0</v>
      </c>
      <c r="I123" s="1">
        <v>59</v>
      </c>
      <c r="J123" s="3" t="str">
        <f>IF(((VLOOKUP($G123,Depth_Lookup!$A$3:$J$561,9,0))-(I123/100))&gt;=0,"Good","Too Long")</f>
        <v>Good</v>
      </c>
      <c r="K123" s="28">
        <f>(VLOOKUP($G123,Depth_Lookup!$A$3:$J$561,10,0))+(H123/100)</f>
        <v>76.284999999999997</v>
      </c>
      <c r="L123" s="28">
        <f>(VLOOKUP($G123,Depth_Lookup!$A$3:$J$561,10,0))+(I123/100)</f>
        <v>76.875</v>
      </c>
      <c r="M123" s="29" t="s">
        <v>153</v>
      </c>
      <c r="N123" s="1">
        <v>14</v>
      </c>
      <c r="P123" s="1" t="s">
        <v>130</v>
      </c>
      <c r="Q123" s="2" t="str">
        <f t="shared" si="5"/>
        <v xml:space="preserve"> Olivine gabbro</v>
      </c>
      <c r="R123" s="1" t="s">
        <v>100</v>
      </c>
      <c r="S123" s="1" t="str">
        <f t="shared" si="6"/>
        <v>Continuous</v>
      </c>
      <c r="V123" s="1" t="s">
        <v>131</v>
      </c>
      <c r="W123" s="30">
        <f>VLOOKUP(V123,definitions_list_lookup!$A$13:$B$19,2,0)</f>
        <v>4</v>
      </c>
      <c r="X123" s="1" t="s">
        <v>94</v>
      </c>
      <c r="Y123" s="1" t="s">
        <v>95</v>
      </c>
      <c r="Z123" s="1" t="s">
        <v>146</v>
      </c>
      <c r="AA123" s="1" t="s">
        <v>147</v>
      </c>
      <c r="AB123" s="1" t="s">
        <v>101</v>
      </c>
      <c r="AC123" s="1" t="s">
        <v>102</v>
      </c>
      <c r="AD123" s="6" t="s">
        <v>148</v>
      </c>
      <c r="AE123" s="2">
        <f>VLOOKUP(AD123,definitions_list_lookup!$V$13:$W$16,2,0)</f>
        <v>3</v>
      </c>
      <c r="AF123" s="7" t="s">
        <v>154</v>
      </c>
      <c r="AG123" s="1" t="s">
        <v>155</v>
      </c>
      <c r="AH123" s="31">
        <v>20</v>
      </c>
      <c r="AI123" s="1">
        <v>2</v>
      </c>
      <c r="AJ123" s="1">
        <v>0.5</v>
      </c>
      <c r="AK123" s="1" t="s">
        <v>151</v>
      </c>
      <c r="AL123" s="1" t="s">
        <v>98</v>
      </c>
      <c r="AN123" s="31">
        <v>49.5</v>
      </c>
      <c r="AO123" s="1">
        <v>5</v>
      </c>
      <c r="AP123" s="1">
        <v>1.5</v>
      </c>
      <c r="AQ123" s="1" t="s">
        <v>151</v>
      </c>
      <c r="AR123" s="1" t="s">
        <v>98</v>
      </c>
      <c r="AT123" s="31">
        <v>30</v>
      </c>
      <c r="AU123" s="1">
        <v>3</v>
      </c>
      <c r="AV123" s="1">
        <v>1</v>
      </c>
      <c r="AW123" s="1" t="s">
        <v>151</v>
      </c>
      <c r="AX123" s="1" t="s">
        <v>98</v>
      </c>
      <c r="AZ123" s="31">
        <v>0</v>
      </c>
      <c r="BF123" s="31">
        <v>0</v>
      </c>
      <c r="BL123" s="31">
        <v>0.5</v>
      </c>
      <c r="BM123" s="1">
        <v>0.2</v>
      </c>
      <c r="BN123" s="1">
        <v>0.1</v>
      </c>
      <c r="BO123" s="1" t="s">
        <v>97</v>
      </c>
      <c r="BP123" s="1" t="s">
        <v>114</v>
      </c>
      <c r="BX123" s="31">
        <v>0</v>
      </c>
      <c r="CE123" s="1" t="s">
        <v>156</v>
      </c>
      <c r="CL123" s="32">
        <f t="shared" si="7"/>
        <v>100</v>
      </c>
      <c r="CM123" s="1" t="e">
        <f>VLOOKUP(O123,definitions_list_lookup!$K$30:$L$54,2,0)</f>
        <v>#N/A</v>
      </c>
    </row>
    <row r="124" spans="1:91">
      <c r="A124" s="27">
        <v>43303</v>
      </c>
      <c r="B124" s="1" t="s">
        <v>144</v>
      </c>
      <c r="D124" s="1" t="s">
        <v>86</v>
      </c>
      <c r="E124" s="1">
        <v>41</v>
      </c>
      <c r="F124" s="1">
        <v>4</v>
      </c>
      <c r="G124" s="2" t="str">
        <f t="shared" si="4"/>
        <v>41-4</v>
      </c>
      <c r="H124" s="1">
        <v>0</v>
      </c>
      <c r="I124" s="1">
        <v>83</v>
      </c>
      <c r="J124" s="3" t="str">
        <f>IF(((VLOOKUP($G124,Depth_Lookup!$A$3:$J$561,9,0))-(I124/100))&gt;=0,"Good","Too Long")</f>
        <v>Good</v>
      </c>
      <c r="K124" s="28">
        <f>(VLOOKUP($G124,Depth_Lookup!$A$3:$J$561,10,0))+(H124/100)</f>
        <v>76.875</v>
      </c>
      <c r="L124" s="28">
        <f>(VLOOKUP($G124,Depth_Lookup!$A$3:$J$561,10,0))+(I124/100)</f>
        <v>77.704999999999998</v>
      </c>
      <c r="M124" s="29" t="s">
        <v>153</v>
      </c>
      <c r="N124" s="1">
        <v>14</v>
      </c>
      <c r="P124" s="1" t="s">
        <v>130</v>
      </c>
      <c r="Q124" s="2" t="str">
        <f t="shared" si="5"/>
        <v xml:space="preserve"> Olivine gabbro</v>
      </c>
      <c r="R124" s="1" t="s">
        <v>100</v>
      </c>
      <c r="S124" s="1" t="str">
        <f t="shared" si="6"/>
        <v>Modal</v>
      </c>
      <c r="V124" s="1" t="s">
        <v>131</v>
      </c>
      <c r="W124" s="30">
        <f>VLOOKUP(V124,definitions_list_lookup!$A$13:$B$19,2,0)</f>
        <v>4</v>
      </c>
      <c r="X124" s="1" t="s">
        <v>94</v>
      </c>
      <c r="Y124" s="1" t="s">
        <v>95</v>
      </c>
      <c r="Z124" s="1" t="s">
        <v>146</v>
      </c>
      <c r="AA124" s="1" t="s">
        <v>147</v>
      </c>
      <c r="AB124" s="1" t="s">
        <v>101</v>
      </c>
      <c r="AC124" s="1" t="s">
        <v>102</v>
      </c>
      <c r="AD124" s="6" t="s">
        <v>148</v>
      </c>
      <c r="AE124" s="2">
        <f>VLOOKUP(AD124,definitions_list_lookup!$V$13:$W$16,2,0)</f>
        <v>3</v>
      </c>
      <c r="AF124" s="7" t="s">
        <v>154</v>
      </c>
      <c r="AG124" s="1" t="s">
        <v>155</v>
      </c>
      <c r="AH124" s="31">
        <v>20</v>
      </c>
      <c r="AI124" s="1">
        <v>2</v>
      </c>
      <c r="AJ124" s="1">
        <v>0.5</v>
      </c>
      <c r="AK124" s="1" t="s">
        <v>151</v>
      </c>
      <c r="AL124" s="1" t="s">
        <v>98</v>
      </c>
      <c r="AN124" s="31">
        <v>49.5</v>
      </c>
      <c r="AO124" s="1">
        <v>5</v>
      </c>
      <c r="AP124" s="1">
        <v>1.5</v>
      </c>
      <c r="AQ124" s="1" t="s">
        <v>151</v>
      </c>
      <c r="AR124" s="1" t="s">
        <v>98</v>
      </c>
      <c r="AT124" s="31">
        <v>30</v>
      </c>
      <c r="AU124" s="1">
        <v>3</v>
      </c>
      <c r="AV124" s="1">
        <v>1</v>
      </c>
      <c r="AW124" s="1" t="s">
        <v>151</v>
      </c>
      <c r="AX124" s="1" t="s">
        <v>98</v>
      </c>
      <c r="AZ124" s="31">
        <v>0</v>
      </c>
      <c r="BF124" s="31">
        <v>0</v>
      </c>
      <c r="BL124" s="31">
        <v>0.5</v>
      </c>
      <c r="BM124" s="1">
        <v>0.2</v>
      </c>
      <c r="BN124" s="1">
        <v>0.1</v>
      </c>
      <c r="BO124" s="1" t="s">
        <v>97</v>
      </c>
      <c r="BP124" s="1" t="s">
        <v>114</v>
      </c>
      <c r="BX124" s="31">
        <v>0</v>
      </c>
      <c r="CE124" s="1" t="s">
        <v>156</v>
      </c>
      <c r="CL124" s="32">
        <f t="shared" si="7"/>
        <v>100</v>
      </c>
      <c r="CM124" s="1" t="e">
        <f>VLOOKUP(O124,definitions_list_lookup!$K$30:$L$54,2,0)</f>
        <v>#N/A</v>
      </c>
    </row>
    <row r="125" spans="1:91">
      <c r="A125" s="27">
        <v>43303</v>
      </c>
      <c r="B125" s="1" t="s">
        <v>144</v>
      </c>
      <c r="D125" s="1" t="s">
        <v>86</v>
      </c>
      <c r="E125" s="1">
        <v>41</v>
      </c>
      <c r="F125" s="1">
        <v>4</v>
      </c>
      <c r="G125" s="2" t="str">
        <f t="shared" si="4"/>
        <v>41-4</v>
      </c>
      <c r="H125" s="1">
        <v>83</v>
      </c>
      <c r="I125" s="1">
        <v>95.5</v>
      </c>
      <c r="J125" s="3" t="str">
        <f>IF(((VLOOKUP($G125,Depth_Lookup!$A$3:$J$561,9,0))-(I125/100))&gt;=0,"Good","Too Long")</f>
        <v>Good</v>
      </c>
      <c r="K125" s="28">
        <f>(VLOOKUP($G125,Depth_Lookup!$A$3:$J$561,10,0))+(H125/100)</f>
        <v>77.704999999999998</v>
      </c>
      <c r="L125" s="28">
        <f>(VLOOKUP($G125,Depth_Lookup!$A$3:$J$561,10,0))+(I125/100)</f>
        <v>77.83</v>
      </c>
      <c r="M125" s="29" t="s">
        <v>157</v>
      </c>
      <c r="N125" s="1">
        <v>2</v>
      </c>
      <c r="O125" s="1" t="s">
        <v>117</v>
      </c>
      <c r="P125" s="1" t="s">
        <v>158</v>
      </c>
      <c r="Q125" s="2" t="str">
        <f t="shared" si="5"/>
        <v>Plagioclase-bearing Wehrlite</v>
      </c>
      <c r="R125" s="1" t="s">
        <v>120</v>
      </c>
      <c r="S125" s="1" t="str">
        <f t="shared" si="6"/>
        <v>Modal</v>
      </c>
      <c r="T125" s="1" t="s">
        <v>121</v>
      </c>
      <c r="U125" s="1" t="s">
        <v>102</v>
      </c>
      <c r="V125" s="1" t="s">
        <v>131</v>
      </c>
      <c r="W125" s="30">
        <f>VLOOKUP(V125,definitions_list_lookup!$A$13:$B$19,2,0)</f>
        <v>4</v>
      </c>
      <c r="X125" s="1" t="s">
        <v>94</v>
      </c>
      <c r="Y125" s="1" t="s">
        <v>95</v>
      </c>
      <c r="Z125" s="1" t="s">
        <v>146</v>
      </c>
      <c r="AA125" s="1" t="s">
        <v>147</v>
      </c>
      <c r="AB125" s="1" t="s">
        <v>101</v>
      </c>
      <c r="AC125" s="1" t="s">
        <v>102</v>
      </c>
      <c r="AD125" s="6" t="s">
        <v>148</v>
      </c>
      <c r="AE125" s="2">
        <f>VLOOKUP(AD125,definitions_list_lookup!$V$13:$W$16,2,0)</f>
        <v>3</v>
      </c>
      <c r="AF125" s="7" t="s">
        <v>154</v>
      </c>
      <c r="AG125" s="1" t="s">
        <v>159</v>
      </c>
      <c r="AH125" s="31">
        <v>49</v>
      </c>
      <c r="AI125" s="1">
        <v>2</v>
      </c>
      <c r="AJ125" s="1">
        <v>1</v>
      </c>
      <c r="AK125" s="1" t="s">
        <v>151</v>
      </c>
      <c r="AL125" s="1" t="s">
        <v>98</v>
      </c>
      <c r="AN125" s="31">
        <v>20</v>
      </c>
      <c r="AO125" s="1">
        <v>1</v>
      </c>
      <c r="AP125" s="1">
        <v>0.2</v>
      </c>
      <c r="AQ125" s="1" t="s">
        <v>151</v>
      </c>
      <c r="AR125" s="1" t="s">
        <v>98</v>
      </c>
      <c r="AT125" s="31">
        <v>30</v>
      </c>
      <c r="AU125" s="1">
        <v>5</v>
      </c>
      <c r="AV125" s="1">
        <v>2</v>
      </c>
      <c r="AW125" s="1" t="s">
        <v>151</v>
      </c>
      <c r="AX125" s="1" t="s">
        <v>98</v>
      </c>
      <c r="AZ125" s="31">
        <v>0</v>
      </c>
      <c r="BF125" s="31">
        <v>0</v>
      </c>
      <c r="BL125" s="31">
        <v>1</v>
      </c>
      <c r="BM125" s="1">
        <v>0.5</v>
      </c>
      <c r="BN125" s="1">
        <v>0.2</v>
      </c>
      <c r="BO125" s="1" t="s">
        <v>97</v>
      </c>
      <c r="BP125" s="1" t="s">
        <v>114</v>
      </c>
      <c r="BX125" s="31">
        <v>0</v>
      </c>
      <c r="CE125" s="1" t="s">
        <v>160</v>
      </c>
      <c r="CL125" s="32">
        <f t="shared" si="7"/>
        <v>100</v>
      </c>
      <c r="CM125" s="1" t="str">
        <f>VLOOKUP(O125,definitions_list_lookup!$K$30:$L$54,2,0)</f>
        <v>Pl-b</v>
      </c>
    </row>
    <row r="126" spans="1:91">
      <c r="A126" s="27">
        <v>43303</v>
      </c>
      <c r="B126" s="1" t="s">
        <v>144</v>
      </c>
      <c r="D126" s="1" t="s">
        <v>86</v>
      </c>
      <c r="E126" s="1">
        <v>42</v>
      </c>
      <c r="F126" s="1">
        <v>1</v>
      </c>
      <c r="G126" s="2" t="str">
        <f t="shared" si="4"/>
        <v>42-1</v>
      </c>
      <c r="H126" s="1">
        <v>0</v>
      </c>
      <c r="I126" s="1">
        <v>53</v>
      </c>
      <c r="J126" s="3" t="str">
        <f>IF(((VLOOKUP($G126,Depth_Lookup!$A$3:$J$561,9,0))-(I126/100))&gt;=0,"Good","Too Long")</f>
        <v>Good</v>
      </c>
      <c r="K126" s="28">
        <f>(VLOOKUP($G126,Depth_Lookup!$A$3:$J$561,10,0))+(H126/100)</f>
        <v>77.599999999999994</v>
      </c>
      <c r="L126" s="28">
        <f>(VLOOKUP($G126,Depth_Lookup!$A$3:$J$561,10,0))+(I126/100)</f>
        <v>78.13</v>
      </c>
      <c r="M126" s="29" t="s">
        <v>157</v>
      </c>
      <c r="N126" s="1">
        <v>2</v>
      </c>
      <c r="O126" s="1" t="s">
        <v>117</v>
      </c>
      <c r="P126" s="1" t="s">
        <v>158</v>
      </c>
      <c r="Q126" s="2" t="str">
        <f t="shared" si="5"/>
        <v>Plagioclase-bearing Wehrlite</v>
      </c>
      <c r="R126" s="1" t="s">
        <v>120</v>
      </c>
      <c r="S126" s="1" t="str">
        <f t="shared" si="6"/>
        <v>Modal</v>
      </c>
      <c r="T126" s="1" t="s">
        <v>121</v>
      </c>
      <c r="U126" s="1" t="s">
        <v>102</v>
      </c>
      <c r="V126" s="1" t="s">
        <v>131</v>
      </c>
      <c r="W126" s="30">
        <f>VLOOKUP(V126,definitions_list_lookup!$A$13:$B$19,2,0)</f>
        <v>4</v>
      </c>
      <c r="X126" s="1" t="s">
        <v>94</v>
      </c>
      <c r="Y126" s="1" t="s">
        <v>95</v>
      </c>
      <c r="Z126" s="1" t="s">
        <v>146</v>
      </c>
      <c r="AA126" s="1" t="s">
        <v>147</v>
      </c>
      <c r="AB126" s="1" t="s">
        <v>101</v>
      </c>
      <c r="AC126" s="1" t="s">
        <v>102</v>
      </c>
      <c r="AD126" s="6" t="s">
        <v>148</v>
      </c>
      <c r="AE126" s="2">
        <f>VLOOKUP(AD126,definitions_list_lookup!$V$13:$W$16,2,0)</f>
        <v>3</v>
      </c>
      <c r="AF126" s="7" t="s">
        <v>154</v>
      </c>
      <c r="AG126" s="1" t="s">
        <v>159</v>
      </c>
      <c r="AH126" s="31">
        <v>49</v>
      </c>
      <c r="AI126" s="1">
        <v>2</v>
      </c>
      <c r="AJ126" s="1">
        <v>1</v>
      </c>
      <c r="AK126" s="1" t="s">
        <v>151</v>
      </c>
      <c r="AL126" s="1" t="s">
        <v>98</v>
      </c>
      <c r="AN126" s="31">
        <v>20</v>
      </c>
      <c r="AO126" s="1">
        <v>1</v>
      </c>
      <c r="AP126" s="1">
        <v>0.2</v>
      </c>
      <c r="AQ126" s="1" t="s">
        <v>151</v>
      </c>
      <c r="AR126" s="1" t="s">
        <v>98</v>
      </c>
      <c r="AT126" s="31">
        <v>30</v>
      </c>
      <c r="AU126" s="1">
        <v>5</v>
      </c>
      <c r="AV126" s="1">
        <v>2</v>
      </c>
      <c r="AW126" s="1" t="s">
        <v>151</v>
      </c>
      <c r="AX126" s="1" t="s">
        <v>98</v>
      </c>
      <c r="AZ126" s="31">
        <v>0</v>
      </c>
      <c r="BF126" s="31">
        <v>0</v>
      </c>
      <c r="BL126" s="31">
        <v>1</v>
      </c>
      <c r="BM126" s="1">
        <v>0.5</v>
      </c>
      <c r="BN126" s="1">
        <v>0.2</v>
      </c>
      <c r="BO126" s="1" t="s">
        <v>97</v>
      </c>
      <c r="BP126" s="1" t="s">
        <v>114</v>
      </c>
      <c r="BX126" s="31">
        <v>0</v>
      </c>
      <c r="CE126" s="1" t="s">
        <v>160</v>
      </c>
      <c r="CL126" s="32">
        <f t="shared" si="7"/>
        <v>100</v>
      </c>
      <c r="CM126" s="1" t="str">
        <f>VLOOKUP(O126,definitions_list_lookup!$K$30:$L$54,2,0)</f>
        <v>Pl-b</v>
      </c>
    </row>
    <row r="127" spans="1:91">
      <c r="A127" s="27">
        <v>43303</v>
      </c>
      <c r="B127" s="1" t="s">
        <v>144</v>
      </c>
      <c r="D127" s="1" t="s">
        <v>86</v>
      </c>
      <c r="E127" s="1">
        <v>42</v>
      </c>
      <c r="F127" s="1">
        <v>1</v>
      </c>
      <c r="G127" s="2" t="str">
        <f t="shared" si="4"/>
        <v>42-1</v>
      </c>
      <c r="H127" s="1">
        <v>53</v>
      </c>
      <c r="I127" s="1">
        <v>99.5</v>
      </c>
      <c r="J127" s="3" t="str">
        <f>IF(((VLOOKUP($G127,Depth_Lookup!$A$3:$J$561,9,0))-(I127/100))&gt;=0,"Good","Too Long")</f>
        <v>Good</v>
      </c>
      <c r="K127" s="28">
        <f>(VLOOKUP($G127,Depth_Lookup!$A$3:$J$561,10,0))+(H127/100)</f>
        <v>78.13</v>
      </c>
      <c r="L127" s="28">
        <f>(VLOOKUP($G127,Depth_Lookup!$A$3:$J$561,10,0))+(I127/100)</f>
        <v>78.594999999999999</v>
      </c>
      <c r="M127" s="29" t="s">
        <v>161</v>
      </c>
      <c r="N127" s="1">
        <v>2</v>
      </c>
      <c r="P127" s="1" t="s">
        <v>130</v>
      </c>
      <c r="Q127" s="2" t="str">
        <f t="shared" si="5"/>
        <v xml:space="preserve"> Olivine gabbro</v>
      </c>
      <c r="R127" s="1" t="s">
        <v>120</v>
      </c>
      <c r="S127" s="1" t="str">
        <f t="shared" si="6"/>
        <v>Continuous</v>
      </c>
      <c r="T127" s="1" t="s">
        <v>101</v>
      </c>
      <c r="U127" s="1" t="s">
        <v>102</v>
      </c>
      <c r="V127" s="1" t="s">
        <v>131</v>
      </c>
      <c r="W127" s="30">
        <f>VLOOKUP(V127,definitions_list_lookup!$A$13:$B$19,2,0)</f>
        <v>4</v>
      </c>
      <c r="X127" s="1" t="s">
        <v>94</v>
      </c>
      <c r="Y127" s="1" t="s">
        <v>95</v>
      </c>
      <c r="Z127" s="1" t="s">
        <v>146</v>
      </c>
      <c r="AA127" s="1" t="s">
        <v>147</v>
      </c>
      <c r="AB127" s="1" t="s">
        <v>101</v>
      </c>
      <c r="AC127" s="1" t="s">
        <v>102</v>
      </c>
      <c r="AD127" s="6" t="s">
        <v>162</v>
      </c>
      <c r="AE127" s="2">
        <f>VLOOKUP(AD127,definitions_list_lookup!$V$13:$W$16,2,0)</f>
        <v>2</v>
      </c>
      <c r="AF127" s="7" t="s">
        <v>163</v>
      </c>
      <c r="AG127" s="1" t="s">
        <v>164</v>
      </c>
      <c r="AH127" s="31">
        <v>30</v>
      </c>
      <c r="AI127" s="1">
        <v>2</v>
      </c>
      <c r="AJ127" s="1">
        <v>1</v>
      </c>
      <c r="AK127" s="1" t="s">
        <v>151</v>
      </c>
      <c r="AL127" s="1" t="s">
        <v>98</v>
      </c>
      <c r="AN127" s="31">
        <v>49.5</v>
      </c>
      <c r="AO127" s="1">
        <v>2</v>
      </c>
      <c r="AP127" s="1">
        <v>1</v>
      </c>
      <c r="AQ127" s="1" t="s">
        <v>151</v>
      </c>
      <c r="AR127" s="1" t="s">
        <v>98</v>
      </c>
      <c r="AT127" s="31">
        <v>20</v>
      </c>
      <c r="AU127" s="1">
        <v>3</v>
      </c>
      <c r="AV127" s="1">
        <v>1</v>
      </c>
      <c r="AW127" s="1" t="s">
        <v>151</v>
      </c>
      <c r="AX127" s="1" t="s">
        <v>98</v>
      </c>
      <c r="AZ127" s="31">
        <v>0</v>
      </c>
      <c r="BF127" s="31">
        <v>0</v>
      </c>
      <c r="BL127" s="31">
        <v>0.5</v>
      </c>
      <c r="BM127" s="1">
        <v>0.1</v>
      </c>
      <c r="BN127" s="1">
        <v>0.1</v>
      </c>
      <c r="BO127" s="1" t="s">
        <v>97</v>
      </c>
      <c r="BP127" s="1" t="s">
        <v>114</v>
      </c>
      <c r="BQ127" s="1" t="s">
        <v>165</v>
      </c>
      <c r="BX127" s="31">
        <v>0</v>
      </c>
      <c r="CE127" s="1" t="s">
        <v>166</v>
      </c>
      <c r="CL127" s="32">
        <f t="shared" si="7"/>
        <v>100</v>
      </c>
      <c r="CM127" s="1" t="e">
        <f>VLOOKUP(O127,definitions_list_lookup!$K$30:$L$54,2,0)</f>
        <v>#N/A</v>
      </c>
    </row>
    <row r="128" spans="1:91">
      <c r="A128" s="27">
        <v>43303</v>
      </c>
      <c r="B128" s="1" t="s">
        <v>144</v>
      </c>
      <c r="D128" s="1" t="s">
        <v>86</v>
      </c>
      <c r="E128" s="1">
        <v>42</v>
      </c>
      <c r="F128" s="1">
        <v>2</v>
      </c>
      <c r="G128" s="2" t="str">
        <f t="shared" si="4"/>
        <v>42-2</v>
      </c>
      <c r="H128" s="1">
        <v>0</v>
      </c>
      <c r="I128" s="1">
        <v>23</v>
      </c>
      <c r="J128" s="3" t="str">
        <f>IF(((VLOOKUP($G128,Depth_Lookup!$A$3:$J$561,9,0))-(I128/100))&gt;=0,"Good","Too Long")</f>
        <v>Good</v>
      </c>
      <c r="K128" s="28">
        <f>(VLOOKUP($G128,Depth_Lookup!$A$3:$J$561,10,0))+(H128/100)</f>
        <v>78.594999999999999</v>
      </c>
      <c r="L128" s="28">
        <f>(VLOOKUP($G128,Depth_Lookup!$A$3:$J$561,10,0))+(I128/100)</f>
        <v>78.825000000000003</v>
      </c>
      <c r="M128" s="29" t="s">
        <v>161</v>
      </c>
      <c r="N128" s="1">
        <v>2</v>
      </c>
      <c r="P128" s="1" t="s">
        <v>130</v>
      </c>
      <c r="Q128" s="2" t="str">
        <f t="shared" si="5"/>
        <v xml:space="preserve"> Olivine gabbro</v>
      </c>
      <c r="R128" s="1" t="s">
        <v>100</v>
      </c>
      <c r="S128" s="1" t="str">
        <f t="shared" si="6"/>
        <v>Modal</v>
      </c>
      <c r="V128" s="1" t="s">
        <v>131</v>
      </c>
      <c r="W128" s="30">
        <f>VLOOKUP(V128,definitions_list_lookup!$A$13:$B$19,2,0)</f>
        <v>4</v>
      </c>
      <c r="X128" s="1" t="s">
        <v>94</v>
      </c>
      <c r="Y128" s="1" t="s">
        <v>95</v>
      </c>
      <c r="Z128" s="1" t="s">
        <v>146</v>
      </c>
      <c r="AA128" s="1" t="s">
        <v>147</v>
      </c>
      <c r="AB128" s="1" t="s">
        <v>101</v>
      </c>
      <c r="AC128" s="1" t="s">
        <v>102</v>
      </c>
      <c r="AD128" s="6" t="s">
        <v>162</v>
      </c>
      <c r="AE128" s="2">
        <f>VLOOKUP(AD128,definitions_list_lookup!$V$13:$W$16,2,0)</f>
        <v>2</v>
      </c>
      <c r="AF128" s="7" t="s">
        <v>163</v>
      </c>
      <c r="AG128" s="1" t="s">
        <v>164</v>
      </c>
      <c r="AH128" s="31">
        <v>30</v>
      </c>
      <c r="AI128" s="1">
        <v>2</v>
      </c>
      <c r="AJ128" s="1">
        <v>1</v>
      </c>
      <c r="AK128" s="1" t="s">
        <v>151</v>
      </c>
      <c r="AL128" s="1" t="s">
        <v>98</v>
      </c>
      <c r="AN128" s="31">
        <v>49.5</v>
      </c>
      <c r="AO128" s="1">
        <v>2</v>
      </c>
      <c r="AP128" s="1">
        <v>1</v>
      </c>
      <c r="AQ128" s="1" t="s">
        <v>151</v>
      </c>
      <c r="AR128" s="1" t="s">
        <v>98</v>
      </c>
      <c r="AT128" s="31">
        <v>20</v>
      </c>
      <c r="AU128" s="1">
        <v>3</v>
      </c>
      <c r="AV128" s="1">
        <v>1</v>
      </c>
      <c r="AW128" s="1" t="s">
        <v>151</v>
      </c>
      <c r="AX128" s="1" t="s">
        <v>98</v>
      </c>
      <c r="AZ128" s="31">
        <v>0</v>
      </c>
      <c r="BF128" s="31">
        <v>0</v>
      </c>
      <c r="BL128" s="31">
        <v>0.5</v>
      </c>
      <c r="BM128" s="1">
        <v>0.1</v>
      </c>
      <c r="BN128" s="1">
        <v>0.1</v>
      </c>
      <c r="BO128" s="1" t="s">
        <v>97</v>
      </c>
      <c r="BP128" s="1" t="s">
        <v>114</v>
      </c>
      <c r="BQ128" s="1" t="s">
        <v>165</v>
      </c>
      <c r="BX128" s="31">
        <v>0</v>
      </c>
      <c r="CE128" s="1" t="s">
        <v>166</v>
      </c>
      <c r="CL128" s="32">
        <f t="shared" si="7"/>
        <v>100</v>
      </c>
      <c r="CM128" s="1" t="e">
        <f>VLOOKUP(O128,definitions_list_lookup!$K$30:$L$54,2,0)</f>
        <v>#N/A</v>
      </c>
    </row>
    <row r="129" spans="1:91">
      <c r="A129" s="27">
        <v>43303</v>
      </c>
      <c r="B129" s="1" t="s">
        <v>144</v>
      </c>
      <c r="D129" s="1" t="s">
        <v>86</v>
      </c>
      <c r="E129" s="1">
        <v>42</v>
      </c>
      <c r="F129" s="1">
        <v>2</v>
      </c>
      <c r="G129" s="2" t="str">
        <f t="shared" si="4"/>
        <v>42-2</v>
      </c>
      <c r="H129" s="1">
        <v>23</v>
      </c>
      <c r="I129" s="1">
        <v>94</v>
      </c>
      <c r="J129" s="3" t="str">
        <f>IF(((VLOOKUP($G129,Depth_Lookup!$A$3:$J$561,9,0))-(I129/100))&gt;=0,"Good","Too Long")</f>
        <v>Good</v>
      </c>
      <c r="K129" s="28">
        <f>(VLOOKUP($G129,Depth_Lookup!$A$3:$J$561,10,0))+(H129/100)</f>
        <v>78.825000000000003</v>
      </c>
      <c r="L129" s="28">
        <f>(VLOOKUP($G129,Depth_Lookup!$A$3:$J$561,10,0))+(I129/100)</f>
        <v>79.534999999999997</v>
      </c>
      <c r="M129" s="29" t="s">
        <v>167</v>
      </c>
      <c r="N129" s="1">
        <v>13</v>
      </c>
      <c r="O129" s="1" t="s">
        <v>117</v>
      </c>
      <c r="P129" s="1" t="s">
        <v>158</v>
      </c>
      <c r="Q129" s="2" t="str">
        <f t="shared" si="5"/>
        <v>Plagioclase-bearing Wehrlite</v>
      </c>
      <c r="R129" s="1" t="s">
        <v>120</v>
      </c>
      <c r="S129" s="1" t="str">
        <f t="shared" si="6"/>
        <v>Continuous</v>
      </c>
      <c r="T129" s="1" t="s">
        <v>101</v>
      </c>
      <c r="U129" s="1" t="s">
        <v>102</v>
      </c>
      <c r="V129" s="1" t="s">
        <v>131</v>
      </c>
      <c r="W129" s="30">
        <f>VLOOKUP(V129,definitions_list_lookup!$A$13:$B$19,2,0)</f>
        <v>4</v>
      </c>
      <c r="X129" s="1" t="s">
        <v>94</v>
      </c>
      <c r="Y129" s="1" t="s">
        <v>168</v>
      </c>
      <c r="Z129" s="1" t="s">
        <v>146</v>
      </c>
      <c r="AA129" s="1" t="s">
        <v>147</v>
      </c>
      <c r="AB129" s="1" t="s">
        <v>101</v>
      </c>
      <c r="AC129" s="1" t="s">
        <v>102</v>
      </c>
      <c r="AD129" s="6" t="s">
        <v>162</v>
      </c>
      <c r="AE129" s="2">
        <f>VLOOKUP(AD129,definitions_list_lookup!$V$13:$W$16,2,0)</f>
        <v>2</v>
      </c>
      <c r="AF129" s="7" t="s">
        <v>169</v>
      </c>
      <c r="AG129" s="1" t="s">
        <v>170</v>
      </c>
      <c r="AH129" s="31">
        <v>59.5</v>
      </c>
      <c r="AI129" s="1">
        <v>2</v>
      </c>
      <c r="AJ129" s="1">
        <v>1</v>
      </c>
      <c r="AK129" s="1" t="s">
        <v>151</v>
      </c>
      <c r="AL129" s="1" t="s">
        <v>98</v>
      </c>
      <c r="AN129" s="31">
        <v>20</v>
      </c>
      <c r="AO129" s="1">
        <v>1</v>
      </c>
      <c r="AP129" s="1">
        <v>0.5</v>
      </c>
      <c r="AQ129" s="1" t="s">
        <v>151</v>
      </c>
      <c r="AR129" s="1" t="s">
        <v>98</v>
      </c>
      <c r="AT129" s="31">
        <v>20</v>
      </c>
      <c r="AU129" s="1">
        <v>6</v>
      </c>
      <c r="AV129" s="1">
        <v>1</v>
      </c>
      <c r="AW129" s="1" t="s">
        <v>151</v>
      </c>
      <c r="AX129" s="1" t="s">
        <v>98</v>
      </c>
      <c r="AZ129" s="31">
        <v>0</v>
      </c>
      <c r="BF129" s="31">
        <v>0</v>
      </c>
      <c r="BL129" s="31">
        <v>0.5</v>
      </c>
      <c r="BM129" s="1">
        <v>0.5</v>
      </c>
      <c r="BN129" s="1">
        <v>0.1</v>
      </c>
      <c r="BO129" s="1" t="s">
        <v>97</v>
      </c>
      <c r="BP129" s="1" t="s">
        <v>114</v>
      </c>
      <c r="BX129" s="31">
        <v>0</v>
      </c>
      <c r="CE129" s="1" t="s">
        <v>171</v>
      </c>
      <c r="CL129" s="32">
        <f t="shared" si="7"/>
        <v>100</v>
      </c>
      <c r="CM129" s="1" t="str">
        <f>VLOOKUP(O129,definitions_list_lookup!$K$30:$L$54,2,0)</f>
        <v>Pl-b</v>
      </c>
    </row>
    <row r="130" spans="1:91">
      <c r="A130" s="27">
        <v>43303</v>
      </c>
      <c r="B130" s="1" t="s">
        <v>144</v>
      </c>
      <c r="D130" s="1" t="s">
        <v>86</v>
      </c>
      <c r="E130" s="1">
        <v>42</v>
      </c>
      <c r="F130" s="1">
        <v>3</v>
      </c>
      <c r="G130" s="2" t="str">
        <f t="shared" si="4"/>
        <v>42-3</v>
      </c>
      <c r="H130" s="1">
        <v>0</v>
      </c>
      <c r="I130" s="1">
        <v>19</v>
      </c>
      <c r="J130" s="3" t="str">
        <f>IF(((VLOOKUP($G130,Depth_Lookup!$A$3:$J$561,9,0))-(I130/100))&gt;=0,"Good","Too Long")</f>
        <v>Good</v>
      </c>
      <c r="K130" s="28">
        <f>(VLOOKUP($G130,Depth_Lookup!$A$3:$J$561,10,0))+(H130/100)</f>
        <v>79.534999999999997</v>
      </c>
      <c r="L130" s="28">
        <f>(VLOOKUP($G130,Depth_Lookup!$A$3:$J$561,10,0))+(I130/100)</f>
        <v>79.724999999999994</v>
      </c>
      <c r="M130" s="29" t="s">
        <v>167</v>
      </c>
      <c r="N130" s="1">
        <v>13</v>
      </c>
      <c r="O130" s="1" t="s">
        <v>117</v>
      </c>
      <c r="P130" s="1" t="s">
        <v>158</v>
      </c>
      <c r="Q130" s="2" t="str">
        <f t="shared" si="5"/>
        <v>Plagioclase-bearing Wehrlite</v>
      </c>
      <c r="R130" s="1" t="s">
        <v>100</v>
      </c>
      <c r="S130" s="1" t="str">
        <f t="shared" si="6"/>
        <v>Modal</v>
      </c>
      <c r="V130" s="1" t="s">
        <v>131</v>
      </c>
      <c r="W130" s="30">
        <f>VLOOKUP(V130,definitions_list_lookup!$A$13:$B$19,2,0)</f>
        <v>4</v>
      </c>
      <c r="X130" s="1" t="s">
        <v>94</v>
      </c>
      <c r="Y130" s="1" t="s">
        <v>168</v>
      </c>
      <c r="Z130" s="1" t="s">
        <v>146</v>
      </c>
      <c r="AA130" s="1" t="s">
        <v>147</v>
      </c>
      <c r="AB130" s="1" t="s">
        <v>101</v>
      </c>
      <c r="AC130" s="1" t="s">
        <v>102</v>
      </c>
      <c r="AD130" s="6" t="s">
        <v>162</v>
      </c>
      <c r="AE130" s="2">
        <f>VLOOKUP(AD130,definitions_list_lookup!$V$13:$W$16,2,0)</f>
        <v>2</v>
      </c>
      <c r="AF130" s="7" t="s">
        <v>169</v>
      </c>
      <c r="AG130" s="1" t="s">
        <v>170</v>
      </c>
      <c r="AH130" s="31">
        <v>59.5</v>
      </c>
      <c r="AI130" s="1">
        <v>2</v>
      </c>
      <c r="AJ130" s="1">
        <v>1</v>
      </c>
      <c r="AK130" s="1" t="s">
        <v>151</v>
      </c>
      <c r="AL130" s="1" t="s">
        <v>98</v>
      </c>
      <c r="AN130" s="31">
        <v>20</v>
      </c>
      <c r="AO130" s="1">
        <v>1</v>
      </c>
      <c r="AP130" s="1">
        <v>0.5</v>
      </c>
      <c r="AQ130" s="1" t="s">
        <v>151</v>
      </c>
      <c r="AR130" s="1" t="s">
        <v>98</v>
      </c>
      <c r="AT130" s="31">
        <v>20</v>
      </c>
      <c r="AU130" s="1">
        <v>6</v>
      </c>
      <c r="AV130" s="1">
        <v>1</v>
      </c>
      <c r="AW130" s="1" t="s">
        <v>151</v>
      </c>
      <c r="AX130" s="1" t="s">
        <v>98</v>
      </c>
      <c r="AZ130" s="31">
        <v>0</v>
      </c>
      <c r="BF130" s="31">
        <v>0</v>
      </c>
      <c r="BL130" s="31">
        <v>0.5</v>
      </c>
      <c r="BM130" s="1">
        <v>0.5</v>
      </c>
      <c r="BN130" s="1">
        <v>0.1</v>
      </c>
      <c r="BO130" s="1" t="s">
        <v>97</v>
      </c>
      <c r="BP130" s="1" t="s">
        <v>114</v>
      </c>
      <c r="BX130" s="31">
        <v>0</v>
      </c>
      <c r="CE130" s="1" t="s">
        <v>171</v>
      </c>
      <c r="CL130" s="32">
        <f t="shared" si="7"/>
        <v>100</v>
      </c>
      <c r="CM130" s="1" t="str">
        <f>VLOOKUP(O130,definitions_list_lookup!$K$30:$L$54,2,0)</f>
        <v>Pl-b</v>
      </c>
    </row>
    <row r="131" spans="1:91">
      <c r="A131" s="27">
        <v>43303</v>
      </c>
      <c r="B131" s="1" t="s">
        <v>144</v>
      </c>
      <c r="D131" s="1" t="s">
        <v>86</v>
      </c>
      <c r="E131" s="1">
        <v>42</v>
      </c>
      <c r="F131" s="1">
        <v>3</v>
      </c>
      <c r="G131" s="2" t="str">
        <f t="shared" ref="G131:G194" si="8">E131&amp;"-"&amp;F131</f>
        <v>42-3</v>
      </c>
      <c r="H131" s="1">
        <v>19</v>
      </c>
      <c r="I131" s="1">
        <v>21</v>
      </c>
      <c r="J131" s="3" t="str">
        <f>IF(((VLOOKUP($G131,Depth_Lookup!$A$3:$J$561,9,0))-(I131/100))&gt;=0,"Good","Too Long")</f>
        <v>Good</v>
      </c>
      <c r="K131" s="28">
        <f>(VLOOKUP($G131,Depth_Lookup!$A$3:$J$561,10,0))+(H131/100)</f>
        <v>79.724999999999994</v>
      </c>
      <c r="L131" s="28">
        <f>(VLOOKUP($G131,Depth_Lookup!$A$3:$J$561,10,0))+(I131/100)</f>
        <v>79.74499999999999</v>
      </c>
      <c r="M131" s="29" t="s">
        <v>172</v>
      </c>
      <c r="N131" s="1">
        <v>1</v>
      </c>
      <c r="P131" s="1" t="s">
        <v>104</v>
      </c>
      <c r="Q131" s="2" t="str">
        <f t="shared" ref="Q131:Q194" si="9">O131&amp;" "&amp;P131</f>
        <v xml:space="preserve"> Gabbro</v>
      </c>
      <c r="R131" s="1" t="s">
        <v>120</v>
      </c>
      <c r="S131" s="1" t="str">
        <f t="shared" ref="S131:S194" si="10">R132</f>
        <v>Modal</v>
      </c>
      <c r="T131" s="1" t="s">
        <v>101</v>
      </c>
      <c r="U131" s="1" t="s">
        <v>102</v>
      </c>
      <c r="V131" s="1" t="s">
        <v>131</v>
      </c>
      <c r="W131" s="30">
        <f>VLOOKUP(V131,definitions_list_lookup!$A$13:$B$19,2,0)</f>
        <v>4</v>
      </c>
      <c r="X131" s="1" t="s">
        <v>94</v>
      </c>
      <c r="Y131" s="1" t="s">
        <v>95</v>
      </c>
      <c r="Z131" s="1" t="s">
        <v>146</v>
      </c>
      <c r="AD131" s="6" t="s">
        <v>89</v>
      </c>
      <c r="AE131" s="2">
        <f>VLOOKUP(AD131,definitions_list_lookup!$V$13:$W$16,2,0)</f>
        <v>0</v>
      </c>
      <c r="AG131" s="1" t="s">
        <v>96</v>
      </c>
      <c r="AH131" s="31">
        <v>0</v>
      </c>
      <c r="AN131" s="31">
        <v>60</v>
      </c>
      <c r="AO131" s="1">
        <v>2</v>
      </c>
      <c r="AP131" s="1">
        <v>1</v>
      </c>
      <c r="AQ131" s="1" t="s">
        <v>151</v>
      </c>
      <c r="AR131" s="1" t="s">
        <v>98</v>
      </c>
      <c r="AT131" s="31">
        <v>40</v>
      </c>
      <c r="AU131" s="1">
        <v>3</v>
      </c>
      <c r="AV131" s="1">
        <v>1</v>
      </c>
      <c r="AW131" s="1" t="s">
        <v>151</v>
      </c>
      <c r="AX131" s="1" t="s">
        <v>98</v>
      </c>
      <c r="AZ131" s="31">
        <v>0</v>
      </c>
      <c r="BF131" s="31">
        <v>0</v>
      </c>
      <c r="BL131" s="1">
        <v>0</v>
      </c>
      <c r="BX131" s="31">
        <v>0</v>
      </c>
      <c r="CE131" s="1" t="s">
        <v>173</v>
      </c>
      <c r="CL131" s="32">
        <f t="shared" ref="CL131:CL194" si="11">AH131+AN131+AZ131+AT131+BF131+BL131+BX131</f>
        <v>100</v>
      </c>
      <c r="CM131" s="1" t="e">
        <f>VLOOKUP(O131,definitions_list_lookup!$K$30:$L$54,2,0)</f>
        <v>#N/A</v>
      </c>
    </row>
    <row r="132" spans="1:91">
      <c r="A132" s="27">
        <v>43303</v>
      </c>
      <c r="B132" s="1" t="s">
        <v>144</v>
      </c>
      <c r="D132" s="1" t="s">
        <v>86</v>
      </c>
      <c r="E132" s="1">
        <v>42</v>
      </c>
      <c r="F132" s="1">
        <v>3</v>
      </c>
      <c r="G132" s="2" t="str">
        <f t="shared" si="8"/>
        <v>42-3</v>
      </c>
      <c r="H132" s="1">
        <v>21</v>
      </c>
      <c r="I132" s="1">
        <v>33</v>
      </c>
      <c r="J132" s="3" t="str">
        <f>IF(((VLOOKUP($G132,Depth_Lookup!$A$3:$J$561,9,0))-(I132/100))&gt;=0,"Good","Too Long")</f>
        <v>Good</v>
      </c>
      <c r="K132" s="28">
        <f>(VLOOKUP($G132,Depth_Lookup!$A$3:$J$561,10,0))+(H132/100)</f>
        <v>79.74499999999999</v>
      </c>
      <c r="L132" s="28">
        <f>(VLOOKUP($G132,Depth_Lookup!$A$3:$J$561,10,0))+(I132/100)</f>
        <v>79.864999999999995</v>
      </c>
      <c r="M132" s="29" t="s">
        <v>174</v>
      </c>
      <c r="N132" s="1">
        <v>3</v>
      </c>
      <c r="O132" s="1" t="s">
        <v>117</v>
      </c>
      <c r="P132" s="1" t="s">
        <v>91</v>
      </c>
      <c r="Q132" s="2" t="str">
        <f t="shared" si="9"/>
        <v>Plagioclase-bearing Dunite</v>
      </c>
      <c r="R132" s="1" t="s">
        <v>120</v>
      </c>
      <c r="S132" s="1" t="str">
        <f t="shared" si="10"/>
        <v>Modal</v>
      </c>
      <c r="T132" s="1" t="s">
        <v>101</v>
      </c>
      <c r="U132" s="1" t="s">
        <v>102</v>
      </c>
      <c r="V132" s="1" t="s">
        <v>93</v>
      </c>
      <c r="W132" s="30">
        <f>VLOOKUP(V132,definitions_list_lookup!$A$13:$B$19,2,0)</f>
        <v>3</v>
      </c>
      <c r="X132" s="1" t="s">
        <v>94</v>
      </c>
      <c r="Y132" s="1" t="s">
        <v>95</v>
      </c>
      <c r="Z132" s="1" t="s">
        <v>146</v>
      </c>
      <c r="AD132" s="6" t="s">
        <v>89</v>
      </c>
      <c r="AE132" s="2">
        <f>VLOOKUP(AD132,definitions_list_lookup!$V$13:$W$16,2,0)</f>
        <v>0</v>
      </c>
      <c r="AG132" s="1" t="s">
        <v>96</v>
      </c>
      <c r="AH132" s="31">
        <v>92</v>
      </c>
      <c r="AI132" s="1">
        <v>2</v>
      </c>
      <c r="AJ132" s="1">
        <v>0.5</v>
      </c>
      <c r="AK132" s="1" t="s">
        <v>97</v>
      </c>
      <c r="AL132" s="1" t="s">
        <v>98</v>
      </c>
      <c r="AN132" s="31">
        <v>5.5</v>
      </c>
      <c r="AO132" s="1">
        <v>1</v>
      </c>
      <c r="AP132" s="1">
        <v>0.5</v>
      </c>
      <c r="AQ132" s="1" t="s">
        <v>118</v>
      </c>
      <c r="AR132" s="1" t="s">
        <v>98</v>
      </c>
      <c r="AT132" s="31">
        <v>2</v>
      </c>
      <c r="AU132" s="1">
        <v>1</v>
      </c>
      <c r="AV132" s="1">
        <v>0.5</v>
      </c>
      <c r="AW132" s="1" t="s">
        <v>118</v>
      </c>
      <c r="AX132" s="1" t="s">
        <v>98</v>
      </c>
      <c r="AZ132" s="31">
        <v>0</v>
      </c>
      <c r="BF132" s="31">
        <v>0</v>
      </c>
      <c r="BL132" s="31">
        <v>0.5</v>
      </c>
      <c r="BM132" s="1">
        <v>0.1</v>
      </c>
      <c r="BN132" s="1">
        <v>0.1</v>
      </c>
      <c r="BO132" s="1" t="s">
        <v>97</v>
      </c>
      <c r="BP132" s="1" t="s">
        <v>114</v>
      </c>
      <c r="BX132" s="31">
        <v>0</v>
      </c>
      <c r="CE132" s="1" t="s">
        <v>175</v>
      </c>
      <c r="CL132" s="32">
        <f t="shared" si="11"/>
        <v>100</v>
      </c>
      <c r="CM132" s="1" t="str">
        <f>VLOOKUP(O132,definitions_list_lookup!$K$30:$L$54,2,0)</f>
        <v>Pl-b</v>
      </c>
    </row>
    <row r="133" spans="1:91">
      <c r="A133" s="27">
        <v>43303</v>
      </c>
      <c r="B133" s="1" t="s">
        <v>144</v>
      </c>
      <c r="D133" s="1" t="s">
        <v>86</v>
      </c>
      <c r="E133" s="1">
        <v>42</v>
      </c>
      <c r="F133" s="1">
        <v>3</v>
      </c>
      <c r="G133" s="2" t="str">
        <f t="shared" si="8"/>
        <v>42-3</v>
      </c>
      <c r="H133" s="1">
        <v>33</v>
      </c>
      <c r="I133" s="1">
        <v>73</v>
      </c>
      <c r="J133" s="3" t="str">
        <f>IF(((VLOOKUP($G133,Depth_Lookup!$A$3:$J$561,9,0))-(I133/100))&gt;=0,"Good","Too Long")</f>
        <v>Good</v>
      </c>
      <c r="K133" s="28">
        <f>(VLOOKUP($G133,Depth_Lookup!$A$3:$J$561,10,0))+(H133/100)</f>
        <v>79.864999999999995</v>
      </c>
      <c r="L133" s="28">
        <f>(VLOOKUP($G133,Depth_Lookup!$A$3:$J$561,10,0))+(I133/100)</f>
        <v>80.265000000000001</v>
      </c>
      <c r="M133" s="29" t="s">
        <v>176</v>
      </c>
      <c r="N133" s="1" t="s">
        <v>87</v>
      </c>
      <c r="O133" s="1" t="s">
        <v>117</v>
      </c>
      <c r="P133" s="1" t="s">
        <v>91</v>
      </c>
      <c r="Q133" s="2" t="str">
        <f t="shared" si="9"/>
        <v>Plagioclase-bearing Dunite</v>
      </c>
      <c r="R133" s="1" t="s">
        <v>120</v>
      </c>
      <c r="S133" s="1" t="str">
        <f t="shared" si="10"/>
        <v>Continuous</v>
      </c>
      <c r="T133" s="1" t="s">
        <v>101</v>
      </c>
      <c r="U133" s="1" t="s">
        <v>102</v>
      </c>
      <c r="V133" s="1" t="s">
        <v>93</v>
      </c>
      <c r="W133" s="30">
        <f>VLOOKUP(V133,definitions_list_lookup!$A$13:$B$19,2,0)</f>
        <v>3</v>
      </c>
      <c r="X133" s="1" t="s">
        <v>94</v>
      </c>
      <c r="Y133" s="1" t="s">
        <v>168</v>
      </c>
      <c r="Z133" s="1" t="s">
        <v>146</v>
      </c>
      <c r="AA133" s="1" t="s">
        <v>147</v>
      </c>
      <c r="AB133" s="1" t="s">
        <v>101</v>
      </c>
      <c r="AC133" s="1" t="s">
        <v>102</v>
      </c>
      <c r="AD133" s="6" t="s">
        <v>162</v>
      </c>
      <c r="AE133" s="2">
        <f>VLOOKUP(AD133,definitions_list_lookup!$V$13:$W$16,2,0)</f>
        <v>2</v>
      </c>
      <c r="AF133" s="7" t="s">
        <v>177</v>
      </c>
      <c r="AG133" s="1" t="s">
        <v>178</v>
      </c>
      <c r="AH133" s="31">
        <v>72.5</v>
      </c>
      <c r="AI133" s="1">
        <v>3</v>
      </c>
      <c r="AJ133" s="1">
        <v>0.5</v>
      </c>
      <c r="AK133" s="1" t="s">
        <v>151</v>
      </c>
      <c r="AL133" s="1" t="s">
        <v>98</v>
      </c>
      <c r="AN133" s="31">
        <v>20</v>
      </c>
      <c r="AO133" s="1">
        <v>5</v>
      </c>
      <c r="AP133" s="1">
        <v>1</v>
      </c>
      <c r="AQ133" s="1" t="s">
        <v>151</v>
      </c>
      <c r="AR133" s="1" t="s">
        <v>98</v>
      </c>
      <c r="AS133" s="1" t="s">
        <v>179</v>
      </c>
      <c r="AT133" s="31">
        <v>7</v>
      </c>
      <c r="AU133" s="1">
        <v>4</v>
      </c>
      <c r="AV133" s="1">
        <v>2</v>
      </c>
      <c r="AW133" s="1" t="s">
        <v>180</v>
      </c>
      <c r="AX133" s="1" t="s">
        <v>98</v>
      </c>
      <c r="AZ133" s="31">
        <v>0</v>
      </c>
      <c r="BF133" s="31">
        <v>0</v>
      </c>
      <c r="BL133" s="31">
        <v>0.5</v>
      </c>
      <c r="BM133" s="1">
        <v>0.1</v>
      </c>
      <c r="BN133" s="1">
        <v>0.1</v>
      </c>
      <c r="BO133" s="1" t="s">
        <v>97</v>
      </c>
      <c r="BP133" s="1" t="s">
        <v>114</v>
      </c>
      <c r="BX133" s="31">
        <v>0</v>
      </c>
      <c r="CE133" s="1" t="s">
        <v>181</v>
      </c>
      <c r="CL133" s="32">
        <f t="shared" si="11"/>
        <v>100</v>
      </c>
      <c r="CM133" s="1" t="str">
        <f>VLOOKUP(O133,definitions_list_lookup!$K$30:$L$54,2,0)</f>
        <v>Pl-b</v>
      </c>
    </row>
    <row r="134" spans="1:91">
      <c r="A134" s="27">
        <v>43303</v>
      </c>
      <c r="B134" s="1" t="s">
        <v>144</v>
      </c>
      <c r="D134" s="1" t="s">
        <v>86</v>
      </c>
      <c r="E134" s="1">
        <v>43</v>
      </c>
      <c r="F134" s="1">
        <v>1</v>
      </c>
      <c r="G134" s="2" t="str">
        <f t="shared" si="8"/>
        <v>43-1</v>
      </c>
      <c r="H134" s="1">
        <v>0</v>
      </c>
      <c r="I134" s="1">
        <v>2</v>
      </c>
      <c r="J134" s="3" t="str">
        <f>IF(((VLOOKUP($G134,Depth_Lookup!$A$3:$J$561,9,0))-(I134/100))&gt;=0,"Good","Too Long")</f>
        <v>Good</v>
      </c>
      <c r="K134" s="28">
        <f>(VLOOKUP($G134,Depth_Lookup!$A$3:$J$561,10,0))+(H134/100)</f>
        <v>80</v>
      </c>
      <c r="L134" s="28">
        <f>(VLOOKUP($G134,Depth_Lookup!$A$3:$J$561,10,0))+(I134/100)</f>
        <v>80.02</v>
      </c>
      <c r="M134" s="29" t="s">
        <v>176</v>
      </c>
      <c r="N134" s="1" t="s">
        <v>87</v>
      </c>
      <c r="O134" s="1" t="s">
        <v>117</v>
      </c>
      <c r="P134" s="1" t="s">
        <v>91</v>
      </c>
      <c r="Q134" s="2" t="str">
        <f t="shared" si="9"/>
        <v>Plagioclase-bearing Dunite</v>
      </c>
      <c r="R134" s="1" t="s">
        <v>100</v>
      </c>
      <c r="S134" s="1" t="str">
        <f t="shared" si="10"/>
        <v>Modal</v>
      </c>
      <c r="V134" s="1" t="s">
        <v>93</v>
      </c>
      <c r="W134" s="30">
        <f>VLOOKUP(V134,definitions_list_lookup!$A$13:$B$19,2,0)</f>
        <v>3</v>
      </c>
      <c r="X134" s="1" t="s">
        <v>94</v>
      </c>
      <c r="Y134" s="1" t="s">
        <v>168</v>
      </c>
      <c r="Z134" s="1" t="s">
        <v>146</v>
      </c>
      <c r="AA134" s="1" t="s">
        <v>147</v>
      </c>
      <c r="AB134" s="1" t="s">
        <v>101</v>
      </c>
      <c r="AC134" s="1" t="s">
        <v>102</v>
      </c>
      <c r="AD134" s="6" t="s">
        <v>162</v>
      </c>
      <c r="AE134" s="2">
        <f>VLOOKUP(AD134,definitions_list_lookup!$V$13:$W$16,2,0)</f>
        <v>2</v>
      </c>
      <c r="AF134" s="7" t="s">
        <v>177</v>
      </c>
      <c r="AG134" s="1" t="s">
        <v>178</v>
      </c>
      <c r="AH134" s="31">
        <v>72.5</v>
      </c>
      <c r="AI134" s="1">
        <v>3</v>
      </c>
      <c r="AJ134" s="1">
        <v>0.5</v>
      </c>
      <c r="AK134" s="1" t="s">
        <v>151</v>
      </c>
      <c r="AL134" s="1" t="s">
        <v>98</v>
      </c>
      <c r="AN134" s="31">
        <v>20</v>
      </c>
      <c r="AO134" s="1">
        <v>5</v>
      </c>
      <c r="AP134" s="1">
        <v>1</v>
      </c>
      <c r="AQ134" s="1" t="s">
        <v>151</v>
      </c>
      <c r="AR134" s="1" t="s">
        <v>98</v>
      </c>
      <c r="AS134" s="1" t="s">
        <v>179</v>
      </c>
      <c r="AT134" s="31">
        <v>7</v>
      </c>
      <c r="AU134" s="1">
        <v>4</v>
      </c>
      <c r="AV134" s="1">
        <v>2</v>
      </c>
      <c r="AW134" s="1" t="s">
        <v>180</v>
      </c>
      <c r="AX134" s="1" t="s">
        <v>98</v>
      </c>
      <c r="AZ134" s="31">
        <v>0</v>
      </c>
      <c r="BF134" s="31">
        <v>0</v>
      </c>
      <c r="BL134" s="31">
        <v>0.5</v>
      </c>
      <c r="BM134" s="1">
        <v>0.1</v>
      </c>
      <c r="BN134" s="1">
        <v>0.1</v>
      </c>
      <c r="BO134" s="1" t="s">
        <v>97</v>
      </c>
      <c r="BP134" s="1" t="s">
        <v>114</v>
      </c>
      <c r="BX134" s="31">
        <v>0</v>
      </c>
      <c r="CE134" s="1" t="s">
        <v>181</v>
      </c>
      <c r="CL134" s="32">
        <f t="shared" si="11"/>
        <v>100</v>
      </c>
      <c r="CM134" s="1" t="str">
        <f>VLOOKUP(O134,definitions_list_lookup!$K$30:$L$54,2,0)</f>
        <v>Pl-b</v>
      </c>
    </row>
    <row r="135" spans="1:91">
      <c r="A135" s="27">
        <v>43303</v>
      </c>
      <c r="B135" s="1" t="s">
        <v>144</v>
      </c>
      <c r="D135" s="1" t="s">
        <v>86</v>
      </c>
      <c r="E135" s="1">
        <v>43</v>
      </c>
      <c r="F135" s="1">
        <v>1</v>
      </c>
      <c r="G135" s="2" t="str">
        <f t="shared" si="8"/>
        <v>43-1</v>
      </c>
      <c r="H135" s="1">
        <v>2</v>
      </c>
      <c r="I135" s="1">
        <v>27</v>
      </c>
      <c r="J135" s="3" t="str">
        <f>IF(((VLOOKUP($G135,Depth_Lookup!$A$3:$J$561,9,0))-(I135/100))&gt;=0,"Good","Too Long")</f>
        <v>Good</v>
      </c>
      <c r="K135" s="28">
        <f>(VLOOKUP($G135,Depth_Lookup!$A$3:$J$561,10,0))+(H135/100)</f>
        <v>80.02</v>
      </c>
      <c r="L135" s="28">
        <f>(VLOOKUP($G135,Depth_Lookup!$A$3:$J$561,10,0))+(I135/100)</f>
        <v>80.27</v>
      </c>
      <c r="M135" s="29" t="s">
        <v>182</v>
      </c>
      <c r="N135" s="1" t="s">
        <v>87</v>
      </c>
      <c r="P135" s="1" t="s">
        <v>91</v>
      </c>
      <c r="Q135" s="2" t="str">
        <f t="shared" si="9"/>
        <v xml:space="preserve"> Dunite</v>
      </c>
      <c r="R135" s="1" t="s">
        <v>120</v>
      </c>
      <c r="S135" s="1" t="str">
        <f t="shared" si="10"/>
        <v>Not recovered</v>
      </c>
      <c r="T135" s="1" t="s">
        <v>101</v>
      </c>
      <c r="U135" s="1" t="s">
        <v>102</v>
      </c>
      <c r="V135" s="1" t="s">
        <v>93</v>
      </c>
      <c r="W135" s="30">
        <f>VLOOKUP(V135,definitions_list_lookup!$A$13:$B$19,2,0)</f>
        <v>3</v>
      </c>
      <c r="X135" s="1" t="s">
        <v>94</v>
      </c>
      <c r="Y135" s="1" t="s">
        <v>95</v>
      </c>
      <c r="AD135" s="6" t="s">
        <v>89</v>
      </c>
      <c r="AE135" s="2">
        <f>VLOOKUP(AD135,definitions_list_lookup!$V$13:$W$16,2,0)</f>
        <v>0</v>
      </c>
      <c r="AH135" s="31">
        <v>99</v>
      </c>
      <c r="AI135" s="1">
        <v>2</v>
      </c>
      <c r="AJ135" s="1">
        <v>0.5</v>
      </c>
      <c r="AK135" s="1" t="s">
        <v>97</v>
      </c>
      <c r="AL135" s="1" t="s">
        <v>98</v>
      </c>
      <c r="AN135" s="31">
        <v>0</v>
      </c>
      <c r="AT135" s="31">
        <v>0</v>
      </c>
      <c r="AZ135" s="31">
        <v>0</v>
      </c>
      <c r="BF135" s="31">
        <v>0</v>
      </c>
      <c r="BL135" s="31">
        <v>0.5</v>
      </c>
      <c r="BM135" s="1">
        <v>0.5</v>
      </c>
      <c r="BN135" s="1">
        <v>0.1</v>
      </c>
      <c r="BO135" s="1" t="s">
        <v>97</v>
      </c>
      <c r="BP135" s="1" t="s">
        <v>114</v>
      </c>
      <c r="BX135" s="31">
        <v>0.5</v>
      </c>
      <c r="BY135" s="1">
        <v>0.5</v>
      </c>
      <c r="BZ135" s="1">
        <v>0.1</v>
      </c>
      <c r="CA135" s="1" t="s">
        <v>118</v>
      </c>
      <c r="CB135" s="1" t="s">
        <v>98</v>
      </c>
      <c r="CE135" s="1" t="s">
        <v>123</v>
      </c>
      <c r="CL135" s="32">
        <f t="shared" si="11"/>
        <v>100</v>
      </c>
      <c r="CM135" s="1" t="e">
        <f>VLOOKUP(O135,definitions_list_lookup!$K$30:$L$54,2,0)</f>
        <v>#N/A</v>
      </c>
    </row>
    <row r="136" spans="1:91">
      <c r="A136" s="27">
        <v>43303</v>
      </c>
      <c r="B136" s="1" t="s">
        <v>144</v>
      </c>
      <c r="D136" s="1" t="s">
        <v>86</v>
      </c>
      <c r="E136" s="1">
        <v>43</v>
      </c>
      <c r="F136" s="1">
        <v>1</v>
      </c>
      <c r="G136" s="2" t="str">
        <f t="shared" si="8"/>
        <v>43-1</v>
      </c>
      <c r="H136" s="1">
        <v>27</v>
      </c>
      <c r="I136" s="1">
        <v>66.5</v>
      </c>
      <c r="J136" s="3" t="str">
        <f>IF(((VLOOKUP($G136,Depth_Lookup!$A$3:$J$561,9,0))-(I136/100))&gt;=0,"Good","Too Long")</f>
        <v>Good</v>
      </c>
      <c r="K136" s="28">
        <f>(VLOOKUP($G136,Depth_Lookup!$A$3:$J$561,10,0))+(H136/100)</f>
        <v>80.27</v>
      </c>
      <c r="L136" s="28">
        <f>(VLOOKUP($G136,Depth_Lookup!$A$3:$J$561,10,0))+(I136/100)</f>
        <v>80.665000000000006</v>
      </c>
      <c r="M136" s="29" t="s">
        <v>183</v>
      </c>
      <c r="N136" s="1">
        <v>12</v>
      </c>
      <c r="P136" s="1" t="s">
        <v>104</v>
      </c>
      <c r="Q136" s="2" t="str">
        <f t="shared" si="9"/>
        <v xml:space="preserve"> Gabbro</v>
      </c>
      <c r="R136" s="1" t="s">
        <v>92</v>
      </c>
      <c r="S136" s="1" t="str">
        <f t="shared" si="10"/>
        <v>Continuous</v>
      </c>
      <c r="V136" s="1" t="s">
        <v>131</v>
      </c>
      <c r="W136" s="30">
        <f>VLOOKUP(V136,definitions_list_lookup!$A$13:$B$19,2,0)</f>
        <v>4</v>
      </c>
      <c r="X136" s="1" t="s">
        <v>94</v>
      </c>
      <c r="Y136" s="1" t="s">
        <v>95</v>
      </c>
      <c r="Z136" s="1" t="s">
        <v>184</v>
      </c>
      <c r="AA136" s="1" t="s">
        <v>147</v>
      </c>
      <c r="AB136" s="1" t="s">
        <v>101</v>
      </c>
      <c r="AC136" s="1" t="s">
        <v>102</v>
      </c>
      <c r="AD136" s="6" t="s">
        <v>185</v>
      </c>
      <c r="AE136" s="2">
        <f>VLOOKUP(AD136,definitions_list_lookup!$V$13:$W$16,2,0)</f>
        <v>1</v>
      </c>
      <c r="AF136" s="7" t="s">
        <v>154</v>
      </c>
      <c r="AG136" s="1" t="s">
        <v>186</v>
      </c>
      <c r="AH136" s="31">
        <v>2</v>
      </c>
      <c r="AI136" s="1">
        <v>2</v>
      </c>
      <c r="AJ136" s="1">
        <v>1</v>
      </c>
      <c r="AK136" s="1" t="s">
        <v>97</v>
      </c>
      <c r="AL136" s="1" t="s">
        <v>98</v>
      </c>
      <c r="AN136" s="31">
        <v>59.9</v>
      </c>
      <c r="AO136" s="1">
        <v>3</v>
      </c>
      <c r="AP136" s="1">
        <v>1</v>
      </c>
      <c r="AQ136" s="1" t="s">
        <v>97</v>
      </c>
      <c r="AR136" s="1" t="s">
        <v>98</v>
      </c>
      <c r="AT136" s="31">
        <v>38</v>
      </c>
      <c r="AU136" s="1">
        <v>2</v>
      </c>
      <c r="AV136" s="1">
        <v>1</v>
      </c>
      <c r="AW136" s="1" t="s">
        <v>97</v>
      </c>
      <c r="AX136" s="1" t="s">
        <v>98</v>
      </c>
      <c r="AZ136" s="31">
        <v>0</v>
      </c>
      <c r="BF136" s="31">
        <v>0</v>
      </c>
      <c r="BL136" s="31">
        <v>0.1</v>
      </c>
      <c r="BM136" s="1">
        <v>0.1</v>
      </c>
      <c r="BN136" s="1">
        <v>0.1</v>
      </c>
      <c r="BO136" s="1" t="s">
        <v>97</v>
      </c>
      <c r="BP136" s="1" t="s">
        <v>114</v>
      </c>
      <c r="BQ136" s="1" t="s">
        <v>187</v>
      </c>
      <c r="BX136" s="31">
        <v>0</v>
      </c>
      <c r="CE136" s="1" t="s">
        <v>104</v>
      </c>
      <c r="CL136" s="32">
        <f t="shared" si="11"/>
        <v>100</v>
      </c>
      <c r="CM136" s="1" t="e">
        <f>VLOOKUP(O136,definitions_list_lookup!$K$30:$L$54,2,0)</f>
        <v>#N/A</v>
      </c>
    </row>
    <row r="137" spans="1:91">
      <c r="A137" s="27">
        <v>43303</v>
      </c>
      <c r="B137" s="1" t="s">
        <v>144</v>
      </c>
      <c r="D137" s="1" t="s">
        <v>86</v>
      </c>
      <c r="E137" s="1">
        <v>44</v>
      </c>
      <c r="F137" s="1">
        <v>1</v>
      </c>
      <c r="G137" s="2" t="str">
        <f t="shared" si="8"/>
        <v>44-1</v>
      </c>
      <c r="H137" s="1">
        <v>0</v>
      </c>
      <c r="I137" s="1">
        <v>76</v>
      </c>
      <c r="J137" s="3" t="str">
        <f>IF(((VLOOKUP($G137,Depth_Lookup!$A$3:$J$561,9,0))-(I137/100))&gt;=0,"Good","Too Long")</f>
        <v>Good</v>
      </c>
      <c r="K137" s="28">
        <f>(VLOOKUP($G137,Depth_Lookup!$A$3:$J$561,10,0))+(H137/100)</f>
        <v>80.599999999999994</v>
      </c>
      <c r="L137" s="28">
        <f>(VLOOKUP($G137,Depth_Lookup!$A$3:$J$561,10,0))+(I137/100)</f>
        <v>81.36</v>
      </c>
      <c r="M137" s="29" t="s">
        <v>183</v>
      </c>
      <c r="N137" s="1">
        <v>12</v>
      </c>
      <c r="P137" s="1" t="s">
        <v>104</v>
      </c>
      <c r="Q137" s="2" t="str">
        <f t="shared" si="9"/>
        <v xml:space="preserve"> Gabbro</v>
      </c>
      <c r="R137" s="1" t="s">
        <v>100</v>
      </c>
      <c r="S137" s="1" t="str">
        <f t="shared" si="10"/>
        <v>Continuous</v>
      </c>
      <c r="V137" s="1" t="s">
        <v>131</v>
      </c>
      <c r="W137" s="30">
        <f>VLOOKUP(V137,definitions_list_lookup!$A$13:$B$19,2,0)</f>
        <v>4</v>
      </c>
      <c r="X137" s="1" t="s">
        <v>94</v>
      </c>
      <c r="Y137" s="1" t="s">
        <v>95</v>
      </c>
      <c r="Z137" s="1" t="s">
        <v>184</v>
      </c>
      <c r="AA137" s="1" t="s">
        <v>147</v>
      </c>
      <c r="AB137" s="1" t="s">
        <v>101</v>
      </c>
      <c r="AC137" s="1" t="s">
        <v>102</v>
      </c>
      <c r="AD137" s="6" t="s">
        <v>185</v>
      </c>
      <c r="AE137" s="2">
        <f>VLOOKUP(AD137,definitions_list_lookup!$V$13:$W$16,2,0)</f>
        <v>1</v>
      </c>
      <c r="AF137" s="7" t="s">
        <v>154</v>
      </c>
      <c r="AG137" s="1" t="s">
        <v>186</v>
      </c>
      <c r="AH137" s="31">
        <v>2</v>
      </c>
      <c r="AI137" s="1">
        <v>2</v>
      </c>
      <c r="AJ137" s="1">
        <v>1</v>
      </c>
      <c r="AK137" s="1" t="s">
        <v>97</v>
      </c>
      <c r="AL137" s="1" t="s">
        <v>98</v>
      </c>
      <c r="AN137" s="31">
        <v>59.9</v>
      </c>
      <c r="AO137" s="1">
        <v>3</v>
      </c>
      <c r="AP137" s="1">
        <v>1</v>
      </c>
      <c r="AQ137" s="1" t="s">
        <v>97</v>
      </c>
      <c r="AR137" s="1" t="s">
        <v>98</v>
      </c>
      <c r="AT137" s="31">
        <v>38</v>
      </c>
      <c r="AU137" s="1">
        <v>2</v>
      </c>
      <c r="AV137" s="1">
        <v>1</v>
      </c>
      <c r="AW137" s="1" t="s">
        <v>97</v>
      </c>
      <c r="AX137" s="1" t="s">
        <v>98</v>
      </c>
      <c r="AZ137" s="31">
        <v>0</v>
      </c>
      <c r="BF137" s="31">
        <v>0</v>
      </c>
      <c r="BL137" s="31">
        <v>0.1</v>
      </c>
      <c r="BM137" s="1">
        <v>0.1</v>
      </c>
      <c r="BN137" s="1">
        <v>0.1</v>
      </c>
      <c r="BO137" s="1" t="s">
        <v>97</v>
      </c>
      <c r="BP137" s="1" t="s">
        <v>114</v>
      </c>
      <c r="BQ137" s="1" t="s">
        <v>187</v>
      </c>
      <c r="BX137" s="31">
        <v>0</v>
      </c>
      <c r="CE137" s="1" t="s">
        <v>104</v>
      </c>
      <c r="CL137" s="32">
        <f t="shared" si="11"/>
        <v>100</v>
      </c>
      <c r="CM137" s="1" t="e">
        <f>VLOOKUP(O137,definitions_list_lookup!$K$30:$L$54,2,0)</f>
        <v>#N/A</v>
      </c>
    </row>
    <row r="138" spans="1:91">
      <c r="A138" s="27">
        <v>43303</v>
      </c>
      <c r="B138" s="1" t="s">
        <v>144</v>
      </c>
      <c r="D138" s="1" t="s">
        <v>86</v>
      </c>
      <c r="E138" s="1">
        <v>44</v>
      </c>
      <c r="F138" s="1">
        <v>2</v>
      </c>
      <c r="G138" s="2" t="str">
        <f t="shared" si="8"/>
        <v>44-2</v>
      </c>
      <c r="H138" s="1">
        <v>0</v>
      </c>
      <c r="I138" s="1">
        <v>78.5</v>
      </c>
      <c r="J138" s="3" t="str">
        <f>IF(((VLOOKUP($G138,Depth_Lookup!$A$3:$J$561,9,0))-(I138/100))&gt;=0,"Good","Too Long")</f>
        <v>Good</v>
      </c>
      <c r="K138" s="28">
        <f>(VLOOKUP($G138,Depth_Lookup!$A$3:$J$561,10,0))+(H138/100)</f>
        <v>81.36</v>
      </c>
      <c r="L138" s="28">
        <f>(VLOOKUP($G138,Depth_Lookup!$A$3:$J$561,10,0))+(I138/100)</f>
        <v>82.144999999999996</v>
      </c>
      <c r="M138" s="29" t="s">
        <v>183</v>
      </c>
      <c r="N138" s="1">
        <v>12</v>
      </c>
      <c r="P138" s="1" t="s">
        <v>104</v>
      </c>
      <c r="Q138" s="2" t="str">
        <f t="shared" si="9"/>
        <v xml:space="preserve"> Gabbro</v>
      </c>
      <c r="R138" s="1" t="s">
        <v>100</v>
      </c>
      <c r="S138" s="1" t="str">
        <f t="shared" si="10"/>
        <v>Continuous</v>
      </c>
      <c r="V138" s="1" t="s">
        <v>131</v>
      </c>
      <c r="W138" s="30">
        <f>VLOOKUP(V138,definitions_list_lookup!$A$13:$B$19,2,0)</f>
        <v>4</v>
      </c>
      <c r="X138" s="1" t="s">
        <v>94</v>
      </c>
      <c r="Y138" s="1" t="s">
        <v>95</v>
      </c>
      <c r="Z138" s="1" t="s">
        <v>184</v>
      </c>
      <c r="AA138" s="1" t="s">
        <v>147</v>
      </c>
      <c r="AB138" s="1" t="s">
        <v>101</v>
      </c>
      <c r="AC138" s="1" t="s">
        <v>102</v>
      </c>
      <c r="AD138" s="6" t="s">
        <v>185</v>
      </c>
      <c r="AE138" s="2">
        <f>VLOOKUP(AD138,definitions_list_lookup!$V$13:$W$16,2,0)</f>
        <v>1</v>
      </c>
      <c r="AF138" s="7" t="s">
        <v>154</v>
      </c>
      <c r="AG138" s="1" t="s">
        <v>186</v>
      </c>
      <c r="AH138" s="31">
        <v>2</v>
      </c>
      <c r="AI138" s="1">
        <v>2</v>
      </c>
      <c r="AJ138" s="1">
        <v>1</v>
      </c>
      <c r="AK138" s="1" t="s">
        <v>97</v>
      </c>
      <c r="AL138" s="1" t="s">
        <v>98</v>
      </c>
      <c r="AN138" s="31">
        <v>59.9</v>
      </c>
      <c r="AO138" s="1">
        <v>3</v>
      </c>
      <c r="AP138" s="1">
        <v>1</v>
      </c>
      <c r="AQ138" s="1" t="s">
        <v>97</v>
      </c>
      <c r="AR138" s="1" t="s">
        <v>98</v>
      </c>
      <c r="AT138" s="31">
        <v>38</v>
      </c>
      <c r="AU138" s="1">
        <v>2</v>
      </c>
      <c r="AV138" s="1">
        <v>1</v>
      </c>
      <c r="AW138" s="1" t="s">
        <v>97</v>
      </c>
      <c r="AX138" s="1" t="s">
        <v>98</v>
      </c>
      <c r="AZ138" s="31">
        <v>0</v>
      </c>
      <c r="BF138" s="31">
        <v>0</v>
      </c>
      <c r="BL138" s="31">
        <v>0.1</v>
      </c>
      <c r="BM138" s="1">
        <v>0.1</v>
      </c>
      <c r="BN138" s="1">
        <v>0.1</v>
      </c>
      <c r="BO138" s="1" t="s">
        <v>97</v>
      </c>
      <c r="BP138" s="1" t="s">
        <v>114</v>
      </c>
      <c r="BQ138" s="1" t="s">
        <v>187</v>
      </c>
      <c r="BX138" s="31">
        <v>0</v>
      </c>
      <c r="CE138" s="1" t="s">
        <v>104</v>
      </c>
      <c r="CL138" s="32">
        <f t="shared" si="11"/>
        <v>100</v>
      </c>
      <c r="CM138" s="1" t="e">
        <f>VLOOKUP(O138,definitions_list_lookup!$K$30:$L$54,2,0)</f>
        <v>#N/A</v>
      </c>
    </row>
    <row r="139" spans="1:91">
      <c r="A139" s="27">
        <v>43303</v>
      </c>
      <c r="B139" s="1" t="s">
        <v>144</v>
      </c>
      <c r="D139" s="1" t="s">
        <v>86</v>
      </c>
      <c r="E139" s="1">
        <v>44</v>
      </c>
      <c r="F139" s="1">
        <v>3</v>
      </c>
      <c r="G139" s="2" t="str">
        <f t="shared" si="8"/>
        <v>44-3</v>
      </c>
      <c r="H139" s="1">
        <v>0</v>
      </c>
      <c r="I139" s="1">
        <v>92</v>
      </c>
      <c r="J139" s="3" t="str">
        <f>IF(((VLOOKUP($G139,Depth_Lookup!$A$3:$J$561,9,0))-(I139/100))&gt;=0,"Good","Too Long")</f>
        <v>Good</v>
      </c>
      <c r="K139" s="28">
        <f>(VLOOKUP($G139,Depth_Lookup!$A$3:$J$561,10,0))+(H139/100)</f>
        <v>82.144999999999996</v>
      </c>
      <c r="L139" s="28">
        <f>(VLOOKUP($G139,Depth_Lookup!$A$3:$J$561,10,0))+(I139/100)</f>
        <v>83.064999999999998</v>
      </c>
      <c r="M139" s="29" t="s">
        <v>183</v>
      </c>
      <c r="N139" s="1">
        <v>12</v>
      </c>
      <c r="P139" s="1" t="s">
        <v>104</v>
      </c>
      <c r="Q139" s="2" t="str">
        <f t="shared" si="9"/>
        <v xml:space="preserve"> Gabbro</v>
      </c>
      <c r="R139" s="1" t="s">
        <v>100</v>
      </c>
      <c r="S139" s="1" t="str">
        <f t="shared" si="10"/>
        <v>Continuous</v>
      </c>
      <c r="V139" s="1" t="s">
        <v>131</v>
      </c>
      <c r="W139" s="30">
        <f>VLOOKUP(V139,definitions_list_lookup!$A$13:$B$19,2,0)</f>
        <v>4</v>
      </c>
      <c r="X139" s="1" t="s">
        <v>94</v>
      </c>
      <c r="Y139" s="1" t="s">
        <v>95</v>
      </c>
      <c r="Z139" s="1" t="s">
        <v>184</v>
      </c>
      <c r="AA139" s="1" t="s">
        <v>147</v>
      </c>
      <c r="AB139" s="1" t="s">
        <v>101</v>
      </c>
      <c r="AC139" s="1" t="s">
        <v>102</v>
      </c>
      <c r="AD139" s="6" t="s">
        <v>185</v>
      </c>
      <c r="AE139" s="2">
        <f>VLOOKUP(AD139,definitions_list_lookup!$V$13:$W$16,2,0)</f>
        <v>1</v>
      </c>
      <c r="AF139" s="7" t="s">
        <v>154</v>
      </c>
      <c r="AG139" s="1" t="s">
        <v>186</v>
      </c>
      <c r="AH139" s="31">
        <v>2</v>
      </c>
      <c r="AI139" s="1">
        <v>2</v>
      </c>
      <c r="AJ139" s="1">
        <v>1</v>
      </c>
      <c r="AK139" s="1" t="s">
        <v>97</v>
      </c>
      <c r="AL139" s="1" t="s">
        <v>98</v>
      </c>
      <c r="AN139" s="31">
        <v>59.9</v>
      </c>
      <c r="AO139" s="1">
        <v>3</v>
      </c>
      <c r="AP139" s="1">
        <v>1</v>
      </c>
      <c r="AQ139" s="1" t="s">
        <v>97</v>
      </c>
      <c r="AR139" s="1" t="s">
        <v>98</v>
      </c>
      <c r="AT139" s="31">
        <v>38</v>
      </c>
      <c r="AU139" s="1">
        <v>2</v>
      </c>
      <c r="AV139" s="1">
        <v>1</v>
      </c>
      <c r="AW139" s="1" t="s">
        <v>97</v>
      </c>
      <c r="AX139" s="1" t="s">
        <v>98</v>
      </c>
      <c r="AZ139" s="31">
        <v>0</v>
      </c>
      <c r="BF139" s="31">
        <v>0</v>
      </c>
      <c r="BL139" s="31">
        <v>0.1</v>
      </c>
      <c r="BM139" s="1">
        <v>0.1</v>
      </c>
      <c r="BN139" s="1">
        <v>0.1</v>
      </c>
      <c r="BO139" s="1" t="s">
        <v>97</v>
      </c>
      <c r="BP139" s="1" t="s">
        <v>114</v>
      </c>
      <c r="BQ139" s="1" t="s">
        <v>187</v>
      </c>
      <c r="BX139" s="31">
        <v>0</v>
      </c>
      <c r="CE139" s="1" t="s">
        <v>104</v>
      </c>
      <c r="CL139" s="32">
        <f t="shared" si="11"/>
        <v>100</v>
      </c>
      <c r="CM139" s="1" t="e">
        <f>VLOOKUP(O139,definitions_list_lookup!$K$30:$L$54,2,0)</f>
        <v>#N/A</v>
      </c>
    </row>
    <row r="140" spans="1:91">
      <c r="A140" s="27">
        <v>43303</v>
      </c>
      <c r="B140" s="1" t="s">
        <v>144</v>
      </c>
      <c r="D140" s="1" t="s">
        <v>86</v>
      </c>
      <c r="E140" s="1">
        <v>44</v>
      </c>
      <c r="F140" s="1">
        <v>4</v>
      </c>
      <c r="G140" s="2" t="str">
        <f t="shared" si="8"/>
        <v>44-4</v>
      </c>
      <c r="H140" s="1">
        <v>0</v>
      </c>
      <c r="I140" s="1">
        <v>32</v>
      </c>
      <c r="J140" s="3" t="str">
        <f>IF(((VLOOKUP($G140,Depth_Lookup!$A$3:$J$561,9,0))-(I140/100))&gt;=0,"Good","Too Long")</f>
        <v>Good</v>
      </c>
      <c r="K140" s="28">
        <f>(VLOOKUP($G140,Depth_Lookup!$A$3:$J$561,10,0))+(H140/100)</f>
        <v>83.064999999999998</v>
      </c>
      <c r="L140" s="28">
        <f>(VLOOKUP($G140,Depth_Lookup!$A$3:$J$561,10,0))+(I140/100)</f>
        <v>83.384999999999991</v>
      </c>
      <c r="M140" s="29" t="s">
        <v>183</v>
      </c>
      <c r="N140" s="1">
        <v>12</v>
      </c>
      <c r="P140" s="1" t="s">
        <v>104</v>
      </c>
      <c r="Q140" s="2" t="str">
        <f t="shared" si="9"/>
        <v xml:space="preserve"> Gabbro</v>
      </c>
      <c r="R140" s="1" t="s">
        <v>100</v>
      </c>
      <c r="S140" s="1" t="str">
        <f t="shared" si="10"/>
        <v>Sheared</v>
      </c>
      <c r="V140" s="1" t="s">
        <v>131</v>
      </c>
      <c r="W140" s="30">
        <f>VLOOKUP(V140,definitions_list_lookup!$A$13:$B$19,2,0)</f>
        <v>4</v>
      </c>
      <c r="X140" s="1" t="s">
        <v>94</v>
      </c>
      <c r="Y140" s="1" t="s">
        <v>95</v>
      </c>
      <c r="Z140" s="1" t="s">
        <v>184</v>
      </c>
      <c r="AA140" s="1" t="s">
        <v>147</v>
      </c>
      <c r="AB140" s="1" t="s">
        <v>101</v>
      </c>
      <c r="AC140" s="1" t="s">
        <v>102</v>
      </c>
      <c r="AD140" s="6" t="s">
        <v>185</v>
      </c>
      <c r="AE140" s="2">
        <f>VLOOKUP(AD140,definitions_list_lookup!$V$13:$W$16,2,0)</f>
        <v>1</v>
      </c>
      <c r="AF140" s="7" t="s">
        <v>154</v>
      </c>
      <c r="AG140" s="1" t="s">
        <v>186</v>
      </c>
      <c r="AH140" s="31">
        <v>2</v>
      </c>
      <c r="AI140" s="1">
        <v>2</v>
      </c>
      <c r="AJ140" s="1">
        <v>1</v>
      </c>
      <c r="AK140" s="1" t="s">
        <v>97</v>
      </c>
      <c r="AL140" s="1" t="s">
        <v>98</v>
      </c>
      <c r="AN140" s="31">
        <v>59.9</v>
      </c>
      <c r="AO140" s="1">
        <v>3</v>
      </c>
      <c r="AP140" s="1">
        <v>1</v>
      </c>
      <c r="AQ140" s="1" t="s">
        <v>97</v>
      </c>
      <c r="AR140" s="1" t="s">
        <v>98</v>
      </c>
      <c r="AT140" s="31">
        <v>38</v>
      </c>
      <c r="AU140" s="1">
        <v>2</v>
      </c>
      <c r="AV140" s="1">
        <v>1</v>
      </c>
      <c r="AW140" s="1" t="s">
        <v>97</v>
      </c>
      <c r="AX140" s="1" t="s">
        <v>98</v>
      </c>
      <c r="AZ140" s="31">
        <v>0</v>
      </c>
      <c r="BF140" s="31">
        <v>0</v>
      </c>
      <c r="BL140" s="31">
        <v>0.1</v>
      </c>
      <c r="BM140" s="1">
        <v>0.1</v>
      </c>
      <c r="BN140" s="1">
        <v>0.1</v>
      </c>
      <c r="BO140" s="1" t="s">
        <v>97</v>
      </c>
      <c r="BP140" s="1" t="s">
        <v>114</v>
      </c>
      <c r="BQ140" s="1" t="s">
        <v>187</v>
      </c>
      <c r="BX140" s="31">
        <v>0</v>
      </c>
      <c r="CE140" s="1" t="s">
        <v>104</v>
      </c>
      <c r="CL140" s="32">
        <f t="shared" si="11"/>
        <v>100</v>
      </c>
      <c r="CM140" s="1" t="e">
        <f>VLOOKUP(O140,definitions_list_lookup!$K$30:$L$54,2,0)</f>
        <v>#N/A</v>
      </c>
    </row>
    <row r="141" spans="1:91">
      <c r="A141" s="27">
        <v>43303</v>
      </c>
      <c r="B141" s="1" t="s">
        <v>144</v>
      </c>
      <c r="D141" s="1" t="s">
        <v>86</v>
      </c>
      <c r="E141" s="1">
        <v>44</v>
      </c>
      <c r="F141" s="1">
        <v>4</v>
      </c>
      <c r="G141" s="2" t="str">
        <f t="shared" si="8"/>
        <v>44-4</v>
      </c>
      <c r="H141" s="1">
        <v>32</v>
      </c>
      <c r="I141" s="1">
        <v>61</v>
      </c>
      <c r="J141" s="3" t="str">
        <f>IF(((VLOOKUP($G141,Depth_Lookup!$A$3:$J$561,9,0))-(I141/100))&gt;=0,"Good","Too Long")</f>
        <v>Good</v>
      </c>
      <c r="K141" s="28">
        <f>(VLOOKUP($G141,Depth_Lookup!$A$3:$J$561,10,0))+(H141/100)</f>
        <v>83.384999999999991</v>
      </c>
      <c r="L141" s="28">
        <f>(VLOOKUP($G141,Depth_Lookup!$A$3:$J$561,10,0))+(I141/100)</f>
        <v>83.674999999999997</v>
      </c>
      <c r="M141" s="29">
        <v>9</v>
      </c>
      <c r="N141" s="1" t="s">
        <v>87</v>
      </c>
      <c r="O141" s="1" t="s">
        <v>117</v>
      </c>
      <c r="P141" s="1" t="s">
        <v>91</v>
      </c>
      <c r="Q141" s="2" t="str">
        <f t="shared" si="9"/>
        <v>Plagioclase-bearing Dunite</v>
      </c>
      <c r="R141" s="1" t="s">
        <v>188</v>
      </c>
      <c r="S141" s="1" t="str">
        <f t="shared" si="10"/>
        <v>Sheared</v>
      </c>
      <c r="T141" s="1" t="s">
        <v>101</v>
      </c>
      <c r="U141" s="1" t="s">
        <v>102</v>
      </c>
      <c r="V141" s="1" t="s">
        <v>93</v>
      </c>
      <c r="W141" s="30">
        <f>VLOOKUP(V141,definitions_list_lookup!$A$13:$B$19,2,0)</f>
        <v>3</v>
      </c>
      <c r="X141" s="1" t="s">
        <v>94</v>
      </c>
      <c r="Y141" s="1" t="s">
        <v>95</v>
      </c>
      <c r="AD141" s="6" t="s">
        <v>89</v>
      </c>
      <c r="AE141" s="2">
        <f>VLOOKUP(AD141,definitions_list_lookup!$V$13:$W$16,2,0)</f>
        <v>0</v>
      </c>
      <c r="AH141" s="31">
        <v>97.9</v>
      </c>
      <c r="AI141" s="1">
        <v>1</v>
      </c>
      <c r="AJ141" s="1">
        <v>0.5</v>
      </c>
      <c r="AK141" s="1" t="s">
        <v>97</v>
      </c>
      <c r="AL141" s="1" t="s">
        <v>98</v>
      </c>
      <c r="AN141" s="31">
        <v>2</v>
      </c>
      <c r="AO141" s="1">
        <v>1</v>
      </c>
      <c r="AP141" s="1">
        <v>0.5</v>
      </c>
      <c r="AQ141" s="1" t="s">
        <v>118</v>
      </c>
      <c r="AR141" s="1" t="s">
        <v>98</v>
      </c>
      <c r="AT141" s="31">
        <v>0</v>
      </c>
      <c r="AZ141" s="31">
        <v>0</v>
      </c>
      <c r="BF141" s="31">
        <v>0</v>
      </c>
      <c r="BL141" s="31">
        <v>0</v>
      </c>
      <c r="BX141" s="31">
        <v>0.1</v>
      </c>
      <c r="BY141" s="1">
        <v>0.5</v>
      </c>
      <c r="BZ141" s="1">
        <v>0.5</v>
      </c>
      <c r="CA141" s="1" t="s">
        <v>97</v>
      </c>
      <c r="CB141" s="1" t="s">
        <v>114</v>
      </c>
      <c r="CC141" s="1" t="s">
        <v>189</v>
      </c>
      <c r="CE141" s="1" t="s">
        <v>190</v>
      </c>
      <c r="CL141" s="32">
        <f t="shared" si="11"/>
        <v>100</v>
      </c>
      <c r="CM141" s="1" t="str">
        <f>VLOOKUP(O141,definitions_list_lookup!$K$30:$L$54,2,0)</f>
        <v>Pl-b</v>
      </c>
    </row>
    <row r="142" spans="1:91">
      <c r="A142" s="27">
        <v>43303</v>
      </c>
      <c r="B142" s="1" t="s">
        <v>144</v>
      </c>
      <c r="D142" s="1" t="s">
        <v>86</v>
      </c>
      <c r="E142" s="1">
        <v>45</v>
      </c>
      <c r="F142" s="1">
        <v>1</v>
      </c>
      <c r="G142" s="2" t="str">
        <f t="shared" si="8"/>
        <v>45-1</v>
      </c>
      <c r="H142" s="1">
        <v>0</v>
      </c>
      <c r="I142" s="1">
        <v>96</v>
      </c>
      <c r="J142" s="3" t="str">
        <f>IF(((VLOOKUP($G142,Depth_Lookup!$A$3:$J$561,9,0))-(I142/100))&gt;=0,"Good","Too Long")</f>
        <v>Good</v>
      </c>
      <c r="K142" s="28">
        <f>(VLOOKUP($G142,Depth_Lookup!$A$3:$J$561,10,0))+(H142/100)</f>
        <v>83.6</v>
      </c>
      <c r="L142" s="28">
        <f>(VLOOKUP($G142,Depth_Lookup!$A$3:$J$561,10,0))+(I142/100)</f>
        <v>84.559999999999988</v>
      </c>
      <c r="M142" s="29">
        <v>9</v>
      </c>
      <c r="N142" s="1" t="s">
        <v>87</v>
      </c>
      <c r="O142" s="1" t="s">
        <v>117</v>
      </c>
      <c r="P142" s="1" t="s">
        <v>91</v>
      </c>
      <c r="Q142" s="2" t="str">
        <f t="shared" si="9"/>
        <v>Plagioclase-bearing Dunite</v>
      </c>
      <c r="R142" s="1" t="s">
        <v>188</v>
      </c>
      <c r="S142" s="1" t="str">
        <f t="shared" si="10"/>
        <v>Not recovered</v>
      </c>
      <c r="T142" s="1" t="s">
        <v>101</v>
      </c>
      <c r="U142" s="1" t="s">
        <v>102</v>
      </c>
      <c r="V142" s="1" t="s">
        <v>93</v>
      </c>
      <c r="W142" s="30">
        <f>VLOOKUP(V142,definitions_list_lookup!$A$13:$B$19,2,0)</f>
        <v>3</v>
      </c>
      <c r="X142" s="1" t="s">
        <v>94</v>
      </c>
      <c r="Y142" s="1" t="s">
        <v>95</v>
      </c>
      <c r="AD142" s="6" t="s">
        <v>89</v>
      </c>
      <c r="AE142" s="2">
        <f>VLOOKUP(AD142,definitions_list_lookup!$V$13:$W$16,2,0)</f>
        <v>0</v>
      </c>
      <c r="AH142" s="31">
        <v>97.9</v>
      </c>
      <c r="AI142" s="1">
        <v>1</v>
      </c>
      <c r="AJ142" s="1">
        <v>0.5</v>
      </c>
      <c r="AK142" s="1" t="s">
        <v>97</v>
      </c>
      <c r="AL142" s="1" t="s">
        <v>98</v>
      </c>
      <c r="AN142" s="31">
        <v>2</v>
      </c>
      <c r="AO142" s="1">
        <v>1</v>
      </c>
      <c r="AP142" s="1">
        <v>0.5</v>
      </c>
      <c r="AQ142" s="1" t="s">
        <v>118</v>
      </c>
      <c r="AR142" s="1" t="s">
        <v>98</v>
      </c>
      <c r="AT142" s="31">
        <v>0</v>
      </c>
      <c r="AZ142" s="31">
        <v>0</v>
      </c>
      <c r="BF142" s="31">
        <v>0</v>
      </c>
      <c r="BL142" s="31">
        <v>0</v>
      </c>
      <c r="BX142" s="31">
        <v>0.1</v>
      </c>
      <c r="BY142" s="1">
        <v>0.5</v>
      </c>
      <c r="BZ142" s="1">
        <v>0.5</v>
      </c>
      <c r="CA142" s="1" t="s">
        <v>97</v>
      </c>
      <c r="CB142" s="1" t="s">
        <v>114</v>
      </c>
      <c r="CC142" s="1" t="s">
        <v>189</v>
      </c>
      <c r="CE142" s="1" t="s">
        <v>190</v>
      </c>
      <c r="CL142" s="32">
        <f t="shared" si="11"/>
        <v>100</v>
      </c>
      <c r="CM142" s="1" t="str">
        <f>VLOOKUP(O142,definitions_list_lookup!$K$30:$L$54,2,0)</f>
        <v>Pl-b</v>
      </c>
    </row>
    <row r="143" spans="1:91">
      <c r="A143" s="27">
        <v>43303</v>
      </c>
      <c r="B143" s="1" t="s">
        <v>144</v>
      </c>
      <c r="D143" s="1" t="s">
        <v>86</v>
      </c>
      <c r="E143" s="1">
        <v>45</v>
      </c>
      <c r="F143" s="1">
        <v>2</v>
      </c>
      <c r="G143" s="2" t="str">
        <f t="shared" si="8"/>
        <v>45-2</v>
      </c>
      <c r="H143" s="1">
        <v>0</v>
      </c>
      <c r="I143" s="1">
        <v>65</v>
      </c>
      <c r="J143" s="3" t="str">
        <f>IF(((VLOOKUP($G143,Depth_Lookup!$A$3:$J$561,9,0))-(I143/100))&gt;=0,"Good","Too Long")</f>
        <v>Good</v>
      </c>
      <c r="K143" s="28">
        <f>(VLOOKUP($G143,Depth_Lookup!$A$3:$J$561,10,0))+(H143/100)</f>
        <v>84.56</v>
      </c>
      <c r="L143" s="28">
        <f>(VLOOKUP($G143,Depth_Lookup!$A$3:$J$561,10,0))+(I143/100)</f>
        <v>85.210000000000008</v>
      </c>
      <c r="M143" s="29" t="s">
        <v>191</v>
      </c>
      <c r="N143" s="1" t="s">
        <v>87</v>
      </c>
      <c r="P143" s="1" t="s">
        <v>91</v>
      </c>
      <c r="Q143" s="2" t="str">
        <f t="shared" si="9"/>
        <v xml:space="preserve"> Dunite</v>
      </c>
      <c r="R143" s="1" t="s">
        <v>92</v>
      </c>
      <c r="S143" s="1" t="str">
        <f t="shared" si="10"/>
        <v>Continuous</v>
      </c>
      <c r="V143" s="1" t="s">
        <v>93</v>
      </c>
      <c r="W143" s="30">
        <f>VLOOKUP(V143,definitions_list_lookup!$A$13:$B$19,2,0)</f>
        <v>3</v>
      </c>
      <c r="X143" s="1" t="s">
        <v>94</v>
      </c>
      <c r="Y143" s="1" t="s">
        <v>95</v>
      </c>
      <c r="AD143" s="6" t="s">
        <v>89</v>
      </c>
      <c r="AE143" s="2">
        <f>VLOOKUP(AD143,definitions_list_lookup!$V$13:$W$16,2,0)</f>
        <v>0</v>
      </c>
      <c r="AH143" s="31">
        <v>99.8</v>
      </c>
      <c r="AI143" s="1">
        <v>0.5</v>
      </c>
      <c r="AJ143" s="1">
        <v>0.2</v>
      </c>
      <c r="AK143" s="1" t="s">
        <v>97</v>
      </c>
      <c r="AL143" s="1" t="s">
        <v>98</v>
      </c>
      <c r="AN143" s="31">
        <v>0</v>
      </c>
      <c r="AT143" s="31">
        <v>0</v>
      </c>
      <c r="AZ143" s="31">
        <v>0</v>
      </c>
      <c r="BF143" s="31">
        <v>0</v>
      </c>
      <c r="BL143" s="31">
        <v>0.1</v>
      </c>
      <c r="BM143" s="1">
        <v>0.1</v>
      </c>
      <c r="BN143" s="1">
        <v>0.1</v>
      </c>
      <c r="BO143" s="1" t="s">
        <v>97</v>
      </c>
      <c r="BP143" s="1" t="s">
        <v>114</v>
      </c>
      <c r="BX143" s="31">
        <v>0.1</v>
      </c>
      <c r="BY143" s="1">
        <v>0.5</v>
      </c>
      <c r="BZ143" s="1">
        <v>0.1</v>
      </c>
      <c r="CA143" s="1" t="s">
        <v>118</v>
      </c>
      <c r="CB143" s="1" t="s">
        <v>98</v>
      </c>
      <c r="CC143" s="1" t="s">
        <v>192</v>
      </c>
      <c r="CE143" s="1" t="s">
        <v>123</v>
      </c>
      <c r="CL143" s="32">
        <f t="shared" si="11"/>
        <v>99.999999999999986</v>
      </c>
      <c r="CM143" s="1" t="e">
        <f>VLOOKUP(O143,definitions_list_lookup!$K$30:$L$54,2,0)</f>
        <v>#N/A</v>
      </c>
    </row>
    <row r="144" spans="1:91">
      <c r="A144" s="27">
        <v>43303</v>
      </c>
      <c r="B144" s="1" t="s">
        <v>144</v>
      </c>
      <c r="D144" s="1" t="s">
        <v>86</v>
      </c>
      <c r="E144" s="1">
        <v>46</v>
      </c>
      <c r="F144" s="1">
        <v>1</v>
      </c>
      <c r="G144" s="2" t="str">
        <f t="shared" si="8"/>
        <v>46-1</v>
      </c>
      <c r="H144" s="1">
        <v>0</v>
      </c>
      <c r="I144" s="1">
        <v>85.5</v>
      </c>
      <c r="J144" s="3" t="str">
        <f>IF(((VLOOKUP($G144,Depth_Lookup!$A$3:$J$561,9,0))-(I144/100))&gt;=0,"Good","Too Long")</f>
        <v>Good</v>
      </c>
      <c r="K144" s="28">
        <f>(VLOOKUP($G144,Depth_Lookup!$A$3:$J$561,10,0))+(H144/100)</f>
        <v>85.35</v>
      </c>
      <c r="L144" s="28">
        <f>(VLOOKUP($G144,Depth_Lookup!$A$3:$J$561,10,0))+(I144/100)</f>
        <v>86.204999999999998</v>
      </c>
      <c r="M144" s="29" t="s">
        <v>191</v>
      </c>
      <c r="N144" s="1" t="s">
        <v>87</v>
      </c>
      <c r="P144" s="1" t="s">
        <v>91</v>
      </c>
      <c r="Q144" s="2" t="str">
        <f t="shared" si="9"/>
        <v xml:space="preserve"> Dunite</v>
      </c>
      <c r="R144" s="1" t="s">
        <v>100</v>
      </c>
      <c r="S144" s="1" t="str">
        <f t="shared" si="10"/>
        <v>Continuous</v>
      </c>
      <c r="V144" s="1" t="s">
        <v>93</v>
      </c>
      <c r="W144" s="30">
        <f>VLOOKUP(V144,definitions_list_lookup!$A$13:$B$19,2,0)</f>
        <v>3</v>
      </c>
      <c r="X144" s="1" t="s">
        <v>94</v>
      </c>
      <c r="Y144" s="1" t="s">
        <v>95</v>
      </c>
      <c r="AD144" s="6" t="s">
        <v>89</v>
      </c>
      <c r="AE144" s="2">
        <f>VLOOKUP(AD144,definitions_list_lookup!$V$13:$W$16,2,0)</f>
        <v>0</v>
      </c>
      <c r="AH144" s="31">
        <v>99.8</v>
      </c>
      <c r="AI144" s="1">
        <v>0.5</v>
      </c>
      <c r="AJ144" s="1">
        <v>0.2</v>
      </c>
      <c r="AK144" s="1" t="s">
        <v>97</v>
      </c>
      <c r="AL144" s="1" t="s">
        <v>98</v>
      </c>
      <c r="AN144" s="31">
        <v>0</v>
      </c>
      <c r="AT144" s="31">
        <v>0</v>
      </c>
      <c r="AZ144" s="31">
        <v>0</v>
      </c>
      <c r="BF144" s="31">
        <v>0</v>
      </c>
      <c r="BL144" s="31">
        <v>0.1</v>
      </c>
      <c r="BM144" s="1">
        <v>0.1</v>
      </c>
      <c r="BN144" s="1">
        <v>0.1</v>
      </c>
      <c r="BO144" s="1" t="s">
        <v>97</v>
      </c>
      <c r="BP144" s="1" t="s">
        <v>114</v>
      </c>
      <c r="BX144" s="31">
        <v>0.1</v>
      </c>
      <c r="BY144" s="1">
        <v>0.5</v>
      </c>
      <c r="BZ144" s="1">
        <v>0.1</v>
      </c>
      <c r="CA144" s="1" t="s">
        <v>118</v>
      </c>
      <c r="CB144" s="1" t="s">
        <v>98</v>
      </c>
      <c r="CC144" s="1" t="s">
        <v>192</v>
      </c>
      <c r="CE144" s="1" t="s">
        <v>123</v>
      </c>
      <c r="CL144" s="32">
        <f t="shared" si="11"/>
        <v>99.999999999999986</v>
      </c>
      <c r="CM144" s="1" t="e">
        <f>VLOOKUP(O144,definitions_list_lookup!$K$30:$L$54,2,0)</f>
        <v>#N/A</v>
      </c>
    </row>
    <row r="145" spans="1:91">
      <c r="A145" s="27">
        <v>43303</v>
      </c>
      <c r="B145" s="1" t="s">
        <v>144</v>
      </c>
      <c r="D145" s="1" t="s">
        <v>86</v>
      </c>
      <c r="E145" s="1">
        <v>46</v>
      </c>
      <c r="F145" s="1">
        <v>2</v>
      </c>
      <c r="G145" s="2" t="str">
        <f t="shared" si="8"/>
        <v>46-2</v>
      </c>
      <c r="H145" s="1">
        <v>0</v>
      </c>
      <c r="I145" s="1">
        <v>94</v>
      </c>
      <c r="J145" s="3" t="str">
        <f>IF(((VLOOKUP($G145,Depth_Lookup!$A$3:$J$561,9,0))-(I145/100))&gt;=0,"Good","Too Long")</f>
        <v>Good</v>
      </c>
      <c r="K145" s="28">
        <f>(VLOOKUP($G145,Depth_Lookup!$A$3:$J$561,10,0))+(H145/100)</f>
        <v>86.204999999999998</v>
      </c>
      <c r="L145" s="28">
        <f>(VLOOKUP($G145,Depth_Lookup!$A$3:$J$561,10,0))+(I145/100)</f>
        <v>87.144999999999996</v>
      </c>
      <c r="M145" s="29" t="s">
        <v>191</v>
      </c>
      <c r="N145" s="1" t="s">
        <v>87</v>
      </c>
      <c r="P145" s="1" t="s">
        <v>91</v>
      </c>
      <c r="Q145" s="2" t="str">
        <f t="shared" si="9"/>
        <v xml:space="preserve"> Dunite</v>
      </c>
      <c r="R145" s="1" t="s">
        <v>100</v>
      </c>
      <c r="S145" s="1" t="str">
        <f t="shared" si="10"/>
        <v>Continuous</v>
      </c>
      <c r="V145" s="1" t="s">
        <v>93</v>
      </c>
      <c r="W145" s="30">
        <f>VLOOKUP(V145,definitions_list_lookup!$A$13:$B$19,2,0)</f>
        <v>3</v>
      </c>
      <c r="X145" s="1" t="s">
        <v>94</v>
      </c>
      <c r="Y145" s="1" t="s">
        <v>95</v>
      </c>
      <c r="AD145" s="6" t="s">
        <v>89</v>
      </c>
      <c r="AE145" s="2">
        <f>VLOOKUP(AD145,definitions_list_lookup!$V$13:$W$16,2,0)</f>
        <v>0</v>
      </c>
      <c r="AH145" s="31">
        <v>99.8</v>
      </c>
      <c r="AI145" s="1">
        <v>0.5</v>
      </c>
      <c r="AJ145" s="1">
        <v>0.2</v>
      </c>
      <c r="AK145" s="1" t="s">
        <v>97</v>
      </c>
      <c r="AL145" s="1" t="s">
        <v>98</v>
      </c>
      <c r="AN145" s="31">
        <v>0</v>
      </c>
      <c r="AT145" s="31">
        <v>0</v>
      </c>
      <c r="AZ145" s="31">
        <v>0</v>
      </c>
      <c r="BF145" s="31">
        <v>0</v>
      </c>
      <c r="BL145" s="31">
        <v>0.1</v>
      </c>
      <c r="BM145" s="1">
        <v>0.1</v>
      </c>
      <c r="BN145" s="1">
        <v>0.1</v>
      </c>
      <c r="BO145" s="1" t="s">
        <v>97</v>
      </c>
      <c r="BP145" s="1" t="s">
        <v>114</v>
      </c>
      <c r="BX145" s="31">
        <v>0.1</v>
      </c>
      <c r="BY145" s="1">
        <v>0.5</v>
      </c>
      <c r="BZ145" s="1">
        <v>0.1</v>
      </c>
      <c r="CA145" s="1" t="s">
        <v>118</v>
      </c>
      <c r="CB145" s="1" t="s">
        <v>98</v>
      </c>
      <c r="CC145" s="1" t="s">
        <v>192</v>
      </c>
      <c r="CE145" s="1" t="s">
        <v>123</v>
      </c>
      <c r="CL145" s="32">
        <f t="shared" si="11"/>
        <v>99.999999999999986</v>
      </c>
      <c r="CM145" s="1" t="e">
        <f>VLOOKUP(O145,definitions_list_lookup!$K$30:$L$54,2,0)</f>
        <v>#N/A</v>
      </c>
    </row>
    <row r="146" spans="1:91">
      <c r="A146" s="27">
        <v>43303</v>
      </c>
      <c r="B146" s="1" t="s">
        <v>144</v>
      </c>
      <c r="D146" s="1" t="s">
        <v>86</v>
      </c>
      <c r="E146" s="1">
        <v>47</v>
      </c>
      <c r="F146" s="1">
        <v>1</v>
      </c>
      <c r="G146" s="2" t="str">
        <f t="shared" si="8"/>
        <v>47-1</v>
      </c>
      <c r="H146" s="1">
        <v>0</v>
      </c>
      <c r="I146" s="1">
        <v>81.5</v>
      </c>
      <c r="J146" s="3" t="str">
        <f>IF(((VLOOKUP($G146,Depth_Lookup!$A$3:$J$561,9,0))-(I146/100))&gt;=0,"Good","Too Long")</f>
        <v>Good</v>
      </c>
      <c r="K146" s="28">
        <f>(VLOOKUP($G146,Depth_Lookup!$A$3:$J$561,10,0))+(H146/100)</f>
        <v>86.6</v>
      </c>
      <c r="L146" s="28">
        <f>(VLOOKUP($G146,Depth_Lookup!$A$3:$J$561,10,0))+(I146/100)</f>
        <v>87.414999999999992</v>
      </c>
      <c r="M146" s="29" t="s">
        <v>191</v>
      </c>
      <c r="N146" s="1" t="s">
        <v>87</v>
      </c>
      <c r="P146" s="1" t="s">
        <v>91</v>
      </c>
      <c r="Q146" s="2" t="str">
        <f t="shared" si="9"/>
        <v xml:space="preserve"> Dunite</v>
      </c>
      <c r="R146" s="1" t="s">
        <v>100</v>
      </c>
      <c r="S146" s="1" t="str">
        <f t="shared" si="10"/>
        <v>Continuous</v>
      </c>
      <c r="V146" s="1" t="s">
        <v>93</v>
      </c>
      <c r="W146" s="30">
        <f>VLOOKUP(V146,definitions_list_lookup!$A$13:$B$19,2,0)</f>
        <v>3</v>
      </c>
      <c r="X146" s="1" t="s">
        <v>94</v>
      </c>
      <c r="Y146" s="1" t="s">
        <v>95</v>
      </c>
      <c r="AD146" s="6" t="s">
        <v>89</v>
      </c>
      <c r="AE146" s="2">
        <f>VLOOKUP(AD146,definitions_list_lookup!$V$13:$W$16,2,0)</f>
        <v>0</v>
      </c>
      <c r="AH146" s="31">
        <v>99.8</v>
      </c>
      <c r="AI146" s="1">
        <v>0.5</v>
      </c>
      <c r="AJ146" s="1">
        <v>0.2</v>
      </c>
      <c r="AK146" s="1" t="s">
        <v>97</v>
      </c>
      <c r="AL146" s="1" t="s">
        <v>98</v>
      </c>
      <c r="AN146" s="31">
        <v>0</v>
      </c>
      <c r="AT146" s="31">
        <v>0</v>
      </c>
      <c r="AZ146" s="31">
        <v>0</v>
      </c>
      <c r="BF146" s="31">
        <v>0</v>
      </c>
      <c r="BL146" s="31">
        <v>0.1</v>
      </c>
      <c r="BM146" s="1">
        <v>0.1</v>
      </c>
      <c r="BN146" s="1">
        <v>0.1</v>
      </c>
      <c r="BO146" s="1" t="s">
        <v>97</v>
      </c>
      <c r="BP146" s="1" t="s">
        <v>114</v>
      </c>
      <c r="BX146" s="31">
        <v>0.1</v>
      </c>
      <c r="BY146" s="1">
        <v>0.5</v>
      </c>
      <c r="BZ146" s="1">
        <v>0.1</v>
      </c>
      <c r="CA146" s="1" t="s">
        <v>118</v>
      </c>
      <c r="CB146" s="1" t="s">
        <v>98</v>
      </c>
      <c r="CC146" s="1" t="s">
        <v>192</v>
      </c>
      <c r="CE146" s="1" t="s">
        <v>123</v>
      </c>
      <c r="CL146" s="32">
        <f t="shared" si="11"/>
        <v>99.999999999999986</v>
      </c>
      <c r="CM146" s="1" t="e">
        <f>VLOOKUP(O146,definitions_list_lookup!$K$30:$L$54,2,0)</f>
        <v>#N/A</v>
      </c>
    </row>
    <row r="147" spans="1:91">
      <c r="A147" s="27">
        <v>43303</v>
      </c>
      <c r="B147" s="1" t="s">
        <v>144</v>
      </c>
      <c r="D147" s="1" t="s">
        <v>86</v>
      </c>
      <c r="E147" s="1">
        <v>47</v>
      </c>
      <c r="F147" s="1">
        <v>2</v>
      </c>
      <c r="G147" s="2" t="str">
        <f t="shared" si="8"/>
        <v>47-2</v>
      </c>
      <c r="H147" s="1">
        <v>0</v>
      </c>
      <c r="I147" s="1">
        <v>69.5</v>
      </c>
      <c r="J147" s="3" t="str">
        <f>IF(((VLOOKUP($G147,Depth_Lookup!$A$3:$J$561,9,0))-(I147/100))&gt;=0,"Good","Too Long")</f>
        <v>Good</v>
      </c>
      <c r="K147" s="28">
        <f>(VLOOKUP($G147,Depth_Lookup!$A$3:$J$561,10,0))+(H147/100)</f>
        <v>87.415000000000006</v>
      </c>
      <c r="L147" s="28">
        <f>(VLOOKUP($G147,Depth_Lookup!$A$3:$J$561,10,0))+(I147/100)</f>
        <v>88.11</v>
      </c>
      <c r="M147" s="29" t="s">
        <v>191</v>
      </c>
      <c r="N147" s="1" t="s">
        <v>87</v>
      </c>
      <c r="P147" s="1" t="s">
        <v>91</v>
      </c>
      <c r="Q147" s="2" t="str">
        <f t="shared" si="9"/>
        <v xml:space="preserve"> Dunite</v>
      </c>
      <c r="R147" s="1" t="s">
        <v>100</v>
      </c>
      <c r="S147" s="1" t="str">
        <f t="shared" si="10"/>
        <v>Continuous</v>
      </c>
      <c r="V147" s="1" t="s">
        <v>93</v>
      </c>
      <c r="W147" s="30">
        <f>VLOOKUP(V147,definitions_list_lookup!$A$13:$B$19,2,0)</f>
        <v>3</v>
      </c>
      <c r="X147" s="1" t="s">
        <v>94</v>
      </c>
      <c r="Y147" s="1" t="s">
        <v>95</v>
      </c>
      <c r="AD147" s="6" t="s">
        <v>89</v>
      </c>
      <c r="AE147" s="2">
        <f>VLOOKUP(AD147,definitions_list_lookup!$V$13:$W$16,2,0)</f>
        <v>0</v>
      </c>
      <c r="AH147" s="31">
        <v>99.8</v>
      </c>
      <c r="AI147" s="1">
        <v>0.5</v>
      </c>
      <c r="AJ147" s="1">
        <v>0.2</v>
      </c>
      <c r="AK147" s="1" t="s">
        <v>97</v>
      </c>
      <c r="AL147" s="1" t="s">
        <v>98</v>
      </c>
      <c r="AN147" s="31">
        <v>0</v>
      </c>
      <c r="AT147" s="31">
        <v>0</v>
      </c>
      <c r="AZ147" s="31">
        <v>0</v>
      </c>
      <c r="BF147" s="31">
        <v>0</v>
      </c>
      <c r="BL147" s="31">
        <v>0.1</v>
      </c>
      <c r="BM147" s="1">
        <v>0.1</v>
      </c>
      <c r="BN147" s="1">
        <v>0.1</v>
      </c>
      <c r="BO147" s="1" t="s">
        <v>97</v>
      </c>
      <c r="BP147" s="1" t="s">
        <v>114</v>
      </c>
      <c r="BX147" s="31">
        <v>0.1</v>
      </c>
      <c r="BY147" s="1">
        <v>0.5</v>
      </c>
      <c r="BZ147" s="1">
        <v>0.1</v>
      </c>
      <c r="CA147" s="1" t="s">
        <v>118</v>
      </c>
      <c r="CB147" s="1" t="s">
        <v>98</v>
      </c>
      <c r="CC147" s="1" t="s">
        <v>192</v>
      </c>
      <c r="CE147" s="1" t="s">
        <v>123</v>
      </c>
      <c r="CL147" s="32">
        <f t="shared" si="11"/>
        <v>99.999999999999986</v>
      </c>
      <c r="CM147" s="1" t="e">
        <f>VLOOKUP(O147,definitions_list_lookup!$K$30:$L$54,2,0)</f>
        <v>#N/A</v>
      </c>
    </row>
    <row r="148" spans="1:91">
      <c r="A148" s="27">
        <v>43303</v>
      </c>
      <c r="B148" s="1" t="s">
        <v>144</v>
      </c>
      <c r="D148" s="1" t="s">
        <v>86</v>
      </c>
      <c r="E148" s="1">
        <v>47</v>
      </c>
      <c r="F148" s="1">
        <v>3</v>
      </c>
      <c r="G148" s="2" t="str">
        <f t="shared" si="8"/>
        <v>47-3</v>
      </c>
      <c r="H148" s="1">
        <v>0</v>
      </c>
      <c r="I148" s="1">
        <v>91</v>
      </c>
      <c r="J148" s="3" t="str">
        <f>IF(((VLOOKUP($G148,Depth_Lookup!$A$3:$J$561,9,0))-(I148/100))&gt;=0,"Good","Too Long")</f>
        <v>Good</v>
      </c>
      <c r="K148" s="28">
        <f>(VLOOKUP($G148,Depth_Lookup!$A$3:$J$561,10,0))+(H148/100)</f>
        <v>88.11</v>
      </c>
      <c r="L148" s="28">
        <f>(VLOOKUP($G148,Depth_Lookup!$A$3:$J$561,10,0))+(I148/100)</f>
        <v>89.02</v>
      </c>
      <c r="M148" s="29" t="s">
        <v>191</v>
      </c>
      <c r="N148" s="1" t="s">
        <v>87</v>
      </c>
      <c r="P148" s="1" t="s">
        <v>91</v>
      </c>
      <c r="Q148" s="2" t="str">
        <f t="shared" si="9"/>
        <v xml:space="preserve"> Dunite</v>
      </c>
      <c r="R148" s="1" t="s">
        <v>100</v>
      </c>
      <c r="S148" s="1" t="str">
        <f t="shared" si="10"/>
        <v>Continuous</v>
      </c>
      <c r="V148" s="1" t="s">
        <v>93</v>
      </c>
      <c r="W148" s="30">
        <f>VLOOKUP(V148,definitions_list_lookup!$A$13:$B$19,2,0)</f>
        <v>3</v>
      </c>
      <c r="X148" s="1" t="s">
        <v>94</v>
      </c>
      <c r="Y148" s="1" t="s">
        <v>95</v>
      </c>
      <c r="AD148" s="6" t="s">
        <v>89</v>
      </c>
      <c r="AE148" s="2">
        <f>VLOOKUP(AD148,definitions_list_lookup!$V$13:$W$16,2,0)</f>
        <v>0</v>
      </c>
      <c r="AH148" s="31">
        <v>99.8</v>
      </c>
      <c r="AI148" s="1">
        <v>0.5</v>
      </c>
      <c r="AJ148" s="1">
        <v>0.2</v>
      </c>
      <c r="AK148" s="1" t="s">
        <v>97</v>
      </c>
      <c r="AL148" s="1" t="s">
        <v>98</v>
      </c>
      <c r="AN148" s="31">
        <v>0</v>
      </c>
      <c r="AT148" s="31">
        <v>0</v>
      </c>
      <c r="AZ148" s="31">
        <v>0</v>
      </c>
      <c r="BF148" s="31">
        <v>0</v>
      </c>
      <c r="BL148" s="31">
        <v>0.1</v>
      </c>
      <c r="BM148" s="1">
        <v>0.1</v>
      </c>
      <c r="BN148" s="1">
        <v>0.1</v>
      </c>
      <c r="BO148" s="1" t="s">
        <v>97</v>
      </c>
      <c r="BP148" s="1" t="s">
        <v>114</v>
      </c>
      <c r="BX148" s="31">
        <v>0.1</v>
      </c>
      <c r="BY148" s="1">
        <v>0.5</v>
      </c>
      <c r="BZ148" s="1">
        <v>0.1</v>
      </c>
      <c r="CA148" s="1" t="s">
        <v>118</v>
      </c>
      <c r="CB148" s="1" t="s">
        <v>98</v>
      </c>
      <c r="CC148" s="1" t="s">
        <v>192</v>
      </c>
      <c r="CE148" s="1" t="s">
        <v>123</v>
      </c>
      <c r="CL148" s="32">
        <f t="shared" si="11"/>
        <v>99.999999999999986</v>
      </c>
      <c r="CM148" s="1" t="e">
        <f>VLOOKUP(O148,definitions_list_lookup!$K$30:$L$54,2,0)</f>
        <v>#N/A</v>
      </c>
    </row>
    <row r="149" spans="1:91">
      <c r="A149" s="27">
        <v>43303</v>
      </c>
      <c r="B149" s="1" t="s">
        <v>144</v>
      </c>
      <c r="D149" s="1" t="s">
        <v>86</v>
      </c>
      <c r="E149" s="1">
        <v>47</v>
      </c>
      <c r="F149" s="1">
        <v>4</v>
      </c>
      <c r="G149" s="2" t="str">
        <f t="shared" si="8"/>
        <v>47-4</v>
      </c>
      <c r="H149" s="1">
        <v>0</v>
      </c>
      <c r="I149" s="1">
        <v>48</v>
      </c>
      <c r="J149" s="3" t="str">
        <f>IF(((VLOOKUP($G149,Depth_Lookup!$A$3:$J$561,9,0))-(I149/100))&gt;=0,"Good","Too Long")</f>
        <v>Good</v>
      </c>
      <c r="K149" s="28">
        <f>(VLOOKUP($G149,Depth_Lookup!$A$3:$J$561,10,0))+(H149/100)</f>
        <v>89.02</v>
      </c>
      <c r="L149" s="28">
        <f>(VLOOKUP($G149,Depth_Lookup!$A$3:$J$561,10,0))+(I149/100)</f>
        <v>89.5</v>
      </c>
      <c r="M149" s="29" t="s">
        <v>191</v>
      </c>
      <c r="N149" s="1" t="s">
        <v>87</v>
      </c>
      <c r="P149" s="1" t="s">
        <v>91</v>
      </c>
      <c r="Q149" s="2" t="str">
        <f t="shared" si="9"/>
        <v xml:space="preserve"> Dunite</v>
      </c>
      <c r="R149" s="1" t="s">
        <v>100</v>
      </c>
      <c r="S149" s="1" t="str">
        <f t="shared" si="10"/>
        <v>Continuous</v>
      </c>
      <c r="V149" s="1" t="s">
        <v>93</v>
      </c>
      <c r="W149" s="30">
        <f>VLOOKUP(V149,definitions_list_lookup!$A$13:$B$19,2,0)</f>
        <v>3</v>
      </c>
      <c r="X149" s="1" t="s">
        <v>94</v>
      </c>
      <c r="Y149" s="1" t="s">
        <v>95</v>
      </c>
      <c r="AD149" s="6" t="s">
        <v>89</v>
      </c>
      <c r="AE149" s="2">
        <f>VLOOKUP(AD149,definitions_list_lookup!$V$13:$W$16,2,0)</f>
        <v>0</v>
      </c>
      <c r="AH149" s="31">
        <v>99.8</v>
      </c>
      <c r="AI149" s="1">
        <v>0.5</v>
      </c>
      <c r="AJ149" s="1">
        <v>0.2</v>
      </c>
      <c r="AK149" s="1" t="s">
        <v>97</v>
      </c>
      <c r="AL149" s="1" t="s">
        <v>98</v>
      </c>
      <c r="AN149" s="31">
        <v>0</v>
      </c>
      <c r="AT149" s="31">
        <v>0</v>
      </c>
      <c r="AZ149" s="31">
        <v>0</v>
      </c>
      <c r="BF149" s="31">
        <v>0</v>
      </c>
      <c r="BL149" s="31">
        <v>0.1</v>
      </c>
      <c r="BM149" s="1">
        <v>0.1</v>
      </c>
      <c r="BN149" s="1">
        <v>0.1</v>
      </c>
      <c r="BO149" s="1" t="s">
        <v>97</v>
      </c>
      <c r="BP149" s="1" t="s">
        <v>114</v>
      </c>
      <c r="BX149" s="31">
        <v>0.1</v>
      </c>
      <c r="BY149" s="1">
        <v>0.5</v>
      </c>
      <c r="BZ149" s="1">
        <v>0.1</v>
      </c>
      <c r="CA149" s="1" t="s">
        <v>118</v>
      </c>
      <c r="CB149" s="1" t="s">
        <v>98</v>
      </c>
      <c r="CC149" s="1" t="s">
        <v>192</v>
      </c>
      <c r="CE149" s="1" t="s">
        <v>123</v>
      </c>
      <c r="CL149" s="32">
        <f t="shared" si="11"/>
        <v>99.999999999999986</v>
      </c>
      <c r="CM149" s="1" t="e">
        <f>VLOOKUP(O149,definitions_list_lookup!$K$30:$L$54,2,0)</f>
        <v>#N/A</v>
      </c>
    </row>
    <row r="150" spans="1:91">
      <c r="A150" s="27">
        <v>43303</v>
      </c>
      <c r="B150" s="1" t="s">
        <v>144</v>
      </c>
      <c r="D150" s="1" t="s">
        <v>86</v>
      </c>
      <c r="E150" s="1">
        <v>48</v>
      </c>
      <c r="F150" s="1">
        <v>1</v>
      </c>
      <c r="G150" s="2" t="str">
        <f t="shared" si="8"/>
        <v>48-1</v>
      </c>
      <c r="H150" s="1">
        <v>0</v>
      </c>
      <c r="I150" s="1">
        <v>34</v>
      </c>
      <c r="J150" s="3" t="str">
        <f>IF(((VLOOKUP($G150,Depth_Lookup!$A$3:$J$561,9,0))-(I150/100))&gt;=0,"Good","Too Long")</f>
        <v>Good</v>
      </c>
      <c r="K150" s="28">
        <f>(VLOOKUP($G150,Depth_Lookup!$A$3:$J$561,10,0))+(H150/100)</f>
        <v>89.6</v>
      </c>
      <c r="L150" s="28">
        <f>(VLOOKUP($G150,Depth_Lookup!$A$3:$J$561,10,0))+(I150/100)</f>
        <v>89.94</v>
      </c>
      <c r="M150" s="29" t="s">
        <v>191</v>
      </c>
      <c r="N150" s="1" t="s">
        <v>87</v>
      </c>
      <c r="P150" s="1" t="s">
        <v>91</v>
      </c>
      <c r="Q150" s="2" t="str">
        <f t="shared" si="9"/>
        <v xml:space="preserve"> Dunite</v>
      </c>
      <c r="R150" s="1" t="s">
        <v>100</v>
      </c>
      <c r="S150" s="1" t="str">
        <f t="shared" si="10"/>
        <v>Modal</v>
      </c>
      <c r="V150" s="1" t="s">
        <v>93</v>
      </c>
      <c r="W150" s="30">
        <f>VLOOKUP(V150,definitions_list_lookup!$A$13:$B$19,2,0)</f>
        <v>3</v>
      </c>
      <c r="X150" s="1" t="s">
        <v>94</v>
      </c>
      <c r="Y150" s="1" t="s">
        <v>95</v>
      </c>
      <c r="AD150" s="6" t="s">
        <v>89</v>
      </c>
      <c r="AE150" s="2">
        <f>VLOOKUP(AD150,definitions_list_lookup!$V$13:$W$16,2,0)</f>
        <v>0</v>
      </c>
      <c r="AH150" s="31">
        <v>99.8</v>
      </c>
      <c r="AI150" s="1">
        <v>0.5</v>
      </c>
      <c r="AJ150" s="1">
        <v>0.2</v>
      </c>
      <c r="AK150" s="1" t="s">
        <v>97</v>
      </c>
      <c r="AL150" s="1" t="s">
        <v>98</v>
      </c>
      <c r="AN150" s="31">
        <v>0</v>
      </c>
      <c r="AT150" s="31">
        <v>0</v>
      </c>
      <c r="AZ150" s="31">
        <v>0</v>
      </c>
      <c r="BF150" s="31">
        <v>0</v>
      </c>
      <c r="BL150" s="31">
        <v>0.1</v>
      </c>
      <c r="BM150" s="1">
        <v>0.1</v>
      </c>
      <c r="BN150" s="1">
        <v>0.1</v>
      </c>
      <c r="BO150" s="1" t="s">
        <v>97</v>
      </c>
      <c r="BP150" s="1" t="s">
        <v>114</v>
      </c>
      <c r="BX150" s="31">
        <v>0.1</v>
      </c>
      <c r="BY150" s="1">
        <v>0.5</v>
      </c>
      <c r="BZ150" s="1">
        <v>0.1</v>
      </c>
      <c r="CA150" s="1" t="s">
        <v>118</v>
      </c>
      <c r="CB150" s="1" t="s">
        <v>98</v>
      </c>
      <c r="CC150" s="1" t="s">
        <v>192</v>
      </c>
      <c r="CE150" s="1" t="s">
        <v>123</v>
      </c>
      <c r="CL150" s="32">
        <f t="shared" si="11"/>
        <v>99.999999999999986</v>
      </c>
      <c r="CM150" s="1" t="e">
        <f>VLOOKUP(O150,definitions_list_lookup!$K$30:$L$54,2,0)</f>
        <v>#N/A</v>
      </c>
    </row>
    <row r="151" spans="1:91">
      <c r="A151" s="27">
        <v>43303</v>
      </c>
      <c r="B151" s="1" t="s">
        <v>144</v>
      </c>
      <c r="D151" s="1" t="s">
        <v>86</v>
      </c>
      <c r="E151" s="1">
        <v>48</v>
      </c>
      <c r="F151" s="1">
        <v>1</v>
      </c>
      <c r="G151" s="2" t="str">
        <f t="shared" si="8"/>
        <v>48-1</v>
      </c>
      <c r="H151" s="1">
        <v>34</v>
      </c>
      <c r="I151" s="1">
        <v>46</v>
      </c>
      <c r="J151" s="3" t="str">
        <f>IF(((VLOOKUP($G151,Depth_Lookup!$A$3:$J$561,9,0))-(I151/100))&gt;=0,"Good","Too Long")</f>
        <v>Good</v>
      </c>
      <c r="K151" s="28">
        <f>(VLOOKUP($G151,Depth_Lookup!$A$3:$J$561,10,0))+(H151/100)</f>
        <v>89.94</v>
      </c>
      <c r="L151" s="28">
        <f>(VLOOKUP($G151,Depth_Lookup!$A$3:$J$561,10,0))+(I151/100)</f>
        <v>90.059999999999988</v>
      </c>
      <c r="M151" s="29" t="s">
        <v>193</v>
      </c>
      <c r="N151" s="1" t="s">
        <v>87</v>
      </c>
      <c r="O151" s="1" t="s">
        <v>117</v>
      </c>
      <c r="P151" s="1" t="s">
        <v>91</v>
      </c>
      <c r="Q151" s="2" t="str">
        <f t="shared" si="9"/>
        <v>Plagioclase-bearing Dunite</v>
      </c>
      <c r="R151" s="1" t="s">
        <v>120</v>
      </c>
      <c r="S151" s="1" t="str">
        <f t="shared" si="10"/>
        <v>Not recovered</v>
      </c>
      <c r="T151" s="1" t="s">
        <v>101</v>
      </c>
      <c r="U151" s="1" t="s">
        <v>102</v>
      </c>
      <c r="V151" s="1" t="s">
        <v>93</v>
      </c>
      <c r="W151" s="30">
        <f>VLOOKUP(V151,definitions_list_lookup!$A$13:$B$19,2,0)</f>
        <v>3</v>
      </c>
      <c r="X151" s="1" t="s">
        <v>94</v>
      </c>
      <c r="Y151" s="1" t="s">
        <v>95</v>
      </c>
      <c r="AD151" s="6" t="s">
        <v>89</v>
      </c>
      <c r="AE151" s="2">
        <f>VLOOKUP(AD151,definitions_list_lookup!$V$13:$W$16,2,0)</f>
        <v>0</v>
      </c>
      <c r="AH151" s="31">
        <v>90</v>
      </c>
      <c r="AI151" s="1">
        <v>1</v>
      </c>
      <c r="AJ151" s="1">
        <v>0.2</v>
      </c>
      <c r="AK151" s="1" t="s">
        <v>97</v>
      </c>
      <c r="AL151" s="1" t="s">
        <v>98</v>
      </c>
      <c r="AN151" s="31">
        <v>9.5</v>
      </c>
      <c r="AO151" s="1">
        <v>1</v>
      </c>
      <c r="AP151" s="1">
        <v>0.5</v>
      </c>
      <c r="AQ151" s="1" t="s">
        <v>118</v>
      </c>
      <c r="AR151" s="1" t="s">
        <v>98</v>
      </c>
      <c r="AT151" s="31">
        <v>0</v>
      </c>
      <c r="AZ151" s="31">
        <v>0</v>
      </c>
      <c r="BF151" s="31">
        <v>0</v>
      </c>
      <c r="BL151" s="31">
        <v>0.5</v>
      </c>
      <c r="BM151" s="1">
        <v>0.1</v>
      </c>
      <c r="BN151" s="1">
        <v>0.1</v>
      </c>
      <c r="BO151" s="1" t="s">
        <v>97</v>
      </c>
      <c r="BP151" s="1" t="s">
        <v>114</v>
      </c>
      <c r="BX151" s="31">
        <v>0</v>
      </c>
      <c r="CE151" s="1" t="s">
        <v>190</v>
      </c>
      <c r="CL151" s="32">
        <f t="shared" si="11"/>
        <v>100</v>
      </c>
      <c r="CM151" s="1" t="str">
        <f>VLOOKUP(O151,definitions_list_lookup!$K$30:$L$54,2,0)</f>
        <v>Pl-b</v>
      </c>
    </row>
    <row r="152" spans="1:91">
      <c r="A152" s="27">
        <v>43303</v>
      </c>
      <c r="B152" s="1" t="s">
        <v>144</v>
      </c>
      <c r="D152" s="1" t="s">
        <v>86</v>
      </c>
      <c r="E152" s="1">
        <v>48</v>
      </c>
      <c r="F152" s="1">
        <v>1</v>
      </c>
      <c r="G152" s="2" t="str">
        <f t="shared" si="8"/>
        <v>48-1</v>
      </c>
      <c r="H152" s="1">
        <v>46</v>
      </c>
      <c r="I152" s="1">
        <v>94.5</v>
      </c>
      <c r="J152" s="3" t="str">
        <f>IF(((VLOOKUP($G152,Depth_Lookup!$A$3:$J$561,9,0))-(I152/100))&gt;=0,"Good","Too Long")</f>
        <v>Good</v>
      </c>
      <c r="K152" s="28">
        <f>(VLOOKUP($G152,Depth_Lookup!$A$3:$J$561,10,0))+(H152/100)</f>
        <v>90.059999999999988</v>
      </c>
      <c r="L152" s="28">
        <f>(VLOOKUP($G152,Depth_Lookup!$A$3:$J$561,10,0))+(I152/100)</f>
        <v>90.544999999999987</v>
      </c>
      <c r="M152" s="29" t="s">
        <v>194</v>
      </c>
      <c r="N152" s="1" t="s">
        <v>87</v>
      </c>
      <c r="P152" s="1" t="s">
        <v>91</v>
      </c>
      <c r="Q152" s="2" t="str">
        <f t="shared" si="9"/>
        <v xml:space="preserve"> Dunite</v>
      </c>
      <c r="R152" s="1" t="s">
        <v>92</v>
      </c>
      <c r="S152" s="1" t="str">
        <f t="shared" si="10"/>
        <v>Continuous</v>
      </c>
      <c r="V152" s="1" t="s">
        <v>93</v>
      </c>
      <c r="W152" s="30">
        <f>VLOOKUP(V152,definitions_list_lookup!$A$13:$B$19,2,0)</f>
        <v>3</v>
      </c>
      <c r="X152" s="1" t="s">
        <v>94</v>
      </c>
      <c r="Y152" s="1" t="s">
        <v>95</v>
      </c>
      <c r="AD152" s="6" t="s">
        <v>89</v>
      </c>
      <c r="AE152" s="2">
        <f>VLOOKUP(AD152,definitions_list_lookup!$V$13:$W$16,2,0)</f>
        <v>0</v>
      </c>
      <c r="AH152" s="31">
        <v>99</v>
      </c>
      <c r="AI152" s="1">
        <v>3</v>
      </c>
      <c r="AJ152" s="1">
        <v>0.5</v>
      </c>
      <c r="AK152" s="1" t="s">
        <v>97</v>
      </c>
      <c r="AL152" s="1" t="s">
        <v>98</v>
      </c>
      <c r="AN152" s="31">
        <v>0.8</v>
      </c>
      <c r="AO152" s="1">
        <v>1</v>
      </c>
      <c r="AP152" s="1">
        <v>0.5</v>
      </c>
      <c r="AQ152" s="1" t="s">
        <v>118</v>
      </c>
      <c r="AR152" s="1" t="s">
        <v>98</v>
      </c>
      <c r="AT152" s="31">
        <v>0</v>
      </c>
      <c r="AZ152" s="31">
        <v>0</v>
      </c>
      <c r="BF152" s="31">
        <v>0</v>
      </c>
      <c r="BL152" s="31">
        <v>0.1</v>
      </c>
      <c r="BM152" s="1">
        <v>0.5</v>
      </c>
      <c r="BN152" s="1">
        <v>0.1</v>
      </c>
      <c r="BO152" s="1" t="s">
        <v>97</v>
      </c>
      <c r="BP152" s="1" t="s">
        <v>114</v>
      </c>
      <c r="BX152" s="31">
        <v>0.1</v>
      </c>
      <c r="BY152" s="1">
        <v>0.5</v>
      </c>
      <c r="BZ152" s="1">
        <v>0.1</v>
      </c>
      <c r="CA152" s="1" t="s">
        <v>118</v>
      </c>
      <c r="CB152" s="1" t="s">
        <v>98</v>
      </c>
      <c r="CE152" s="1" t="s">
        <v>123</v>
      </c>
      <c r="CL152" s="32">
        <f t="shared" si="11"/>
        <v>99.999999999999986</v>
      </c>
      <c r="CM152" s="1" t="e">
        <f>VLOOKUP(O152,definitions_list_lookup!$K$30:$L$54,2,0)</f>
        <v>#N/A</v>
      </c>
    </row>
    <row r="153" spans="1:91">
      <c r="A153" s="27">
        <v>43303</v>
      </c>
      <c r="B153" s="1" t="s">
        <v>144</v>
      </c>
      <c r="D153" s="1" t="s">
        <v>86</v>
      </c>
      <c r="E153" s="1">
        <v>48</v>
      </c>
      <c r="F153" s="1">
        <v>2</v>
      </c>
      <c r="G153" s="2" t="str">
        <f t="shared" si="8"/>
        <v>48-2</v>
      </c>
      <c r="H153" s="1">
        <v>0</v>
      </c>
      <c r="I153" s="1">
        <v>83</v>
      </c>
      <c r="J153" s="3" t="str">
        <f>IF(((VLOOKUP($G153,Depth_Lookup!$A$3:$J$561,9,0))-(I153/100))&gt;=0,"Good","Too Long")</f>
        <v>Good</v>
      </c>
      <c r="K153" s="28">
        <f>(VLOOKUP($G153,Depth_Lookup!$A$3:$J$561,10,0))+(H153/100)</f>
        <v>90.545000000000002</v>
      </c>
      <c r="L153" s="28">
        <f>(VLOOKUP($G153,Depth_Lookup!$A$3:$J$561,10,0))+(I153/100)</f>
        <v>91.375</v>
      </c>
      <c r="M153" s="29" t="s">
        <v>194</v>
      </c>
      <c r="N153" s="1" t="s">
        <v>87</v>
      </c>
      <c r="P153" s="1" t="s">
        <v>91</v>
      </c>
      <c r="Q153" s="2" t="str">
        <f t="shared" si="9"/>
        <v xml:space="preserve"> Dunite</v>
      </c>
      <c r="R153" s="1" t="s">
        <v>100</v>
      </c>
      <c r="S153" s="1" t="str">
        <f t="shared" si="10"/>
        <v>Continuous</v>
      </c>
      <c r="V153" s="1" t="s">
        <v>93</v>
      </c>
      <c r="W153" s="30">
        <f>VLOOKUP(V153,definitions_list_lookup!$A$13:$B$19,2,0)</f>
        <v>3</v>
      </c>
      <c r="X153" s="1" t="s">
        <v>94</v>
      </c>
      <c r="Y153" s="1" t="s">
        <v>95</v>
      </c>
      <c r="AD153" s="6" t="s">
        <v>89</v>
      </c>
      <c r="AE153" s="2">
        <f>VLOOKUP(AD153,definitions_list_lookup!$V$13:$W$16,2,0)</f>
        <v>0</v>
      </c>
      <c r="AH153" s="31">
        <v>99</v>
      </c>
      <c r="AI153" s="1">
        <v>3</v>
      </c>
      <c r="AJ153" s="1">
        <v>0.5</v>
      </c>
      <c r="AK153" s="1" t="s">
        <v>97</v>
      </c>
      <c r="AL153" s="1" t="s">
        <v>98</v>
      </c>
      <c r="AN153" s="31">
        <v>0.8</v>
      </c>
      <c r="AO153" s="1">
        <v>1</v>
      </c>
      <c r="AP153" s="1">
        <v>0.5</v>
      </c>
      <c r="AQ153" s="1" t="s">
        <v>118</v>
      </c>
      <c r="AR153" s="1" t="s">
        <v>98</v>
      </c>
      <c r="AT153" s="31">
        <v>0</v>
      </c>
      <c r="AZ153" s="31">
        <v>0</v>
      </c>
      <c r="BF153" s="31">
        <v>0</v>
      </c>
      <c r="BL153" s="31">
        <v>0.1</v>
      </c>
      <c r="BM153" s="1">
        <v>0.5</v>
      </c>
      <c r="BN153" s="1">
        <v>0.1</v>
      </c>
      <c r="BO153" s="1" t="s">
        <v>97</v>
      </c>
      <c r="BP153" s="1" t="s">
        <v>114</v>
      </c>
      <c r="BX153" s="31">
        <v>0.1</v>
      </c>
      <c r="BY153" s="1">
        <v>0.5</v>
      </c>
      <c r="BZ153" s="1">
        <v>0.1</v>
      </c>
      <c r="CA153" s="1" t="s">
        <v>118</v>
      </c>
      <c r="CB153" s="1" t="s">
        <v>98</v>
      </c>
      <c r="CE153" s="1" t="s">
        <v>123</v>
      </c>
      <c r="CL153" s="32">
        <f t="shared" si="11"/>
        <v>99.999999999999986</v>
      </c>
      <c r="CM153" s="1" t="e">
        <f>VLOOKUP(O153,definitions_list_lookup!$K$30:$L$54,2,0)</f>
        <v>#N/A</v>
      </c>
    </row>
    <row r="154" spans="1:91">
      <c r="A154" s="27">
        <v>43303</v>
      </c>
      <c r="B154" s="1" t="s">
        <v>144</v>
      </c>
      <c r="D154" s="1" t="s">
        <v>86</v>
      </c>
      <c r="E154" s="1">
        <v>49</v>
      </c>
      <c r="F154" s="1">
        <v>1</v>
      </c>
      <c r="G154" s="2" t="str">
        <f t="shared" si="8"/>
        <v>49-1</v>
      </c>
      <c r="H154" s="1">
        <v>0</v>
      </c>
      <c r="I154" s="1">
        <v>69</v>
      </c>
      <c r="J154" s="3" t="str">
        <f>IF(((VLOOKUP($G154,Depth_Lookup!$A$3:$J$561,9,0))-(I154/100))&gt;=0,"Good","Too Long")</f>
        <v>Good</v>
      </c>
      <c r="K154" s="28">
        <f>(VLOOKUP($G154,Depth_Lookup!$A$3:$J$561,10,0))+(H154/100)</f>
        <v>91</v>
      </c>
      <c r="L154" s="28">
        <f>(VLOOKUP($G154,Depth_Lookup!$A$3:$J$561,10,0))+(I154/100)</f>
        <v>91.69</v>
      </c>
      <c r="M154" s="29" t="s">
        <v>194</v>
      </c>
      <c r="N154" s="1" t="s">
        <v>87</v>
      </c>
      <c r="P154" s="1" t="s">
        <v>91</v>
      </c>
      <c r="Q154" s="2" t="str">
        <f t="shared" si="9"/>
        <v xml:space="preserve"> Dunite</v>
      </c>
      <c r="R154" s="1" t="s">
        <v>100</v>
      </c>
      <c r="S154" s="1" t="str">
        <f t="shared" si="10"/>
        <v>Continuous</v>
      </c>
      <c r="V154" s="1" t="s">
        <v>93</v>
      </c>
      <c r="W154" s="30">
        <f>VLOOKUP(V154,definitions_list_lookup!$A$13:$B$19,2,0)</f>
        <v>3</v>
      </c>
      <c r="X154" s="1" t="s">
        <v>94</v>
      </c>
      <c r="Y154" s="1" t="s">
        <v>95</v>
      </c>
      <c r="AD154" s="6" t="s">
        <v>89</v>
      </c>
      <c r="AE154" s="2">
        <f>VLOOKUP(AD154,definitions_list_lookup!$V$13:$W$16,2,0)</f>
        <v>0</v>
      </c>
      <c r="AH154" s="31">
        <v>99</v>
      </c>
      <c r="AI154" s="1">
        <v>3</v>
      </c>
      <c r="AJ154" s="1">
        <v>0.5</v>
      </c>
      <c r="AK154" s="1" t="s">
        <v>97</v>
      </c>
      <c r="AL154" s="1" t="s">
        <v>98</v>
      </c>
      <c r="AN154" s="31">
        <v>0.8</v>
      </c>
      <c r="AO154" s="1">
        <v>1</v>
      </c>
      <c r="AP154" s="1">
        <v>0.5</v>
      </c>
      <c r="AQ154" s="1" t="s">
        <v>118</v>
      </c>
      <c r="AR154" s="1" t="s">
        <v>98</v>
      </c>
      <c r="AT154" s="31">
        <v>0</v>
      </c>
      <c r="AZ154" s="31">
        <v>0</v>
      </c>
      <c r="BF154" s="31">
        <v>0</v>
      </c>
      <c r="BL154" s="31">
        <v>0.1</v>
      </c>
      <c r="BM154" s="1">
        <v>0.5</v>
      </c>
      <c r="BN154" s="1">
        <v>0.1</v>
      </c>
      <c r="BO154" s="1" t="s">
        <v>97</v>
      </c>
      <c r="BP154" s="1" t="s">
        <v>114</v>
      </c>
      <c r="BX154" s="31">
        <v>0.1</v>
      </c>
      <c r="BY154" s="1">
        <v>0.5</v>
      </c>
      <c r="BZ154" s="1">
        <v>0.1</v>
      </c>
      <c r="CA154" s="1" t="s">
        <v>118</v>
      </c>
      <c r="CB154" s="1" t="s">
        <v>98</v>
      </c>
      <c r="CE154" s="1" t="s">
        <v>123</v>
      </c>
      <c r="CL154" s="32">
        <f t="shared" si="11"/>
        <v>99.999999999999986</v>
      </c>
      <c r="CM154" s="1" t="e">
        <f>VLOOKUP(O154,definitions_list_lookup!$K$30:$L$54,2,0)</f>
        <v>#N/A</v>
      </c>
    </row>
    <row r="155" spans="1:91">
      <c r="A155" s="27">
        <v>43303</v>
      </c>
      <c r="B155" s="1" t="s">
        <v>144</v>
      </c>
      <c r="D155" s="1" t="s">
        <v>86</v>
      </c>
      <c r="E155" s="1">
        <v>49</v>
      </c>
      <c r="F155" s="1">
        <v>2</v>
      </c>
      <c r="G155" s="2" t="str">
        <f t="shared" si="8"/>
        <v>49-2</v>
      </c>
      <c r="H155" s="1">
        <v>0</v>
      </c>
      <c r="I155" s="1">
        <v>82.5</v>
      </c>
      <c r="J155" s="3" t="str">
        <f>IF(((VLOOKUP($G155,Depth_Lookup!$A$3:$J$561,9,0))-(I155/100))&gt;=0,"Good","Too Long")</f>
        <v>Good</v>
      </c>
      <c r="K155" s="28">
        <f>(VLOOKUP($G155,Depth_Lookup!$A$3:$J$561,10,0))+(H155/100)</f>
        <v>91.69</v>
      </c>
      <c r="L155" s="28">
        <f>(VLOOKUP($G155,Depth_Lookup!$A$3:$J$561,10,0))+(I155/100)</f>
        <v>92.515000000000001</v>
      </c>
      <c r="M155" s="29" t="s">
        <v>194</v>
      </c>
      <c r="N155" s="1" t="s">
        <v>87</v>
      </c>
      <c r="P155" s="1" t="s">
        <v>91</v>
      </c>
      <c r="Q155" s="2" t="str">
        <f t="shared" si="9"/>
        <v xml:space="preserve"> Dunite</v>
      </c>
      <c r="R155" s="1" t="s">
        <v>100</v>
      </c>
      <c r="S155" s="1" t="str">
        <f t="shared" si="10"/>
        <v>Continuous</v>
      </c>
      <c r="V155" s="1" t="s">
        <v>93</v>
      </c>
      <c r="W155" s="30">
        <f>VLOOKUP(V155,definitions_list_lookup!$A$13:$B$19,2,0)</f>
        <v>3</v>
      </c>
      <c r="X155" s="1" t="s">
        <v>94</v>
      </c>
      <c r="Y155" s="1" t="s">
        <v>95</v>
      </c>
      <c r="AD155" s="6" t="s">
        <v>89</v>
      </c>
      <c r="AE155" s="2">
        <f>VLOOKUP(AD155,definitions_list_lookup!$V$13:$W$16,2,0)</f>
        <v>0</v>
      </c>
      <c r="AH155" s="31">
        <v>99</v>
      </c>
      <c r="AI155" s="1">
        <v>3</v>
      </c>
      <c r="AJ155" s="1">
        <v>0.5</v>
      </c>
      <c r="AK155" s="1" t="s">
        <v>97</v>
      </c>
      <c r="AL155" s="1" t="s">
        <v>98</v>
      </c>
      <c r="AN155" s="31">
        <v>0.8</v>
      </c>
      <c r="AO155" s="1">
        <v>1</v>
      </c>
      <c r="AP155" s="1">
        <v>0.5</v>
      </c>
      <c r="AQ155" s="1" t="s">
        <v>118</v>
      </c>
      <c r="AR155" s="1" t="s">
        <v>98</v>
      </c>
      <c r="AT155" s="31">
        <v>0</v>
      </c>
      <c r="AZ155" s="31">
        <v>0</v>
      </c>
      <c r="BF155" s="31">
        <v>0</v>
      </c>
      <c r="BL155" s="31">
        <v>0.1</v>
      </c>
      <c r="BM155" s="1">
        <v>0.5</v>
      </c>
      <c r="BN155" s="1">
        <v>0.1</v>
      </c>
      <c r="BO155" s="1" t="s">
        <v>97</v>
      </c>
      <c r="BP155" s="1" t="s">
        <v>114</v>
      </c>
      <c r="BX155" s="31">
        <v>0.1</v>
      </c>
      <c r="BY155" s="1">
        <v>0.5</v>
      </c>
      <c r="BZ155" s="1">
        <v>0.1</v>
      </c>
      <c r="CA155" s="1" t="s">
        <v>118</v>
      </c>
      <c r="CB155" s="1" t="s">
        <v>98</v>
      </c>
      <c r="CE155" s="1" t="s">
        <v>123</v>
      </c>
      <c r="CL155" s="32">
        <f t="shared" si="11"/>
        <v>99.999999999999986</v>
      </c>
      <c r="CM155" s="1" t="e">
        <f>VLOOKUP(O155,definitions_list_lookup!$K$30:$L$54,2,0)</f>
        <v>#N/A</v>
      </c>
    </row>
    <row r="156" spans="1:91">
      <c r="A156" s="27">
        <v>43303</v>
      </c>
      <c r="B156" s="1" t="s">
        <v>144</v>
      </c>
      <c r="D156" s="1" t="s">
        <v>86</v>
      </c>
      <c r="E156" s="1">
        <v>50</v>
      </c>
      <c r="F156" s="1">
        <v>1</v>
      </c>
      <c r="G156" s="2" t="str">
        <f t="shared" si="8"/>
        <v>50-1</v>
      </c>
      <c r="H156" s="1">
        <v>0</v>
      </c>
      <c r="I156" s="1">
        <v>63</v>
      </c>
      <c r="J156" s="3" t="str">
        <f>IF(((VLOOKUP($G156,Depth_Lookup!$A$3:$J$561,9,0))-(I156/100))&gt;=0,"Good","Too Long")</f>
        <v>Good</v>
      </c>
      <c r="K156" s="28">
        <f>(VLOOKUP($G156,Depth_Lookup!$A$3:$J$561,10,0))+(H156/100)</f>
        <v>92.6</v>
      </c>
      <c r="L156" s="28">
        <f>(VLOOKUP($G156,Depth_Lookup!$A$3:$J$561,10,0))+(I156/100)</f>
        <v>93.22999999999999</v>
      </c>
      <c r="M156" s="29" t="s">
        <v>194</v>
      </c>
      <c r="N156" s="1" t="s">
        <v>87</v>
      </c>
      <c r="P156" s="1" t="s">
        <v>91</v>
      </c>
      <c r="Q156" s="2" t="str">
        <f t="shared" si="9"/>
        <v xml:space="preserve"> Dunite</v>
      </c>
      <c r="R156" s="1" t="s">
        <v>100</v>
      </c>
      <c r="S156" s="1" t="str">
        <f t="shared" si="10"/>
        <v>Continuous</v>
      </c>
      <c r="V156" s="1" t="s">
        <v>93</v>
      </c>
      <c r="W156" s="30">
        <f>VLOOKUP(V156,definitions_list_lookup!$A$13:$B$19,2,0)</f>
        <v>3</v>
      </c>
      <c r="X156" s="1" t="s">
        <v>94</v>
      </c>
      <c r="Y156" s="1" t="s">
        <v>95</v>
      </c>
      <c r="AD156" s="6" t="s">
        <v>89</v>
      </c>
      <c r="AE156" s="2">
        <f>VLOOKUP(AD156,definitions_list_lookup!$V$13:$W$16,2,0)</f>
        <v>0</v>
      </c>
      <c r="AH156" s="31">
        <v>99</v>
      </c>
      <c r="AI156" s="1">
        <v>3</v>
      </c>
      <c r="AJ156" s="1">
        <v>0.5</v>
      </c>
      <c r="AK156" s="1" t="s">
        <v>97</v>
      </c>
      <c r="AL156" s="1" t="s">
        <v>98</v>
      </c>
      <c r="AN156" s="31">
        <v>0.8</v>
      </c>
      <c r="AO156" s="1">
        <v>1</v>
      </c>
      <c r="AP156" s="1">
        <v>0.5</v>
      </c>
      <c r="AQ156" s="1" t="s">
        <v>118</v>
      </c>
      <c r="AR156" s="1" t="s">
        <v>98</v>
      </c>
      <c r="AT156" s="31">
        <v>0</v>
      </c>
      <c r="AZ156" s="31">
        <v>0</v>
      </c>
      <c r="BF156" s="31">
        <v>0</v>
      </c>
      <c r="BL156" s="31">
        <v>0.1</v>
      </c>
      <c r="BM156" s="1">
        <v>0.5</v>
      </c>
      <c r="BN156" s="1">
        <v>0.1</v>
      </c>
      <c r="BO156" s="1" t="s">
        <v>97</v>
      </c>
      <c r="BP156" s="1" t="s">
        <v>114</v>
      </c>
      <c r="BX156" s="31">
        <v>0.1</v>
      </c>
      <c r="BY156" s="1">
        <v>0.5</v>
      </c>
      <c r="BZ156" s="1">
        <v>0.1</v>
      </c>
      <c r="CA156" s="1" t="s">
        <v>118</v>
      </c>
      <c r="CB156" s="1" t="s">
        <v>98</v>
      </c>
      <c r="CE156" s="1" t="s">
        <v>123</v>
      </c>
      <c r="CL156" s="32">
        <f t="shared" si="11"/>
        <v>99.999999999999986</v>
      </c>
      <c r="CM156" s="1" t="e">
        <f>VLOOKUP(O156,definitions_list_lookup!$K$30:$L$54,2,0)</f>
        <v>#N/A</v>
      </c>
    </row>
    <row r="157" spans="1:91">
      <c r="A157" s="27">
        <v>43303</v>
      </c>
      <c r="B157" s="1" t="s">
        <v>144</v>
      </c>
      <c r="D157" s="1" t="s">
        <v>86</v>
      </c>
      <c r="E157" s="1">
        <v>50</v>
      </c>
      <c r="F157" s="1">
        <v>2</v>
      </c>
      <c r="G157" s="2" t="str">
        <f t="shared" si="8"/>
        <v>50-2</v>
      </c>
      <c r="H157" s="1">
        <v>0</v>
      </c>
      <c r="I157" s="1">
        <v>53.5</v>
      </c>
      <c r="J157" s="3" t="str">
        <f>IF(((VLOOKUP($G157,Depth_Lookup!$A$3:$J$561,9,0))-(I157/100))&gt;=0,"Good","Too Long")</f>
        <v>Good</v>
      </c>
      <c r="K157" s="28">
        <f>(VLOOKUP($G157,Depth_Lookup!$A$3:$J$561,10,0))+(H157/100)</f>
        <v>93.23</v>
      </c>
      <c r="L157" s="28">
        <f>(VLOOKUP($G157,Depth_Lookup!$A$3:$J$561,10,0))+(I157/100)</f>
        <v>93.765000000000001</v>
      </c>
      <c r="M157" s="29" t="s">
        <v>194</v>
      </c>
      <c r="N157" s="1" t="s">
        <v>87</v>
      </c>
      <c r="P157" s="1" t="s">
        <v>91</v>
      </c>
      <c r="Q157" s="2" t="str">
        <f t="shared" si="9"/>
        <v xml:space="preserve"> Dunite</v>
      </c>
      <c r="R157" s="1" t="s">
        <v>100</v>
      </c>
      <c r="S157" s="1" t="str">
        <f t="shared" si="10"/>
        <v>Continuous</v>
      </c>
      <c r="V157" s="1" t="s">
        <v>93</v>
      </c>
      <c r="W157" s="30">
        <f>VLOOKUP(V157,definitions_list_lookup!$A$13:$B$19,2,0)</f>
        <v>3</v>
      </c>
      <c r="X157" s="1" t="s">
        <v>94</v>
      </c>
      <c r="Y157" s="1" t="s">
        <v>95</v>
      </c>
      <c r="AD157" s="6" t="s">
        <v>89</v>
      </c>
      <c r="AE157" s="2">
        <f>VLOOKUP(AD157,definitions_list_lookup!$V$13:$W$16,2,0)</f>
        <v>0</v>
      </c>
      <c r="AH157" s="31">
        <v>99</v>
      </c>
      <c r="AI157" s="1">
        <v>3</v>
      </c>
      <c r="AJ157" s="1">
        <v>0.5</v>
      </c>
      <c r="AK157" s="1" t="s">
        <v>97</v>
      </c>
      <c r="AL157" s="1" t="s">
        <v>98</v>
      </c>
      <c r="AN157" s="31">
        <v>0.8</v>
      </c>
      <c r="AO157" s="1">
        <v>1</v>
      </c>
      <c r="AP157" s="1">
        <v>0.5</v>
      </c>
      <c r="AQ157" s="1" t="s">
        <v>118</v>
      </c>
      <c r="AR157" s="1" t="s">
        <v>98</v>
      </c>
      <c r="AT157" s="31">
        <v>0</v>
      </c>
      <c r="AZ157" s="31">
        <v>0</v>
      </c>
      <c r="BF157" s="31">
        <v>0</v>
      </c>
      <c r="BL157" s="31">
        <v>0.1</v>
      </c>
      <c r="BM157" s="1">
        <v>0.5</v>
      </c>
      <c r="BN157" s="1">
        <v>0.1</v>
      </c>
      <c r="BO157" s="1" t="s">
        <v>97</v>
      </c>
      <c r="BP157" s="1" t="s">
        <v>114</v>
      </c>
      <c r="BX157" s="31">
        <v>0.1</v>
      </c>
      <c r="BY157" s="1">
        <v>0.5</v>
      </c>
      <c r="BZ157" s="1">
        <v>0.1</v>
      </c>
      <c r="CA157" s="1" t="s">
        <v>118</v>
      </c>
      <c r="CB157" s="1" t="s">
        <v>98</v>
      </c>
      <c r="CE157" s="1" t="s">
        <v>123</v>
      </c>
      <c r="CL157" s="32">
        <f t="shared" si="11"/>
        <v>99.999999999999986</v>
      </c>
      <c r="CM157" s="1" t="e">
        <f>VLOOKUP(O157,definitions_list_lookup!$K$30:$L$54,2,0)</f>
        <v>#N/A</v>
      </c>
    </row>
    <row r="158" spans="1:91">
      <c r="A158" s="27">
        <v>43303</v>
      </c>
      <c r="B158" s="1" t="s">
        <v>144</v>
      </c>
      <c r="D158" s="1" t="s">
        <v>86</v>
      </c>
      <c r="E158" s="1">
        <v>50</v>
      </c>
      <c r="F158" s="1">
        <v>3</v>
      </c>
      <c r="G158" s="2" t="str">
        <f t="shared" si="8"/>
        <v>50-3</v>
      </c>
      <c r="H158" s="1">
        <v>0</v>
      </c>
      <c r="I158" s="1">
        <v>81.5</v>
      </c>
      <c r="J158" s="3" t="str">
        <f>IF(((VLOOKUP($G158,Depth_Lookup!$A$3:$J$561,9,0))-(I158/100))&gt;=0,"Good","Too Long")</f>
        <v>Good</v>
      </c>
      <c r="K158" s="28">
        <f>(VLOOKUP($G158,Depth_Lookup!$A$3:$J$561,10,0))+(H158/100)</f>
        <v>93.765000000000001</v>
      </c>
      <c r="L158" s="28">
        <f>(VLOOKUP($G158,Depth_Lookup!$A$3:$J$561,10,0))+(I158/100)</f>
        <v>94.58</v>
      </c>
      <c r="M158" s="29" t="s">
        <v>194</v>
      </c>
      <c r="N158" s="1" t="s">
        <v>87</v>
      </c>
      <c r="P158" s="1" t="s">
        <v>91</v>
      </c>
      <c r="Q158" s="2" t="str">
        <f t="shared" si="9"/>
        <v xml:space="preserve"> Dunite</v>
      </c>
      <c r="R158" s="1" t="s">
        <v>100</v>
      </c>
      <c r="S158" s="1" t="str">
        <f t="shared" si="10"/>
        <v>Continuous</v>
      </c>
      <c r="V158" s="1" t="s">
        <v>93</v>
      </c>
      <c r="W158" s="30">
        <f>VLOOKUP(V158,definitions_list_lookup!$A$13:$B$19,2,0)</f>
        <v>3</v>
      </c>
      <c r="X158" s="1" t="s">
        <v>94</v>
      </c>
      <c r="Y158" s="1" t="s">
        <v>95</v>
      </c>
      <c r="AD158" s="6" t="s">
        <v>89</v>
      </c>
      <c r="AE158" s="2">
        <f>VLOOKUP(AD158,definitions_list_lookup!$V$13:$W$16,2,0)</f>
        <v>0</v>
      </c>
      <c r="AH158" s="31">
        <v>99</v>
      </c>
      <c r="AI158" s="1">
        <v>3</v>
      </c>
      <c r="AJ158" s="1">
        <v>0.5</v>
      </c>
      <c r="AK158" s="1" t="s">
        <v>97</v>
      </c>
      <c r="AL158" s="1" t="s">
        <v>98</v>
      </c>
      <c r="AN158" s="31">
        <v>0.8</v>
      </c>
      <c r="AO158" s="1">
        <v>1</v>
      </c>
      <c r="AP158" s="1">
        <v>0.5</v>
      </c>
      <c r="AQ158" s="1" t="s">
        <v>118</v>
      </c>
      <c r="AR158" s="1" t="s">
        <v>98</v>
      </c>
      <c r="AT158" s="31">
        <v>0</v>
      </c>
      <c r="AZ158" s="31">
        <v>0</v>
      </c>
      <c r="BF158" s="31">
        <v>0</v>
      </c>
      <c r="BL158" s="31">
        <v>0.1</v>
      </c>
      <c r="BM158" s="1">
        <v>0.5</v>
      </c>
      <c r="BN158" s="1">
        <v>0.1</v>
      </c>
      <c r="BO158" s="1" t="s">
        <v>97</v>
      </c>
      <c r="BP158" s="1" t="s">
        <v>114</v>
      </c>
      <c r="BX158" s="31">
        <v>0.1</v>
      </c>
      <c r="BY158" s="1">
        <v>0.5</v>
      </c>
      <c r="BZ158" s="1">
        <v>0.1</v>
      </c>
      <c r="CA158" s="1" t="s">
        <v>118</v>
      </c>
      <c r="CB158" s="1" t="s">
        <v>98</v>
      </c>
      <c r="CE158" s="1" t="s">
        <v>123</v>
      </c>
      <c r="CL158" s="32">
        <f t="shared" si="11"/>
        <v>99.999999999999986</v>
      </c>
      <c r="CM158" s="1" t="e">
        <f>VLOOKUP(O158,definitions_list_lookup!$K$30:$L$54,2,0)</f>
        <v>#N/A</v>
      </c>
    </row>
    <row r="159" spans="1:91">
      <c r="A159" s="27">
        <v>43303</v>
      </c>
      <c r="B159" s="1" t="s">
        <v>144</v>
      </c>
      <c r="D159" s="1" t="s">
        <v>86</v>
      </c>
      <c r="E159" s="1">
        <v>51</v>
      </c>
      <c r="F159" s="1">
        <v>1</v>
      </c>
      <c r="G159" s="2" t="str">
        <f t="shared" si="8"/>
        <v>51-1</v>
      </c>
      <c r="H159" s="1">
        <v>0</v>
      </c>
      <c r="I159" s="1">
        <v>57.5</v>
      </c>
      <c r="J159" s="3" t="str">
        <f>IF(((VLOOKUP($G159,Depth_Lookup!$A$3:$J$561,9,0))-(I159/100))&gt;=0,"Good","Too Long")</f>
        <v>Good</v>
      </c>
      <c r="K159" s="28">
        <f>(VLOOKUP($G159,Depth_Lookup!$A$3:$J$561,10,0))+(H159/100)</f>
        <v>94.5</v>
      </c>
      <c r="L159" s="28">
        <f>(VLOOKUP($G159,Depth_Lookup!$A$3:$J$561,10,0))+(I159/100)</f>
        <v>95.075000000000003</v>
      </c>
      <c r="M159" s="29" t="s">
        <v>194</v>
      </c>
      <c r="N159" s="1" t="s">
        <v>87</v>
      </c>
      <c r="P159" s="1" t="s">
        <v>91</v>
      </c>
      <c r="Q159" s="2" t="str">
        <f t="shared" si="9"/>
        <v xml:space="preserve"> Dunite</v>
      </c>
      <c r="R159" s="1" t="s">
        <v>100</v>
      </c>
      <c r="S159" s="1" t="str">
        <f t="shared" si="10"/>
        <v>Continuous</v>
      </c>
      <c r="V159" s="1" t="s">
        <v>93</v>
      </c>
      <c r="W159" s="30">
        <f>VLOOKUP(V159,definitions_list_lookup!$A$13:$B$19,2,0)</f>
        <v>3</v>
      </c>
      <c r="X159" s="1" t="s">
        <v>94</v>
      </c>
      <c r="Y159" s="1" t="s">
        <v>95</v>
      </c>
      <c r="AD159" s="6" t="s">
        <v>89</v>
      </c>
      <c r="AE159" s="2">
        <f>VLOOKUP(AD159,definitions_list_lookup!$V$13:$W$16,2,0)</f>
        <v>0</v>
      </c>
      <c r="AH159" s="31">
        <v>99</v>
      </c>
      <c r="AI159" s="1">
        <v>3</v>
      </c>
      <c r="AJ159" s="1">
        <v>0.5</v>
      </c>
      <c r="AK159" s="1" t="s">
        <v>97</v>
      </c>
      <c r="AL159" s="1" t="s">
        <v>98</v>
      </c>
      <c r="AN159" s="31">
        <v>0.8</v>
      </c>
      <c r="AO159" s="1">
        <v>1</v>
      </c>
      <c r="AP159" s="1">
        <v>0.5</v>
      </c>
      <c r="AQ159" s="1" t="s">
        <v>118</v>
      </c>
      <c r="AR159" s="1" t="s">
        <v>98</v>
      </c>
      <c r="AT159" s="31">
        <v>0</v>
      </c>
      <c r="AZ159" s="31">
        <v>0</v>
      </c>
      <c r="BF159" s="31">
        <v>0</v>
      </c>
      <c r="BL159" s="31">
        <v>0.1</v>
      </c>
      <c r="BM159" s="1">
        <v>0.5</v>
      </c>
      <c r="BN159" s="1">
        <v>0.1</v>
      </c>
      <c r="BO159" s="1" t="s">
        <v>97</v>
      </c>
      <c r="BP159" s="1" t="s">
        <v>114</v>
      </c>
      <c r="BX159" s="31">
        <v>0.1</v>
      </c>
      <c r="BY159" s="1">
        <v>0.5</v>
      </c>
      <c r="BZ159" s="1">
        <v>0.1</v>
      </c>
      <c r="CA159" s="1" t="s">
        <v>118</v>
      </c>
      <c r="CB159" s="1" t="s">
        <v>98</v>
      </c>
      <c r="CE159" s="1" t="s">
        <v>123</v>
      </c>
      <c r="CL159" s="32">
        <f t="shared" si="11"/>
        <v>99.999999999999986</v>
      </c>
      <c r="CM159" s="1" t="e">
        <f>VLOOKUP(O159,definitions_list_lookup!$K$30:$L$54,2,0)</f>
        <v>#N/A</v>
      </c>
    </row>
    <row r="160" spans="1:91">
      <c r="A160" s="27">
        <v>43303</v>
      </c>
      <c r="B160" s="1" t="s">
        <v>144</v>
      </c>
      <c r="D160" s="1" t="s">
        <v>86</v>
      </c>
      <c r="E160" s="1">
        <v>51</v>
      </c>
      <c r="F160" s="1">
        <v>2</v>
      </c>
      <c r="G160" s="2" t="str">
        <f t="shared" si="8"/>
        <v>51-2</v>
      </c>
      <c r="H160" s="1">
        <v>0</v>
      </c>
      <c r="I160" s="1">
        <v>65.5</v>
      </c>
      <c r="J160" s="3" t="str">
        <f>IF(((VLOOKUP($G160,Depth_Lookup!$A$3:$J$561,9,0))-(I160/100))&gt;=0,"Good","Too Long")</f>
        <v>Good</v>
      </c>
      <c r="K160" s="28">
        <f>(VLOOKUP($G160,Depth_Lookup!$A$3:$J$561,10,0))+(H160/100)</f>
        <v>95.075000000000003</v>
      </c>
      <c r="L160" s="28">
        <f>(VLOOKUP($G160,Depth_Lookup!$A$3:$J$561,10,0))+(I160/100)</f>
        <v>95.73</v>
      </c>
      <c r="M160" s="29" t="s">
        <v>194</v>
      </c>
      <c r="N160" s="1" t="s">
        <v>87</v>
      </c>
      <c r="P160" s="1" t="s">
        <v>91</v>
      </c>
      <c r="Q160" s="2" t="str">
        <f t="shared" si="9"/>
        <v xml:space="preserve"> Dunite</v>
      </c>
      <c r="R160" s="1" t="s">
        <v>100</v>
      </c>
      <c r="S160" s="1" t="str">
        <f t="shared" si="10"/>
        <v>Continuous</v>
      </c>
      <c r="V160" s="1" t="s">
        <v>93</v>
      </c>
      <c r="W160" s="30">
        <f>VLOOKUP(V160,definitions_list_lookup!$A$13:$B$19,2,0)</f>
        <v>3</v>
      </c>
      <c r="X160" s="1" t="s">
        <v>94</v>
      </c>
      <c r="Y160" s="1" t="s">
        <v>95</v>
      </c>
      <c r="AD160" s="6" t="s">
        <v>89</v>
      </c>
      <c r="AE160" s="2">
        <f>VLOOKUP(AD160,definitions_list_lookup!$V$13:$W$16,2,0)</f>
        <v>0</v>
      </c>
      <c r="AH160" s="31">
        <v>99</v>
      </c>
      <c r="AI160" s="1">
        <v>3</v>
      </c>
      <c r="AJ160" s="1">
        <v>0.5</v>
      </c>
      <c r="AK160" s="1" t="s">
        <v>97</v>
      </c>
      <c r="AL160" s="1" t="s">
        <v>98</v>
      </c>
      <c r="AN160" s="31">
        <v>0.8</v>
      </c>
      <c r="AO160" s="1">
        <v>1</v>
      </c>
      <c r="AP160" s="1">
        <v>0.5</v>
      </c>
      <c r="AQ160" s="1" t="s">
        <v>118</v>
      </c>
      <c r="AR160" s="1" t="s">
        <v>98</v>
      </c>
      <c r="AT160" s="31">
        <v>0</v>
      </c>
      <c r="AZ160" s="31">
        <v>0</v>
      </c>
      <c r="BF160" s="31">
        <v>0</v>
      </c>
      <c r="BL160" s="31">
        <v>0.1</v>
      </c>
      <c r="BM160" s="1">
        <v>0.5</v>
      </c>
      <c r="BN160" s="1">
        <v>0.1</v>
      </c>
      <c r="BO160" s="1" t="s">
        <v>97</v>
      </c>
      <c r="BP160" s="1" t="s">
        <v>114</v>
      </c>
      <c r="BX160" s="31">
        <v>0.1</v>
      </c>
      <c r="BY160" s="1">
        <v>0.5</v>
      </c>
      <c r="BZ160" s="1">
        <v>0.1</v>
      </c>
      <c r="CA160" s="1" t="s">
        <v>118</v>
      </c>
      <c r="CB160" s="1" t="s">
        <v>98</v>
      </c>
      <c r="CE160" s="1" t="s">
        <v>123</v>
      </c>
      <c r="CL160" s="32">
        <f t="shared" si="11"/>
        <v>99.999999999999986</v>
      </c>
      <c r="CM160" s="1" t="e">
        <f>VLOOKUP(O160,definitions_list_lookup!$K$30:$L$54,2,0)</f>
        <v>#N/A</v>
      </c>
    </row>
    <row r="161" spans="1:91">
      <c r="A161" s="27">
        <v>43303</v>
      </c>
      <c r="B161" s="1" t="s">
        <v>144</v>
      </c>
      <c r="D161" s="1" t="s">
        <v>86</v>
      </c>
      <c r="E161" s="1">
        <v>52</v>
      </c>
      <c r="F161" s="1">
        <v>1</v>
      </c>
      <c r="G161" s="2" t="str">
        <f t="shared" si="8"/>
        <v>52-1</v>
      </c>
      <c r="H161" s="1">
        <v>0</v>
      </c>
      <c r="I161" s="1">
        <v>80.5</v>
      </c>
      <c r="J161" s="3" t="str">
        <f>IF(((VLOOKUP($G161,Depth_Lookup!$A$3:$J$561,9,0))-(I161/100))&gt;=0,"Good","Too Long")</f>
        <v>Good</v>
      </c>
      <c r="K161" s="28">
        <f>(VLOOKUP($G161,Depth_Lookup!$A$3:$J$561,10,0))+(H161/100)</f>
        <v>95.6</v>
      </c>
      <c r="L161" s="28">
        <f>(VLOOKUP($G161,Depth_Lookup!$A$3:$J$561,10,0))+(I161/100)</f>
        <v>96.405000000000001</v>
      </c>
      <c r="M161" s="29" t="s">
        <v>194</v>
      </c>
      <c r="N161" s="1" t="s">
        <v>87</v>
      </c>
      <c r="P161" s="1" t="s">
        <v>91</v>
      </c>
      <c r="Q161" s="2" t="str">
        <f t="shared" si="9"/>
        <v xml:space="preserve"> Dunite</v>
      </c>
      <c r="R161" s="1" t="s">
        <v>100</v>
      </c>
      <c r="S161" s="1" t="str">
        <f t="shared" si="10"/>
        <v>Continuous</v>
      </c>
      <c r="V161" s="1" t="s">
        <v>93</v>
      </c>
      <c r="W161" s="30">
        <f>VLOOKUP(V161,definitions_list_lookup!$A$13:$B$19,2,0)</f>
        <v>3</v>
      </c>
      <c r="X161" s="1" t="s">
        <v>94</v>
      </c>
      <c r="Y161" s="1" t="s">
        <v>95</v>
      </c>
      <c r="AD161" s="6" t="s">
        <v>89</v>
      </c>
      <c r="AE161" s="2">
        <f>VLOOKUP(AD161,definitions_list_lookup!$V$13:$W$16,2,0)</f>
        <v>0</v>
      </c>
      <c r="AH161" s="31">
        <v>99</v>
      </c>
      <c r="AI161" s="1">
        <v>3</v>
      </c>
      <c r="AJ161" s="1">
        <v>0.5</v>
      </c>
      <c r="AK161" s="1" t="s">
        <v>97</v>
      </c>
      <c r="AL161" s="1" t="s">
        <v>98</v>
      </c>
      <c r="AN161" s="31">
        <v>0.8</v>
      </c>
      <c r="AO161" s="1">
        <v>1</v>
      </c>
      <c r="AP161" s="1">
        <v>0.5</v>
      </c>
      <c r="AQ161" s="1" t="s">
        <v>118</v>
      </c>
      <c r="AR161" s="1" t="s">
        <v>98</v>
      </c>
      <c r="AT161" s="31">
        <v>0</v>
      </c>
      <c r="AZ161" s="31">
        <v>0</v>
      </c>
      <c r="BF161" s="31">
        <v>0</v>
      </c>
      <c r="BL161" s="31">
        <v>0.1</v>
      </c>
      <c r="BM161" s="1">
        <v>0.5</v>
      </c>
      <c r="BN161" s="1">
        <v>0.1</v>
      </c>
      <c r="BO161" s="1" t="s">
        <v>97</v>
      </c>
      <c r="BP161" s="1" t="s">
        <v>114</v>
      </c>
      <c r="BX161" s="31">
        <v>0.1</v>
      </c>
      <c r="BY161" s="1">
        <v>0.5</v>
      </c>
      <c r="BZ161" s="1">
        <v>0.1</v>
      </c>
      <c r="CA161" s="1" t="s">
        <v>118</v>
      </c>
      <c r="CB161" s="1" t="s">
        <v>98</v>
      </c>
      <c r="CE161" s="1" t="s">
        <v>123</v>
      </c>
      <c r="CL161" s="32">
        <f t="shared" si="11"/>
        <v>99.999999999999986</v>
      </c>
      <c r="CM161" s="1" t="e">
        <f>VLOOKUP(O161,definitions_list_lookup!$K$30:$L$54,2,0)</f>
        <v>#N/A</v>
      </c>
    </row>
    <row r="162" spans="1:91">
      <c r="A162" s="27">
        <v>43303</v>
      </c>
      <c r="B162" s="1" t="s">
        <v>144</v>
      </c>
      <c r="D162" s="1" t="s">
        <v>86</v>
      </c>
      <c r="E162" s="1">
        <v>52</v>
      </c>
      <c r="F162" s="1">
        <v>2</v>
      </c>
      <c r="G162" s="2" t="str">
        <f t="shared" si="8"/>
        <v>52-2</v>
      </c>
      <c r="H162" s="1">
        <v>0</v>
      </c>
      <c r="I162" s="1">
        <v>59</v>
      </c>
      <c r="J162" s="3" t="str">
        <f>IF(((VLOOKUP($G162,Depth_Lookup!$A$3:$J$561,9,0))-(I162/100))&gt;=0,"Good","Too Long")</f>
        <v>Good</v>
      </c>
      <c r="K162" s="28">
        <f>(VLOOKUP($G162,Depth_Lookup!$A$3:$J$561,10,0))+(H162/100)</f>
        <v>96.405000000000001</v>
      </c>
      <c r="L162" s="28">
        <f>(VLOOKUP($G162,Depth_Lookup!$A$3:$J$561,10,0))+(I162/100)</f>
        <v>96.995000000000005</v>
      </c>
      <c r="M162" s="29" t="s">
        <v>194</v>
      </c>
      <c r="N162" s="1" t="s">
        <v>87</v>
      </c>
      <c r="P162" s="1" t="s">
        <v>91</v>
      </c>
      <c r="Q162" s="2" t="str">
        <f t="shared" si="9"/>
        <v xml:space="preserve"> Dunite</v>
      </c>
      <c r="R162" s="1" t="s">
        <v>100</v>
      </c>
      <c r="S162" s="1" t="str">
        <f t="shared" si="10"/>
        <v>Continuous</v>
      </c>
      <c r="V162" s="1" t="s">
        <v>93</v>
      </c>
      <c r="W162" s="30">
        <f>VLOOKUP(V162,definitions_list_lookup!$A$13:$B$19,2,0)</f>
        <v>3</v>
      </c>
      <c r="X162" s="1" t="s">
        <v>94</v>
      </c>
      <c r="Y162" s="1" t="s">
        <v>95</v>
      </c>
      <c r="AD162" s="6" t="s">
        <v>89</v>
      </c>
      <c r="AE162" s="2">
        <f>VLOOKUP(AD162,definitions_list_lookup!$V$13:$W$16,2,0)</f>
        <v>0</v>
      </c>
      <c r="AH162" s="31">
        <v>99</v>
      </c>
      <c r="AI162" s="1">
        <v>3</v>
      </c>
      <c r="AJ162" s="1">
        <v>0.5</v>
      </c>
      <c r="AK162" s="1" t="s">
        <v>97</v>
      </c>
      <c r="AL162" s="1" t="s">
        <v>98</v>
      </c>
      <c r="AN162" s="31">
        <v>0.8</v>
      </c>
      <c r="AO162" s="1">
        <v>1</v>
      </c>
      <c r="AP162" s="1">
        <v>0.5</v>
      </c>
      <c r="AQ162" s="1" t="s">
        <v>118</v>
      </c>
      <c r="AR162" s="1" t="s">
        <v>98</v>
      </c>
      <c r="AT162" s="31">
        <v>0</v>
      </c>
      <c r="AZ162" s="31">
        <v>0</v>
      </c>
      <c r="BF162" s="31">
        <v>0</v>
      </c>
      <c r="BL162" s="31">
        <v>0.1</v>
      </c>
      <c r="BM162" s="1">
        <v>0.5</v>
      </c>
      <c r="BN162" s="1">
        <v>0.1</v>
      </c>
      <c r="BO162" s="1" t="s">
        <v>97</v>
      </c>
      <c r="BP162" s="1" t="s">
        <v>114</v>
      </c>
      <c r="BX162" s="31">
        <v>0.1</v>
      </c>
      <c r="BY162" s="1">
        <v>0.5</v>
      </c>
      <c r="BZ162" s="1">
        <v>0.1</v>
      </c>
      <c r="CA162" s="1" t="s">
        <v>118</v>
      </c>
      <c r="CB162" s="1" t="s">
        <v>98</v>
      </c>
      <c r="CE162" s="1" t="s">
        <v>123</v>
      </c>
      <c r="CL162" s="32">
        <f t="shared" si="11"/>
        <v>99.999999999999986</v>
      </c>
      <c r="CM162" s="1" t="e">
        <f>VLOOKUP(O162,definitions_list_lookup!$K$30:$L$54,2,0)</f>
        <v>#N/A</v>
      </c>
    </row>
    <row r="163" spans="1:91">
      <c r="A163" s="27">
        <v>43303</v>
      </c>
      <c r="B163" s="1" t="s">
        <v>144</v>
      </c>
      <c r="D163" s="1" t="s">
        <v>86</v>
      </c>
      <c r="E163" s="1">
        <v>52</v>
      </c>
      <c r="F163" s="1">
        <v>3</v>
      </c>
      <c r="G163" s="2" t="str">
        <f t="shared" si="8"/>
        <v>52-3</v>
      </c>
      <c r="H163" s="1">
        <v>0</v>
      </c>
      <c r="I163" s="1">
        <v>84.5</v>
      </c>
      <c r="J163" s="3" t="str">
        <f>IF(((VLOOKUP($G163,Depth_Lookup!$A$3:$J$561,9,0))-(I163/100))&gt;=0,"Good","Too Long")</f>
        <v>Good</v>
      </c>
      <c r="K163" s="28">
        <f>(VLOOKUP($G163,Depth_Lookup!$A$3:$J$561,10,0))+(H163/100)</f>
        <v>96.995000000000005</v>
      </c>
      <c r="L163" s="28">
        <f>(VLOOKUP($G163,Depth_Lookup!$A$3:$J$561,10,0))+(I163/100)</f>
        <v>97.84</v>
      </c>
      <c r="M163" s="29" t="s">
        <v>194</v>
      </c>
      <c r="N163" s="1" t="s">
        <v>87</v>
      </c>
      <c r="P163" s="1" t="s">
        <v>91</v>
      </c>
      <c r="Q163" s="2" t="str">
        <f t="shared" si="9"/>
        <v xml:space="preserve"> Dunite</v>
      </c>
      <c r="R163" s="1" t="s">
        <v>100</v>
      </c>
      <c r="S163" s="1" t="str">
        <f t="shared" si="10"/>
        <v>Continuous</v>
      </c>
      <c r="V163" s="1" t="s">
        <v>93</v>
      </c>
      <c r="W163" s="30">
        <f>VLOOKUP(V163,definitions_list_lookup!$A$13:$B$19,2,0)</f>
        <v>3</v>
      </c>
      <c r="X163" s="1" t="s">
        <v>94</v>
      </c>
      <c r="Y163" s="1" t="s">
        <v>95</v>
      </c>
      <c r="AD163" s="6" t="s">
        <v>89</v>
      </c>
      <c r="AE163" s="2">
        <f>VLOOKUP(AD163,definitions_list_lookup!$V$13:$W$16,2,0)</f>
        <v>0</v>
      </c>
      <c r="AH163" s="31">
        <v>99</v>
      </c>
      <c r="AI163" s="1">
        <v>3</v>
      </c>
      <c r="AJ163" s="1">
        <v>0.5</v>
      </c>
      <c r="AK163" s="1" t="s">
        <v>97</v>
      </c>
      <c r="AL163" s="1" t="s">
        <v>98</v>
      </c>
      <c r="AN163" s="31">
        <v>0.8</v>
      </c>
      <c r="AO163" s="1">
        <v>1</v>
      </c>
      <c r="AP163" s="1">
        <v>0.5</v>
      </c>
      <c r="AQ163" s="1" t="s">
        <v>118</v>
      </c>
      <c r="AR163" s="1" t="s">
        <v>98</v>
      </c>
      <c r="AT163" s="31">
        <v>0</v>
      </c>
      <c r="AZ163" s="31">
        <v>0</v>
      </c>
      <c r="BF163" s="31">
        <v>0</v>
      </c>
      <c r="BL163" s="31">
        <v>0.1</v>
      </c>
      <c r="BM163" s="1">
        <v>0.5</v>
      </c>
      <c r="BN163" s="1">
        <v>0.1</v>
      </c>
      <c r="BO163" s="1" t="s">
        <v>97</v>
      </c>
      <c r="BP163" s="1" t="s">
        <v>114</v>
      </c>
      <c r="BX163" s="31">
        <v>0.1</v>
      </c>
      <c r="BY163" s="1">
        <v>0.5</v>
      </c>
      <c r="BZ163" s="1">
        <v>0.1</v>
      </c>
      <c r="CA163" s="1" t="s">
        <v>118</v>
      </c>
      <c r="CB163" s="1" t="s">
        <v>98</v>
      </c>
      <c r="CE163" s="1" t="s">
        <v>123</v>
      </c>
      <c r="CL163" s="32">
        <f t="shared" si="11"/>
        <v>99.999999999999986</v>
      </c>
      <c r="CM163" s="1" t="e">
        <f>VLOOKUP(O163,definitions_list_lookup!$K$30:$L$54,2,0)</f>
        <v>#N/A</v>
      </c>
    </row>
    <row r="164" spans="1:91">
      <c r="A164" s="27">
        <v>43303</v>
      </c>
      <c r="B164" s="1" t="s">
        <v>144</v>
      </c>
      <c r="D164" s="1" t="s">
        <v>86</v>
      </c>
      <c r="E164" s="1">
        <v>52</v>
      </c>
      <c r="F164" s="1">
        <v>4</v>
      </c>
      <c r="G164" s="2" t="str">
        <f t="shared" si="8"/>
        <v>52-4</v>
      </c>
      <c r="H164" s="1">
        <v>0</v>
      </c>
      <c r="I164" s="1">
        <v>96.5</v>
      </c>
      <c r="J164" s="3" t="str">
        <f>IF(((VLOOKUP($G164,Depth_Lookup!$A$3:$J$561,9,0))-(I164/100))&gt;=0,"Good","Too Long")</f>
        <v>Good</v>
      </c>
      <c r="K164" s="28">
        <f>(VLOOKUP($G164,Depth_Lookup!$A$3:$J$561,10,0))+(H164/100)</f>
        <v>97.84</v>
      </c>
      <c r="L164" s="28">
        <f>(VLOOKUP($G164,Depth_Lookup!$A$3:$J$561,10,0))+(I164/100)</f>
        <v>98.805000000000007</v>
      </c>
      <c r="M164" s="29" t="s">
        <v>194</v>
      </c>
      <c r="N164" s="1" t="s">
        <v>87</v>
      </c>
      <c r="P164" s="1" t="s">
        <v>91</v>
      </c>
      <c r="Q164" s="2" t="str">
        <f t="shared" si="9"/>
        <v xml:space="preserve"> Dunite</v>
      </c>
      <c r="R164" s="1" t="s">
        <v>100</v>
      </c>
      <c r="S164" s="1" t="str">
        <f t="shared" si="10"/>
        <v>Continuous</v>
      </c>
      <c r="V164" s="1" t="s">
        <v>93</v>
      </c>
      <c r="W164" s="30">
        <f>VLOOKUP(V164,definitions_list_lookup!$A$13:$B$19,2,0)</f>
        <v>3</v>
      </c>
      <c r="X164" s="1" t="s">
        <v>94</v>
      </c>
      <c r="Y164" s="1" t="s">
        <v>95</v>
      </c>
      <c r="AD164" s="6" t="s">
        <v>89</v>
      </c>
      <c r="AE164" s="2">
        <f>VLOOKUP(AD164,definitions_list_lookup!$V$13:$W$16,2,0)</f>
        <v>0</v>
      </c>
      <c r="AH164" s="31">
        <v>99</v>
      </c>
      <c r="AI164" s="1">
        <v>3</v>
      </c>
      <c r="AJ164" s="1">
        <v>0.5</v>
      </c>
      <c r="AK164" s="1" t="s">
        <v>97</v>
      </c>
      <c r="AL164" s="1" t="s">
        <v>98</v>
      </c>
      <c r="AN164" s="31">
        <v>0.8</v>
      </c>
      <c r="AO164" s="1">
        <v>1</v>
      </c>
      <c r="AP164" s="1">
        <v>0.5</v>
      </c>
      <c r="AQ164" s="1" t="s">
        <v>118</v>
      </c>
      <c r="AR164" s="1" t="s">
        <v>98</v>
      </c>
      <c r="AT164" s="31">
        <v>0</v>
      </c>
      <c r="AZ164" s="31">
        <v>0</v>
      </c>
      <c r="BF164" s="31">
        <v>0</v>
      </c>
      <c r="BL164" s="31">
        <v>0.1</v>
      </c>
      <c r="BM164" s="1">
        <v>0.5</v>
      </c>
      <c r="BN164" s="1">
        <v>0.1</v>
      </c>
      <c r="BO164" s="1" t="s">
        <v>97</v>
      </c>
      <c r="BP164" s="1" t="s">
        <v>114</v>
      </c>
      <c r="BX164" s="31">
        <v>0.1</v>
      </c>
      <c r="BY164" s="1">
        <v>0.5</v>
      </c>
      <c r="BZ164" s="1">
        <v>0.1</v>
      </c>
      <c r="CA164" s="1" t="s">
        <v>118</v>
      </c>
      <c r="CB164" s="1" t="s">
        <v>98</v>
      </c>
      <c r="CE164" s="1" t="s">
        <v>123</v>
      </c>
      <c r="CL164" s="32">
        <f t="shared" si="11"/>
        <v>99.999999999999986</v>
      </c>
      <c r="CM164" s="1" t="e">
        <f>VLOOKUP(O164,definitions_list_lookup!$K$30:$L$54,2,0)</f>
        <v>#N/A</v>
      </c>
    </row>
    <row r="165" spans="1:91">
      <c r="A165" s="27">
        <v>43303</v>
      </c>
      <c r="B165" s="1" t="s">
        <v>144</v>
      </c>
      <c r="D165" s="1" t="s">
        <v>86</v>
      </c>
      <c r="E165" s="1">
        <v>53</v>
      </c>
      <c r="F165" s="1">
        <v>1</v>
      </c>
      <c r="G165" s="2" t="str">
        <f t="shared" si="8"/>
        <v>53-1</v>
      </c>
      <c r="H165" s="1">
        <v>0</v>
      </c>
      <c r="I165" s="1">
        <v>81.5</v>
      </c>
      <c r="J165" s="3" t="str">
        <f>IF(((VLOOKUP($G165,Depth_Lookup!$A$3:$J$561,9,0))-(I165/100))&gt;=0,"Good","Too Long")</f>
        <v>Good</v>
      </c>
      <c r="K165" s="28">
        <f>(VLOOKUP($G165,Depth_Lookup!$A$3:$J$561,10,0))+(H165/100)</f>
        <v>98.6</v>
      </c>
      <c r="L165" s="28">
        <f>(VLOOKUP($G165,Depth_Lookup!$A$3:$J$561,10,0))+(I165/100)</f>
        <v>99.414999999999992</v>
      </c>
      <c r="M165" s="29" t="s">
        <v>194</v>
      </c>
      <c r="N165" s="1" t="s">
        <v>87</v>
      </c>
      <c r="P165" s="1" t="s">
        <v>91</v>
      </c>
      <c r="Q165" s="2" t="str">
        <f t="shared" si="9"/>
        <v xml:space="preserve"> Dunite</v>
      </c>
      <c r="R165" s="1" t="s">
        <v>100</v>
      </c>
      <c r="S165" s="1" t="str">
        <f t="shared" si="10"/>
        <v>Continuous</v>
      </c>
      <c r="V165" s="1" t="s">
        <v>93</v>
      </c>
      <c r="W165" s="30">
        <f>VLOOKUP(V165,definitions_list_lookup!$A$13:$B$19,2,0)</f>
        <v>3</v>
      </c>
      <c r="X165" s="1" t="s">
        <v>94</v>
      </c>
      <c r="Y165" s="1" t="s">
        <v>95</v>
      </c>
      <c r="AD165" s="6" t="s">
        <v>89</v>
      </c>
      <c r="AE165" s="2">
        <f>VLOOKUP(AD165,definitions_list_lookup!$V$13:$W$16,2,0)</f>
        <v>0</v>
      </c>
      <c r="AH165" s="31">
        <v>99</v>
      </c>
      <c r="AI165" s="1">
        <v>3</v>
      </c>
      <c r="AJ165" s="1">
        <v>0.5</v>
      </c>
      <c r="AK165" s="1" t="s">
        <v>97</v>
      </c>
      <c r="AL165" s="1" t="s">
        <v>98</v>
      </c>
      <c r="AN165" s="31">
        <v>0.8</v>
      </c>
      <c r="AO165" s="1">
        <v>1</v>
      </c>
      <c r="AP165" s="1">
        <v>0.5</v>
      </c>
      <c r="AQ165" s="1" t="s">
        <v>118</v>
      </c>
      <c r="AR165" s="1" t="s">
        <v>98</v>
      </c>
      <c r="AT165" s="31">
        <v>0</v>
      </c>
      <c r="AZ165" s="31">
        <v>0</v>
      </c>
      <c r="BF165" s="31">
        <v>0</v>
      </c>
      <c r="BL165" s="31">
        <v>0.1</v>
      </c>
      <c r="BM165" s="1">
        <v>0.5</v>
      </c>
      <c r="BN165" s="1">
        <v>0.1</v>
      </c>
      <c r="BO165" s="1" t="s">
        <v>97</v>
      </c>
      <c r="BP165" s="1" t="s">
        <v>114</v>
      </c>
      <c r="BX165" s="31">
        <v>0.1</v>
      </c>
      <c r="BY165" s="1">
        <v>0.5</v>
      </c>
      <c r="BZ165" s="1">
        <v>0.1</v>
      </c>
      <c r="CA165" s="1" t="s">
        <v>118</v>
      </c>
      <c r="CB165" s="1" t="s">
        <v>98</v>
      </c>
      <c r="CE165" s="1" t="s">
        <v>123</v>
      </c>
      <c r="CL165" s="32">
        <f t="shared" si="11"/>
        <v>99.999999999999986</v>
      </c>
      <c r="CM165" s="1" t="e">
        <f>VLOOKUP(O165,definitions_list_lookup!$K$30:$L$54,2,0)</f>
        <v>#N/A</v>
      </c>
    </row>
    <row r="166" spans="1:91">
      <c r="A166" s="27">
        <v>43303</v>
      </c>
      <c r="B166" s="1" t="s">
        <v>144</v>
      </c>
      <c r="D166" s="1" t="s">
        <v>86</v>
      </c>
      <c r="E166" s="1">
        <v>53</v>
      </c>
      <c r="F166" s="1">
        <v>2</v>
      </c>
      <c r="G166" s="2" t="str">
        <f t="shared" si="8"/>
        <v>53-2</v>
      </c>
      <c r="H166" s="1">
        <v>0</v>
      </c>
      <c r="I166" s="1">
        <v>15</v>
      </c>
      <c r="J166" s="3" t="str">
        <f>IF(((VLOOKUP($G166,Depth_Lookup!$A$3:$J$561,9,0))-(I166/100))&gt;=0,"Good","Too Long")</f>
        <v>Good</v>
      </c>
      <c r="K166" s="28">
        <f>(VLOOKUP($G166,Depth_Lookup!$A$3:$J$561,10,0))+(H166/100)</f>
        <v>99.415000000000006</v>
      </c>
      <c r="L166" s="28">
        <f>(VLOOKUP($G166,Depth_Lookup!$A$3:$J$561,10,0))+(I166/100)</f>
        <v>99.565000000000012</v>
      </c>
      <c r="M166" s="29" t="s">
        <v>194</v>
      </c>
      <c r="N166" s="1" t="s">
        <v>87</v>
      </c>
      <c r="P166" s="1" t="s">
        <v>91</v>
      </c>
      <c r="Q166" s="2" t="str">
        <f t="shared" si="9"/>
        <v xml:space="preserve"> Dunite</v>
      </c>
      <c r="R166" s="1" t="s">
        <v>100</v>
      </c>
      <c r="S166" s="1" t="str">
        <f t="shared" si="10"/>
        <v>Modal</v>
      </c>
      <c r="V166" s="1" t="s">
        <v>93</v>
      </c>
      <c r="W166" s="30">
        <f>VLOOKUP(V166,definitions_list_lookup!$A$13:$B$19,2,0)</f>
        <v>3</v>
      </c>
      <c r="X166" s="1" t="s">
        <v>94</v>
      </c>
      <c r="Y166" s="1" t="s">
        <v>95</v>
      </c>
      <c r="AD166" s="6" t="s">
        <v>89</v>
      </c>
      <c r="AE166" s="2">
        <f>VLOOKUP(AD166,definitions_list_lookup!$V$13:$W$16,2,0)</f>
        <v>0</v>
      </c>
      <c r="AH166" s="31">
        <v>99</v>
      </c>
      <c r="AI166" s="1">
        <v>3</v>
      </c>
      <c r="AJ166" s="1">
        <v>0.5</v>
      </c>
      <c r="AK166" s="1" t="s">
        <v>97</v>
      </c>
      <c r="AL166" s="1" t="s">
        <v>98</v>
      </c>
      <c r="AN166" s="31">
        <v>0.8</v>
      </c>
      <c r="AO166" s="1">
        <v>1</v>
      </c>
      <c r="AP166" s="1">
        <v>0.5</v>
      </c>
      <c r="AQ166" s="1" t="s">
        <v>118</v>
      </c>
      <c r="AR166" s="1" t="s">
        <v>98</v>
      </c>
      <c r="AT166" s="31">
        <v>0</v>
      </c>
      <c r="AZ166" s="31">
        <v>0</v>
      </c>
      <c r="BF166" s="31">
        <v>0</v>
      </c>
      <c r="BL166" s="31">
        <v>0.1</v>
      </c>
      <c r="BM166" s="1">
        <v>0.5</v>
      </c>
      <c r="BN166" s="1">
        <v>0.1</v>
      </c>
      <c r="BO166" s="1" t="s">
        <v>97</v>
      </c>
      <c r="BP166" s="1" t="s">
        <v>114</v>
      </c>
      <c r="BX166" s="31">
        <v>0.1</v>
      </c>
      <c r="BY166" s="1">
        <v>0.5</v>
      </c>
      <c r="BZ166" s="1">
        <v>0.1</v>
      </c>
      <c r="CA166" s="1" t="s">
        <v>118</v>
      </c>
      <c r="CB166" s="1" t="s">
        <v>98</v>
      </c>
      <c r="CE166" s="1" t="s">
        <v>123</v>
      </c>
      <c r="CL166" s="32">
        <f t="shared" si="11"/>
        <v>99.999999999999986</v>
      </c>
      <c r="CM166" s="1" t="e">
        <f>VLOOKUP(O166,definitions_list_lookup!$K$30:$L$54,2,0)</f>
        <v>#N/A</v>
      </c>
    </row>
    <row r="167" spans="1:91">
      <c r="A167" s="27">
        <v>43303</v>
      </c>
      <c r="B167" s="1" t="s">
        <v>144</v>
      </c>
      <c r="D167" s="1" t="s">
        <v>86</v>
      </c>
      <c r="E167" s="1">
        <v>53</v>
      </c>
      <c r="F167" s="1">
        <v>2</v>
      </c>
      <c r="G167" s="2" t="str">
        <f t="shared" si="8"/>
        <v>53-2</v>
      </c>
      <c r="H167" s="1">
        <v>15</v>
      </c>
      <c r="I167" s="1">
        <v>66</v>
      </c>
      <c r="J167" s="3" t="str">
        <f>IF(((VLOOKUP($G167,Depth_Lookup!$A$3:$J$561,9,0))-(I167/100))&gt;=0,"Good","Too Long")</f>
        <v>Good</v>
      </c>
      <c r="K167" s="28">
        <f>(VLOOKUP($G167,Depth_Lookup!$A$3:$J$561,10,0))+(H167/100)</f>
        <v>99.565000000000012</v>
      </c>
      <c r="L167" s="28">
        <f>(VLOOKUP($G167,Depth_Lookup!$A$3:$J$561,10,0))+(I167/100)</f>
        <v>100.075</v>
      </c>
      <c r="M167" s="29" t="s">
        <v>195</v>
      </c>
      <c r="N167" s="1" t="s">
        <v>87</v>
      </c>
      <c r="O167" s="1" t="s">
        <v>117</v>
      </c>
      <c r="P167" s="1" t="s">
        <v>91</v>
      </c>
      <c r="Q167" s="2" t="str">
        <f t="shared" si="9"/>
        <v>Plagioclase-bearing Dunite</v>
      </c>
      <c r="R167" s="1" t="s">
        <v>120</v>
      </c>
      <c r="S167" s="1" t="str">
        <f t="shared" si="10"/>
        <v>Continuous</v>
      </c>
      <c r="T167" s="1" t="s">
        <v>121</v>
      </c>
      <c r="U167" s="1" t="s">
        <v>102</v>
      </c>
      <c r="V167" s="1" t="s">
        <v>131</v>
      </c>
      <c r="W167" s="30">
        <f>VLOOKUP(V167,definitions_list_lookup!$A$13:$B$19,2,0)</f>
        <v>4</v>
      </c>
      <c r="X167" s="1" t="s">
        <v>94</v>
      </c>
      <c r="Y167" s="1" t="s">
        <v>95</v>
      </c>
      <c r="AD167" s="6" t="s">
        <v>89</v>
      </c>
      <c r="AE167" s="2">
        <f>VLOOKUP(AD167,definitions_list_lookup!$V$13:$W$16,2,0)</f>
        <v>0</v>
      </c>
      <c r="AH167" s="31">
        <v>96.9</v>
      </c>
      <c r="AI167" s="1">
        <v>3</v>
      </c>
      <c r="AJ167" s="1">
        <v>1</v>
      </c>
      <c r="AK167" s="1" t="s">
        <v>97</v>
      </c>
      <c r="AL167" s="1" t="s">
        <v>98</v>
      </c>
      <c r="AN167" s="31">
        <v>2</v>
      </c>
      <c r="AO167" s="1">
        <v>2</v>
      </c>
      <c r="AP167" s="1">
        <v>0.5</v>
      </c>
      <c r="AQ167" s="1" t="s">
        <v>118</v>
      </c>
      <c r="AR167" s="1" t="s">
        <v>98</v>
      </c>
      <c r="AT167" s="31">
        <v>0</v>
      </c>
      <c r="AZ167" s="31">
        <v>0</v>
      </c>
      <c r="BF167" s="31">
        <v>0</v>
      </c>
      <c r="BL167" s="31">
        <v>1</v>
      </c>
      <c r="BM167" s="1">
        <v>1</v>
      </c>
      <c r="BN167" s="1">
        <v>0.5</v>
      </c>
      <c r="BO167" s="1" t="s">
        <v>97</v>
      </c>
      <c r="BP167" s="1" t="s">
        <v>114</v>
      </c>
      <c r="BX167" s="31">
        <v>0.1</v>
      </c>
      <c r="BY167" s="1">
        <v>0.1</v>
      </c>
      <c r="BZ167" s="1">
        <v>0.1</v>
      </c>
      <c r="CA167" s="1" t="s">
        <v>118</v>
      </c>
      <c r="CB167" s="1" t="s">
        <v>98</v>
      </c>
      <c r="CE167" s="1" t="s">
        <v>190</v>
      </c>
      <c r="CL167" s="32">
        <f t="shared" si="11"/>
        <v>100</v>
      </c>
      <c r="CM167" s="1" t="str">
        <f>VLOOKUP(O167,definitions_list_lookup!$K$30:$L$54,2,0)</f>
        <v>Pl-b</v>
      </c>
    </row>
    <row r="168" spans="1:91">
      <c r="A168" s="27">
        <v>43303</v>
      </c>
      <c r="B168" s="1" t="s">
        <v>144</v>
      </c>
      <c r="D168" s="1" t="s">
        <v>86</v>
      </c>
      <c r="E168" s="1">
        <v>53</v>
      </c>
      <c r="F168" s="1">
        <v>3</v>
      </c>
      <c r="G168" s="2" t="str">
        <f t="shared" si="8"/>
        <v>53-3</v>
      </c>
      <c r="H168" s="1">
        <v>0</v>
      </c>
      <c r="I168" s="1">
        <v>76.5</v>
      </c>
      <c r="J168" s="3" t="str">
        <f>IF(((VLOOKUP($G168,Depth_Lookup!$A$3:$J$561,9,0))-(I168/100))&gt;=0,"Good","Too Long")</f>
        <v>Good</v>
      </c>
      <c r="K168" s="28">
        <f>(VLOOKUP($G168,Depth_Lookup!$A$3:$J$561,10,0))+(H168/100)</f>
        <v>100.075</v>
      </c>
      <c r="L168" s="28">
        <f>(VLOOKUP($G168,Depth_Lookup!$A$3:$J$561,10,0))+(I168/100)</f>
        <v>100.84</v>
      </c>
      <c r="M168" s="29" t="s">
        <v>195</v>
      </c>
      <c r="N168" s="1" t="s">
        <v>87</v>
      </c>
      <c r="O168" s="1" t="s">
        <v>117</v>
      </c>
      <c r="P168" s="1" t="s">
        <v>91</v>
      </c>
      <c r="Q168" s="2" t="str">
        <f t="shared" si="9"/>
        <v>Plagioclase-bearing Dunite</v>
      </c>
      <c r="R168" s="1" t="s">
        <v>100</v>
      </c>
      <c r="S168" s="1" t="str">
        <f t="shared" si="10"/>
        <v>Continuous</v>
      </c>
      <c r="V168" s="1" t="s">
        <v>131</v>
      </c>
      <c r="W168" s="30">
        <f>VLOOKUP(V168,definitions_list_lookup!$A$13:$B$19,2,0)</f>
        <v>4</v>
      </c>
      <c r="X168" s="1" t="s">
        <v>94</v>
      </c>
      <c r="Y168" s="1" t="s">
        <v>95</v>
      </c>
      <c r="AD168" s="6" t="s">
        <v>89</v>
      </c>
      <c r="AE168" s="2">
        <f>VLOOKUP(AD168,definitions_list_lookup!$V$13:$W$16,2,0)</f>
        <v>0</v>
      </c>
      <c r="AH168" s="31">
        <v>96.9</v>
      </c>
      <c r="AI168" s="1">
        <v>3</v>
      </c>
      <c r="AJ168" s="1">
        <v>1</v>
      </c>
      <c r="AK168" s="1" t="s">
        <v>97</v>
      </c>
      <c r="AL168" s="1" t="s">
        <v>98</v>
      </c>
      <c r="AN168" s="31">
        <v>2</v>
      </c>
      <c r="AO168" s="1">
        <v>2</v>
      </c>
      <c r="AP168" s="1">
        <v>0.5</v>
      </c>
      <c r="AQ168" s="1" t="s">
        <v>118</v>
      </c>
      <c r="AR168" s="1" t="s">
        <v>98</v>
      </c>
      <c r="AT168" s="31">
        <v>0</v>
      </c>
      <c r="AZ168" s="31">
        <v>0</v>
      </c>
      <c r="BF168" s="31">
        <v>0</v>
      </c>
      <c r="BL168" s="31">
        <v>1</v>
      </c>
      <c r="BM168" s="1">
        <v>1</v>
      </c>
      <c r="BN168" s="1">
        <v>0.5</v>
      </c>
      <c r="BO168" s="1" t="s">
        <v>97</v>
      </c>
      <c r="BP168" s="1" t="s">
        <v>114</v>
      </c>
      <c r="BX168" s="31">
        <v>0.1</v>
      </c>
      <c r="BY168" s="1">
        <v>0.1</v>
      </c>
      <c r="BZ168" s="1">
        <v>0.1</v>
      </c>
      <c r="CA168" s="1" t="s">
        <v>118</v>
      </c>
      <c r="CB168" s="1" t="s">
        <v>98</v>
      </c>
      <c r="CE168" s="1" t="s">
        <v>190</v>
      </c>
      <c r="CL168" s="32">
        <f t="shared" si="11"/>
        <v>100</v>
      </c>
      <c r="CM168" s="1" t="str">
        <f>VLOOKUP(O168,definitions_list_lookup!$K$30:$L$54,2,0)</f>
        <v>Pl-b</v>
      </c>
    </row>
    <row r="169" spans="1:91">
      <c r="A169" s="27">
        <v>43303</v>
      </c>
      <c r="B169" s="1" t="s">
        <v>144</v>
      </c>
      <c r="D169" s="1" t="s">
        <v>86</v>
      </c>
      <c r="E169" s="1">
        <v>53</v>
      </c>
      <c r="F169" s="1">
        <v>4</v>
      </c>
      <c r="G169" s="2" t="str">
        <f t="shared" si="8"/>
        <v>53-4</v>
      </c>
      <c r="H169" s="1">
        <v>0</v>
      </c>
      <c r="I169" s="1">
        <v>84.5</v>
      </c>
      <c r="J169" s="3" t="str">
        <f>IF(((VLOOKUP($G169,Depth_Lookup!$A$3:$J$561,9,0))-(I169/100))&gt;=0,"Good","Too Long")</f>
        <v>Good</v>
      </c>
      <c r="K169" s="28">
        <f>(VLOOKUP($G169,Depth_Lookup!$A$3:$J$561,10,0))+(H169/100)</f>
        <v>100.84</v>
      </c>
      <c r="L169" s="28">
        <f>(VLOOKUP($G169,Depth_Lookup!$A$3:$J$561,10,0))+(I169/100)</f>
        <v>101.685</v>
      </c>
      <c r="M169" s="29" t="s">
        <v>195</v>
      </c>
      <c r="N169" s="1" t="s">
        <v>87</v>
      </c>
      <c r="O169" s="1" t="s">
        <v>117</v>
      </c>
      <c r="P169" s="1" t="s">
        <v>91</v>
      </c>
      <c r="Q169" s="2" t="str">
        <f t="shared" si="9"/>
        <v>Plagioclase-bearing Dunite</v>
      </c>
      <c r="R169" s="1" t="s">
        <v>100</v>
      </c>
      <c r="S169" s="1" t="str">
        <f t="shared" si="10"/>
        <v>Continuous</v>
      </c>
      <c r="V169" s="1" t="s">
        <v>131</v>
      </c>
      <c r="W169" s="30">
        <f>VLOOKUP(V169,definitions_list_lookup!$A$13:$B$19,2,0)</f>
        <v>4</v>
      </c>
      <c r="X169" s="1" t="s">
        <v>94</v>
      </c>
      <c r="Y169" s="1" t="s">
        <v>95</v>
      </c>
      <c r="AD169" s="6" t="s">
        <v>89</v>
      </c>
      <c r="AE169" s="2">
        <f>VLOOKUP(AD169,definitions_list_lookup!$V$13:$W$16,2,0)</f>
        <v>0</v>
      </c>
      <c r="AH169" s="31">
        <v>96.9</v>
      </c>
      <c r="AI169" s="1">
        <v>3</v>
      </c>
      <c r="AJ169" s="1">
        <v>1</v>
      </c>
      <c r="AK169" s="1" t="s">
        <v>97</v>
      </c>
      <c r="AL169" s="1" t="s">
        <v>98</v>
      </c>
      <c r="AN169" s="31">
        <v>2</v>
      </c>
      <c r="AO169" s="1">
        <v>2</v>
      </c>
      <c r="AP169" s="1">
        <v>0.5</v>
      </c>
      <c r="AQ169" s="1" t="s">
        <v>118</v>
      </c>
      <c r="AR169" s="1" t="s">
        <v>98</v>
      </c>
      <c r="AT169" s="31">
        <v>0</v>
      </c>
      <c r="AZ169" s="31">
        <v>0</v>
      </c>
      <c r="BF169" s="31">
        <v>0</v>
      </c>
      <c r="BL169" s="31">
        <v>1</v>
      </c>
      <c r="BM169" s="1">
        <v>1</v>
      </c>
      <c r="BN169" s="1">
        <v>0.5</v>
      </c>
      <c r="BO169" s="1" t="s">
        <v>97</v>
      </c>
      <c r="BP169" s="1" t="s">
        <v>114</v>
      </c>
      <c r="BX169" s="31">
        <v>0.1</v>
      </c>
      <c r="BY169" s="1">
        <v>0.1</v>
      </c>
      <c r="BZ169" s="1">
        <v>0.1</v>
      </c>
      <c r="CA169" s="1" t="s">
        <v>118</v>
      </c>
      <c r="CB169" s="1" t="s">
        <v>98</v>
      </c>
      <c r="CE169" s="1" t="s">
        <v>190</v>
      </c>
      <c r="CL169" s="32">
        <f t="shared" si="11"/>
        <v>100</v>
      </c>
      <c r="CM169" s="1" t="str">
        <f>VLOOKUP(O169,definitions_list_lookup!$K$30:$L$54,2,0)</f>
        <v>Pl-b</v>
      </c>
    </row>
    <row r="170" spans="1:91">
      <c r="A170" s="27">
        <v>43303</v>
      </c>
      <c r="B170" s="1" t="s">
        <v>144</v>
      </c>
      <c r="D170" s="1" t="s">
        <v>86</v>
      </c>
      <c r="E170" s="1">
        <v>54</v>
      </c>
      <c r="F170" s="1">
        <v>1</v>
      </c>
      <c r="G170" s="2" t="str">
        <f t="shared" si="8"/>
        <v>54-1</v>
      </c>
      <c r="H170" s="1">
        <v>0</v>
      </c>
      <c r="I170" s="1">
        <v>64.5</v>
      </c>
      <c r="J170" s="3" t="str">
        <f>IF(((VLOOKUP($G170,Depth_Lookup!$A$3:$J$561,9,0))-(I170/100))&gt;=0,"Good","Too Long")</f>
        <v>Good</v>
      </c>
      <c r="K170" s="28">
        <f>(VLOOKUP($G170,Depth_Lookup!$A$3:$J$561,10,0))+(H170/100)</f>
        <v>101.6</v>
      </c>
      <c r="L170" s="28">
        <f>(VLOOKUP($G170,Depth_Lookup!$A$3:$J$561,10,0))+(I170/100)</f>
        <v>102.24499999999999</v>
      </c>
      <c r="M170" s="29" t="s">
        <v>195</v>
      </c>
      <c r="N170" s="1" t="s">
        <v>87</v>
      </c>
      <c r="O170" s="1" t="s">
        <v>117</v>
      </c>
      <c r="P170" s="1" t="s">
        <v>91</v>
      </c>
      <c r="Q170" s="2" t="str">
        <f t="shared" si="9"/>
        <v>Plagioclase-bearing Dunite</v>
      </c>
      <c r="R170" s="1" t="s">
        <v>100</v>
      </c>
      <c r="S170" s="1" t="str">
        <f t="shared" si="10"/>
        <v>Continuous</v>
      </c>
      <c r="V170" s="1" t="s">
        <v>131</v>
      </c>
      <c r="W170" s="30">
        <f>VLOOKUP(V170,definitions_list_lookup!$A$13:$B$19,2,0)</f>
        <v>4</v>
      </c>
      <c r="X170" s="1" t="s">
        <v>94</v>
      </c>
      <c r="Y170" s="1" t="s">
        <v>95</v>
      </c>
      <c r="AD170" s="6" t="s">
        <v>89</v>
      </c>
      <c r="AE170" s="2">
        <f>VLOOKUP(AD170,definitions_list_lookup!$V$13:$W$16,2,0)</f>
        <v>0</v>
      </c>
      <c r="AH170" s="31">
        <v>96.9</v>
      </c>
      <c r="AI170" s="1">
        <v>3</v>
      </c>
      <c r="AJ170" s="1">
        <v>1</v>
      </c>
      <c r="AK170" s="1" t="s">
        <v>97</v>
      </c>
      <c r="AL170" s="1" t="s">
        <v>98</v>
      </c>
      <c r="AN170" s="31">
        <v>2</v>
      </c>
      <c r="AO170" s="1">
        <v>2</v>
      </c>
      <c r="AP170" s="1">
        <v>0.5</v>
      </c>
      <c r="AQ170" s="1" t="s">
        <v>118</v>
      </c>
      <c r="AR170" s="1" t="s">
        <v>98</v>
      </c>
      <c r="AT170" s="31">
        <v>0</v>
      </c>
      <c r="AZ170" s="31">
        <v>0</v>
      </c>
      <c r="BF170" s="31">
        <v>0</v>
      </c>
      <c r="BL170" s="31">
        <v>1</v>
      </c>
      <c r="BM170" s="1">
        <v>1</v>
      </c>
      <c r="BN170" s="1">
        <v>0.5</v>
      </c>
      <c r="BO170" s="1" t="s">
        <v>97</v>
      </c>
      <c r="BP170" s="1" t="s">
        <v>114</v>
      </c>
      <c r="BX170" s="31">
        <v>0.1</v>
      </c>
      <c r="BY170" s="1">
        <v>0.1</v>
      </c>
      <c r="BZ170" s="1">
        <v>0.1</v>
      </c>
      <c r="CA170" s="1" t="s">
        <v>118</v>
      </c>
      <c r="CB170" s="1" t="s">
        <v>98</v>
      </c>
      <c r="CE170" s="1" t="s">
        <v>190</v>
      </c>
      <c r="CL170" s="32">
        <f t="shared" si="11"/>
        <v>100</v>
      </c>
      <c r="CM170" s="1" t="str">
        <f>VLOOKUP(O170,definitions_list_lookup!$K$30:$L$54,2,0)</f>
        <v>Pl-b</v>
      </c>
    </row>
    <row r="171" spans="1:91">
      <c r="A171" s="27">
        <v>43303</v>
      </c>
      <c r="B171" s="1" t="s">
        <v>144</v>
      </c>
      <c r="D171" s="1" t="s">
        <v>86</v>
      </c>
      <c r="E171" s="1">
        <v>54</v>
      </c>
      <c r="F171" s="1">
        <v>2</v>
      </c>
      <c r="G171" s="2" t="str">
        <f t="shared" si="8"/>
        <v>54-2</v>
      </c>
      <c r="H171" s="1">
        <v>0</v>
      </c>
      <c r="I171" s="1">
        <v>85</v>
      </c>
      <c r="J171" s="3" t="str">
        <f>IF(((VLOOKUP($G171,Depth_Lookup!$A$3:$J$561,9,0))-(I171/100))&gt;=0,"Good","Too Long")</f>
        <v>Good</v>
      </c>
      <c r="K171" s="28">
        <f>(VLOOKUP($G171,Depth_Lookup!$A$3:$J$561,10,0))+(H171/100)</f>
        <v>102.245</v>
      </c>
      <c r="L171" s="28">
        <f>(VLOOKUP($G171,Depth_Lookup!$A$3:$J$561,10,0))+(I171/100)</f>
        <v>103.095</v>
      </c>
      <c r="M171" s="29" t="s">
        <v>195</v>
      </c>
      <c r="N171" s="1" t="s">
        <v>87</v>
      </c>
      <c r="O171" s="1" t="s">
        <v>117</v>
      </c>
      <c r="P171" s="1" t="s">
        <v>91</v>
      </c>
      <c r="Q171" s="2" t="str">
        <f t="shared" si="9"/>
        <v>Plagioclase-bearing Dunite</v>
      </c>
      <c r="R171" s="1" t="s">
        <v>100</v>
      </c>
      <c r="S171" s="1" t="str">
        <f t="shared" si="10"/>
        <v>Continuous</v>
      </c>
      <c r="V171" s="1" t="s">
        <v>131</v>
      </c>
      <c r="W171" s="30">
        <f>VLOOKUP(V171,definitions_list_lookup!$A$13:$B$19,2,0)</f>
        <v>4</v>
      </c>
      <c r="X171" s="1" t="s">
        <v>94</v>
      </c>
      <c r="Y171" s="1" t="s">
        <v>95</v>
      </c>
      <c r="AD171" s="6" t="s">
        <v>89</v>
      </c>
      <c r="AE171" s="2">
        <f>VLOOKUP(AD171,definitions_list_lookup!$V$13:$W$16,2,0)</f>
        <v>0</v>
      </c>
      <c r="AH171" s="31">
        <v>96.9</v>
      </c>
      <c r="AI171" s="1">
        <v>3</v>
      </c>
      <c r="AJ171" s="1">
        <v>1</v>
      </c>
      <c r="AK171" s="1" t="s">
        <v>97</v>
      </c>
      <c r="AL171" s="1" t="s">
        <v>98</v>
      </c>
      <c r="AN171" s="31">
        <v>2</v>
      </c>
      <c r="AO171" s="1">
        <v>2</v>
      </c>
      <c r="AP171" s="1">
        <v>0.5</v>
      </c>
      <c r="AQ171" s="1" t="s">
        <v>118</v>
      </c>
      <c r="AR171" s="1" t="s">
        <v>98</v>
      </c>
      <c r="AT171" s="31">
        <v>0</v>
      </c>
      <c r="AZ171" s="31">
        <v>0</v>
      </c>
      <c r="BF171" s="31">
        <v>0</v>
      </c>
      <c r="BL171" s="31">
        <v>1</v>
      </c>
      <c r="BM171" s="1">
        <v>1</v>
      </c>
      <c r="BN171" s="1">
        <v>0.5</v>
      </c>
      <c r="BO171" s="1" t="s">
        <v>97</v>
      </c>
      <c r="BP171" s="1" t="s">
        <v>114</v>
      </c>
      <c r="BX171" s="31">
        <v>0.1</v>
      </c>
      <c r="BY171" s="1">
        <v>0.1</v>
      </c>
      <c r="BZ171" s="1">
        <v>0.1</v>
      </c>
      <c r="CA171" s="1" t="s">
        <v>118</v>
      </c>
      <c r="CB171" s="1" t="s">
        <v>98</v>
      </c>
      <c r="CE171" s="1" t="s">
        <v>190</v>
      </c>
      <c r="CL171" s="32">
        <f t="shared" si="11"/>
        <v>100</v>
      </c>
      <c r="CM171" s="1" t="str">
        <f>VLOOKUP(O171,definitions_list_lookup!$K$30:$L$54,2,0)</f>
        <v>Pl-b</v>
      </c>
    </row>
    <row r="172" spans="1:91">
      <c r="A172" s="27">
        <v>43303</v>
      </c>
      <c r="B172" s="1" t="s">
        <v>144</v>
      </c>
      <c r="D172" s="1" t="s">
        <v>86</v>
      </c>
      <c r="E172" s="1">
        <v>54</v>
      </c>
      <c r="F172" s="1">
        <v>3</v>
      </c>
      <c r="G172" s="2" t="str">
        <f t="shared" si="8"/>
        <v>54-3</v>
      </c>
      <c r="H172" s="1">
        <v>0</v>
      </c>
      <c r="I172" s="1">
        <v>77</v>
      </c>
      <c r="J172" s="3" t="str">
        <f>IF(((VLOOKUP($G172,Depth_Lookup!$A$3:$J$561,9,0))-(I172/100))&gt;=0,"Good","Too Long")</f>
        <v>Good</v>
      </c>
      <c r="K172" s="28">
        <f>(VLOOKUP($G172,Depth_Lookup!$A$3:$J$561,10,0))+(H172/100)</f>
        <v>103.095</v>
      </c>
      <c r="L172" s="28">
        <f>(VLOOKUP($G172,Depth_Lookup!$A$3:$J$561,10,0))+(I172/100)</f>
        <v>103.86499999999999</v>
      </c>
      <c r="M172" s="29" t="s">
        <v>195</v>
      </c>
      <c r="N172" s="1" t="s">
        <v>87</v>
      </c>
      <c r="O172" s="1" t="s">
        <v>117</v>
      </c>
      <c r="P172" s="1" t="s">
        <v>91</v>
      </c>
      <c r="Q172" s="2" t="str">
        <f t="shared" si="9"/>
        <v>Plagioclase-bearing Dunite</v>
      </c>
      <c r="R172" s="1" t="s">
        <v>100</v>
      </c>
      <c r="S172" s="1" t="str">
        <f t="shared" si="10"/>
        <v>Continuous</v>
      </c>
      <c r="V172" s="1" t="s">
        <v>131</v>
      </c>
      <c r="W172" s="30">
        <f>VLOOKUP(V172,definitions_list_lookup!$A$13:$B$19,2,0)</f>
        <v>4</v>
      </c>
      <c r="X172" s="1" t="s">
        <v>94</v>
      </c>
      <c r="Y172" s="1" t="s">
        <v>95</v>
      </c>
      <c r="AD172" s="6" t="s">
        <v>89</v>
      </c>
      <c r="AE172" s="2">
        <f>VLOOKUP(AD172,definitions_list_lookup!$V$13:$W$16,2,0)</f>
        <v>0</v>
      </c>
      <c r="AH172" s="31">
        <v>96.9</v>
      </c>
      <c r="AI172" s="1">
        <v>3</v>
      </c>
      <c r="AJ172" s="1">
        <v>1</v>
      </c>
      <c r="AK172" s="1" t="s">
        <v>97</v>
      </c>
      <c r="AL172" s="1" t="s">
        <v>98</v>
      </c>
      <c r="AN172" s="31">
        <v>2</v>
      </c>
      <c r="AO172" s="1">
        <v>2</v>
      </c>
      <c r="AP172" s="1">
        <v>0.5</v>
      </c>
      <c r="AQ172" s="1" t="s">
        <v>118</v>
      </c>
      <c r="AR172" s="1" t="s">
        <v>98</v>
      </c>
      <c r="AT172" s="31">
        <v>0</v>
      </c>
      <c r="AZ172" s="31">
        <v>0</v>
      </c>
      <c r="BF172" s="31">
        <v>0</v>
      </c>
      <c r="BL172" s="31">
        <v>1</v>
      </c>
      <c r="BM172" s="1">
        <v>1</v>
      </c>
      <c r="BN172" s="1">
        <v>0.5</v>
      </c>
      <c r="BO172" s="1" t="s">
        <v>97</v>
      </c>
      <c r="BP172" s="1" t="s">
        <v>114</v>
      </c>
      <c r="BX172" s="31">
        <v>0.1</v>
      </c>
      <c r="BY172" s="1">
        <v>0.1</v>
      </c>
      <c r="BZ172" s="1">
        <v>0.1</v>
      </c>
      <c r="CA172" s="1" t="s">
        <v>118</v>
      </c>
      <c r="CB172" s="1" t="s">
        <v>98</v>
      </c>
      <c r="CE172" s="1" t="s">
        <v>190</v>
      </c>
      <c r="CL172" s="32">
        <f t="shared" si="11"/>
        <v>100</v>
      </c>
      <c r="CM172" s="1" t="str">
        <f>VLOOKUP(O172,definitions_list_lookup!$K$30:$L$54,2,0)</f>
        <v>Pl-b</v>
      </c>
    </row>
    <row r="173" spans="1:91">
      <c r="A173" s="27">
        <v>43303</v>
      </c>
      <c r="B173" s="1" t="s">
        <v>144</v>
      </c>
      <c r="D173" s="1" t="s">
        <v>86</v>
      </c>
      <c r="E173" s="1">
        <v>54</v>
      </c>
      <c r="F173" s="1">
        <v>4</v>
      </c>
      <c r="G173" s="2" t="str">
        <f t="shared" si="8"/>
        <v>54-4</v>
      </c>
      <c r="H173" s="1">
        <v>0</v>
      </c>
      <c r="I173" s="1">
        <v>84.5</v>
      </c>
      <c r="J173" s="3" t="str">
        <f>IF(((VLOOKUP($G173,Depth_Lookup!$A$3:$J$561,9,0))-(I173/100))&gt;=0,"Good","Too Long")</f>
        <v>Good</v>
      </c>
      <c r="K173" s="28">
        <f>(VLOOKUP($G173,Depth_Lookup!$A$3:$J$561,10,0))+(H173/100)</f>
        <v>103.86499999999999</v>
      </c>
      <c r="L173" s="28">
        <f>(VLOOKUP($G173,Depth_Lookup!$A$3:$J$561,10,0))+(I173/100)</f>
        <v>104.71</v>
      </c>
      <c r="M173" s="29" t="s">
        <v>195</v>
      </c>
      <c r="N173" s="1" t="s">
        <v>87</v>
      </c>
      <c r="O173" s="1" t="s">
        <v>117</v>
      </c>
      <c r="P173" s="1" t="s">
        <v>91</v>
      </c>
      <c r="Q173" s="2" t="str">
        <f t="shared" si="9"/>
        <v>Plagioclase-bearing Dunite</v>
      </c>
      <c r="R173" s="1" t="s">
        <v>100</v>
      </c>
      <c r="S173" s="1" t="str">
        <f t="shared" si="10"/>
        <v>Continuous</v>
      </c>
      <c r="V173" s="1" t="s">
        <v>131</v>
      </c>
      <c r="W173" s="30">
        <f>VLOOKUP(V173,definitions_list_lookup!$A$13:$B$19,2,0)</f>
        <v>4</v>
      </c>
      <c r="X173" s="1" t="s">
        <v>94</v>
      </c>
      <c r="Y173" s="1" t="s">
        <v>95</v>
      </c>
      <c r="AD173" s="6" t="s">
        <v>89</v>
      </c>
      <c r="AE173" s="2">
        <f>VLOOKUP(AD173,definitions_list_lookup!$V$13:$W$16,2,0)</f>
        <v>0</v>
      </c>
      <c r="AH173" s="31">
        <v>96.9</v>
      </c>
      <c r="AI173" s="1">
        <v>3</v>
      </c>
      <c r="AJ173" s="1">
        <v>1</v>
      </c>
      <c r="AK173" s="1" t="s">
        <v>97</v>
      </c>
      <c r="AL173" s="1" t="s">
        <v>98</v>
      </c>
      <c r="AN173" s="31">
        <v>2</v>
      </c>
      <c r="AO173" s="1">
        <v>2</v>
      </c>
      <c r="AP173" s="1">
        <v>0.5</v>
      </c>
      <c r="AQ173" s="1" t="s">
        <v>118</v>
      </c>
      <c r="AR173" s="1" t="s">
        <v>98</v>
      </c>
      <c r="AT173" s="31">
        <v>0</v>
      </c>
      <c r="AZ173" s="31">
        <v>0</v>
      </c>
      <c r="BF173" s="31">
        <v>0</v>
      </c>
      <c r="BL173" s="31">
        <v>1</v>
      </c>
      <c r="BM173" s="1">
        <v>1</v>
      </c>
      <c r="BN173" s="1">
        <v>0.5</v>
      </c>
      <c r="BO173" s="1" t="s">
        <v>97</v>
      </c>
      <c r="BP173" s="1" t="s">
        <v>114</v>
      </c>
      <c r="BX173" s="31">
        <v>0.1</v>
      </c>
      <c r="BY173" s="1">
        <v>0.1</v>
      </c>
      <c r="BZ173" s="1">
        <v>0.1</v>
      </c>
      <c r="CA173" s="1" t="s">
        <v>118</v>
      </c>
      <c r="CB173" s="1" t="s">
        <v>98</v>
      </c>
      <c r="CE173" s="1" t="s">
        <v>190</v>
      </c>
      <c r="CL173" s="32">
        <f t="shared" si="11"/>
        <v>100</v>
      </c>
      <c r="CM173" s="1" t="str">
        <f>VLOOKUP(O173,definitions_list_lookup!$K$30:$L$54,2,0)</f>
        <v>Pl-b</v>
      </c>
    </row>
    <row r="174" spans="1:91">
      <c r="A174" s="27">
        <v>43303</v>
      </c>
      <c r="B174" s="1" t="s">
        <v>144</v>
      </c>
      <c r="D174" s="1" t="s">
        <v>86</v>
      </c>
      <c r="E174" s="1">
        <v>55</v>
      </c>
      <c r="F174" s="1">
        <v>1</v>
      </c>
      <c r="G174" s="2" t="str">
        <f t="shared" si="8"/>
        <v>55-1</v>
      </c>
      <c r="H174" s="1">
        <v>0</v>
      </c>
      <c r="I174" s="1">
        <v>94.5</v>
      </c>
      <c r="J174" s="3" t="str">
        <f>IF(((VLOOKUP($G174,Depth_Lookup!$A$3:$J$561,9,0))-(I174/100))&gt;=0,"Good","Too Long")</f>
        <v>Good</v>
      </c>
      <c r="K174" s="28">
        <f>(VLOOKUP($G174,Depth_Lookup!$A$3:$J$561,10,0))+(H174/100)</f>
        <v>104.6</v>
      </c>
      <c r="L174" s="28">
        <f>(VLOOKUP($G174,Depth_Lookup!$A$3:$J$561,10,0))+(I174/100)</f>
        <v>105.54499999999999</v>
      </c>
      <c r="M174" s="29" t="s">
        <v>195</v>
      </c>
      <c r="N174" s="1" t="s">
        <v>87</v>
      </c>
      <c r="O174" s="1" t="s">
        <v>117</v>
      </c>
      <c r="P174" s="1" t="s">
        <v>91</v>
      </c>
      <c r="Q174" s="2" t="str">
        <f t="shared" si="9"/>
        <v>Plagioclase-bearing Dunite</v>
      </c>
      <c r="R174" s="1" t="s">
        <v>100</v>
      </c>
      <c r="S174" s="1" t="str">
        <f t="shared" si="10"/>
        <v>Continuous</v>
      </c>
      <c r="V174" s="1" t="s">
        <v>131</v>
      </c>
      <c r="W174" s="30">
        <f>VLOOKUP(V174,definitions_list_lookup!$A$13:$B$19,2,0)</f>
        <v>4</v>
      </c>
      <c r="X174" s="1" t="s">
        <v>94</v>
      </c>
      <c r="Y174" s="1" t="s">
        <v>95</v>
      </c>
      <c r="AD174" s="6" t="s">
        <v>89</v>
      </c>
      <c r="AE174" s="2">
        <f>VLOOKUP(AD174,definitions_list_lookup!$V$13:$W$16,2,0)</f>
        <v>0</v>
      </c>
      <c r="AH174" s="31">
        <v>96.9</v>
      </c>
      <c r="AI174" s="1">
        <v>3</v>
      </c>
      <c r="AJ174" s="1">
        <v>1</v>
      </c>
      <c r="AK174" s="1" t="s">
        <v>97</v>
      </c>
      <c r="AL174" s="1" t="s">
        <v>98</v>
      </c>
      <c r="AN174" s="31">
        <v>2</v>
      </c>
      <c r="AO174" s="1">
        <v>2</v>
      </c>
      <c r="AP174" s="1">
        <v>0.5</v>
      </c>
      <c r="AQ174" s="1" t="s">
        <v>118</v>
      </c>
      <c r="AR174" s="1" t="s">
        <v>98</v>
      </c>
      <c r="AT174" s="31">
        <v>0</v>
      </c>
      <c r="AZ174" s="31">
        <v>0</v>
      </c>
      <c r="BF174" s="31">
        <v>0</v>
      </c>
      <c r="BL174" s="31">
        <v>1</v>
      </c>
      <c r="BM174" s="1">
        <v>1</v>
      </c>
      <c r="BN174" s="1">
        <v>0.5</v>
      </c>
      <c r="BO174" s="1" t="s">
        <v>97</v>
      </c>
      <c r="BP174" s="1" t="s">
        <v>114</v>
      </c>
      <c r="BX174" s="31">
        <v>0.1</v>
      </c>
      <c r="BY174" s="1">
        <v>0.1</v>
      </c>
      <c r="BZ174" s="1">
        <v>0.1</v>
      </c>
      <c r="CA174" s="1" t="s">
        <v>118</v>
      </c>
      <c r="CB174" s="1" t="s">
        <v>98</v>
      </c>
      <c r="CE174" s="1" t="s">
        <v>190</v>
      </c>
      <c r="CL174" s="32">
        <f t="shared" si="11"/>
        <v>100</v>
      </c>
      <c r="CM174" s="1" t="str">
        <f>VLOOKUP(O174,definitions_list_lookup!$K$30:$L$54,2,0)</f>
        <v>Pl-b</v>
      </c>
    </row>
    <row r="175" spans="1:91">
      <c r="A175" s="27">
        <v>43303</v>
      </c>
      <c r="B175" s="1" t="s">
        <v>144</v>
      </c>
      <c r="D175" s="1" t="s">
        <v>86</v>
      </c>
      <c r="E175" s="1">
        <v>55</v>
      </c>
      <c r="F175" s="1">
        <v>2</v>
      </c>
      <c r="G175" s="2" t="str">
        <f t="shared" si="8"/>
        <v>55-2</v>
      </c>
      <c r="H175" s="1">
        <v>0</v>
      </c>
      <c r="I175" s="1">
        <v>95</v>
      </c>
      <c r="J175" s="3" t="str">
        <f>IF(((VLOOKUP($G175,Depth_Lookup!$A$3:$J$561,9,0))-(I175/100))&gt;=0,"Good","Too Long")</f>
        <v>Good</v>
      </c>
      <c r="K175" s="28">
        <f>(VLOOKUP($G175,Depth_Lookup!$A$3:$J$561,10,0))+(H175/100)</f>
        <v>105.545</v>
      </c>
      <c r="L175" s="28">
        <f>(VLOOKUP($G175,Depth_Lookup!$A$3:$J$561,10,0))+(I175/100)</f>
        <v>106.495</v>
      </c>
      <c r="M175" s="29" t="s">
        <v>195</v>
      </c>
      <c r="N175" s="1" t="s">
        <v>87</v>
      </c>
      <c r="O175" s="1" t="s">
        <v>117</v>
      </c>
      <c r="P175" s="1" t="s">
        <v>91</v>
      </c>
      <c r="Q175" s="2" t="str">
        <f t="shared" si="9"/>
        <v>Plagioclase-bearing Dunite</v>
      </c>
      <c r="R175" s="1" t="s">
        <v>100</v>
      </c>
      <c r="S175" s="1" t="str">
        <f t="shared" si="10"/>
        <v>Continuous</v>
      </c>
      <c r="V175" s="1" t="s">
        <v>131</v>
      </c>
      <c r="W175" s="30">
        <f>VLOOKUP(V175,definitions_list_lookup!$A$13:$B$19,2,0)</f>
        <v>4</v>
      </c>
      <c r="X175" s="1" t="s">
        <v>94</v>
      </c>
      <c r="Y175" s="1" t="s">
        <v>95</v>
      </c>
      <c r="AD175" s="6" t="s">
        <v>89</v>
      </c>
      <c r="AE175" s="2">
        <f>VLOOKUP(AD175,definitions_list_lookup!$V$13:$W$16,2,0)</f>
        <v>0</v>
      </c>
      <c r="AH175" s="31">
        <v>96.9</v>
      </c>
      <c r="AI175" s="1">
        <v>3</v>
      </c>
      <c r="AJ175" s="1">
        <v>1</v>
      </c>
      <c r="AK175" s="1" t="s">
        <v>97</v>
      </c>
      <c r="AL175" s="1" t="s">
        <v>98</v>
      </c>
      <c r="AN175" s="31">
        <v>2</v>
      </c>
      <c r="AO175" s="1">
        <v>2</v>
      </c>
      <c r="AP175" s="1">
        <v>0.5</v>
      </c>
      <c r="AQ175" s="1" t="s">
        <v>118</v>
      </c>
      <c r="AR175" s="1" t="s">
        <v>98</v>
      </c>
      <c r="AT175" s="31">
        <v>0</v>
      </c>
      <c r="AZ175" s="31">
        <v>0</v>
      </c>
      <c r="BF175" s="31">
        <v>0</v>
      </c>
      <c r="BL175" s="31">
        <v>1</v>
      </c>
      <c r="BM175" s="1">
        <v>1</v>
      </c>
      <c r="BN175" s="1">
        <v>0.5</v>
      </c>
      <c r="BO175" s="1" t="s">
        <v>97</v>
      </c>
      <c r="BP175" s="1" t="s">
        <v>114</v>
      </c>
      <c r="BX175" s="31">
        <v>0.1</v>
      </c>
      <c r="BY175" s="1">
        <v>0.1</v>
      </c>
      <c r="BZ175" s="1">
        <v>0.1</v>
      </c>
      <c r="CA175" s="1" t="s">
        <v>118</v>
      </c>
      <c r="CB175" s="1" t="s">
        <v>98</v>
      </c>
      <c r="CE175" s="1" t="s">
        <v>190</v>
      </c>
      <c r="CL175" s="32">
        <f t="shared" si="11"/>
        <v>100</v>
      </c>
      <c r="CM175" s="1" t="str">
        <f>VLOOKUP(O175,definitions_list_lookup!$K$30:$L$54,2,0)</f>
        <v>Pl-b</v>
      </c>
    </row>
    <row r="176" spans="1:91">
      <c r="A176" s="27">
        <v>43304</v>
      </c>
      <c r="B176" s="1" t="s">
        <v>196</v>
      </c>
      <c r="D176" s="1" t="s">
        <v>86</v>
      </c>
      <c r="E176" s="1">
        <v>55</v>
      </c>
      <c r="F176" s="1">
        <v>3</v>
      </c>
      <c r="G176" s="2" t="str">
        <f t="shared" si="8"/>
        <v>55-3</v>
      </c>
      <c r="H176" s="1">
        <v>0</v>
      </c>
      <c r="I176" s="1">
        <v>87.5</v>
      </c>
      <c r="J176" s="3" t="str">
        <f>IF(((VLOOKUP($G176,Depth_Lookup!$A$3:$J$561,9,0))-(I176/100))&gt;=0,"Good","Too Long")</f>
        <v>Good</v>
      </c>
      <c r="K176" s="28">
        <f>(VLOOKUP($G176,Depth_Lookup!$A$3:$J$561,10,0))+(H176/100)</f>
        <v>106.495</v>
      </c>
      <c r="L176" s="28">
        <f>(VLOOKUP($G176,Depth_Lookup!$A$3:$J$561,10,0))+(I176/100)</f>
        <v>107.37</v>
      </c>
      <c r="M176" s="29" t="s">
        <v>195</v>
      </c>
      <c r="N176" s="1" t="s">
        <v>87</v>
      </c>
      <c r="O176" s="1" t="s">
        <v>117</v>
      </c>
      <c r="P176" s="1" t="s">
        <v>91</v>
      </c>
      <c r="Q176" s="2" t="str">
        <f t="shared" si="9"/>
        <v>Plagioclase-bearing Dunite</v>
      </c>
      <c r="R176" s="1" t="s">
        <v>100</v>
      </c>
      <c r="S176" s="1" t="str">
        <f t="shared" si="10"/>
        <v>Continuous</v>
      </c>
      <c r="V176" s="1" t="s">
        <v>131</v>
      </c>
      <c r="W176" s="30">
        <f>VLOOKUP(V176,definitions_list_lookup!$A$13:$B$19,2,0)</f>
        <v>4</v>
      </c>
      <c r="X176" s="1" t="s">
        <v>94</v>
      </c>
      <c r="Y176" s="1" t="s">
        <v>95</v>
      </c>
      <c r="AD176" s="6" t="s">
        <v>89</v>
      </c>
      <c r="AE176" s="2">
        <f>VLOOKUP(AD176,definitions_list_lookup!$V$13:$W$16,2,0)</f>
        <v>0</v>
      </c>
      <c r="AH176" s="31">
        <v>96.9</v>
      </c>
      <c r="AI176" s="1">
        <v>3</v>
      </c>
      <c r="AJ176" s="1">
        <v>1</v>
      </c>
      <c r="AK176" s="1" t="s">
        <v>97</v>
      </c>
      <c r="AL176" s="1" t="s">
        <v>98</v>
      </c>
      <c r="AN176" s="31">
        <v>2</v>
      </c>
      <c r="AO176" s="1">
        <v>2</v>
      </c>
      <c r="AP176" s="1">
        <v>0.5</v>
      </c>
      <c r="AQ176" s="1" t="s">
        <v>118</v>
      </c>
      <c r="AR176" s="1" t="s">
        <v>98</v>
      </c>
      <c r="AT176" s="31">
        <v>0</v>
      </c>
      <c r="AZ176" s="31">
        <v>0</v>
      </c>
      <c r="BF176" s="31">
        <v>0</v>
      </c>
      <c r="BL176" s="31">
        <v>1</v>
      </c>
      <c r="BM176" s="1">
        <v>1</v>
      </c>
      <c r="BN176" s="1">
        <v>0.5</v>
      </c>
      <c r="BO176" s="1" t="s">
        <v>97</v>
      </c>
      <c r="BP176" s="1" t="s">
        <v>114</v>
      </c>
      <c r="BX176" s="31">
        <v>0.1</v>
      </c>
      <c r="BY176" s="1">
        <v>0.1</v>
      </c>
      <c r="BZ176" s="1">
        <v>0.1</v>
      </c>
      <c r="CA176" s="1" t="s">
        <v>118</v>
      </c>
      <c r="CB176" s="1" t="s">
        <v>98</v>
      </c>
      <c r="CE176" s="1" t="s">
        <v>190</v>
      </c>
      <c r="CL176" s="32">
        <f t="shared" si="11"/>
        <v>100</v>
      </c>
      <c r="CM176" s="1" t="str">
        <f>VLOOKUP(O176,definitions_list_lookup!$K$30:$L$54,2,0)</f>
        <v>Pl-b</v>
      </c>
    </row>
    <row r="177" spans="1:91">
      <c r="A177" s="27">
        <v>43304</v>
      </c>
      <c r="B177" s="1" t="s">
        <v>196</v>
      </c>
      <c r="D177" s="1" t="s">
        <v>86</v>
      </c>
      <c r="E177" s="1">
        <v>55</v>
      </c>
      <c r="F177" s="1">
        <v>4</v>
      </c>
      <c r="G177" s="2" t="str">
        <f t="shared" si="8"/>
        <v>55-4</v>
      </c>
      <c r="H177" s="1">
        <v>0</v>
      </c>
      <c r="I177" s="1">
        <v>43.5</v>
      </c>
      <c r="J177" s="3" t="str">
        <f>IF(((VLOOKUP($G177,Depth_Lookup!$A$3:$J$561,9,0))-(I177/100))&gt;=0,"Good","Too Long")</f>
        <v>Good</v>
      </c>
      <c r="K177" s="28">
        <f>(VLOOKUP($G177,Depth_Lookup!$A$3:$J$561,10,0))+(H177/100)</f>
        <v>107.37</v>
      </c>
      <c r="L177" s="28">
        <f>(VLOOKUP($G177,Depth_Lookup!$A$3:$J$561,10,0))+(I177/100)</f>
        <v>107.80500000000001</v>
      </c>
      <c r="M177" s="29" t="s">
        <v>195</v>
      </c>
      <c r="N177" s="1" t="s">
        <v>87</v>
      </c>
      <c r="O177" s="1" t="s">
        <v>117</v>
      </c>
      <c r="P177" s="1" t="s">
        <v>91</v>
      </c>
      <c r="Q177" s="2" t="str">
        <f t="shared" si="9"/>
        <v>Plagioclase-bearing Dunite</v>
      </c>
      <c r="R177" s="1" t="s">
        <v>100</v>
      </c>
      <c r="S177" s="1" t="str">
        <f t="shared" si="10"/>
        <v>Continuous</v>
      </c>
      <c r="V177" s="1" t="s">
        <v>131</v>
      </c>
      <c r="W177" s="30">
        <f>VLOOKUP(V177,definitions_list_lookup!$A$13:$B$19,2,0)</f>
        <v>4</v>
      </c>
      <c r="X177" s="1" t="s">
        <v>94</v>
      </c>
      <c r="Y177" s="1" t="s">
        <v>95</v>
      </c>
      <c r="AD177" s="6" t="s">
        <v>89</v>
      </c>
      <c r="AE177" s="2">
        <f>VLOOKUP(AD177,definitions_list_lookup!$V$13:$W$16,2,0)</f>
        <v>0</v>
      </c>
      <c r="AH177" s="31">
        <v>96.9</v>
      </c>
      <c r="AI177" s="1">
        <v>3</v>
      </c>
      <c r="AJ177" s="1">
        <v>1</v>
      </c>
      <c r="AK177" s="1" t="s">
        <v>97</v>
      </c>
      <c r="AL177" s="1" t="s">
        <v>98</v>
      </c>
      <c r="AN177" s="31">
        <v>2</v>
      </c>
      <c r="AO177" s="1">
        <v>2</v>
      </c>
      <c r="AP177" s="1">
        <v>0.5</v>
      </c>
      <c r="AQ177" s="1" t="s">
        <v>118</v>
      </c>
      <c r="AR177" s="1" t="s">
        <v>98</v>
      </c>
      <c r="AT177" s="31">
        <v>0</v>
      </c>
      <c r="AZ177" s="31">
        <v>0</v>
      </c>
      <c r="BF177" s="31">
        <v>0</v>
      </c>
      <c r="BL177" s="31">
        <v>1</v>
      </c>
      <c r="BM177" s="1">
        <v>1</v>
      </c>
      <c r="BN177" s="1">
        <v>0.5</v>
      </c>
      <c r="BO177" s="1" t="s">
        <v>97</v>
      </c>
      <c r="BP177" s="1" t="s">
        <v>114</v>
      </c>
      <c r="BX177" s="31">
        <v>0.1</v>
      </c>
      <c r="BY177" s="1">
        <v>0.1</v>
      </c>
      <c r="BZ177" s="1">
        <v>0.1</v>
      </c>
      <c r="CA177" s="1" t="s">
        <v>118</v>
      </c>
      <c r="CB177" s="1" t="s">
        <v>98</v>
      </c>
      <c r="CE177" s="1" t="s">
        <v>190</v>
      </c>
      <c r="CL177" s="32">
        <f t="shared" si="11"/>
        <v>100</v>
      </c>
      <c r="CM177" s="1" t="str">
        <f>VLOOKUP(O177,definitions_list_lookup!$K$30:$L$54,2,0)</f>
        <v>Pl-b</v>
      </c>
    </row>
    <row r="178" spans="1:91">
      <c r="A178" s="27">
        <v>43304</v>
      </c>
      <c r="B178" s="1" t="s">
        <v>196</v>
      </c>
      <c r="D178" s="1" t="s">
        <v>86</v>
      </c>
      <c r="E178" s="1">
        <v>56</v>
      </c>
      <c r="F178" s="1">
        <v>1</v>
      </c>
      <c r="G178" s="2" t="str">
        <f t="shared" si="8"/>
        <v>56-1</v>
      </c>
      <c r="H178" s="1">
        <v>0</v>
      </c>
      <c r="I178" s="1">
        <v>85.5</v>
      </c>
      <c r="J178" s="3" t="str">
        <f>IF(((VLOOKUP($G178,Depth_Lookup!$A$3:$J$561,9,0))-(I178/100))&gt;=0,"Good","Too Long")</f>
        <v>Good</v>
      </c>
      <c r="K178" s="28">
        <f>(VLOOKUP($G178,Depth_Lookup!$A$3:$J$561,10,0))+(H178/100)</f>
        <v>107.6</v>
      </c>
      <c r="L178" s="28">
        <f>(VLOOKUP($G178,Depth_Lookup!$A$3:$J$561,10,0))+(I178/100)</f>
        <v>108.455</v>
      </c>
      <c r="M178" s="29" t="s">
        <v>195</v>
      </c>
      <c r="N178" s="1" t="s">
        <v>87</v>
      </c>
      <c r="O178" s="1" t="s">
        <v>117</v>
      </c>
      <c r="P178" s="1" t="s">
        <v>91</v>
      </c>
      <c r="Q178" s="2" t="str">
        <f t="shared" si="9"/>
        <v>Plagioclase-bearing Dunite</v>
      </c>
      <c r="R178" s="1" t="s">
        <v>100</v>
      </c>
      <c r="S178" s="1" t="str">
        <f t="shared" si="10"/>
        <v>Continuous</v>
      </c>
      <c r="V178" s="1" t="s">
        <v>131</v>
      </c>
      <c r="W178" s="30">
        <f>VLOOKUP(V178,definitions_list_lookup!$A$13:$B$19,2,0)</f>
        <v>4</v>
      </c>
      <c r="X178" s="1" t="s">
        <v>94</v>
      </c>
      <c r="Y178" s="1" t="s">
        <v>95</v>
      </c>
      <c r="AD178" s="6" t="s">
        <v>89</v>
      </c>
      <c r="AE178" s="2">
        <f>VLOOKUP(AD178,definitions_list_lookup!$V$13:$W$16,2,0)</f>
        <v>0</v>
      </c>
      <c r="AH178" s="31">
        <v>96.9</v>
      </c>
      <c r="AI178" s="1">
        <v>3</v>
      </c>
      <c r="AJ178" s="1">
        <v>1</v>
      </c>
      <c r="AK178" s="1" t="s">
        <v>97</v>
      </c>
      <c r="AL178" s="1" t="s">
        <v>98</v>
      </c>
      <c r="AN178" s="31">
        <v>2</v>
      </c>
      <c r="AO178" s="1">
        <v>2</v>
      </c>
      <c r="AP178" s="1">
        <v>0.5</v>
      </c>
      <c r="AQ178" s="1" t="s">
        <v>118</v>
      </c>
      <c r="AR178" s="1" t="s">
        <v>98</v>
      </c>
      <c r="AT178" s="31">
        <v>0</v>
      </c>
      <c r="AZ178" s="31">
        <v>0</v>
      </c>
      <c r="BF178" s="31">
        <v>0</v>
      </c>
      <c r="BL178" s="31">
        <v>1</v>
      </c>
      <c r="BM178" s="1">
        <v>1</v>
      </c>
      <c r="BN178" s="1">
        <v>0.5</v>
      </c>
      <c r="BO178" s="1" t="s">
        <v>97</v>
      </c>
      <c r="BP178" s="1" t="s">
        <v>114</v>
      </c>
      <c r="BX178" s="31">
        <v>0.1</v>
      </c>
      <c r="BY178" s="1">
        <v>0.1</v>
      </c>
      <c r="BZ178" s="1">
        <v>0.1</v>
      </c>
      <c r="CA178" s="1" t="s">
        <v>118</v>
      </c>
      <c r="CB178" s="1" t="s">
        <v>98</v>
      </c>
      <c r="CE178" s="1" t="s">
        <v>190</v>
      </c>
      <c r="CL178" s="32">
        <f t="shared" si="11"/>
        <v>100</v>
      </c>
      <c r="CM178" s="1" t="str">
        <f>VLOOKUP(O178,definitions_list_lookup!$K$30:$L$54,2,0)</f>
        <v>Pl-b</v>
      </c>
    </row>
    <row r="179" spans="1:91">
      <c r="A179" s="27">
        <v>43304</v>
      </c>
      <c r="B179" s="1" t="s">
        <v>196</v>
      </c>
      <c r="D179" s="1" t="s">
        <v>86</v>
      </c>
      <c r="E179" s="1">
        <v>56</v>
      </c>
      <c r="F179" s="1">
        <v>2</v>
      </c>
      <c r="G179" s="2" t="str">
        <f t="shared" si="8"/>
        <v>56-2</v>
      </c>
      <c r="H179" s="1">
        <v>0</v>
      </c>
      <c r="I179" s="1">
        <v>83.5</v>
      </c>
      <c r="J179" s="3" t="str">
        <f>IF(((VLOOKUP($G179,Depth_Lookup!$A$3:$J$561,9,0))-(I179/100))&gt;=0,"Good","Too Long")</f>
        <v>Good</v>
      </c>
      <c r="K179" s="28">
        <f>(VLOOKUP($G179,Depth_Lookup!$A$3:$J$561,10,0))+(H179/100)</f>
        <v>108.455</v>
      </c>
      <c r="L179" s="28">
        <f>(VLOOKUP($G179,Depth_Lookup!$A$3:$J$561,10,0))+(I179/100)</f>
        <v>109.28999999999999</v>
      </c>
      <c r="M179" s="29" t="s">
        <v>195</v>
      </c>
      <c r="N179" s="1" t="s">
        <v>87</v>
      </c>
      <c r="O179" s="1" t="s">
        <v>117</v>
      </c>
      <c r="P179" s="1" t="s">
        <v>91</v>
      </c>
      <c r="Q179" s="2" t="str">
        <f t="shared" si="9"/>
        <v>Plagioclase-bearing Dunite</v>
      </c>
      <c r="R179" s="1" t="s">
        <v>100</v>
      </c>
      <c r="S179" s="1" t="str">
        <f t="shared" si="10"/>
        <v>Continuous</v>
      </c>
      <c r="V179" s="1" t="s">
        <v>131</v>
      </c>
      <c r="W179" s="30">
        <f>VLOOKUP(V179,definitions_list_lookup!$A$13:$B$19,2,0)</f>
        <v>4</v>
      </c>
      <c r="X179" s="1" t="s">
        <v>94</v>
      </c>
      <c r="Y179" s="1" t="s">
        <v>95</v>
      </c>
      <c r="AD179" s="6" t="s">
        <v>89</v>
      </c>
      <c r="AE179" s="2">
        <f>VLOOKUP(AD179,definitions_list_lookup!$V$13:$W$16,2,0)</f>
        <v>0</v>
      </c>
      <c r="AH179" s="31">
        <v>96.9</v>
      </c>
      <c r="AI179" s="1">
        <v>3</v>
      </c>
      <c r="AJ179" s="1">
        <v>1</v>
      </c>
      <c r="AK179" s="1" t="s">
        <v>97</v>
      </c>
      <c r="AL179" s="1" t="s">
        <v>98</v>
      </c>
      <c r="AN179" s="31">
        <v>2</v>
      </c>
      <c r="AO179" s="1">
        <v>2</v>
      </c>
      <c r="AP179" s="1">
        <v>0.5</v>
      </c>
      <c r="AQ179" s="1" t="s">
        <v>118</v>
      </c>
      <c r="AR179" s="1" t="s">
        <v>98</v>
      </c>
      <c r="AT179" s="31">
        <v>0</v>
      </c>
      <c r="AZ179" s="31">
        <v>0</v>
      </c>
      <c r="BF179" s="31">
        <v>0</v>
      </c>
      <c r="BL179" s="31">
        <v>1</v>
      </c>
      <c r="BM179" s="1">
        <v>1</v>
      </c>
      <c r="BN179" s="1">
        <v>0.5</v>
      </c>
      <c r="BO179" s="1" t="s">
        <v>97</v>
      </c>
      <c r="BP179" s="1" t="s">
        <v>114</v>
      </c>
      <c r="BX179" s="31">
        <v>0.1</v>
      </c>
      <c r="BY179" s="1">
        <v>0.1</v>
      </c>
      <c r="BZ179" s="1">
        <v>0.1</v>
      </c>
      <c r="CA179" s="1" t="s">
        <v>118</v>
      </c>
      <c r="CB179" s="1" t="s">
        <v>98</v>
      </c>
      <c r="CE179" s="1" t="s">
        <v>190</v>
      </c>
      <c r="CL179" s="32">
        <f t="shared" si="11"/>
        <v>100</v>
      </c>
      <c r="CM179" s="1" t="str">
        <f>VLOOKUP(O179,definitions_list_lookup!$K$30:$L$54,2,0)</f>
        <v>Pl-b</v>
      </c>
    </row>
    <row r="180" spans="1:91">
      <c r="A180" s="27">
        <v>43304</v>
      </c>
      <c r="B180" s="1" t="s">
        <v>196</v>
      </c>
      <c r="D180" s="1" t="s">
        <v>86</v>
      </c>
      <c r="E180" s="1">
        <v>56</v>
      </c>
      <c r="F180" s="1">
        <v>3</v>
      </c>
      <c r="G180" s="2" t="str">
        <f t="shared" si="8"/>
        <v>56-3</v>
      </c>
      <c r="H180" s="1">
        <v>0</v>
      </c>
      <c r="I180" s="1">
        <v>78</v>
      </c>
      <c r="J180" s="3" t="str">
        <f>IF(((VLOOKUP($G180,Depth_Lookup!$A$3:$J$561,9,0))-(I180/100))&gt;=0,"Good","Too Long")</f>
        <v>Good</v>
      </c>
      <c r="K180" s="28">
        <f>(VLOOKUP($G180,Depth_Lookup!$A$3:$J$561,10,0))+(H180/100)</f>
        <v>109.29</v>
      </c>
      <c r="L180" s="28">
        <f>(VLOOKUP($G180,Depth_Lookup!$A$3:$J$561,10,0))+(I180/100)</f>
        <v>110.07000000000001</v>
      </c>
      <c r="M180" s="29" t="s">
        <v>195</v>
      </c>
      <c r="N180" s="1" t="s">
        <v>87</v>
      </c>
      <c r="O180" s="1" t="s">
        <v>117</v>
      </c>
      <c r="P180" s="1" t="s">
        <v>91</v>
      </c>
      <c r="Q180" s="2" t="str">
        <f t="shared" si="9"/>
        <v>Plagioclase-bearing Dunite</v>
      </c>
      <c r="R180" s="1" t="s">
        <v>100</v>
      </c>
      <c r="S180" s="1" t="str">
        <f t="shared" si="10"/>
        <v>Continuous</v>
      </c>
      <c r="V180" s="1" t="s">
        <v>131</v>
      </c>
      <c r="W180" s="30">
        <f>VLOOKUP(V180,definitions_list_lookup!$A$13:$B$19,2,0)</f>
        <v>4</v>
      </c>
      <c r="X180" s="1" t="s">
        <v>94</v>
      </c>
      <c r="Y180" s="1" t="s">
        <v>95</v>
      </c>
      <c r="AD180" s="6" t="s">
        <v>89</v>
      </c>
      <c r="AE180" s="2">
        <f>VLOOKUP(AD180,definitions_list_lookup!$V$13:$W$16,2,0)</f>
        <v>0</v>
      </c>
      <c r="AH180" s="31">
        <v>96.9</v>
      </c>
      <c r="AI180" s="1">
        <v>3</v>
      </c>
      <c r="AJ180" s="1">
        <v>1</v>
      </c>
      <c r="AK180" s="1" t="s">
        <v>97</v>
      </c>
      <c r="AL180" s="1" t="s">
        <v>98</v>
      </c>
      <c r="AN180" s="31">
        <v>2</v>
      </c>
      <c r="AO180" s="1">
        <v>2</v>
      </c>
      <c r="AP180" s="1">
        <v>0.5</v>
      </c>
      <c r="AQ180" s="1" t="s">
        <v>118</v>
      </c>
      <c r="AR180" s="1" t="s">
        <v>98</v>
      </c>
      <c r="AT180" s="31">
        <v>0</v>
      </c>
      <c r="AZ180" s="31">
        <v>0</v>
      </c>
      <c r="BF180" s="31">
        <v>0</v>
      </c>
      <c r="BL180" s="31">
        <v>1</v>
      </c>
      <c r="BM180" s="1">
        <v>1</v>
      </c>
      <c r="BN180" s="1">
        <v>0.5</v>
      </c>
      <c r="BO180" s="1" t="s">
        <v>97</v>
      </c>
      <c r="BP180" s="1" t="s">
        <v>114</v>
      </c>
      <c r="BX180" s="31">
        <v>0.1</v>
      </c>
      <c r="BY180" s="1">
        <v>0.1</v>
      </c>
      <c r="BZ180" s="1">
        <v>0.1</v>
      </c>
      <c r="CA180" s="1" t="s">
        <v>118</v>
      </c>
      <c r="CB180" s="1" t="s">
        <v>98</v>
      </c>
      <c r="CE180" s="1" t="s">
        <v>190</v>
      </c>
      <c r="CL180" s="32">
        <f t="shared" si="11"/>
        <v>100</v>
      </c>
      <c r="CM180" s="1" t="str">
        <f>VLOOKUP(O180,definitions_list_lookup!$K$30:$L$54,2,0)</f>
        <v>Pl-b</v>
      </c>
    </row>
    <row r="181" spans="1:91">
      <c r="A181" s="27">
        <v>43304</v>
      </c>
      <c r="B181" s="1" t="s">
        <v>196</v>
      </c>
      <c r="D181" s="1" t="s">
        <v>86</v>
      </c>
      <c r="E181" s="1">
        <v>56</v>
      </c>
      <c r="F181" s="1">
        <v>4</v>
      </c>
      <c r="G181" s="2" t="str">
        <f t="shared" si="8"/>
        <v>56-4</v>
      </c>
      <c r="H181" s="1">
        <v>0</v>
      </c>
      <c r="I181" s="1">
        <v>67</v>
      </c>
      <c r="J181" s="3" t="str">
        <f>IF(((VLOOKUP($G181,Depth_Lookup!$A$3:$J$561,9,0))-(I181/100))&gt;=0,"Good","Too Long")</f>
        <v>Good</v>
      </c>
      <c r="K181" s="28">
        <f>(VLOOKUP($G181,Depth_Lookup!$A$3:$J$561,10,0))+(H181/100)</f>
        <v>110.07</v>
      </c>
      <c r="L181" s="28">
        <f>(VLOOKUP($G181,Depth_Lookup!$A$3:$J$561,10,0))+(I181/100)</f>
        <v>110.74</v>
      </c>
      <c r="M181" s="29" t="s">
        <v>195</v>
      </c>
      <c r="N181" s="1" t="s">
        <v>87</v>
      </c>
      <c r="O181" s="1" t="s">
        <v>117</v>
      </c>
      <c r="P181" s="1" t="s">
        <v>91</v>
      </c>
      <c r="Q181" s="2" t="str">
        <f t="shared" si="9"/>
        <v>Plagioclase-bearing Dunite</v>
      </c>
      <c r="R181" s="1" t="s">
        <v>100</v>
      </c>
      <c r="S181" s="1" t="str">
        <f t="shared" si="10"/>
        <v>Continuous</v>
      </c>
      <c r="V181" s="1" t="s">
        <v>131</v>
      </c>
      <c r="W181" s="30">
        <f>VLOOKUP(V181,definitions_list_lookup!$A$13:$B$19,2,0)</f>
        <v>4</v>
      </c>
      <c r="X181" s="1" t="s">
        <v>94</v>
      </c>
      <c r="Y181" s="1" t="s">
        <v>95</v>
      </c>
      <c r="AD181" s="6" t="s">
        <v>89</v>
      </c>
      <c r="AE181" s="2">
        <f>VLOOKUP(AD181,definitions_list_lookup!$V$13:$W$16,2,0)</f>
        <v>0</v>
      </c>
      <c r="AH181" s="31">
        <v>96.9</v>
      </c>
      <c r="AI181" s="1">
        <v>3</v>
      </c>
      <c r="AJ181" s="1">
        <v>1</v>
      </c>
      <c r="AK181" s="1" t="s">
        <v>97</v>
      </c>
      <c r="AL181" s="1" t="s">
        <v>98</v>
      </c>
      <c r="AN181" s="31">
        <v>2</v>
      </c>
      <c r="AO181" s="1">
        <v>2</v>
      </c>
      <c r="AP181" s="1">
        <v>0.5</v>
      </c>
      <c r="AQ181" s="1" t="s">
        <v>118</v>
      </c>
      <c r="AR181" s="1" t="s">
        <v>98</v>
      </c>
      <c r="AT181" s="31">
        <v>0</v>
      </c>
      <c r="AZ181" s="31">
        <v>0</v>
      </c>
      <c r="BF181" s="31">
        <v>0</v>
      </c>
      <c r="BL181" s="31">
        <v>1</v>
      </c>
      <c r="BM181" s="1">
        <v>1</v>
      </c>
      <c r="BN181" s="1">
        <v>0.5</v>
      </c>
      <c r="BO181" s="1" t="s">
        <v>97</v>
      </c>
      <c r="BP181" s="1" t="s">
        <v>114</v>
      </c>
      <c r="BX181" s="31">
        <v>0.1</v>
      </c>
      <c r="BY181" s="1">
        <v>0.1</v>
      </c>
      <c r="BZ181" s="1">
        <v>0.1</v>
      </c>
      <c r="CA181" s="1" t="s">
        <v>118</v>
      </c>
      <c r="CB181" s="1" t="s">
        <v>98</v>
      </c>
      <c r="CE181" s="1" t="s">
        <v>190</v>
      </c>
      <c r="CL181" s="32">
        <f t="shared" si="11"/>
        <v>100</v>
      </c>
      <c r="CM181" s="1" t="str">
        <f>VLOOKUP(O181,definitions_list_lookup!$K$30:$L$54,2,0)</f>
        <v>Pl-b</v>
      </c>
    </row>
    <row r="182" spans="1:91">
      <c r="A182" s="27">
        <v>43304</v>
      </c>
      <c r="B182" s="1" t="s">
        <v>196</v>
      </c>
      <c r="D182" s="1" t="s">
        <v>86</v>
      </c>
      <c r="E182" s="1">
        <v>57</v>
      </c>
      <c r="F182" s="1">
        <v>1</v>
      </c>
      <c r="G182" s="2" t="str">
        <f t="shared" si="8"/>
        <v>57-1</v>
      </c>
      <c r="H182" s="1">
        <v>0</v>
      </c>
      <c r="I182" s="1">
        <v>85</v>
      </c>
      <c r="J182" s="3" t="str">
        <f>IF(((VLOOKUP($G182,Depth_Lookup!$A$3:$J$561,9,0))-(I182/100))&gt;=0,"Good","Too Long")</f>
        <v>Good</v>
      </c>
      <c r="K182" s="28">
        <f>(VLOOKUP($G182,Depth_Lookup!$A$3:$J$561,10,0))+(H182/100)</f>
        <v>110.6</v>
      </c>
      <c r="L182" s="28">
        <f>(VLOOKUP($G182,Depth_Lookup!$A$3:$J$561,10,0))+(I182/100)</f>
        <v>111.44999999999999</v>
      </c>
      <c r="M182" s="29" t="s">
        <v>195</v>
      </c>
      <c r="N182" s="1" t="s">
        <v>87</v>
      </c>
      <c r="O182" s="1" t="s">
        <v>117</v>
      </c>
      <c r="P182" s="1" t="s">
        <v>91</v>
      </c>
      <c r="Q182" s="2" t="str">
        <f t="shared" si="9"/>
        <v>Plagioclase-bearing Dunite</v>
      </c>
      <c r="R182" s="1" t="s">
        <v>100</v>
      </c>
      <c r="S182" s="1" t="str">
        <f t="shared" si="10"/>
        <v>Continuous</v>
      </c>
      <c r="V182" s="1" t="s">
        <v>131</v>
      </c>
      <c r="W182" s="30">
        <f>VLOOKUP(V182,definitions_list_lookup!$A$13:$B$19,2,0)</f>
        <v>4</v>
      </c>
      <c r="X182" s="1" t="s">
        <v>94</v>
      </c>
      <c r="Y182" s="1" t="s">
        <v>95</v>
      </c>
      <c r="AD182" s="6" t="s">
        <v>89</v>
      </c>
      <c r="AE182" s="2">
        <f>VLOOKUP(AD182,definitions_list_lookup!$V$13:$W$16,2,0)</f>
        <v>0</v>
      </c>
      <c r="AH182" s="31">
        <v>96.9</v>
      </c>
      <c r="AI182" s="1">
        <v>3</v>
      </c>
      <c r="AJ182" s="1">
        <v>1</v>
      </c>
      <c r="AK182" s="1" t="s">
        <v>97</v>
      </c>
      <c r="AL182" s="1" t="s">
        <v>98</v>
      </c>
      <c r="AN182" s="31">
        <v>2</v>
      </c>
      <c r="AO182" s="1">
        <v>2</v>
      </c>
      <c r="AP182" s="1">
        <v>0.5</v>
      </c>
      <c r="AQ182" s="1" t="s">
        <v>118</v>
      </c>
      <c r="AR182" s="1" t="s">
        <v>98</v>
      </c>
      <c r="AT182" s="31">
        <v>0</v>
      </c>
      <c r="AZ182" s="31">
        <v>0</v>
      </c>
      <c r="BF182" s="31">
        <v>0</v>
      </c>
      <c r="BL182" s="31">
        <v>1</v>
      </c>
      <c r="BM182" s="1">
        <v>1</v>
      </c>
      <c r="BN182" s="1">
        <v>0.5</v>
      </c>
      <c r="BO182" s="1" t="s">
        <v>97</v>
      </c>
      <c r="BP182" s="1" t="s">
        <v>114</v>
      </c>
      <c r="BX182" s="31">
        <v>0.1</v>
      </c>
      <c r="BY182" s="1">
        <v>0.1</v>
      </c>
      <c r="BZ182" s="1">
        <v>0.1</v>
      </c>
      <c r="CA182" s="1" t="s">
        <v>118</v>
      </c>
      <c r="CB182" s="1" t="s">
        <v>98</v>
      </c>
      <c r="CE182" s="1" t="s">
        <v>190</v>
      </c>
      <c r="CL182" s="32">
        <f t="shared" si="11"/>
        <v>100</v>
      </c>
      <c r="CM182" s="1" t="str">
        <f>VLOOKUP(O182,definitions_list_lookup!$K$30:$L$54,2,0)</f>
        <v>Pl-b</v>
      </c>
    </row>
    <row r="183" spans="1:91">
      <c r="A183" s="27">
        <v>43304</v>
      </c>
      <c r="B183" s="1" t="s">
        <v>196</v>
      </c>
      <c r="D183" s="1" t="s">
        <v>86</v>
      </c>
      <c r="E183" s="1">
        <v>57</v>
      </c>
      <c r="F183" s="1">
        <v>2</v>
      </c>
      <c r="G183" s="2" t="str">
        <f t="shared" si="8"/>
        <v>57-2</v>
      </c>
      <c r="H183" s="1">
        <v>0</v>
      </c>
      <c r="I183" s="1">
        <v>80.5</v>
      </c>
      <c r="J183" s="3" t="str">
        <f>IF(((VLOOKUP($G183,Depth_Lookup!$A$3:$J$561,9,0))-(I183/100))&gt;=0,"Good","Too Long")</f>
        <v>Good</v>
      </c>
      <c r="K183" s="28">
        <f>(VLOOKUP($G183,Depth_Lookup!$A$3:$J$561,10,0))+(H183/100)</f>
        <v>111.45</v>
      </c>
      <c r="L183" s="28">
        <f>(VLOOKUP($G183,Depth_Lookup!$A$3:$J$561,10,0))+(I183/100)</f>
        <v>112.25500000000001</v>
      </c>
      <c r="M183" s="29" t="s">
        <v>195</v>
      </c>
      <c r="N183" s="1" t="s">
        <v>87</v>
      </c>
      <c r="O183" s="1" t="s">
        <v>117</v>
      </c>
      <c r="P183" s="1" t="s">
        <v>91</v>
      </c>
      <c r="Q183" s="2" t="str">
        <f t="shared" si="9"/>
        <v>Plagioclase-bearing Dunite</v>
      </c>
      <c r="R183" s="1" t="s">
        <v>100</v>
      </c>
      <c r="S183" s="1" t="str">
        <f t="shared" si="10"/>
        <v>Continuous</v>
      </c>
      <c r="V183" s="1" t="s">
        <v>131</v>
      </c>
      <c r="W183" s="30">
        <f>VLOOKUP(V183,definitions_list_lookup!$A$13:$B$19,2,0)</f>
        <v>4</v>
      </c>
      <c r="X183" s="1" t="s">
        <v>94</v>
      </c>
      <c r="Y183" s="1" t="s">
        <v>95</v>
      </c>
      <c r="AD183" s="6" t="s">
        <v>89</v>
      </c>
      <c r="AE183" s="2">
        <f>VLOOKUP(AD183,definitions_list_lookup!$V$13:$W$16,2,0)</f>
        <v>0</v>
      </c>
      <c r="AH183" s="31">
        <v>96.9</v>
      </c>
      <c r="AI183" s="1">
        <v>3</v>
      </c>
      <c r="AJ183" s="1">
        <v>1</v>
      </c>
      <c r="AK183" s="1" t="s">
        <v>97</v>
      </c>
      <c r="AL183" s="1" t="s">
        <v>98</v>
      </c>
      <c r="AN183" s="31">
        <v>2</v>
      </c>
      <c r="AO183" s="1">
        <v>2</v>
      </c>
      <c r="AP183" s="1">
        <v>0.5</v>
      </c>
      <c r="AQ183" s="1" t="s">
        <v>118</v>
      </c>
      <c r="AR183" s="1" t="s">
        <v>98</v>
      </c>
      <c r="AT183" s="31">
        <v>0</v>
      </c>
      <c r="AZ183" s="31">
        <v>0</v>
      </c>
      <c r="BF183" s="31">
        <v>0</v>
      </c>
      <c r="BL183" s="31">
        <v>1</v>
      </c>
      <c r="BM183" s="1">
        <v>1</v>
      </c>
      <c r="BN183" s="1">
        <v>0.5</v>
      </c>
      <c r="BO183" s="1" t="s">
        <v>97</v>
      </c>
      <c r="BP183" s="1" t="s">
        <v>114</v>
      </c>
      <c r="BX183" s="31">
        <v>0.1</v>
      </c>
      <c r="BY183" s="1">
        <v>0.1</v>
      </c>
      <c r="BZ183" s="1">
        <v>0.1</v>
      </c>
      <c r="CA183" s="1" t="s">
        <v>118</v>
      </c>
      <c r="CB183" s="1" t="s">
        <v>98</v>
      </c>
      <c r="CE183" s="1" t="s">
        <v>190</v>
      </c>
      <c r="CL183" s="32">
        <f t="shared" si="11"/>
        <v>100</v>
      </c>
      <c r="CM183" s="1" t="str">
        <f>VLOOKUP(O183,definitions_list_lookup!$K$30:$L$54,2,0)</f>
        <v>Pl-b</v>
      </c>
    </row>
    <row r="184" spans="1:91">
      <c r="A184" s="27">
        <v>43304</v>
      </c>
      <c r="B184" s="1" t="s">
        <v>196</v>
      </c>
      <c r="D184" s="1" t="s">
        <v>86</v>
      </c>
      <c r="E184" s="1">
        <v>57</v>
      </c>
      <c r="F184" s="1">
        <v>3</v>
      </c>
      <c r="G184" s="2" t="str">
        <f t="shared" si="8"/>
        <v>57-3</v>
      </c>
      <c r="H184" s="1">
        <v>0</v>
      </c>
      <c r="I184" s="1">
        <v>89.5</v>
      </c>
      <c r="J184" s="3" t="str">
        <f>IF(((VLOOKUP($G184,Depth_Lookup!$A$3:$J$561,9,0))-(I184/100))&gt;=0,"Good","Too Long")</f>
        <v>Good</v>
      </c>
      <c r="K184" s="28">
        <f>(VLOOKUP($G184,Depth_Lookup!$A$3:$J$561,10,0))+(H184/100)</f>
        <v>112.255</v>
      </c>
      <c r="L184" s="28">
        <f>(VLOOKUP($G184,Depth_Lookup!$A$3:$J$561,10,0))+(I184/100)</f>
        <v>113.14999999999999</v>
      </c>
      <c r="M184" s="29" t="s">
        <v>195</v>
      </c>
      <c r="N184" s="1" t="s">
        <v>87</v>
      </c>
      <c r="O184" s="1" t="s">
        <v>117</v>
      </c>
      <c r="P184" s="1" t="s">
        <v>91</v>
      </c>
      <c r="Q184" s="2" t="str">
        <f t="shared" si="9"/>
        <v>Plagioclase-bearing Dunite</v>
      </c>
      <c r="R184" s="1" t="s">
        <v>100</v>
      </c>
      <c r="S184" s="1" t="str">
        <f t="shared" si="10"/>
        <v>Continuous</v>
      </c>
      <c r="V184" s="1" t="s">
        <v>131</v>
      </c>
      <c r="W184" s="30">
        <f>VLOOKUP(V184,definitions_list_lookup!$A$13:$B$19,2,0)</f>
        <v>4</v>
      </c>
      <c r="X184" s="1" t="s">
        <v>94</v>
      </c>
      <c r="Y184" s="1" t="s">
        <v>95</v>
      </c>
      <c r="AD184" s="6" t="s">
        <v>89</v>
      </c>
      <c r="AE184" s="2">
        <f>VLOOKUP(AD184,definitions_list_lookup!$V$13:$W$16,2,0)</f>
        <v>0</v>
      </c>
      <c r="AH184" s="31">
        <v>96.9</v>
      </c>
      <c r="AI184" s="1">
        <v>3</v>
      </c>
      <c r="AJ184" s="1">
        <v>1</v>
      </c>
      <c r="AK184" s="1" t="s">
        <v>97</v>
      </c>
      <c r="AL184" s="1" t="s">
        <v>98</v>
      </c>
      <c r="AN184" s="31">
        <v>2</v>
      </c>
      <c r="AO184" s="1">
        <v>2</v>
      </c>
      <c r="AP184" s="1">
        <v>0.5</v>
      </c>
      <c r="AQ184" s="1" t="s">
        <v>118</v>
      </c>
      <c r="AR184" s="1" t="s">
        <v>98</v>
      </c>
      <c r="AT184" s="31">
        <v>0</v>
      </c>
      <c r="AZ184" s="31">
        <v>0</v>
      </c>
      <c r="BF184" s="31">
        <v>0</v>
      </c>
      <c r="BL184" s="31">
        <v>1</v>
      </c>
      <c r="BM184" s="1">
        <v>1</v>
      </c>
      <c r="BN184" s="1">
        <v>0.5</v>
      </c>
      <c r="BO184" s="1" t="s">
        <v>97</v>
      </c>
      <c r="BP184" s="1" t="s">
        <v>114</v>
      </c>
      <c r="BX184" s="31">
        <v>0.1</v>
      </c>
      <c r="BY184" s="1">
        <v>0.1</v>
      </c>
      <c r="BZ184" s="1">
        <v>0.1</v>
      </c>
      <c r="CA184" s="1" t="s">
        <v>118</v>
      </c>
      <c r="CB184" s="1" t="s">
        <v>98</v>
      </c>
      <c r="CE184" s="1" t="s">
        <v>190</v>
      </c>
      <c r="CL184" s="32">
        <f t="shared" si="11"/>
        <v>100</v>
      </c>
      <c r="CM184" s="1" t="str">
        <f>VLOOKUP(O184,definitions_list_lookup!$K$30:$L$54,2,0)</f>
        <v>Pl-b</v>
      </c>
    </row>
    <row r="185" spans="1:91">
      <c r="A185" s="27">
        <v>43304</v>
      </c>
      <c r="B185" s="1" t="s">
        <v>196</v>
      </c>
      <c r="D185" s="1" t="s">
        <v>86</v>
      </c>
      <c r="E185" s="1">
        <v>57</v>
      </c>
      <c r="F185" s="1">
        <v>4</v>
      </c>
      <c r="G185" s="2" t="str">
        <f t="shared" si="8"/>
        <v>57-4</v>
      </c>
      <c r="H185" s="1">
        <v>0</v>
      </c>
      <c r="I185" s="1">
        <v>76</v>
      </c>
      <c r="J185" s="3" t="str">
        <f>IF(((VLOOKUP($G185,Depth_Lookup!$A$3:$J$561,9,0))-(I185/100))&gt;=0,"Good","Too Long")</f>
        <v>Good</v>
      </c>
      <c r="K185" s="28">
        <f>(VLOOKUP($G185,Depth_Lookup!$A$3:$J$561,10,0))+(H185/100)</f>
        <v>113.15</v>
      </c>
      <c r="L185" s="28">
        <f>(VLOOKUP($G185,Depth_Lookup!$A$3:$J$561,10,0))+(I185/100)</f>
        <v>113.91000000000001</v>
      </c>
      <c r="M185" s="29" t="s">
        <v>195</v>
      </c>
      <c r="N185" s="1" t="s">
        <v>87</v>
      </c>
      <c r="O185" s="1" t="s">
        <v>117</v>
      </c>
      <c r="P185" s="1" t="s">
        <v>91</v>
      </c>
      <c r="Q185" s="2" t="str">
        <f t="shared" si="9"/>
        <v>Plagioclase-bearing Dunite</v>
      </c>
      <c r="R185" s="1" t="s">
        <v>100</v>
      </c>
      <c r="S185" s="1" t="str">
        <f t="shared" si="10"/>
        <v>Continuous</v>
      </c>
      <c r="V185" s="1" t="s">
        <v>131</v>
      </c>
      <c r="W185" s="30">
        <f>VLOOKUP(V185,definitions_list_lookup!$A$13:$B$19,2,0)</f>
        <v>4</v>
      </c>
      <c r="X185" s="1" t="s">
        <v>94</v>
      </c>
      <c r="Y185" s="1" t="s">
        <v>95</v>
      </c>
      <c r="AD185" s="6" t="s">
        <v>89</v>
      </c>
      <c r="AE185" s="2">
        <f>VLOOKUP(AD185,definitions_list_lookup!$V$13:$W$16,2,0)</f>
        <v>0</v>
      </c>
      <c r="AH185" s="31">
        <v>96.9</v>
      </c>
      <c r="AI185" s="1">
        <v>3</v>
      </c>
      <c r="AJ185" s="1">
        <v>1</v>
      </c>
      <c r="AK185" s="1" t="s">
        <v>97</v>
      </c>
      <c r="AL185" s="1" t="s">
        <v>98</v>
      </c>
      <c r="AN185" s="31">
        <v>2</v>
      </c>
      <c r="AO185" s="1">
        <v>2</v>
      </c>
      <c r="AP185" s="1">
        <v>0.5</v>
      </c>
      <c r="AQ185" s="1" t="s">
        <v>118</v>
      </c>
      <c r="AR185" s="1" t="s">
        <v>98</v>
      </c>
      <c r="AT185" s="31">
        <v>0</v>
      </c>
      <c r="AZ185" s="31">
        <v>0</v>
      </c>
      <c r="BF185" s="31">
        <v>0</v>
      </c>
      <c r="BL185" s="31">
        <v>1</v>
      </c>
      <c r="BM185" s="1">
        <v>1</v>
      </c>
      <c r="BN185" s="1">
        <v>0.5</v>
      </c>
      <c r="BO185" s="1" t="s">
        <v>97</v>
      </c>
      <c r="BP185" s="1" t="s">
        <v>114</v>
      </c>
      <c r="BX185" s="31">
        <v>0.1</v>
      </c>
      <c r="BY185" s="1">
        <v>0.1</v>
      </c>
      <c r="BZ185" s="1">
        <v>0.1</v>
      </c>
      <c r="CA185" s="1" t="s">
        <v>118</v>
      </c>
      <c r="CB185" s="1" t="s">
        <v>98</v>
      </c>
      <c r="CE185" s="1" t="s">
        <v>190</v>
      </c>
      <c r="CL185" s="32">
        <f t="shared" si="11"/>
        <v>100</v>
      </c>
      <c r="CM185" s="1" t="str">
        <f>VLOOKUP(O185,definitions_list_lookup!$K$30:$L$54,2,0)</f>
        <v>Pl-b</v>
      </c>
    </row>
    <row r="186" spans="1:91">
      <c r="A186" s="27">
        <v>43304</v>
      </c>
      <c r="B186" s="1" t="s">
        <v>196</v>
      </c>
      <c r="D186" s="1" t="s">
        <v>86</v>
      </c>
      <c r="E186" s="1">
        <v>58</v>
      </c>
      <c r="F186" s="1">
        <v>1</v>
      </c>
      <c r="G186" s="2" t="str">
        <f t="shared" si="8"/>
        <v>58-1</v>
      </c>
      <c r="H186" s="1">
        <v>0</v>
      </c>
      <c r="I186" s="1">
        <v>82</v>
      </c>
      <c r="J186" s="3" t="str">
        <f>IF(((VLOOKUP($G186,Depth_Lookup!$A$3:$J$561,9,0))-(I186/100))&gt;=0,"Good","Too Long")</f>
        <v>Good</v>
      </c>
      <c r="K186" s="28">
        <f>(VLOOKUP($G186,Depth_Lookup!$A$3:$J$561,10,0))+(H186/100)</f>
        <v>113.6</v>
      </c>
      <c r="L186" s="28">
        <f>(VLOOKUP($G186,Depth_Lookup!$A$3:$J$561,10,0))+(I186/100)</f>
        <v>114.41999999999999</v>
      </c>
      <c r="M186" s="29" t="s">
        <v>195</v>
      </c>
      <c r="N186" s="1" t="s">
        <v>87</v>
      </c>
      <c r="O186" s="1" t="s">
        <v>117</v>
      </c>
      <c r="P186" s="1" t="s">
        <v>91</v>
      </c>
      <c r="Q186" s="2" t="str">
        <f t="shared" si="9"/>
        <v>Plagioclase-bearing Dunite</v>
      </c>
      <c r="R186" s="1" t="s">
        <v>100</v>
      </c>
      <c r="S186" s="1" t="str">
        <f t="shared" si="10"/>
        <v>Continuous</v>
      </c>
      <c r="V186" s="1" t="s">
        <v>131</v>
      </c>
      <c r="W186" s="30">
        <f>VLOOKUP(V186,definitions_list_lookup!$A$13:$B$19,2,0)</f>
        <v>4</v>
      </c>
      <c r="X186" s="1" t="s">
        <v>94</v>
      </c>
      <c r="Y186" s="1" t="s">
        <v>95</v>
      </c>
      <c r="AD186" s="6" t="s">
        <v>89</v>
      </c>
      <c r="AE186" s="2">
        <f>VLOOKUP(AD186,definitions_list_lookup!$V$13:$W$16,2,0)</f>
        <v>0</v>
      </c>
      <c r="AH186" s="31">
        <v>96.9</v>
      </c>
      <c r="AI186" s="1">
        <v>3</v>
      </c>
      <c r="AJ186" s="1">
        <v>1</v>
      </c>
      <c r="AK186" s="1" t="s">
        <v>97</v>
      </c>
      <c r="AL186" s="1" t="s">
        <v>98</v>
      </c>
      <c r="AN186" s="31">
        <v>2</v>
      </c>
      <c r="AO186" s="1">
        <v>2</v>
      </c>
      <c r="AP186" s="1">
        <v>0.5</v>
      </c>
      <c r="AQ186" s="1" t="s">
        <v>118</v>
      </c>
      <c r="AR186" s="1" t="s">
        <v>98</v>
      </c>
      <c r="AT186" s="31">
        <v>0</v>
      </c>
      <c r="AZ186" s="31">
        <v>0</v>
      </c>
      <c r="BF186" s="31">
        <v>0</v>
      </c>
      <c r="BL186" s="31">
        <v>1</v>
      </c>
      <c r="BM186" s="1">
        <v>1</v>
      </c>
      <c r="BN186" s="1">
        <v>0.5</v>
      </c>
      <c r="BO186" s="1" t="s">
        <v>97</v>
      </c>
      <c r="BP186" s="1" t="s">
        <v>114</v>
      </c>
      <c r="BX186" s="31">
        <v>0.1</v>
      </c>
      <c r="BY186" s="1">
        <v>0.1</v>
      </c>
      <c r="BZ186" s="1">
        <v>0.1</v>
      </c>
      <c r="CA186" s="1" t="s">
        <v>118</v>
      </c>
      <c r="CB186" s="1" t="s">
        <v>98</v>
      </c>
      <c r="CE186" s="1" t="s">
        <v>190</v>
      </c>
      <c r="CL186" s="32">
        <f t="shared" si="11"/>
        <v>100</v>
      </c>
      <c r="CM186" s="1" t="str">
        <f>VLOOKUP(O186,definitions_list_lookup!$K$30:$L$54,2,0)</f>
        <v>Pl-b</v>
      </c>
    </row>
    <row r="187" spans="1:91">
      <c r="A187" s="27">
        <v>43304</v>
      </c>
      <c r="B187" s="1" t="s">
        <v>196</v>
      </c>
      <c r="D187" s="1" t="s">
        <v>86</v>
      </c>
      <c r="E187" s="1">
        <v>58</v>
      </c>
      <c r="F187" s="1">
        <v>2</v>
      </c>
      <c r="G187" s="2" t="str">
        <f t="shared" si="8"/>
        <v>58-2</v>
      </c>
      <c r="H187" s="1">
        <v>0</v>
      </c>
      <c r="I187" s="1">
        <v>83</v>
      </c>
      <c r="J187" s="3" t="str">
        <f>IF(((VLOOKUP($G187,Depth_Lookup!$A$3:$J$561,9,0))-(I187/100))&gt;=0,"Good","Too Long")</f>
        <v>Good</v>
      </c>
      <c r="K187" s="28">
        <f>(VLOOKUP($G187,Depth_Lookup!$A$3:$J$561,10,0))+(H187/100)</f>
        <v>114.42</v>
      </c>
      <c r="L187" s="28">
        <f>(VLOOKUP($G187,Depth_Lookup!$A$3:$J$561,10,0))+(I187/100)</f>
        <v>115.25</v>
      </c>
      <c r="M187" s="29" t="s">
        <v>195</v>
      </c>
      <c r="N187" s="1" t="s">
        <v>87</v>
      </c>
      <c r="O187" s="1" t="s">
        <v>117</v>
      </c>
      <c r="P187" s="1" t="s">
        <v>91</v>
      </c>
      <c r="Q187" s="2" t="str">
        <f t="shared" si="9"/>
        <v>Plagioclase-bearing Dunite</v>
      </c>
      <c r="R187" s="1" t="s">
        <v>100</v>
      </c>
      <c r="S187" s="1" t="str">
        <f t="shared" si="10"/>
        <v>Continuous</v>
      </c>
      <c r="V187" s="1" t="s">
        <v>131</v>
      </c>
      <c r="W187" s="30">
        <f>VLOOKUP(V187,definitions_list_lookup!$A$13:$B$19,2,0)</f>
        <v>4</v>
      </c>
      <c r="X187" s="1" t="s">
        <v>94</v>
      </c>
      <c r="Y187" s="1" t="s">
        <v>95</v>
      </c>
      <c r="AD187" s="6" t="s">
        <v>89</v>
      </c>
      <c r="AE187" s="2">
        <f>VLOOKUP(AD187,definitions_list_lookup!$V$13:$W$16,2,0)</f>
        <v>0</v>
      </c>
      <c r="AH187" s="31">
        <v>96.9</v>
      </c>
      <c r="AI187" s="1">
        <v>3</v>
      </c>
      <c r="AJ187" s="1">
        <v>1</v>
      </c>
      <c r="AK187" s="1" t="s">
        <v>97</v>
      </c>
      <c r="AL187" s="1" t="s">
        <v>98</v>
      </c>
      <c r="AN187" s="31">
        <v>2</v>
      </c>
      <c r="AO187" s="1">
        <v>2</v>
      </c>
      <c r="AP187" s="1">
        <v>0.5</v>
      </c>
      <c r="AQ187" s="1" t="s">
        <v>118</v>
      </c>
      <c r="AR187" s="1" t="s">
        <v>98</v>
      </c>
      <c r="AT187" s="31">
        <v>0</v>
      </c>
      <c r="AZ187" s="31">
        <v>0</v>
      </c>
      <c r="BF187" s="31">
        <v>0</v>
      </c>
      <c r="BL187" s="31">
        <v>1</v>
      </c>
      <c r="BM187" s="1">
        <v>1</v>
      </c>
      <c r="BN187" s="1">
        <v>0.5</v>
      </c>
      <c r="BO187" s="1" t="s">
        <v>97</v>
      </c>
      <c r="BP187" s="1" t="s">
        <v>114</v>
      </c>
      <c r="BX187" s="31">
        <v>0.1</v>
      </c>
      <c r="BY187" s="1">
        <v>0.1</v>
      </c>
      <c r="BZ187" s="1">
        <v>0.1</v>
      </c>
      <c r="CA187" s="1" t="s">
        <v>118</v>
      </c>
      <c r="CB187" s="1" t="s">
        <v>98</v>
      </c>
      <c r="CE187" s="1" t="s">
        <v>190</v>
      </c>
      <c r="CL187" s="32">
        <f t="shared" si="11"/>
        <v>100</v>
      </c>
      <c r="CM187" s="1" t="str">
        <f>VLOOKUP(O187,definitions_list_lookup!$K$30:$L$54,2,0)</f>
        <v>Pl-b</v>
      </c>
    </row>
    <row r="188" spans="1:91">
      <c r="A188" s="27">
        <v>43304</v>
      </c>
      <c r="B188" s="1" t="s">
        <v>196</v>
      </c>
      <c r="D188" s="1" t="s">
        <v>86</v>
      </c>
      <c r="E188" s="1">
        <v>58</v>
      </c>
      <c r="F188" s="1">
        <v>3</v>
      </c>
      <c r="G188" s="2" t="str">
        <f t="shared" si="8"/>
        <v>58-3</v>
      </c>
      <c r="H188" s="1">
        <v>0</v>
      </c>
      <c r="I188" s="1">
        <v>4</v>
      </c>
      <c r="J188" s="3" t="str">
        <f>IF(((VLOOKUP($G188,Depth_Lookup!$A$3:$J$561,9,0))-(I188/100))&gt;=0,"Good","Too Long")</f>
        <v>Good</v>
      </c>
      <c r="K188" s="28">
        <f>(VLOOKUP($G188,Depth_Lookup!$A$3:$J$561,10,0))+(H188/100)</f>
        <v>115.25</v>
      </c>
      <c r="L188" s="28">
        <f>(VLOOKUP($G188,Depth_Lookup!$A$3:$J$561,10,0))+(I188/100)</f>
        <v>115.29</v>
      </c>
      <c r="M188" s="29" t="s">
        <v>195</v>
      </c>
      <c r="N188" s="1" t="s">
        <v>87</v>
      </c>
      <c r="O188" s="1" t="s">
        <v>117</v>
      </c>
      <c r="P188" s="1" t="s">
        <v>91</v>
      </c>
      <c r="Q188" s="2" t="str">
        <f t="shared" si="9"/>
        <v>Plagioclase-bearing Dunite</v>
      </c>
      <c r="R188" s="1" t="s">
        <v>100</v>
      </c>
      <c r="S188" s="1" t="str">
        <f t="shared" si="10"/>
        <v>Modal</v>
      </c>
      <c r="V188" s="1" t="s">
        <v>131</v>
      </c>
      <c r="W188" s="30">
        <f>VLOOKUP(V188,definitions_list_lookup!$A$13:$B$19,2,0)</f>
        <v>4</v>
      </c>
      <c r="X188" s="1" t="s">
        <v>94</v>
      </c>
      <c r="Y188" s="1" t="s">
        <v>95</v>
      </c>
      <c r="AD188" s="6" t="s">
        <v>89</v>
      </c>
      <c r="AE188" s="2">
        <f>VLOOKUP(AD188,definitions_list_lookup!$V$13:$W$16,2,0)</f>
        <v>0</v>
      </c>
      <c r="AH188" s="31">
        <v>96.9</v>
      </c>
      <c r="AI188" s="1">
        <v>3</v>
      </c>
      <c r="AJ188" s="1">
        <v>1</v>
      </c>
      <c r="AK188" s="1" t="s">
        <v>97</v>
      </c>
      <c r="AL188" s="1" t="s">
        <v>98</v>
      </c>
      <c r="AN188" s="31">
        <v>2</v>
      </c>
      <c r="AO188" s="1">
        <v>2</v>
      </c>
      <c r="AP188" s="1">
        <v>0.5</v>
      </c>
      <c r="AQ188" s="1" t="s">
        <v>118</v>
      </c>
      <c r="AR188" s="1" t="s">
        <v>98</v>
      </c>
      <c r="AT188" s="31">
        <v>0</v>
      </c>
      <c r="AZ188" s="31">
        <v>0</v>
      </c>
      <c r="BF188" s="31">
        <v>0</v>
      </c>
      <c r="BL188" s="31">
        <v>1</v>
      </c>
      <c r="BM188" s="1">
        <v>1</v>
      </c>
      <c r="BN188" s="1">
        <v>0.5</v>
      </c>
      <c r="BO188" s="1" t="s">
        <v>97</v>
      </c>
      <c r="BP188" s="1" t="s">
        <v>114</v>
      </c>
      <c r="BX188" s="31">
        <v>0.1</v>
      </c>
      <c r="BY188" s="1">
        <v>0.1</v>
      </c>
      <c r="BZ188" s="1">
        <v>0.1</v>
      </c>
      <c r="CA188" s="1" t="s">
        <v>118</v>
      </c>
      <c r="CB188" s="1" t="s">
        <v>98</v>
      </c>
      <c r="CE188" s="1" t="s">
        <v>190</v>
      </c>
      <c r="CL188" s="32">
        <f t="shared" si="11"/>
        <v>100</v>
      </c>
      <c r="CM188" s="1" t="str">
        <f>VLOOKUP(O188,definitions_list_lookup!$K$30:$L$54,2,0)</f>
        <v>Pl-b</v>
      </c>
    </row>
    <row r="189" spans="1:91">
      <c r="A189" s="27">
        <v>43304</v>
      </c>
      <c r="B189" s="1" t="s">
        <v>196</v>
      </c>
      <c r="D189" s="1" t="s">
        <v>86</v>
      </c>
      <c r="E189" s="1">
        <v>58</v>
      </c>
      <c r="F189" s="1">
        <v>3</v>
      </c>
      <c r="G189" s="2" t="str">
        <f t="shared" si="8"/>
        <v>58-3</v>
      </c>
      <c r="H189" s="1">
        <v>4</v>
      </c>
      <c r="I189" s="1">
        <v>82</v>
      </c>
      <c r="J189" s="3" t="str">
        <f>IF(((VLOOKUP($G189,Depth_Lookup!$A$3:$J$561,9,0))-(I189/100))&gt;=0,"Good","Too Long")</f>
        <v>Good</v>
      </c>
      <c r="K189" s="28">
        <f>(VLOOKUP($G189,Depth_Lookup!$A$3:$J$561,10,0))+(H189/100)</f>
        <v>115.29</v>
      </c>
      <c r="L189" s="28">
        <f>(VLOOKUP($G189,Depth_Lookup!$A$3:$J$561,10,0))+(I189/100)</f>
        <v>116.07</v>
      </c>
      <c r="M189" s="29" t="s">
        <v>197</v>
      </c>
      <c r="N189" s="1">
        <v>7</v>
      </c>
      <c r="O189" s="1" t="s">
        <v>137</v>
      </c>
      <c r="P189" s="1" t="s">
        <v>91</v>
      </c>
      <c r="Q189" s="2" t="str">
        <f t="shared" si="9"/>
        <v>Spinel-rich Dunite</v>
      </c>
      <c r="R189" s="1" t="s">
        <v>120</v>
      </c>
      <c r="S189" s="1" t="str">
        <f t="shared" si="10"/>
        <v>Modal</v>
      </c>
      <c r="T189" s="1" t="s">
        <v>101</v>
      </c>
      <c r="U189" s="1" t="s">
        <v>102</v>
      </c>
      <c r="V189" s="1" t="s">
        <v>131</v>
      </c>
      <c r="W189" s="30">
        <f>VLOOKUP(V189,definitions_list_lookup!$A$13:$B$19,2,0)</f>
        <v>4</v>
      </c>
      <c r="X189" s="1" t="s">
        <v>94</v>
      </c>
      <c r="Y189" s="1" t="s">
        <v>95</v>
      </c>
      <c r="AD189" s="6" t="s">
        <v>89</v>
      </c>
      <c r="AE189" s="2">
        <f>VLOOKUP(AD189,definitions_list_lookup!$V$13:$W$16,2,0)</f>
        <v>0</v>
      </c>
      <c r="AH189" s="31">
        <v>77</v>
      </c>
      <c r="AI189" s="1">
        <v>1.5</v>
      </c>
      <c r="AJ189" s="1">
        <v>0.5</v>
      </c>
      <c r="AK189" s="1" t="s">
        <v>97</v>
      </c>
      <c r="AL189" s="1" t="s">
        <v>98</v>
      </c>
      <c r="AN189" s="31">
        <v>3</v>
      </c>
      <c r="AO189" s="1">
        <v>0.5</v>
      </c>
      <c r="AP189" s="1">
        <v>0.1</v>
      </c>
      <c r="AQ189" s="1" t="s">
        <v>118</v>
      </c>
      <c r="AR189" s="1" t="s">
        <v>98</v>
      </c>
      <c r="AT189" s="31">
        <v>0</v>
      </c>
      <c r="AZ189" s="31">
        <v>0</v>
      </c>
      <c r="BF189" s="31">
        <v>0</v>
      </c>
      <c r="BL189" s="31">
        <v>20</v>
      </c>
      <c r="BM189" s="1">
        <v>5</v>
      </c>
      <c r="BN189" s="1">
        <v>3</v>
      </c>
      <c r="BO189" s="1" t="s">
        <v>97</v>
      </c>
      <c r="BP189" s="1" t="s">
        <v>114</v>
      </c>
      <c r="BQ189" s="1" t="s">
        <v>198</v>
      </c>
      <c r="BX189" s="31">
        <v>0</v>
      </c>
      <c r="CE189" s="1" t="s">
        <v>199</v>
      </c>
      <c r="CL189" s="32">
        <f t="shared" si="11"/>
        <v>100</v>
      </c>
      <c r="CM189" s="1" t="str">
        <f>VLOOKUP(O189,definitions_list_lookup!$K$30:$L$54,2,0)</f>
        <v>Spl-r</v>
      </c>
    </row>
    <row r="190" spans="1:91">
      <c r="A190" s="27">
        <v>43304</v>
      </c>
      <c r="B190" s="1" t="s">
        <v>196</v>
      </c>
      <c r="D190" s="1" t="s">
        <v>86</v>
      </c>
      <c r="E190" s="1">
        <v>58</v>
      </c>
      <c r="F190" s="1">
        <v>3</v>
      </c>
      <c r="G190" s="2" t="str">
        <f t="shared" si="8"/>
        <v>58-3</v>
      </c>
      <c r="H190" s="1">
        <v>82</v>
      </c>
      <c r="I190" s="1">
        <v>92</v>
      </c>
      <c r="J190" s="3" t="str">
        <f>IF(((VLOOKUP($G190,Depth_Lookup!$A$3:$J$561,9,0))-(I190/100))&gt;=0,"Good","Too Long")</f>
        <v>Good</v>
      </c>
      <c r="K190" s="28">
        <f>(VLOOKUP($G190,Depth_Lookup!$A$3:$J$561,10,0))+(H190/100)</f>
        <v>116.07</v>
      </c>
      <c r="L190" s="28">
        <f>(VLOOKUP($G190,Depth_Lookup!$A$3:$J$561,10,0))+(I190/100)</f>
        <v>116.17</v>
      </c>
      <c r="M190" s="29" t="s">
        <v>200</v>
      </c>
      <c r="N190" s="1" t="s">
        <v>87</v>
      </c>
      <c r="P190" s="1" t="s">
        <v>91</v>
      </c>
      <c r="Q190" s="2" t="str">
        <f t="shared" si="9"/>
        <v xml:space="preserve"> Dunite</v>
      </c>
      <c r="R190" s="1" t="s">
        <v>120</v>
      </c>
      <c r="S190" s="1" t="str">
        <f t="shared" si="10"/>
        <v>Continuous</v>
      </c>
      <c r="T190" s="1" t="s">
        <v>121</v>
      </c>
      <c r="U190" s="1" t="s">
        <v>102</v>
      </c>
      <c r="V190" s="1" t="s">
        <v>131</v>
      </c>
      <c r="W190" s="30">
        <f>VLOOKUP(V190,definitions_list_lookup!$A$13:$B$19,2,0)</f>
        <v>4</v>
      </c>
      <c r="X190" s="1" t="s">
        <v>94</v>
      </c>
      <c r="Y190" s="1" t="s">
        <v>95</v>
      </c>
      <c r="AD190" s="6" t="s">
        <v>89</v>
      </c>
      <c r="AE190" s="2">
        <f>VLOOKUP(AD190,definitions_list_lookup!$V$13:$W$16,2,0)</f>
        <v>0</v>
      </c>
      <c r="AH190" s="33">
        <v>98</v>
      </c>
      <c r="AI190" s="1">
        <v>3</v>
      </c>
      <c r="AJ190" s="1">
        <v>1</v>
      </c>
      <c r="AK190" s="1" t="s">
        <v>97</v>
      </c>
      <c r="AL190" s="1" t="s">
        <v>98</v>
      </c>
      <c r="AN190" s="33">
        <v>0.5</v>
      </c>
      <c r="AO190" s="1">
        <v>1</v>
      </c>
      <c r="AP190" s="1">
        <v>0.2</v>
      </c>
      <c r="AQ190" s="1" t="s">
        <v>118</v>
      </c>
      <c r="AR190" s="1" t="s">
        <v>98</v>
      </c>
      <c r="AT190" s="31">
        <v>0</v>
      </c>
      <c r="AZ190" s="33">
        <v>0.5</v>
      </c>
      <c r="BA190" s="1">
        <v>5</v>
      </c>
      <c r="BB190" s="1">
        <v>3</v>
      </c>
      <c r="BC190" s="1" t="s">
        <v>97</v>
      </c>
      <c r="BD190" s="1" t="s">
        <v>98</v>
      </c>
      <c r="BF190" s="31">
        <v>0</v>
      </c>
      <c r="BL190" s="33">
        <v>1</v>
      </c>
      <c r="BM190" s="1">
        <v>1</v>
      </c>
      <c r="BN190" s="1">
        <v>0.5</v>
      </c>
      <c r="BO190" s="1" t="s">
        <v>97</v>
      </c>
      <c r="BP190" s="1" t="s">
        <v>114</v>
      </c>
      <c r="BQ190" s="1" t="s">
        <v>198</v>
      </c>
      <c r="BX190" s="31">
        <v>0</v>
      </c>
      <c r="CE190" s="1" t="s">
        <v>201</v>
      </c>
      <c r="CL190" s="32">
        <f t="shared" si="11"/>
        <v>100</v>
      </c>
      <c r="CM190" s="1" t="e">
        <f>VLOOKUP(O190,definitions_list_lookup!$K$30:$L$54,2,0)</f>
        <v>#N/A</v>
      </c>
    </row>
    <row r="191" spans="1:91">
      <c r="A191" s="27">
        <v>43304</v>
      </c>
      <c r="B191" s="1" t="s">
        <v>196</v>
      </c>
      <c r="D191" s="1" t="s">
        <v>86</v>
      </c>
      <c r="E191" s="1">
        <v>58</v>
      </c>
      <c r="F191" s="1">
        <v>4</v>
      </c>
      <c r="G191" s="2" t="str">
        <f t="shared" si="8"/>
        <v>58-4</v>
      </c>
      <c r="H191" s="1">
        <v>0</v>
      </c>
      <c r="I191" s="1">
        <v>52</v>
      </c>
      <c r="J191" s="3" t="str">
        <f>IF(((VLOOKUP($G191,Depth_Lookup!$A$3:$J$561,9,0))-(I191/100))&gt;=0,"Good","Too Long")</f>
        <v>Good</v>
      </c>
      <c r="K191" s="28">
        <f>(VLOOKUP($G191,Depth_Lookup!$A$3:$J$561,10,0))+(H191/100)</f>
        <v>116.18</v>
      </c>
      <c r="L191" s="28">
        <f>(VLOOKUP($G191,Depth_Lookup!$A$3:$J$561,10,0))+(I191/100)</f>
        <v>116.7</v>
      </c>
      <c r="M191" s="29" t="s">
        <v>200</v>
      </c>
      <c r="N191" s="1" t="s">
        <v>87</v>
      </c>
      <c r="P191" s="1" t="s">
        <v>91</v>
      </c>
      <c r="Q191" s="2" t="str">
        <f t="shared" si="9"/>
        <v xml:space="preserve"> Dunite</v>
      </c>
      <c r="R191" s="1" t="s">
        <v>100</v>
      </c>
      <c r="S191" s="1" t="str">
        <f t="shared" si="10"/>
        <v>Continuous</v>
      </c>
      <c r="V191" s="1" t="s">
        <v>131</v>
      </c>
      <c r="W191" s="30">
        <f>VLOOKUP(V191,definitions_list_lookup!$A$13:$B$19,2,0)</f>
        <v>4</v>
      </c>
      <c r="X191" s="1" t="s">
        <v>94</v>
      </c>
      <c r="Y191" s="1" t="s">
        <v>95</v>
      </c>
      <c r="AD191" s="6" t="s">
        <v>89</v>
      </c>
      <c r="AE191" s="2">
        <f>VLOOKUP(AD191,definitions_list_lookup!$V$13:$W$16,2,0)</f>
        <v>0</v>
      </c>
      <c r="AH191" s="33">
        <v>98</v>
      </c>
      <c r="AI191" s="1">
        <v>3</v>
      </c>
      <c r="AJ191" s="1">
        <v>1</v>
      </c>
      <c r="AK191" s="1" t="s">
        <v>97</v>
      </c>
      <c r="AL191" s="1" t="s">
        <v>98</v>
      </c>
      <c r="AN191" s="33">
        <v>0.5</v>
      </c>
      <c r="AO191" s="1">
        <v>1</v>
      </c>
      <c r="AP191" s="1">
        <v>0.2</v>
      </c>
      <c r="AQ191" s="1" t="s">
        <v>118</v>
      </c>
      <c r="AR191" s="1" t="s">
        <v>98</v>
      </c>
      <c r="AT191" s="31">
        <v>0</v>
      </c>
      <c r="AZ191" s="33">
        <v>0.5</v>
      </c>
      <c r="BA191" s="1">
        <v>5</v>
      </c>
      <c r="BB191" s="1">
        <v>3</v>
      </c>
      <c r="BC191" s="1" t="s">
        <v>97</v>
      </c>
      <c r="BD191" s="1" t="s">
        <v>98</v>
      </c>
      <c r="BF191" s="31">
        <v>0</v>
      </c>
      <c r="BL191" s="33">
        <v>1</v>
      </c>
      <c r="BM191" s="1">
        <v>1</v>
      </c>
      <c r="BN191" s="1">
        <v>0.5</v>
      </c>
      <c r="BO191" s="1" t="s">
        <v>97</v>
      </c>
      <c r="BP191" s="1" t="s">
        <v>114</v>
      </c>
      <c r="BQ191" s="1" t="s">
        <v>198</v>
      </c>
      <c r="BX191" s="31">
        <v>0</v>
      </c>
      <c r="CE191" s="1" t="s">
        <v>201</v>
      </c>
      <c r="CL191" s="32">
        <f t="shared" si="11"/>
        <v>100</v>
      </c>
      <c r="CM191" s="1" t="e">
        <f>VLOOKUP(O191,definitions_list_lookup!$K$30:$L$54,2,0)</f>
        <v>#N/A</v>
      </c>
    </row>
    <row r="192" spans="1:91">
      <c r="A192" s="27">
        <v>43304</v>
      </c>
      <c r="B192" s="1" t="s">
        <v>196</v>
      </c>
      <c r="D192" s="1" t="s">
        <v>86</v>
      </c>
      <c r="E192" s="1">
        <v>59</v>
      </c>
      <c r="F192" s="1">
        <v>1</v>
      </c>
      <c r="G192" s="2" t="str">
        <f t="shared" si="8"/>
        <v>59-1</v>
      </c>
      <c r="H192" s="1">
        <v>0</v>
      </c>
      <c r="I192" s="1">
        <v>100</v>
      </c>
      <c r="J192" s="3" t="str">
        <f>IF(((VLOOKUP($G192,Depth_Lookup!$A$3:$J$561,9,0))-(I192/100))&gt;=0,"Good","Too Long")</f>
        <v>Good</v>
      </c>
      <c r="K192" s="28">
        <f>(VLOOKUP($G192,Depth_Lookup!$A$3:$J$561,10,0))+(H192/100)</f>
        <v>116.6</v>
      </c>
      <c r="L192" s="28">
        <f>(VLOOKUP($G192,Depth_Lookup!$A$3:$J$561,10,0))+(I192/100)</f>
        <v>117.6</v>
      </c>
      <c r="M192" s="29" t="s">
        <v>200</v>
      </c>
      <c r="N192" s="1" t="s">
        <v>87</v>
      </c>
      <c r="P192" s="1" t="s">
        <v>91</v>
      </c>
      <c r="Q192" s="2" t="str">
        <f t="shared" si="9"/>
        <v xml:space="preserve"> Dunite</v>
      </c>
      <c r="R192" s="1" t="s">
        <v>100</v>
      </c>
      <c r="S192" s="1" t="str">
        <f t="shared" si="10"/>
        <v>Continuous</v>
      </c>
      <c r="V192" s="1" t="s">
        <v>131</v>
      </c>
      <c r="W192" s="30">
        <f>VLOOKUP(V192,definitions_list_lookup!$A$13:$B$19,2,0)</f>
        <v>4</v>
      </c>
      <c r="X192" s="1" t="s">
        <v>94</v>
      </c>
      <c r="Y192" s="1" t="s">
        <v>95</v>
      </c>
      <c r="AD192" s="6" t="s">
        <v>89</v>
      </c>
      <c r="AE192" s="2">
        <f>VLOOKUP(AD192,definitions_list_lookup!$V$13:$W$16,2,0)</f>
        <v>0</v>
      </c>
      <c r="AH192" s="33">
        <v>98</v>
      </c>
      <c r="AI192" s="1">
        <v>3</v>
      </c>
      <c r="AJ192" s="1">
        <v>1</v>
      </c>
      <c r="AK192" s="1" t="s">
        <v>97</v>
      </c>
      <c r="AL192" s="1" t="s">
        <v>98</v>
      </c>
      <c r="AN192" s="33">
        <v>0.5</v>
      </c>
      <c r="AO192" s="1">
        <v>1</v>
      </c>
      <c r="AP192" s="1">
        <v>0.2</v>
      </c>
      <c r="AQ192" s="1" t="s">
        <v>118</v>
      </c>
      <c r="AR192" s="1" t="s">
        <v>98</v>
      </c>
      <c r="AT192" s="31">
        <v>0</v>
      </c>
      <c r="AZ192" s="33">
        <v>0.5</v>
      </c>
      <c r="BA192" s="1">
        <v>5</v>
      </c>
      <c r="BB192" s="1">
        <v>3</v>
      </c>
      <c r="BC192" s="1" t="s">
        <v>97</v>
      </c>
      <c r="BD192" s="1" t="s">
        <v>98</v>
      </c>
      <c r="BF192" s="31">
        <v>0</v>
      </c>
      <c r="BL192" s="33">
        <v>1</v>
      </c>
      <c r="BM192" s="1">
        <v>1</v>
      </c>
      <c r="BN192" s="1">
        <v>0.5</v>
      </c>
      <c r="BO192" s="1" t="s">
        <v>97</v>
      </c>
      <c r="BP192" s="1" t="s">
        <v>114</v>
      </c>
      <c r="BQ192" s="1" t="s">
        <v>198</v>
      </c>
      <c r="BX192" s="31">
        <v>0</v>
      </c>
      <c r="CE192" s="1" t="s">
        <v>201</v>
      </c>
      <c r="CL192" s="32">
        <f t="shared" si="11"/>
        <v>100</v>
      </c>
      <c r="CM192" s="1" t="e">
        <f>VLOOKUP(O192,definitions_list_lookup!$K$30:$L$54,2,0)</f>
        <v>#N/A</v>
      </c>
    </row>
    <row r="193" spans="1:91">
      <c r="A193" s="27">
        <v>43304</v>
      </c>
      <c r="B193" s="1" t="s">
        <v>196</v>
      </c>
      <c r="D193" s="1" t="s">
        <v>86</v>
      </c>
      <c r="E193" s="1">
        <v>59</v>
      </c>
      <c r="F193" s="1">
        <v>2</v>
      </c>
      <c r="G193" s="2" t="str">
        <f t="shared" si="8"/>
        <v>59-2</v>
      </c>
      <c r="H193" s="1">
        <v>0</v>
      </c>
      <c r="I193" s="1">
        <v>97.5</v>
      </c>
      <c r="J193" s="3" t="str">
        <f>IF(((VLOOKUP($G193,Depth_Lookup!$A$3:$J$561,9,0))-(I193/100))&gt;=0,"Good","Too Long")</f>
        <v>Good</v>
      </c>
      <c r="K193" s="28">
        <f>(VLOOKUP($G193,Depth_Lookup!$A$3:$J$561,10,0))+(H193/100)</f>
        <v>117.6</v>
      </c>
      <c r="L193" s="28">
        <f>(VLOOKUP($G193,Depth_Lookup!$A$3:$J$561,10,0))+(I193/100)</f>
        <v>118.57499999999999</v>
      </c>
      <c r="M193" s="29" t="s">
        <v>200</v>
      </c>
      <c r="N193" s="1" t="s">
        <v>87</v>
      </c>
      <c r="P193" s="1" t="s">
        <v>91</v>
      </c>
      <c r="Q193" s="2" t="str">
        <f t="shared" si="9"/>
        <v xml:space="preserve"> Dunite</v>
      </c>
      <c r="R193" s="1" t="s">
        <v>100</v>
      </c>
      <c r="S193" s="1" t="str">
        <f t="shared" si="10"/>
        <v>Continuous</v>
      </c>
      <c r="V193" s="1" t="s">
        <v>131</v>
      </c>
      <c r="W193" s="30">
        <f>VLOOKUP(V193,definitions_list_lookup!$A$13:$B$19,2,0)</f>
        <v>4</v>
      </c>
      <c r="X193" s="1" t="s">
        <v>94</v>
      </c>
      <c r="Y193" s="1" t="s">
        <v>95</v>
      </c>
      <c r="AD193" s="6" t="s">
        <v>89</v>
      </c>
      <c r="AE193" s="2">
        <f>VLOOKUP(AD193,definitions_list_lookup!$V$13:$W$16,2,0)</f>
        <v>0</v>
      </c>
      <c r="AH193" s="33">
        <v>98</v>
      </c>
      <c r="AI193" s="1">
        <v>3</v>
      </c>
      <c r="AJ193" s="1">
        <v>1</v>
      </c>
      <c r="AK193" s="1" t="s">
        <v>97</v>
      </c>
      <c r="AL193" s="1" t="s">
        <v>98</v>
      </c>
      <c r="AN193" s="33">
        <v>0.5</v>
      </c>
      <c r="AO193" s="1">
        <v>1</v>
      </c>
      <c r="AP193" s="1">
        <v>0.2</v>
      </c>
      <c r="AQ193" s="1" t="s">
        <v>118</v>
      </c>
      <c r="AR193" s="1" t="s">
        <v>98</v>
      </c>
      <c r="AT193" s="31">
        <v>0</v>
      </c>
      <c r="AZ193" s="33">
        <v>0.5</v>
      </c>
      <c r="BA193" s="1">
        <v>5</v>
      </c>
      <c r="BB193" s="1">
        <v>3</v>
      </c>
      <c r="BC193" s="1" t="s">
        <v>97</v>
      </c>
      <c r="BD193" s="1" t="s">
        <v>98</v>
      </c>
      <c r="BF193" s="31">
        <v>0</v>
      </c>
      <c r="BL193" s="33">
        <v>1</v>
      </c>
      <c r="BM193" s="1">
        <v>1</v>
      </c>
      <c r="BN193" s="1">
        <v>0.5</v>
      </c>
      <c r="BO193" s="1" t="s">
        <v>97</v>
      </c>
      <c r="BP193" s="1" t="s">
        <v>114</v>
      </c>
      <c r="BQ193" s="1" t="s">
        <v>198</v>
      </c>
      <c r="BX193" s="31">
        <v>0</v>
      </c>
      <c r="CE193" s="1" t="s">
        <v>201</v>
      </c>
      <c r="CL193" s="32">
        <f t="shared" si="11"/>
        <v>100</v>
      </c>
      <c r="CM193" s="1" t="e">
        <f>VLOOKUP(O193,definitions_list_lookup!$K$30:$L$54,2,0)</f>
        <v>#N/A</v>
      </c>
    </row>
    <row r="194" spans="1:91">
      <c r="A194" s="27">
        <v>43304</v>
      </c>
      <c r="B194" s="1" t="s">
        <v>196</v>
      </c>
      <c r="D194" s="1" t="s">
        <v>86</v>
      </c>
      <c r="E194" s="1">
        <v>59</v>
      </c>
      <c r="F194" s="1">
        <v>3</v>
      </c>
      <c r="G194" s="2" t="str">
        <f t="shared" si="8"/>
        <v>59-3</v>
      </c>
      <c r="H194" s="1">
        <v>0</v>
      </c>
      <c r="I194" s="1">
        <v>74.5</v>
      </c>
      <c r="J194" s="3" t="str">
        <f>IF(((VLOOKUP($G194,Depth_Lookup!$A$3:$J$561,9,0))-(I194/100))&gt;=0,"Good","Too Long")</f>
        <v>Good</v>
      </c>
      <c r="K194" s="28">
        <f>(VLOOKUP($G194,Depth_Lookup!$A$3:$J$561,10,0))+(H194/100)</f>
        <v>118.575</v>
      </c>
      <c r="L194" s="28">
        <f>(VLOOKUP($G194,Depth_Lookup!$A$3:$J$561,10,0))+(I194/100)</f>
        <v>119.32000000000001</v>
      </c>
      <c r="M194" s="29" t="s">
        <v>200</v>
      </c>
      <c r="N194" s="1" t="s">
        <v>87</v>
      </c>
      <c r="P194" s="1" t="s">
        <v>91</v>
      </c>
      <c r="Q194" s="2" t="str">
        <f t="shared" si="9"/>
        <v xml:space="preserve"> Dunite</v>
      </c>
      <c r="R194" s="1" t="s">
        <v>100</v>
      </c>
      <c r="S194" s="1" t="str">
        <f t="shared" si="10"/>
        <v>Continuous</v>
      </c>
      <c r="V194" s="1" t="s">
        <v>131</v>
      </c>
      <c r="W194" s="30">
        <f>VLOOKUP(V194,definitions_list_lookup!$A$13:$B$19,2,0)</f>
        <v>4</v>
      </c>
      <c r="X194" s="1" t="s">
        <v>94</v>
      </c>
      <c r="Y194" s="1" t="s">
        <v>95</v>
      </c>
      <c r="AD194" s="6" t="s">
        <v>89</v>
      </c>
      <c r="AE194" s="2">
        <f>VLOOKUP(AD194,definitions_list_lookup!$V$13:$W$16,2,0)</f>
        <v>0</v>
      </c>
      <c r="AH194" s="33">
        <v>98</v>
      </c>
      <c r="AI194" s="1">
        <v>3</v>
      </c>
      <c r="AJ194" s="1">
        <v>1</v>
      </c>
      <c r="AK194" s="1" t="s">
        <v>97</v>
      </c>
      <c r="AL194" s="1" t="s">
        <v>98</v>
      </c>
      <c r="AN194" s="33">
        <v>0.5</v>
      </c>
      <c r="AO194" s="1">
        <v>1</v>
      </c>
      <c r="AP194" s="1">
        <v>0.2</v>
      </c>
      <c r="AQ194" s="1" t="s">
        <v>118</v>
      </c>
      <c r="AR194" s="1" t="s">
        <v>98</v>
      </c>
      <c r="AT194" s="31">
        <v>0</v>
      </c>
      <c r="AZ194" s="33">
        <v>0.5</v>
      </c>
      <c r="BA194" s="1">
        <v>5</v>
      </c>
      <c r="BB194" s="1">
        <v>3</v>
      </c>
      <c r="BC194" s="1" t="s">
        <v>97</v>
      </c>
      <c r="BD194" s="1" t="s">
        <v>98</v>
      </c>
      <c r="BF194" s="31">
        <v>0</v>
      </c>
      <c r="BL194" s="33">
        <v>1</v>
      </c>
      <c r="BM194" s="1">
        <v>1</v>
      </c>
      <c r="BN194" s="1">
        <v>0.5</v>
      </c>
      <c r="BO194" s="1" t="s">
        <v>97</v>
      </c>
      <c r="BP194" s="1" t="s">
        <v>114</v>
      </c>
      <c r="BQ194" s="1" t="s">
        <v>198</v>
      </c>
      <c r="BX194" s="31">
        <v>0</v>
      </c>
      <c r="CE194" s="1" t="s">
        <v>201</v>
      </c>
      <c r="CL194" s="32">
        <f t="shared" si="11"/>
        <v>100</v>
      </c>
      <c r="CM194" s="1" t="e">
        <f>VLOOKUP(O194,definitions_list_lookup!$K$30:$L$54,2,0)</f>
        <v>#N/A</v>
      </c>
    </row>
    <row r="195" spans="1:91">
      <c r="A195" s="27">
        <v>43304</v>
      </c>
      <c r="B195" s="1" t="s">
        <v>196</v>
      </c>
      <c r="D195" s="1" t="s">
        <v>86</v>
      </c>
      <c r="E195" s="1">
        <v>59</v>
      </c>
      <c r="F195" s="1">
        <v>4</v>
      </c>
      <c r="G195" s="2" t="str">
        <f t="shared" ref="G195:G258" si="12">E195&amp;"-"&amp;F195</f>
        <v>59-4</v>
      </c>
      <c r="H195" s="1">
        <v>0</v>
      </c>
      <c r="I195" s="1">
        <v>55.5</v>
      </c>
      <c r="J195" s="3" t="str">
        <f>IF(((VLOOKUP($G195,Depth_Lookup!$A$3:$J$561,9,0))-(I195/100))&gt;=0,"Good","Too Long")</f>
        <v>Good</v>
      </c>
      <c r="K195" s="28">
        <f>(VLOOKUP($G195,Depth_Lookup!$A$3:$J$561,10,0))+(H195/100)</f>
        <v>119.32</v>
      </c>
      <c r="L195" s="28">
        <f>(VLOOKUP($G195,Depth_Lookup!$A$3:$J$561,10,0))+(I195/100)</f>
        <v>119.875</v>
      </c>
      <c r="M195" s="29" t="s">
        <v>200</v>
      </c>
      <c r="N195" s="1" t="s">
        <v>87</v>
      </c>
      <c r="P195" s="1" t="s">
        <v>91</v>
      </c>
      <c r="Q195" s="2" t="str">
        <f t="shared" ref="Q195:Q258" si="13">O195&amp;" "&amp;P195</f>
        <v xml:space="preserve"> Dunite</v>
      </c>
      <c r="R195" s="1" t="s">
        <v>100</v>
      </c>
      <c r="S195" s="1" t="str">
        <f t="shared" ref="S195:S258" si="14">R196</f>
        <v>Continuous</v>
      </c>
      <c r="V195" s="1" t="s">
        <v>131</v>
      </c>
      <c r="W195" s="30">
        <f>VLOOKUP(V195,definitions_list_lookup!$A$13:$B$19,2,0)</f>
        <v>4</v>
      </c>
      <c r="X195" s="1" t="s">
        <v>94</v>
      </c>
      <c r="Y195" s="1" t="s">
        <v>95</v>
      </c>
      <c r="AD195" s="6" t="s">
        <v>89</v>
      </c>
      <c r="AE195" s="2">
        <f>VLOOKUP(AD195,definitions_list_lookup!$V$13:$W$16,2,0)</f>
        <v>0</v>
      </c>
      <c r="AH195" s="33">
        <v>98</v>
      </c>
      <c r="AI195" s="1">
        <v>3</v>
      </c>
      <c r="AJ195" s="1">
        <v>1</v>
      </c>
      <c r="AK195" s="1" t="s">
        <v>97</v>
      </c>
      <c r="AL195" s="1" t="s">
        <v>98</v>
      </c>
      <c r="AN195" s="33">
        <v>0.5</v>
      </c>
      <c r="AO195" s="1">
        <v>1</v>
      </c>
      <c r="AP195" s="1">
        <v>0.2</v>
      </c>
      <c r="AQ195" s="1" t="s">
        <v>118</v>
      </c>
      <c r="AR195" s="1" t="s">
        <v>98</v>
      </c>
      <c r="AT195" s="31">
        <v>0</v>
      </c>
      <c r="AZ195" s="33">
        <v>0.5</v>
      </c>
      <c r="BA195" s="1">
        <v>5</v>
      </c>
      <c r="BB195" s="1">
        <v>3</v>
      </c>
      <c r="BC195" s="1" t="s">
        <v>97</v>
      </c>
      <c r="BD195" s="1" t="s">
        <v>98</v>
      </c>
      <c r="BF195" s="31">
        <v>0</v>
      </c>
      <c r="BL195" s="33">
        <v>1</v>
      </c>
      <c r="BM195" s="1">
        <v>1</v>
      </c>
      <c r="BN195" s="1">
        <v>0.5</v>
      </c>
      <c r="BO195" s="1" t="s">
        <v>97</v>
      </c>
      <c r="BP195" s="1" t="s">
        <v>114</v>
      </c>
      <c r="BQ195" s="1" t="s">
        <v>198</v>
      </c>
      <c r="BX195" s="31">
        <v>0</v>
      </c>
      <c r="CE195" s="1" t="s">
        <v>201</v>
      </c>
      <c r="CL195" s="32">
        <f t="shared" ref="CL195:CL258" si="15">AH195+AN195+AZ195+AT195+BF195+BL195+BX195</f>
        <v>100</v>
      </c>
      <c r="CM195" s="1" t="e">
        <f>VLOOKUP(O195,definitions_list_lookup!$K$30:$L$54,2,0)</f>
        <v>#N/A</v>
      </c>
    </row>
    <row r="196" spans="1:91">
      <c r="A196" s="27">
        <v>43304</v>
      </c>
      <c r="B196" s="1" t="s">
        <v>196</v>
      </c>
      <c r="D196" s="1" t="s">
        <v>86</v>
      </c>
      <c r="E196" s="1">
        <v>60</v>
      </c>
      <c r="F196" s="1">
        <v>1</v>
      </c>
      <c r="G196" s="2" t="str">
        <f t="shared" si="12"/>
        <v>60-1</v>
      </c>
      <c r="H196" s="1">
        <v>0</v>
      </c>
      <c r="I196" s="1">
        <v>64.5</v>
      </c>
      <c r="J196" s="3" t="str">
        <f>IF(((VLOOKUP($G196,Depth_Lookup!$A$3:$J$561,9,0))-(I196/100))&gt;=0,"Good","Too Long")</f>
        <v>Good</v>
      </c>
      <c r="K196" s="28">
        <f>(VLOOKUP($G196,Depth_Lookup!$A$3:$J$561,10,0))+(H196/100)</f>
        <v>119.6</v>
      </c>
      <c r="L196" s="28">
        <f>(VLOOKUP($G196,Depth_Lookup!$A$3:$J$561,10,0))+(I196/100)</f>
        <v>120.24499999999999</v>
      </c>
      <c r="M196" s="29" t="s">
        <v>200</v>
      </c>
      <c r="N196" s="1" t="s">
        <v>87</v>
      </c>
      <c r="P196" s="1" t="s">
        <v>91</v>
      </c>
      <c r="Q196" s="2" t="str">
        <f t="shared" si="13"/>
        <v xml:space="preserve"> Dunite</v>
      </c>
      <c r="R196" s="1" t="s">
        <v>100</v>
      </c>
      <c r="S196" s="1" t="str">
        <f t="shared" si="14"/>
        <v>Continuous</v>
      </c>
      <c r="V196" s="1" t="s">
        <v>131</v>
      </c>
      <c r="W196" s="30">
        <f>VLOOKUP(V196,definitions_list_lookup!$A$13:$B$19,2,0)</f>
        <v>4</v>
      </c>
      <c r="X196" s="1" t="s">
        <v>94</v>
      </c>
      <c r="Y196" s="1" t="s">
        <v>95</v>
      </c>
      <c r="AD196" s="6" t="s">
        <v>89</v>
      </c>
      <c r="AE196" s="2">
        <f>VLOOKUP(AD196,definitions_list_lookup!$V$13:$W$16,2,0)</f>
        <v>0</v>
      </c>
      <c r="AH196" s="33">
        <v>98</v>
      </c>
      <c r="AI196" s="1">
        <v>3</v>
      </c>
      <c r="AJ196" s="1">
        <v>1</v>
      </c>
      <c r="AK196" s="1" t="s">
        <v>97</v>
      </c>
      <c r="AL196" s="1" t="s">
        <v>98</v>
      </c>
      <c r="AN196" s="33">
        <v>0.5</v>
      </c>
      <c r="AO196" s="1">
        <v>1</v>
      </c>
      <c r="AP196" s="1">
        <v>0.2</v>
      </c>
      <c r="AQ196" s="1" t="s">
        <v>118</v>
      </c>
      <c r="AR196" s="1" t="s">
        <v>98</v>
      </c>
      <c r="AT196" s="31">
        <v>0</v>
      </c>
      <c r="AZ196" s="33">
        <v>0.5</v>
      </c>
      <c r="BA196" s="1">
        <v>5</v>
      </c>
      <c r="BB196" s="1">
        <v>3</v>
      </c>
      <c r="BC196" s="1" t="s">
        <v>97</v>
      </c>
      <c r="BD196" s="1" t="s">
        <v>98</v>
      </c>
      <c r="BF196" s="31">
        <v>0</v>
      </c>
      <c r="BL196" s="33">
        <v>1</v>
      </c>
      <c r="BM196" s="1">
        <v>1</v>
      </c>
      <c r="BN196" s="1">
        <v>0.5</v>
      </c>
      <c r="BO196" s="1" t="s">
        <v>97</v>
      </c>
      <c r="BP196" s="1" t="s">
        <v>114</v>
      </c>
      <c r="BQ196" s="1" t="s">
        <v>198</v>
      </c>
      <c r="BX196" s="31">
        <v>0</v>
      </c>
      <c r="CE196" s="1" t="s">
        <v>201</v>
      </c>
      <c r="CL196" s="32">
        <f t="shared" si="15"/>
        <v>100</v>
      </c>
      <c r="CM196" s="1" t="e">
        <f>VLOOKUP(O196,definitions_list_lookup!$K$30:$L$54,2,0)</f>
        <v>#N/A</v>
      </c>
    </row>
    <row r="197" spans="1:91">
      <c r="A197" s="27">
        <v>43304</v>
      </c>
      <c r="B197" s="1" t="s">
        <v>196</v>
      </c>
      <c r="D197" s="1" t="s">
        <v>86</v>
      </c>
      <c r="E197" s="1">
        <v>60</v>
      </c>
      <c r="F197" s="1">
        <v>2</v>
      </c>
      <c r="G197" s="2" t="str">
        <f t="shared" si="12"/>
        <v>60-2</v>
      </c>
      <c r="H197" s="1">
        <v>0</v>
      </c>
      <c r="I197" s="1">
        <v>53</v>
      </c>
      <c r="J197" s="3" t="str">
        <f>IF(((VLOOKUP($G197,Depth_Lookup!$A$3:$J$561,9,0))-(I197/100))&gt;=0,"Good","Too Long")</f>
        <v>Good</v>
      </c>
      <c r="K197" s="28">
        <f>(VLOOKUP($G197,Depth_Lookup!$A$3:$J$561,10,0))+(H197/100)</f>
        <v>120.245</v>
      </c>
      <c r="L197" s="28">
        <f>(VLOOKUP($G197,Depth_Lookup!$A$3:$J$561,10,0))+(I197/100)</f>
        <v>120.77500000000001</v>
      </c>
      <c r="M197" s="29" t="s">
        <v>200</v>
      </c>
      <c r="N197" s="1" t="s">
        <v>87</v>
      </c>
      <c r="P197" s="1" t="s">
        <v>91</v>
      </c>
      <c r="Q197" s="2" t="str">
        <f t="shared" si="13"/>
        <v xml:space="preserve"> Dunite</v>
      </c>
      <c r="R197" s="1" t="s">
        <v>100</v>
      </c>
      <c r="S197" s="1" t="str">
        <f t="shared" si="14"/>
        <v>Modal</v>
      </c>
      <c r="V197" s="1" t="s">
        <v>131</v>
      </c>
      <c r="W197" s="30">
        <f>VLOOKUP(V197,definitions_list_lookup!$A$13:$B$19,2,0)</f>
        <v>4</v>
      </c>
      <c r="X197" s="1" t="s">
        <v>94</v>
      </c>
      <c r="Y197" s="1" t="s">
        <v>95</v>
      </c>
      <c r="AD197" s="6" t="s">
        <v>89</v>
      </c>
      <c r="AE197" s="2">
        <f>VLOOKUP(AD197,definitions_list_lookup!$V$13:$W$16,2,0)</f>
        <v>0</v>
      </c>
      <c r="AH197" s="33">
        <v>98</v>
      </c>
      <c r="AI197" s="1">
        <v>3</v>
      </c>
      <c r="AJ197" s="1">
        <v>1</v>
      </c>
      <c r="AK197" s="1" t="s">
        <v>97</v>
      </c>
      <c r="AL197" s="1" t="s">
        <v>98</v>
      </c>
      <c r="AN197" s="33">
        <v>0.5</v>
      </c>
      <c r="AO197" s="1">
        <v>1</v>
      </c>
      <c r="AP197" s="1">
        <v>0.2</v>
      </c>
      <c r="AQ197" s="1" t="s">
        <v>118</v>
      </c>
      <c r="AR197" s="1" t="s">
        <v>98</v>
      </c>
      <c r="AT197" s="31">
        <v>0</v>
      </c>
      <c r="AZ197" s="33">
        <v>0.5</v>
      </c>
      <c r="BA197" s="1">
        <v>5</v>
      </c>
      <c r="BB197" s="1">
        <v>3</v>
      </c>
      <c r="BC197" s="1" t="s">
        <v>97</v>
      </c>
      <c r="BD197" s="1" t="s">
        <v>98</v>
      </c>
      <c r="BF197" s="31">
        <v>0</v>
      </c>
      <c r="BL197" s="33">
        <v>1</v>
      </c>
      <c r="BM197" s="1">
        <v>1</v>
      </c>
      <c r="BN197" s="1">
        <v>0.5</v>
      </c>
      <c r="BO197" s="1" t="s">
        <v>97</v>
      </c>
      <c r="BP197" s="1" t="s">
        <v>114</v>
      </c>
      <c r="BQ197" s="1" t="s">
        <v>198</v>
      </c>
      <c r="BX197" s="31">
        <v>0</v>
      </c>
      <c r="CE197" s="1" t="s">
        <v>201</v>
      </c>
      <c r="CL197" s="32">
        <f t="shared" si="15"/>
        <v>100</v>
      </c>
      <c r="CM197" s="1" t="e">
        <f>VLOOKUP(O197,definitions_list_lookup!$K$30:$L$54,2,0)</f>
        <v>#N/A</v>
      </c>
    </row>
    <row r="198" spans="1:91">
      <c r="A198" s="27">
        <v>43304</v>
      </c>
      <c r="B198" s="1" t="s">
        <v>196</v>
      </c>
      <c r="D198" s="1" t="s">
        <v>86</v>
      </c>
      <c r="E198" s="1">
        <v>60</v>
      </c>
      <c r="F198" s="1">
        <v>2</v>
      </c>
      <c r="G198" s="2" t="str">
        <f t="shared" si="12"/>
        <v>60-2</v>
      </c>
      <c r="H198" s="1">
        <v>53</v>
      </c>
      <c r="I198" s="1">
        <v>89.5</v>
      </c>
      <c r="J198" s="3" t="str">
        <f>IF(((VLOOKUP($G198,Depth_Lookup!$A$3:$J$561,9,0))-(I198/100))&gt;=0,"Good","Too Long")</f>
        <v>Good</v>
      </c>
      <c r="K198" s="28">
        <f>(VLOOKUP($G198,Depth_Lookup!$A$3:$J$561,10,0))+(H198/100)</f>
        <v>120.77500000000001</v>
      </c>
      <c r="L198" s="28">
        <f>(VLOOKUP($G198,Depth_Lookup!$A$3:$J$561,10,0))+(I198/100)</f>
        <v>121.14</v>
      </c>
      <c r="M198" s="29">
        <v>12</v>
      </c>
      <c r="N198" s="1">
        <v>2</v>
      </c>
      <c r="P198" s="1" t="s">
        <v>202</v>
      </c>
      <c r="Q198" s="2" t="str">
        <f t="shared" si="13"/>
        <v xml:space="preserve"> Harzburgite</v>
      </c>
      <c r="R198" s="1" t="s">
        <v>120</v>
      </c>
      <c r="S198" s="1" t="str">
        <f t="shared" si="14"/>
        <v>Continuous</v>
      </c>
      <c r="T198" s="1" t="s">
        <v>101</v>
      </c>
      <c r="U198" s="1" t="s">
        <v>122</v>
      </c>
      <c r="V198" s="1" t="s">
        <v>131</v>
      </c>
      <c r="W198" s="30">
        <f>VLOOKUP(V198,definitions_list_lookup!$A$13:$B$19,2,0)</f>
        <v>4</v>
      </c>
      <c r="X198" s="1" t="s">
        <v>94</v>
      </c>
      <c r="Y198" s="1" t="s">
        <v>203</v>
      </c>
      <c r="AD198" s="6" t="s">
        <v>89</v>
      </c>
      <c r="AE198" s="2">
        <f>VLOOKUP(AD198,definitions_list_lookup!$V$13:$W$16,2,0)</f>
        <v>0</v>
      </c>
      <c r="AH198" s="31">
        <v>79</v>
      </c>
      <c r="AI198" s="1">
        <v>2</v>
      </c>
      <c r="AJ198" s="1">
        <v>1</v>
      </c>
      <c r="AK198" s="1" t="s">
        <v>97</v>
      </c>
      <c r="AL198" s="1" t="s">
        <v>98</v>
      </c>
      <c r="AN198" s="31">
        <v>0</v>
      </c>
      <c r="AT198" s="31">
        <v>0</v>
      </c>
      <c r="AZ198" s="31">
        <v>20</v>
      </c>
      <c r="BA198" s="1">
        <v>3</v>
      </c>
      <c r="BB198" s="1">
        <v>1</v>
      </c>
      <c r="BC198" s="1" t="s">
        <v>97</v>
      </c>
      <c r="BD198" s="1" t="s">
        <v>98</v>
      </c>
      <c r="BF198" s="31">
        <v>0</v>
      </c>
      <c r="BL198" s="31">
        <v>1</v>
      </c>
      <c r="BM198" s="1">
        <v>1</v>
      </c>
      <c r="BN198" s="1">
        <v>0.5</v>
      </c>
      <c r="BO198" s="1" t="s">
        <v>118</v>
      </c>
      <c r="BP198" s="1" t="s">
        <v>98</v>
      </c>
      <c r="BX198" s="31">
        <v>0</v>
      </c>
      <c r="CE198" s="1" t="s">
        <v>204</v>
      </c>
      <c r="CL198" s="32">
        <f t="shared" si="15"/>
        <v>100</v>
      </c>
      <c r="CM198" s="1" t="e">
        <f>VLOOKUP(O198,definitions_list_lookup!$K$30:$L$54,2,0)</f>
        <v>#N/A</v>
      </c>
    </row>
    <row r="199" spans="1:91">
      <c r="A199" s="27">
        <v>43304</v>
      </c>
      <c r="B199" s="1" t="s">
        <v>196</v>
      </c>
      <c r="D199" s="1" t="s">
        <v>86</v>
      </c>
      <c r="E199" s="1">
        <v>60</v>
      </c>
      <c r="F199" s="1">
        <v>3</v>
      </c>
      <c r="G199" s="2" t="str">
        <f t="shared" si="12"/>
        <v>60-3</v>
      </c>
      <c r="H199" s="1">
        <v>0</v>
      </c>
      <c r="I199" s="1">
        <v>20</v>
      </c>
      <c r="J199" s="3" t="str">
        <f>IF(((VLOOKUP($G199,Depth_Lookup!$A$3:$J$561,9,0))-(I199/100))&gt;=0,"Good","Too Long")</f>
        <v>Good</v>
      </c>
      <c r="K199" s="28">
        <f>(VLOOKUP($G199,Depth_Lookup!$A$3:$J$561,10,0))+(H199/100)</f>
        <v>121.14</v>
      </c>
      <c r="L199" s="28">
        <f>(VLOOKUP($G199,Depth_Lookup!$A$3:$J$561,10,0))+(I199/100)</f>
        <v>121.34</v>
      </c>
      <c r="M199" s="29">
        <v>12</v>
      </c>
      <c r="N199" s="1">
        <v>2</v>
      </c>
      <c r="P199" s="1" t="s">
        <v>202</v>
      </c>
      <c r="Q199" s="2" t="str">
        <f t="shared" si="13"/>
        <v xml:space="preserve"> Harzburgite</v>
      </c>
      <c r="R199" s="1" t="s">
        <v>100</v>
      </c>
      <c r="S199" s="1" t="str">
        <f t="shared" si="14"/>
        <v>Not recovered</v>
      </c>
      <c r="V199" s="1" t="s">
        <v>131</v>
      </c>
      <c r="W199" s="30">
        <f>VLOOKUP(V199,definitions_list_lookup!$A$13:$B$19,2,0)</f>
        <v>4</v>
      </c>
      <c r="X199" s="1" t="s">
        <v>94</v>
      </c>
      <c r="Y199" s="1" t="s">
        <v>203</v>
      </c>
      <c r="AD199" s="6" t="s">
        <v>89</v>
      </c>
      <c r="AE199" s="2">
        <f>VLOOKUP(AD199,definitions_list_lookup!$V$13:$W$16,2,0)</f>
        <v>0</v>
      </c>
      <c r="AH199" s="31">
        <v>79</v>
      </c>
      <c r="AI199" s="1">
        <v>2</v>
      </c>
      <c r="AJ199" s="1">
        <v>1</v>
      </c>
      <c r="AK199" s="1" t="s">
        <v>97</v>
      </c>
      <c r="AL199" s="1" t="s">
        <v>98</v>
      </c>
      <c r="AN199" s="31">
        <v>0</v>
      </c>
      <c r="AT199" s="31">
        <v>0</v>
      </c>
      <c r="AZ199" s="31">
        <v>20</v>
      </c>
      <c r="BA199" s="1">
        <v>3</v>
      </c>
      <c r="BB199" s="1">
        <v>1</v>
      </c>
      <c r="BC199" s="1" t="s">
        <v>97</v>
      </c>
      <c r="BD199" s="1" t="s">
        <v>98</v>
      </c>
      <c r="BF199" s="31">
        <v>0</v>
      </c>
      <c r="BL199" s="31">
        <v>1</v>
      </c>
      <c r="BM199" s="1">
        <v>1</v>
      </c>
      <c r="BN199" s="1">
        <v>0.5</v>
      </c>
      <c r="BO199" s="1" t="s">
        <v>118</v>
      </c>
      <c r="BP199" s="1" t="s">
        <v>98</v>
      </c>
      <c r="BX199" s="31">
        <v>0</v>
      </c>
      <c r="CE199" s="1" t="s">
        <v>204</v>
      </c>
      <c r="CL199" s="32">
        <f t="shared" si="15"/>
        <v>100</v>
      </c>
      <c r="CM199" s="1" t="e">
        <f>VLOOKUP(O199,definitions_list_lookup!$K$30:$L$54,2,0)</f>
        <v>#N/A</v>
      </c>
    </row>
    <row r="200" spans="1:91">
      <c r="A200" s="27">
        <v>43304</v>
      </c>
      <c r="B200" s="1" t="s">
        <v>196</v>
      </c>
      <c r="D200" s="1" t="s">
        <v>86</v>
      </c>
      <c r="E200" s="1">
        <v>60</v>
      </c>
      <c r="F200" s="1">
        <v>3</v>
      </c>
      <c r="G200" s="2" t="str">
        <f t="shared" si="12"/>
        <v>60-3</v>
      </c>
      <c r="H200" s="1">
        <v>20</v>
      </c>
      <c r="I200" s="1">
        <v>75.5</v>
      </c>
      <c r="J200" s="3" t="str">
        <f>IF(((VLOOKUP($G200,Depth_Lookup!$A$3:$J$561,9,0))-(I200/100))&gt;=0,"Good","Too Long")</f>
        <v>Good</v>
      </c>
      <c r="K200" s="28">
        <f>(VLOOKUP($G200,Depth_Lookup!$A$3:$J$561,10,0))+(H200/100)</f>
        <v>121.34</v>
      </c>
      <c r="L200" s="28">
        <f>(VLOOKUP($G200,Depth_Lookup!$A$3:$J$561,10,0))+(I200/100)</f>
        <v>121.895</v>
      </c>
      <c r="M200" s="29">
        <v>13</v>
      </c>
      <c r="N200" s="1" t="s">
        <v>87</v>
      </c>
      <c r="P200" s="1" t="s">
        <v>91</v>
      </c>
      <c r="Q200" s="2" t="str">
        <f t="shared" si="13"/>
        <v xml:space="preserve"> Dunite</v>
      </c>
      <c r="R200" s="1" t="s">
        <v>92</v>
      </c>
      <c r="S200" s="1" t="str">
        <f t="shared" si="14"/>
        <v>Continuous</v>
      </c>
      <c r="V200" s="1" t="s">
        <v>131</v>
      </c>
      <c r="W200" s="30">
        <f>VLOOKUP(V200,definitions_list_lookup!$A$13:$B$19,2,0)</f>
        <v>4</v>
      </c>
      <c r="X200" s="1" t="s">
        <v>94</v>
      </c>
      <c r="Y200" s="1" t="s">
        <v>95</v>
      </c>
      <c r="AD200" s="6" t="s">
        <v>89</v>
      </c>
      <c r="AE200" s="2">
        <f>VLOOKUP(AD200,definitions_list_lookup!$V$13:$W$16,2,0)</f>
        <v>0</v>
      </c>
      <c r="AH200" s="31">
        <v>99</v>
      </c>
      <c r="AI200" s="1">
        <v>2</v>
      </c>
      <c r="AJ200" s="1">
        <v>1</v>
      </c>
      <c r="AK200" s="1" t="s">
        <v>97</v>
      </c>
      <c r="AL200" s="1" t="s">
        <v>98</v>
      </c>
      <c r="AN200" s="31">
        <v>0</v>
      </c>
      <c r="AT200" s="31">
        <v>0</v>
      </c>
      <c r="AZ200" s="31">
        <v>0</v>
      </c>
      <c r="BF200" s="31">
        <v>0</v>
      </c>
      <c r="BL200" s="31">
        <v>1</v>
      </c>
      <c r="BM200" s="1">
        <v>0.5</v>
      </c>
      <c r="BN200" s="1">
        <v>0.1</v>
      </c>
      <c r="BO200" s="1" t="s">
        <v>97</v>
      </c>
      <c r="BP200" s="1" t="s">
        <v>114</v>
      </c>
      <c r="BX200" s="31">
        <v>0</v>
      </c>
      <c r="CE200" s="1" t="s">
        <v>205</v>
      </c>
      <c r="CL200" s="32">
        <f t="shared" si="15"/>
        <v>100</v>
      </c>
      <c r="CM200" s="1" t="e">
        <f>VLOOKUP(O200,definitions_list_lookup!$K$30:$L$54,2,0)</f>
        <v>#N/A</v>
      </c>
    </row>
    <row r="201" spans="1:91">
      <c r="A201" s="27">
        <v>43304</v>
      </c>
      <c r="B201" s="1" t="s">
        <v>196</v>
      </c>
      <c r="D201" s="1" t="s">
        <v>86</v>
      </c>
      <c r="E201" s="1">
        <v>61</v>
      </c>
      <c r="F201" s="1">
        <v>1</v>
      </c>
      <c r="G201" s="2" t="str">
        <f t="shared" si="12"/>
        <v>61-1</v>
      </c>
      <c r="H201" s="1">
        <v>0</v>
      </c>
      <c r="I201" s="1">
        <v>20.5</v>
      </c>
      <c r="J201" s="3" t="str">
        <f>IF(((VLOOKUP($G201,Depth_Lookup!$A$3:$J$561,9,0))-(I201/100))&gt;=0,"Good","Too Long")</f>
        <v>Good</v>
      </c>
      <c r="K201" s="28">
        <f>(VLOOKUP($G201,Depth_Lookup!$A$3:$J$561,10,0))+(H201/100)</f>
        <v>121.8</v>
      </c>
      <c r="L201" s="28">
        <f>(VLOOKUP($G201,Depth_Lookup!$A$3:$J$561,10,0))+(I201/100)</f>
        <v>122.005</v>
      </c>
      <c r="M201" s="29">
        <v>13</v>
      </c>
      <c r="N201" s="1" t="s">
        <v>87</v>
      </c>
      <c r="P201" s="1" t="s">
        <v>91</v>
      </c>
      <c r="Q201" s="2" t="str">
        <f t="shared" si="13"/>
        <v xml:space="preserve"> Dunite</v>
      </c>
      <c r="R201" s="1" t="s">
        <v>100</v>
      </c>
      <c r="S201" s="1" t="str">
        <f t="shared" si="14"/>
        <v>Modal</v>
      </c>
      <c r="V201" s="1" t="s">
        <v>131</v>
      </c>
      <c r="W201" s="30">
        <f>VLOOKUP(V201,definitions_list_lookup!$A$13:$B$19,2,0)</f>
        <v>4</v>
      </c>
      <c r="X201" s="1" t="s">
        <v>94</v>
      </c>
      <c r="Y201" s="1" t="s">
        <v>95</v>
      </c>
      <c r="AD201" s="6" t="s">
        <v>89</v>
      </c>
      <c r="AE201" s="2">
        <f>VLOOKUP(AD201,definitions_list_lookup!$V$13:$W$16,2,0)</f>
        <v>0</v>
      </c>
      <c r="AH201" s="31">
        <v>99</v>
      </c>
      <c r="AI201" s="1">
        <v>2</v>
      </c>
      <c r="AJ201" s="1">
        <v>1</v>
      </c>
      <c r="AK201" s="1" t="s">
        <v>97</v>
      </c>
      <c r="AL201" s="1" t="s">
        <v>98</v>
      </c>
      <c r="AN201" s="31">
        <v>0</v>
      </c>
      <c r="AT201" s="31">
        <v>0</v>
      </c>
      <c r="AZ201" s="31">
        <v>0</v>
      </c>
      <c r="BF201" s="31">
        <v>0</v>
      </c>
      <c r="BL201" s="31">
        <v>1</v>
      </c>
      <c r="BM201" s="1">
        <v>0.5</v>
      </c>
      <c r="BN201" s="1">
        <v>0.1</v>
      </c>
      <c r="BO201" s="1" t="s">
        <v>97</v>
      </c>
      <c r="BP201" s="1" t="s">
        <v>114</v>
      </c>
      <c r="BX201" s="31">
        <v>0</v>
      </c>
      <c r="CE201" s="1" t="s">
        <v>205</v>
      </c>
      <c r="CL201" s="32">
        <f t="shared" si="15"/>
        <v>100</v>
      </c>
      <c r="CM201" s="1" t="e">
        <f>VLOOKUP(O201,definitions_list_lookup!$K$30:$L$54,2,0)</f>
        <v>#N/A</v>
      </c>
    </row>
    <row r="202" spans="1:91">
      <c r="A202" s="27">
        <v>43304</v>
      </c>
      <c r="B202" s="1" t="s">
        <v>196</v>
      </c>
      <c r="D202" s="1" t="s">
        <v>86</v>
      </c>
      <c r="E202" s="1">
        <v>61</v>
      </c>
      <c r="F202" s="1">
        <v>1</v>
      </c>
      <c r="G202" s="2" t="str">
        <f t="shared" si="12"/>
        <v>61-1</v>
      </c>
      <c r="H202" s="1">
        <v>20.5</v>
      </c>
      <c r="I202" s="1">
        <v>31</v>
      </c>
      <c r="J202" s="3" t="str">
        <f>IF(((VLOOKUP($G202,Depth_Lookup!$A$3:$J$561,9,0))-(I202/100))&gt;=0,"Good","Too Long")</f>
        <v>Good</v>
      </c>
      <c r="K202" s="28">
        <f>(VLOOKUP($G202,Depth_Lookup!$A$3:$J$561,10,0))+(H202/100)</f>
        <v>122.005</v>
      </c>
      <c r="L202" s="28">
        <f>(VLOOKUP($G202,Depth_Lookup!$A$3:$J$561,10,0))+(I202/100)</f>
        <v>122.11</v>
      </c>
      <c r="M202" s="29">
        <v>14</v>
      </c>
      <c r="N202" s="1">
        <v>1</v>
      </c>
      <c r="P202" s="1" t="s">
        <v>202</v>
      </c>
      <c r="Q202" s="2" t="str">
        <f t="shared" si="13"/>
        <v xml:space="preserve"> Harzburgite</v>
      </c>
      <c r="R202" s="1" t="s">
        <v>120</v>
      </c>
      <c r="S202" s="1" t="str">
        <f t="shared" si="14"/>
        <v>Continuous</v>
      </c>
      <c r="T202" s="1" t="s">
        <v>101</v>
      </c>
      <c r="U202" s="1" t="s">
        <v>122</v>
      </c>
      <c r="V202" s="1" t="s">
        <v>131</v>
      </c>
      <c r="W202" s="30">
        <f>VLOOKUP(V202,definitions_list_lookup!$A$13:$B$19,2,0)</f>
        <v>4</v>
      </c>
      <c r="X202" s="1" t="s">
        <v>94</v>
      </c>
      <c r="Y202" s="1" t="s">
        <v>203</v>
      </c>
      <c r="AD202" s="6" t="s">
        <v>89</v>
      </c>
      <c r="AE202" s="2">
        <f>VLOOKUP(AD202,definitions_list_lookup!$V$13:$W$16,2,0)</f>
        <v>0</v>
      </c>
      <c r="AH202" s="31">
        <v>74</v>
      </c>
      <c r="AI202" s="1">
        <v>2</v>
      </c>
      <c r="AJ202" s="1">
        <v>0.5</v>
      </c>
      <c r="AK202" s="1" t="s">
        <v>97</v>
      </c>
      <c r="AL202" s="1" t="s">
        <v>98</v>
      </c>
      <c r="AN202" s="31">
        <v>0</v>
      </c>
      <c r="AT202" s="31">
        <v>0</v>
      </c>
      <c r="AZ202" s="31">
        <v>25</v>
      </c>
      <c r="BA202" s="1">
        <v>3</v>
      </c>
      <c r="BB202" s="1">
        <v>1</v>
      </c>
      <c r="BC202" s="1" t="s">
        <v>97</v>
      </c>
      <c r="BD202" s="1" t="s">
        <v>98</v>
      </c>
      <c r="BF202" s="31">
        <v>0</v>
      </c>
      <c r="BL202" s="31">
        <v>1</v>
      </c>
      <c r="BM202" s="1">
        <v>0.5</v>
      </c>
      <c r="BN202" s="1">
        <v>0.1</v>
      </c>
      <c r="BO202" s="1" t="s">
        <v>118</v>
      </c>
      <c r="BP202" s="1" t="s">
        <v>98</v>
      </c>
      <c r="BX202" s="31">
        <v>0</v>
      </c>
      <c r="CE202" s="1" t="s">
        <v>204</v>
      </c>
      <c r="CL202" s="32">
        <f t="shared" si="15"/>
        <v>100</v>
      </c>
      <c r="CM202" s="1" t="e">
        <f>VLOOKUP(O202,definitions_list_lookup!$K$30:$L$54,2,0)</f>
        <v>#N/A</v>
      </c>
    </row>
    <row r="203" spans="1:91">
      <c r="A203" s="27">
        <v>43304</v>
      </c>
      <c r="B203" s="1" t="s">
        <v>196</v>
      </c>
      <c r="D203" s="1" t="s">
        <v>86</v>
      </c>
      <c r="E203" s="1">
        <v>61</v>
      </c>
      <c r="F203" s="1">
        <v>1</v>
      </c>
      <c r="G203" s="2" t="str">
        <f t="shared" si="12"/>
        <v>61-1</v>
      </c>
      <c r="H203" s="1">
        <v>31</v>
      </c>
      <c r="I203" s="1">
        <v>79</v>
      </c>
      <c r="J203" s="3" t="str">
        <f>IF(((VLOOKUP($G203,Depth_Lookup!$A$3:$J$561,9,0))-(I203/100))&gt;=0,"Good","Too Long")</f>
        <v>Good</v>
      </c>
      <c r="K203" s="28">
        <f>(VLOOKUP($G203,Depth_Lookup!$A$3:$J$561,10,0))+(H203/100)</f>
        <v>122.11</v>
      </c>
      <c r="L203" s="28">
        <f>(VLOOKUP($G203,Depth_Lookup!$A$3:$J$561,10,0))+(I203/100)</f>
        <v>122.59</v>
      </c>
      <c r="M203" s="29">
        <v>15</v>
      </c>
      <c r="N203" s="1">
        <v>6</v>
      </c>
      <c r="P203" s="1" t="s">
        <v>91</v>
      </c>
      <c r="Q203" s="2" t="str">
        <f t="shared" si="13"/>
        <v xml:space="preserve"> Dunite</v>
      </c>
      <c r="R203" s="1" t="s">
        <v>100</v>
      </c>
      <c r="S203" s="1" t="str">
        <f t="shared" si="14"/>
        <v>Continuous</v>
      </c>
      <c r="V203" s="1" t="s">
        <v>131</v>
      </c>
      <c r="W203" s="30">
        <f>VLOOKUP(V203,definitions_list_lookup!$A$13:$B$19,2,0)</f>
        <v>4</v>
      </c>
      <c r="X203" s="1" t="s">
        <v>94</v>
      </c>
      <c r="Y203" s="1" t="s">
        <v>95</v>
      </c>
      <c r="AD203" s="6" t="s">
        <v>89</v>
      </c>
      <c r="AE203" s="2">
        <f>VLOOKUP(AD203,definitions_list_lookup!$V$13:$W$16,2,0)</f>
        <v>0</v>
      </c>
      <c r="AH203" s="31">
        <v>99</v>
      </c>
      <c r="AI203" s="1">
        <v>2</v>
      </c>
      <c r="AJ203" s="1">
        <v>1</v>
      </c>
      <c r="AK203" s="1" t="s">
        <v>97</v>
      </c>
      <c r="AL203" s="1" t="s">
        <v>98</v>
      </c>
      <c r="AN203" s="31">
        <v>0</v>
      </c>
      <c r="AT203" s="31">
        <v>0</v>
      </c>
      <c r="AZ203" s="31">
        <v>0</v>
      </c>
      <c r="BF203" s="31">
        <v>0</v>
      </c>
      <c r="BL203" s="31">
        <v>1</v>
      </c>
      <c r="BM203" s="1">
        <v>0.5</v>
      </c>
      <c r="BN203" s="1">
        <v>0.1</v>
      </c>
      <c r="BO203" s="1" t="s">
        <v>97</v>
      </c>
      <c r="BP203" s="1" t="s">
        <v>114</v>
      </c>
      <c r="BX203" s="31">
        <v>0</v>
      </c>
      <c r="CE203" s="1" t="s">
        <v>205</v>
      </c>
      <c r="CL203" s="32">
        <f t="shared" si="15"/>
        <v>100</v>
      </c>
      <c r="CM203" s="1" t="e">
        <f>VLOOKUP(O203,definitions_list_lookup!$K$30:$L$54,2,0)</f>
        <v>#N/A</v>
      </c>
    </row>
    <row r="204" spans="1:91">
      <c r="A204" s="27">
        <v>43304</v>
      </c>
      <c r="B204" s="1" t="s">
        <v>196</v>
      </c>
      <c r="D204" s="1" t="s">
        <v>86</v>
      </c>
      <c r="E204" s="1">
        <v>62</v>
      </c>
      <c r="F204" s="1">
        <v>1</v>
      </c>
      <c r="G204" s="2" t="str">
        <f t="shared" si="12"/>
        <v>62-1</v>
      </c>
      <c r="H204" s="1">
        <v>0</v>
      </c>
      <c r="I204" s="1">
        <v>36</v>
      </c>
      <c r="J204" s="3" t="str">
        <f>IF(((VLOOKUP($G204,Depth_Lookup!$A$3:$J$561,9,0))-(I204/100))&gt;=0,"Good","Too Long")</f>
        <v>Good</v>
      </c>
      <c r="K204" s="28">
        <f>(VLOOKUP($G204,Depth_Lookup!$A$3:$J$561,10,0))+(H204/100)</f>
        <v>122.6</v>
      </c>
      <c r="L204" s="28">
        <f>(VLOOKUP($G204,Depth_Lookup!$A$3:$J$561,10,0))+(I204/100)</f>
        <v>122.96</v>
      </c>
      <c r="M204" s="29">
        <v>15</v>
      </c>
      <c r="N204" s="1">
        <v>6</v>
      </c>
      <c r="P204" s="1" t="s">
        <v>91</v>
      </c>
      <c r="Q204" s="2" t="str">
        <f t="shared" si="13"/>
        <v xml:space="preserve"> Dunite</v>
      </c>
      <c r="R204" s="1" t="s">
        <v>100</v>
      </c>
      <c r="S204" s="1" t="str">
        <f t="shared" si="14"/>
        <v>Modal</v>
      </c>
      <c r="V204" s="1" t="s">
        <v>131</v>
      </c>
      <c r="W204" s="30">
        <f>VLOOKUP(V204,definitions_list_lookup!$A$13:$B$19,2,0)</f>
        <v>4</v>
      </c>
      <c r="X204" s="1" t="s">
        <v>94</v>
      </c>
      <c r="Y204" s="1" t="s">
        <v>95</v>
      </c>
      <c r="AD204" s="6" t="s">
        <v>89</v>
      </c>
      <c r="AE204" s="2">
        <f>VLOOKUP(AD204,definitions_list_lookup!$V$13:$W$16,2,0)</f>
        <v>0</v>
      </c>
      <c r="AH204" s="31">
        <v>99</v>
      </c>
      <c r="AI204" s="1">
        <v>2</v>
      </c>
      <c r="AJ204" s="1">
        <v>1</v>
      </c>
      <c r="AK204" s="1" t="s">
        <v>97</v>
      </c>
      <c r="AL204" s="1" t="s">
        <v>98</v>
      </c>
      <c r="AN204" s="31">
        <v>0</v>
      </c>
      <c r="AT204" s="31">
        <v>0</v>
      </c>
      <c r="AZ204" s="31">
        <v>0</v>
      </c>
      <c r="BF204" s="31">
        <v>0</v>
      </c>
      <c r="BL204" s="31">
        <v>1</v>
      </c>
      <c r="BM204" s="1">
        <v>0.5</v>
      </c>
      <c r="BN204" s="1">
        <v>0.1</v>
      </c>
      <c r="BO204" s="1" t="s">
        <v>97</v>
      </c>
      <c r="BP204" s="1" t="s">
        <v>114</v>
      </c>
      <c r="BX204" s="31">
        <v>0</v>
      </c>
      <c r="CE204" s="1" t="s">
        <v>205</v>
      </c>
      <c r="CL204" s="32">
        <f t="shared" si="15"/>
        <v>100</v>
      </c>
      <c r="CM204" s="1" t="e">
        <f>VLOOKUP(O204,definitions_list_lookup!$K$30:$L$54,2,0)</f>
        <v>#N/A</v>
      </c>
    </row>
    <row r="205" spans="1:91">
      <c r="A205" s="27">
        <v>43304</v>
      </c>
      <c r="B205" s="1" t="s">
        <v>196</v>
      </c>
      <c r="D205" s="1" t="s">
        <v>86</v>
      </c>
      <c r="E205" s="1">
        <v>62</v>
      </c>
      <c r="F205" s="1">
        <v>1</v>
      </c>
      <c r="G205" s="2" t="str">
        <f t="shared" si="12"/>
        <v>62-1</v>
      </c>
      <c r="H205" s="1">
        <v>36</v>
      </c>
      <c r="I205" s="1">
        <v>76</v>
      </c>
      <c r="J205" s="3" t="str">
        <f>IF(((VLOOKUP($G205,Depth_Lookup!$A$3:$J$561,9,0))-(I205/100))&gt;=0,"Good","Too Long")</f>
        <v>Good</v>
      </c>
      <c r="K205" s="28">
        <f>(VLOOKUP($G205,Depth_Lookup!$A$3:$J$561,10,0))+(H205/100)</f>
        <v>122.96</v>
      </c>
      <c r="L205" s="28">
        <f>(VLOOKUP($G205,Depth_Lookup!$A$3:$J$561,10,0))+(I205/100)</f>
        <v>123.36</v>
      </c>
      <c r="M205" s="29">
        <v>16</v>
      </c>
      <c r="N205" s="1">
        <v>8</v>
      </c>
      <c r="P205" s="1" t="s">
        <v>202</v>
      </c>
      <c r="Q205" s="2" t="str">
        <f t="shared" si="13"/>
        <v xml:space="preserve"> Harzburgite</v>
      </c>
      <c r="R205" s="1" t="s">
        <v>120</v>
      </c>
      <c r="S205" s="1" t="str">
        <f t="shared" si="14"/>
        <v>Continuous</v>
      </c>
      <c r="T205" s="1" t="s">
        <v>101</v>
      </c>
      <c r="U205" s="1" t="s">
        <v>102</v>
      </c>
      <c r="V205" s="1" t="s">
        <v>131</v>
      </c>
      <c r="W205" s="30">
        <f>VLOOKUP(V205,definitions_list_lookup!$A$13:$B$19,2,0)</f>
        <v>4</v>
      </c>
      <c r="X205" s="1" t="s">
        <v>94</v>
      </c>
      <c r="Y205" s="1" t="s">
        <v>203</v>
      </c>
      <c r="AD205" s="6" t="s">
        <v>89</v>
      </c>
      <c r="AE205" s="2">
        <f>VLOOKUP(AD205,definitions_list_lookup!$V$13:$W$16,2,0)</f>
        <v>0</v>
      </c>
      <c r="AH205" s="31">
        <v>84</v>
      </c>
      <c r="AI205" s="1">
        <v>1</v>
      </c>
      <c r="AJ205" s="1">
        <v>0.5</v>
      </c>
      <c r="AK205" s="1" t="s">
        <v>97</v>
      </c>
      <c r="AL205" s="1" t="s">
        <v>98</v>
      </c>
      <c r="AN205" s="31">
        <v>0</v>
      </c>
      <c r="AT205" s="31">
        <v>0</v>
      </c>
      <c r="AZ205" s="31">
        <v>15</v>
      </c>
      <c r="BA205" s="1">
        <v>4</v>
      </c>
      <c r="BB205" s="1">
        <v>1</v>
      </c>
      <c r="BC205" s="1" t="s">
        <v>97</v>
      </c>
      <c r="BD205" s="1" t="s">
        <v>98</v>
      </c>
      <c r="BF205" s="31">
        <v>0</v>
      </c>
      <c r="BL205" s="31">
        <v>1</v>
      </c>
      <c r="BM205" s="1">
        <v>1</v>
      </c>
      <c r="BN205" s="1">
        <v>0.2</v>
      </c>
      <c r="BO205" s="1" t="s">
        <v>118</v>
      </c>
      <c r="BP205" s="1" t="s">
        <v>98</v>
      </c>
      <c r="BX205" s="31">
        <v>0</v>
      </c>
      <c r="CE205" s="1" t="s">
        <v>204</v>
      </c>
      <c r="CL205" s="32">
        <f t="shared" si="15"/>
        <v>100</v>
      </c>
      <c r="CM205" s="1" t="e">
        <f>VLOOKUP(O205,definitions_list_lookup!$K$30:$L$54,2,0)</f>
        <v>#N/A</v>
      </c>
    </row>
    <row r="206" spans="1:91">
      <c r="A206" s="27">
        <v>43304</v>
      </c>
      <c r="B206" s="1" t="s">
        <v>196</v>
      </c>
      <c r="D206" s="1" t="s">
        <v>86</v>
      </c>
      <c r="E206" s="1">
        <v>62</v>
      </c>
      <c r="F206" s="1">
        <v>2</v>
      </c>
      <c r="G206" s="2" t="str">
        <f t="shared" si="12"/>
        <v>62-2</v>
      </c>
      <c r="H206" s="1">
        <v>0</v>
      </c>
      <c r="I206" s="1">
        <v>98</v>
      </c>
      <c r="J206" s="3" t="str">
        <f>IF(((VLOOKUP($G206,Depth_Lookup!$A$3:$J$561,9,0))-(I206/100))&gt;=0,"Good","Too Long")</f>
        <v>Good</v>
      </c>
      <c r="K206" s="28">
        <f>(VLOOKUP($G206,Depth_Lookup!$A$3:$J$561,10,0))+(H206/100)</f>
        <v>123.36</v>
      </c>
      <c r="L206" s="28">
        <f>(VLOOKUP($G206,Depth_Lookup!$A$3:$J$561,10,0))+(I206/100)</f>
        <v>124.34</v>
      </c>
      <c r="M206" s="29">
        <v>16</v>
      </c>
      <c r="N206" s="1">
        <v>8</v>
      </c>
      <c r="P206" s="1" t="s">
        <v>202</v>
      </c>
      <c r="Q206" s="2" t="str">
        <f t="shared" si="13"/>
        <v xml:space="preserve"> Harzburgite</v>
      </c>
      <c r="R206" s="1" t="s">
        <v>100</v>
      </c>
      <c r="S206" s="1" t="str">
        <f t="shared" si="14"/>
        <v>Continuous</v>
      </c>
      <c r="V206" s="1" t="s">
        <v>131</v>
      </c>
      <c r="W206" s="30">
        <f>VLOOKUP(V206,definitions_list_lookup!$A$13:$B$19,2,0)</f>
        <v>4</v>
      </c>
      <c r="X206" s="1" t="s">
        <v>94</v>
      </c>
      <c r="Y206" s="1" t="s">
        <v>203</v>
      </c>
      <c r="AD206" s="6" t="s">
        <v>89</v>
      </c>
      <c r="AE206" s="2">
        <f>VLOOKUP(AD206,definitions_list_lookup!$V$13:$W$16,2,0)</f>
        <v>0</v>
      </c>
      <c r="AH206" s="31">
        <v>84</v>
      </c>
      <c r="AI206" s="1">
        <v>1</v>
      </c>
      <c r="AJ206" s="1">
        <v>0.5</v>
      </c>
      <c r="AK206" s="1" t="s">
        <v>97</v>
      </c>
      <c r="AL206" s="1" t="s">
        <v>98</v>
      </c>
      <c r="AN206" s="31">
        <v>0</v>
      </c>
      <c r="AT206" s="31">
        <v>0</v>
      </c>
      <c r="AZ206" s="31">
        <v>15</v>
      </c>
      <c r="BA206" s="1">
        <v>4</v>
      </c>
      <c r="BB206" s="1">
        <v>1</v>
      </c>
      <c r="BC206" s="1" t="s">
        <v>97</v>
      </c>
      <c r="BD206" s="1" t="s">
        <v>98</v>
      </c>
      <c r="BF206" s="31">
        <v>0</v>
      </c>
      <c r="BL206" s="31">
        <v>1</v>
      </c>
      <c r="BM206" s="1">
        <v>1</v>
      </c>
      <c r="BN206" s="1">
        <v>0.2</v>
      </c>
      <c r="BO206" s="1" t="s">
        <v>118</v>
      </c>
      <c r="BP206" s="1" t="s">
        <v>98</v>
      </c>
      <c r="BX206" s="31">
        <v>0</v>
      </c>
      <c r="CE206" s="1" t="s">
        <v>204</v>
      </c>
      <c r="CL206" s="32">
        <f t="shared" si="15"/>
        <v>100</v>
      </c>
      <c r="CM206" s="1" t="e">
        <f>VLOOKUP(O206,definitions_list_lookup!$K$30:$L$54,2,0)</f>
        <v>#N/A</v>
      </c>
    </row>
    <row r="207" spans="1:91">
      <c r="A207" s="27">
        <v>43304</v>
      </c>
      <c r="B207" s="1" t="s">
        <v>196</v>
      </c>
      <c r="D207" s="1" t="s">
        <v>86</v>
      </c>
      <c r="E207" s="1">
        <v>62</v>
      </c>
      <c r="F207" s="1">
        <v>3</v>
      </c>
      <c r="G207" s="2" t="str">
        <f t="shared" si="12"/>
        <v>62-3</v>
      </c>
      <c r="H207" s="1">
        <v>0</v>
      </c>
      <c r="I207" s="1">
        <v>73.5</v>
      </c>
      <c r="J207" s="3" t="str">
        <f>IF(((VLOOKUP($G207,Depth_Lookup!$A$3:$J$561,9,0))-(I207/100))&gt;=0,"Good","Too Long")</f>
        <v>Good</v>
      </c>
      <c r="K207" s="28">
        <f>(VLOOKUP($G207,Depth_Lookup!$A$3:$J$561,10,0))+(H207/100)</f>
        <v>124.34</v>
      </c>
      <c r="L207" s="28">
        <f>(VLOOKUP($G207,Depth_Lookup!$A$3:$J$561,10,0))+(I207/100)</f>
        <v>125.075</v>
      </c>
      <c r="M207" s="29">
        <v>16</v>
      </c>
      <c r="N207" s="1">
        <v>8</v>
      </c>
      <c r="P207" s="1" t="s">
        <v>202</v>
      </c>
      <c r="Q207" s="2" t="str">
        <f t="shared" si="13"/>
        <v xml:space="preserve"> Harzburgite</v>
      </c>
      <c r="R207" s="1" t="s">
        <v>100</v>
      </c>
      <c r="S207" s="1" t="str">
        <f t="shared" si="14"/>
        <v>Continuous</v>
      </c>
      <c r="V207" s="1" t="s">
        <v>131</v>
      </c>
      <c r="W207" s="30">
        <f>VLOOKUP(V207,definitions_list_lookup!$A$13:$B$19,2,0)</f>
        <v>4</v>
      </c>
      <c r="X207" s="1" t="s">
        <v>94</v>
      </c>
      <c r="Y207" s="1" t="s">
        <v>203</v>
      </c>
      <c r="AD207" s="6" t="s">
        <v>89</v>
      </c>
      <c r="AE207" s="2">
        <f>VLOOKUP(AD207,definitions_list_lookup!$V$13:$W$16,2,0)</f>
        <v>0</v>
      </c>
      <c r="AH207" s="31">
        <v>84</v>
      </c>
      <c r="AI207" s="1">
        <v>1</v>
      </c>
      <c r="AJ207" s="1">
        <v>0.5</v>
      </c>
      <c r="AK207" s="1" t="s">
        <v>97</v>
      </c>
      <c r="AL207" s="1" t="s">
        <v>98</v>
      </c>
      <c r="AN207" s="31">
        <v>0</v>
      </c>
      <c r="AT207" s="31">
        <v>0</v>
      </c>
      <c r="AZ207" s="31">
        <v>15</v>
      </c>
      <c r="BA207" s="1">
        <v>4</v>
      </c>
      <c r="BB207" s="1">
        <v>1</v>
      </c>
      <c r="BC207" s="1" t="s">
        <v>97</v>
      </c>
      <c r="BD207" s="1" t="s">
        <v>98</v>
      </c>
      <c r="BF207" s="31">
        <v>0</v>
      </c>
      <c r="BL207" s="31">
        <v>1</v>
      </c>
      <c r="BM207" s="1">
        <v>1</v>
      </c>
      <c r="BN207" s="1">
        <v>0.2</v>
      </c>
      <c r="BO207" s="1" t="s">
        <v>118</v>
      </c>
      <c r="BP207" s="1" t="s">
        <v>98</v>
      </c>
      <c r="BX207" s="31">
        <v>0</v>
      </c>
      <c r="CE207" s="1" t="s">
        <v>204</v>
      </c>
      <c r="CL207" s="32">
        <f t="shared" si="15"/>
        <v>100</v>
      </c>
      <c r="CM207" s="1" t="e">
        <f>VLOOKUP(O207,definitions_list_lookup!$K$30:$L$54,2,0)</f>
        <v>#N/A</v>
      </c>
    </row>
    <row r="208" spans="1:91">
      <c r="A208" s="27">
        <v>43304</v>
      </c>
      <c r="B208" s="1" t="s">
        <v>196</v>
      </c>
      <c r="D208" s="1" t="s">
        <v>86</v>
      </c>
      <c r="E208" s="1">
        <v>62</v>
      </c>
      <c r="F208" s="1">
        <v>4</v>
      </c>
      <c r="G208" s="2" t="str">
        <f t="shared" si="12"/>
        <v>62-4</v>
      </c>
      <c r="H208" s="1">
        <v>0</v>
      </c>
      <c r="I208" s="1">
        <v>46</v>
      </c>
      <c r="J208" s="3" t="str">
        <f>IF(((VLOOKUP($G208,Depth_Lookup!$A$3:$J$561,9,0))-(I208/100))&gt;=0,"Good","Too Long")</f>
        <v>Good</v>
      </c>
      <c r="K208" s="28">
        <f>(VLOOKUP($G208,Depth_Lookup!$A$3:$J$561,10,0))+(H208/100)</f>
        <v>125.075</v>
      </c>
      <c r="L208" s="28">
        <f>(VLOOKUP($G208,Depth_Lookup!$A$3:$J$561,10,0))+(I208/100)</f>
        <v>125.535</v>
      </c>
      <c r="M208" s="29">
        <v>16</v>
      </c>
      <c r="N208" s="1">
        <v>8</v>
      </c>
      <c r="P208" s="1" t="s">
        <v>202</v>
      </c>
      <c r="Q208" s="2" t="str">
        <f t="shared" si="13"/>
        <v xml:space="preserve"> Harzburgite</v>
      </c>
      <c r="R208" s="1" t="s">
        <v>100</v>
      </c>
      <c r="S208" s="1" t="str">
        <f t="shared" si="14"/>
        <v>Modal</v>
      </c>
      <c r="V208" s="1" t="s">
        <v>131</v>
      </c>
      <c r="W208" s="30">
        <f>VLOOKUP(V208,definitions_list_lookup!$A$13:$B$19,2,0)</f>
        <v>4</v>
      </c>
      <c r="X208" s="1" t="s">
        <v>94</v>
      </c>
      <c r="Y208" s="1" t="s">
        <v>203</v>
      </c>
      <c r="AD208" s="6" t="s">
        <v>89</v>
      </c>
      <c r="AE208" s="2">
        <f>VLOOKUP(AD208,definitions_list_lookup!$V$13:$W$16,2,0)</f>
        <v>0</v>
      </c>
      <c r="AH208" s="31">
        <v>84</v>
      </c>
      <c r="AI208" s="1">
        <v>1</v>
      </c>
      <c r="AJ208" s="1">
        <v>0.5</v>
      </c>
      <c r="AK208" s="1" t="s">
        <v>97</v>
      </c>
      <c r="AL208" s="1" t="s">
        <v>98</v>
      </c>
      <c r="AN208" s="31">
        <v>0</v>
      </c>
      <c r="AT208" s="31">
        <v>0</v>
      </c>
      <c r="AZ208" s="31">
        <v>15</v>
      </c>
      <c r="BA208" s="1">
        <v>4</v>
      </c>
      <c r="BB208" s="1">
        <v>1</v>
      </c>
      <c r="BC208" s="1" t="s">
        <v>97</v>
      </c>
      <c r="BD208" s="1" t="s">
        <v>98</v>
      </c>
      <c r="BF208" s="31">
        <v>0</v>
      </c>
      <c r="BL208" s="31">
        <v>1</v>
      </c>
      <c r="BM208" s="1">
        <v>1</v>
      </c>
      <c r="BN208" s="1">
        <v>0.2</v>
      </c>
      <c r="BO208" s="1" t="s">
        <v>118</v>
      </c>
      <c r="BP208" s="1" t="s">
        <v>98</v>
      </c>
      <c r="BX208" s="31">
        <v>0</v>
      </c>
      <c r="CE208" s="1" t="s">
        <v>204</v>
      </c>
      <c r="CL208" s="32">
        <f t="shared" si="15"/>
        <v>100</v>
      </c>
      <c r="CM208" s="1" t="e">
        <f>VLOOKUP(O208,definitions_list_lookup!$K$30:$L$54,2,0)</f>
        <v>#N/A</v>
      </c>
    </row>
    <row r="209" spans="1:91">
      <c r="A209" s="27">
        <v>43304</v>
      </c>
      <c r="B209" s="1" t="s">
        <v>196</v>
      </c>
      <c r="D209" s="1" t="s">
        <v>86</v>
      </c>
      <c r="E209" s="1">
        <v>62</v>
      </c>
      <c r="F209" s="1">
        <v>4</v>
      </c>
      <c r="G209" s="2" t="str">
        <f t="shared" si="12"/>
        <v>62-4</v>
      </c>
      <c r="H209" s="1">
        <v>46</v>
      </c>
      <c r="I209" s="1">
        <v>69.5</v>
      </c>
      <c r="J209" s="3" t="str">
        <f>IF(((VLOOKUP($G209,Depth_Lookup!$A$3:$J$561,9,0))-(I209/100))&gt;=0,"Good","Too Long")</f>
        <v>Good</v>
      </c>
      <c r="K209" s="28">
        <f>(VLOOKUP($G209,Depth_Lookup!$A$3:$J$561,10,0))+(H209/100)</f>
        <v>125.535</v>
      </c>
      <c r="L209" s="28">
        <f>(VLOOKUP($G209,Depth_Lookup!$A$3:$J$561,10,0))+(I209/100)</f>
        <v>125.77</v>
      </c>
      <c r="M209" s="29" t="s">
        <v>206</v>
      </c>
      <c r="N209" s="1" t="s">
        <v>87</v>
      </c>
      <c r="O209" s="1" t="s">
        <v>207</v>
      </c>
      <c r="P209" s="1" t="s">
        <v>91</v>
      </c>
      <c r="Q209" s="2" t="str">
        <f t="shared" si="13"/>
        <v>Orthopyroxene-bearing  Dunite</v>
      </c>
      <c r="R209" s="1" t="s">
        <v>120</v>
      </c>
      <c r="S209" s="1" t="str">
        <f t="shared" si="14"/>
        <v>Continuous</v>
      </c>
      <c r="T209" s="1" t="s">
        <v>121</v>
      </c>
      <c r="U209" s="1" t="s">
        <v>122</v>
      </c>
      <c r="V209" s="1" t="s">
        <v>131</v>
      </c>
      <c r="W209" s="30">
        <f>VLOOKUP(V209,definitions_list_lookup!$A$13:$B$19,2,0)</f>
        <v>4</v>
      </c>
      <c r="X209" s="1" t="s">
        <v>94</v>
      </c>
      <c r="Y209" s="1" t="s">
        <v>95</v>
      </c>
      <c r="AD209" s="6" t="s">
        <v>89</v>
      </c>
      <c r="AE209" s="2">
        <f>VLOOKUP(AD209,definitions_list_lookup!$V$13:$W$16,2,0)</f>
        <v>0</v>
      </c>
      <c r="AH209" s="31">
        <v>98</v>
      </c>
      <c r="AI209" s="1">
        <v>2</v>
      </c>
      <c r="AJ209" s="1">
        <v>1</v>
      </c>
      <c r="AK209" s="1" t="s">
        <v>97</v>
      </c>
      <c r="AL209" s="1" t="s">
        <v>98</v>
      </c>
      <c r="AN209" s="31">
        <v>0</v>
      </c>
      <c r="AT209" s="31">
        <v>0</v>
      </c>
      <c r="AZ209" s="31">
        <v>1</v>
      </c>
      <c r="BA209" s="1">
        <v>1</v>
      </c>
      <c r="BB209" s="1">
        <v>0.5</v>
      </c>
      <c r="BC209" s="1" t="s">
        <v>97</v>
      </c>
      <c r="BD209" s="1" t="s">
        <v>98</v>
      </c>
      <c r="BF209" s="31">
        <v>0</v>
      </c>
      <c r="BL209" s="31">
        <v>1</v>
      </c>
      <c r="BM209" s="1">
        <v>0.5</v>
      </c>
      <c r="BN209" s="1">
        <v>0.1</v>
      </c>
      <c r="BO209" s="1" t="s">
        <v>97</v>
      </c>
      <c r="BP209" s="1" t="s">
        <v>114</v>
      </c>
      <c r="BX209" s="31">
        <v>0</v>
      </c>
      <c r="CE209" s="1" t="s">
        <v>208</v>
      </c>
      <c r="CL209" s="32">
        <f t="shared" si="15"/>
        <v>100</v>
      </c>
      <c r="CM209" s="1" t="str">
        <f>VLOOKUP(O209,definitions_list_lookup!$K$30:$L$54,2,0)</f>
        <v>Opx-b</v>
      </c>
    </row>
    <row r="210" spans="1:91">
      <c r="A210" s="27">
        <v>43304</v>
      </c>
      <c r="B210" s="1" t="s">
        <v>196</v>
      </c>
      <c r="D210" s="1" t="s">
        <v>86</v>
      </c>
      <c r="E210" s="1">
        <v>63</v>
      </c>
      <c r="F210" s="1">
        <v>1</v>
      </c>
      <c r="G210" s="2" t="str">
        <f t="shared" si="12"/>
        <v>63-1</v>
      </c>
      <c r="H210" s="1">
        <v>0</v>
      </c>
      <c r="I210" s="1">
        <v>57.5</v>
      </c>
      <c r="J210" s="3" t="str">
        <f>IF(((VLOOKUP($G210,Depth_Lookup!$A$3:$J$561,9,0))-(I210/100))&gt;=0,"Good","Too Long")</f>
        <v>Good</v>
      </c>
      <c r="K210" s="28">
        <f>(VLOOKUP($G210,Depth_Lookup!$A$3:$J$561,10,0))+(H210/100)</f>
        <v>125.6</v>
      </c>
      <c r="L210" s="28">
        <f>(VLOOKUP($G210,Depth_Lookup!$A$3:$J$561,10,0))+(I210/100)</f>
        <v>126.175</v>
      </c>
      <c r="M210" s="29" t="s">
        <v>206</v>
      </c>
      <c r="N210" s="1" t="s">
        <v>87</v>
      </c>
      <c r="O210" s="1" t="s">
        <v>207</v>
      </c>
      <c r="P210" s="1" t="s">
        <v>91</v>
      </c>
      <c r="Q210" s="2" t="str">
        <f t="shared" si="13"/>
        <v>Orthopyroxene-bearing  Dunite</v>
      </c>
      <c r="R210" s="1" t="s">
        <v>100</v>
      </c>
      <c r="S210" s="1" t="str">
        <f t="shared" si="14"/>
        <v>Continuous</v>
      </c>
      <c r="V210" s="1" t="s">
        <v>131</v>
      </c>
      <c r="W210" s="30">
        <f>VLOOKUP(V210,definitions_list_lookup!$A$13:$B$19,2,0)</f>
        <v>4</v>
      </c>
      <c r="X210" s="1" t="s">
        <v>94</v>
      </c>
      <c r="Y210" s="1" t="s">
        <v>95</v>
      </c>
      <c r="AD210" s="6" t="s">
        <v>89</v>
      </c>
      <c r="AE210" s="2">
        <f>VLOOKUP(AD210,definitions_list_lookup!$V$13:$W$16,2,0)</f>
        <v>0</v>
      </c>
      <c r="AH210" s="31">
        <v>98</v>
      </c>
      <c r="AI210" s="1">
        <v>2</v>
      </c>
      <c r="AJ210" s="1">
        <v>1</v>
      </c>
      <c r="AK210" s="1" t="s">
        <v>97</v>
      </c>
      <c r="AL210" s="1" t="s">
        <v>98</v>
      </c>
      <c r="AN210" s="31">
        <v>0</v>
      </c>
      <c r="AT210" s="31">
        <v>0</v>
      </c>
      <c r="AZ210" s="31">
        <v>1</v>
      </c>
      <c r="BA210" s="1">
        <v>1</v>
      </c>
      <c r="BB210" s="1">
        <v>0.5</v>
      </c>
      <c r="BC210" s="1" t="s">
        <v>97</v>
      </c>
      <c r="BD210" s="1" t="s">
        <v>98</v>
      </c>
      <c r="BF210" s="31">
        <v>0</v>
      </c>
      <c r="BL210" s="31">
        <v>1</v>
      </c>
      <c r="BM210" s="1">
        <v>0.5</v>
      </c>
      <c r="BN210" s="1">
        <v>0.1</v>
      </c>
      <c r="BO210" s="1" t="s">
        <v>97</v>
      </c>
      <c r="BP210" s="1" t="s">
        <v>114</v>
      </c>
      <c r="BX210" s="31">
        <v>0</v>
      </c>
      <c r="CE210" s="1" t="s">
        <v>208</v>
      </c>
      <c r="CL210" s="32">
        <f t="shared" si="15"/>
        <v>100</v>
      </c>
      <c r="CM210" s="1" t="str">
        <f>VLOOKUP(O210,definitions_list_lookup!$K$30:$L$54,2,0)</f>
        <v>Opx-b</v>
      </c>
    </row>
    <row r="211" spans="1:91">
      <c r="A211" s="27">
        <v>43304</v>
      </c>
      <c r="B211" s="1" t="s">
        <v>196</v>
      </c>
      <c r="D211" s="1" t="s">
        <v>86</v>
      </c>
      <c r="E211" s="1">
        <v>63</v>
      </c>
      <c r="F211" s="1">
        <v>2</v>
      </c>
      <c r="G211" s="2" t="str">
        <f t="shared" si="12"/>
        <v>63-2</v>
      </c>
      <c r="H211" s="1">
        <v>0</v>
      </c>
      <c r="I211" s="1">
        <v>74</v>
      </c>
      <c r="J211" s="3" t="str">
        <f>IF(((VLOOKUP($G211,Depth_Lookup!$A$3:$J$561,9,0))-(I211/100))&gt;=0,"Good","Too Long")</f>
        <v>Good</v>
      </c>
      <c r="K211" s="28">
        <f>(VLOOKUP($G211,Depth_Lookup!$A$3:$J$561,10,0))+(H211/100)</f>
        <v>126.175</v>
      </c>
      <c r="L211" s="28">
        <f>(VLOOKUP($G211,Depth_Lookup!$A$3:$J$561,10,0))+(I211/100)</f>
        <v>126.91499999999999</v>
      </c>
      <c r="M211" s="29" t="s">
        <v>206</v>
      </c>
      <c r="N211" s="1" t="s">
        <v>87</v>
      </c>
      <c r="O211" s="1" t="s">
        <v>207</v>
      </c>
      <c r="P211" s="1" t="s">
        <v>91</v>
      </c>
      <c r="Q211" s="2" t="str">
        <f t="shared" si="13"/>
        <v>Orthopyroxene-bearing  Dunite</v>
      </c>
      <c r="R211" s="1" t="s">
        <v>100</v>
      </c>
      <c r="S211" s="1" t="str">
        <f t="shared" si="14"/>
        <v>Continuous</v>
      </c>
      <c r="V211" s="1" t="s">
        <v>131</v>
      </c>
      <c r="W211" s="30">
        <f>VLOOKUP(V211,definitions_list_lookup!$A$13:$B$19,2,0)</f>
        <v>4</v>
      </c>
      <c r="X211" s="1" t="s">
        <v>94</v>
      </c>
      <c r="Y211" s="1" t="s">
        <v>95</v>
      </c>
      <c r="AD211" s="6" t="s">
        <v>89</v>
      </c>
      <c r="AE211" s="2">
        <f>VLOOKUP(AD211,definitions_list_lookup!$V$13:$W$16,2,0)</f>
        <v>0</v>
      </c>
      <c r="AH211" s="31">
        <v>98</v>
      </c>
      <c r="AI211" s="1">
        <v>2</v>
      </c>
      <c r="AJ211" s="1">
        <v>1</v>
      </c>
      <c r="AK211" s="1" t="s">
        <v>97</v>
      </c>
      <c r="AL211" s="1" t="s">
        <v>98</v>
      </c>
      <c r="AN211" s="31">
        <v>0</v>
      </c>
      <c r="AT211" s="31">
        <v>0</v>
      </c>
      <c r="AZ211" s="31">
        <v>1</v>
      </c>
      <c r="BA211" s="1">
        <v>1</v>
      </c>
      <c r="BB211" s="1">
        <v>0.5</v>
      </c>
      <c r="BC211" s="1" t="s">
        <v>97</v>
      </c>
      <c r="BD211" s="1" t="s">
        <v>98</v>
      </c>
      <c r="BF211" s="31">
        <v>0</v>
      </c>
      <c r="BL211" s="31">
        <v>1</v>
      </c>
      <c r="BM211" s="1">
        <v>0.5</v>
      </c>
      <c r="BN211" s="1">
        <v>0.1</v>
      </c>
      <c r="BO211" s="1" t="s">
        <v>97</v>
      </c>
      <c r="BP211" s="1" t="s">
        <v>114</v>
      </c>
      <c r="BX211" s="31">
        <v>0</v>
      </c>
      <c r="CE211" s="1" t="s">
        <v>208</v>
      </c>
      <c r="CL211" s="32">
        <f t="shared" si="15"/>
        <v>100</v>
      </c>
      <c r="CM211" s="1" t="str">
        <f>VLOOKUP(O211,definitions_list_lookup!$K$30:$L$54,2,0)</f>
        <v>Opx-b</v>
      </c>
    </row>
    <row r="212" spans="1:91">
      <c r="A212" s="27">
        <v>43304</v>
      </c>
      <c r="B212" s="1" t="s">
        <v>196</v>
      </c>
      <c r="D212" s="1" t="s">
        <v>86</v>
      </c>
      <c r="E212" s="1">
        <v>63</v>
      </c>
      <c r="F212" s="1">
        <v>3</v>
      </c>
      <c r="G212" s="2" t="str">
        <f t="shared" si="12"/>
        <v>63-3</v>
      </c>
      <c r="H212" s="1">
        <v>0</v>
      </c>
      <c r="I212" s="1">
        <v>75</v>
      </c>
      <c r="J212" s="3" t="str">
        <f>IF(((VLOOKUP($G212,Depth_Lookup!$A$3:$J$561,9,0))-(I212/100))&gt;=0,"Good","Too Long")</f>
        <v>Good</v>
      </c>
      <c r="K212" s="28">
        <f>(VLOOKUP($G212,Depth_Lookup!$A$3:$J$561,10,0))+(H212/100)</f>
        <v>126.91500000000001</v>
      </c>
      <c r="L212" s="28">
        <f>(VLOOKUP($G212,Depth_Lookup!$A$3:$J$561,10,0))+(I212/100)</f>
        <v>127.66500000000001</v>
      </c>
      <c r="M212" s="29" t="s">
        <v>206</v>
      </c>
      <c r="N212" s="1" t="s">
        <v>87</v>
      </c>
      <c r="O212" s="1" t="s">
        <v>207</v>
      </c>
      <c r="P212" s="1" t="s">
        <v>91</v>
      </c>
      <c r="Q212" s="2" t="str">
        <f t="shared" si="13"/>
        <v>Orthopyroxene-bearing  Dunite</v>
      </c>
      <c r="R212" s="1" t="s">
        <v>100</v>
      </c>
      <c r="S212" s="1" t="str">
        <f t="shared" si="14"/>
        <v>Continuous</v>
      </c>
      <c r="V212" s="1" t="s">
        <v>131</v>
      </c>
      <c r="W212" s="30">
        <f>VLOOKUP(V212,definitions_list_lookup!$A$13:$B$19,2,0)</f>
        <v>4</v>
      </c>
      <c r="X212" s="1" t="s">
        <v>94</v>
      </c>
      <c r="Y212" s="1" t="s">
        <v>95</v>
      </c>
      <c r="AD212" s="6" t="s">
        <v>89</v>
      </c>
      <c r="AE212" s="2">
        <f>VLOOKUP(AD212,definitions_list_lookup!$V$13:$W$16,2,0)</f>
        <v>0</v>
      </c>
      <c r="AH212" s="31">
        <v>98</v>
      </c>
      <c r="AI212" s="1">
        <v>2</v>
      </c>
      <c r="AJ212" s="1">
        <v>1</v>
      </c>
      <c r="AK212" s="1" t="s">
        <v>97</v>
      </c>
      <c r="AL212" s="1" t="s">
        <v>98</v>
      </c>
      <c r="AN212" s="31">
        <v>0</v>
      </c>
      <c r="AT212" s="31">
        <v>0</v>
      </c>
      <c r="AZ212" s="31">
        <v>1</v>
      </c>
      <c r="BA212" s="1">
        <v>1</v>
      </c>
      <c r="BB212" s="1">
        <v>0.5</v>
      </c>
      <c r="BC212" s="1" t="s">
        <v>97</v>
      </c>
      <c r="BD212" s="1" t="s">
        <v>98</v>
      </c>
      <c r="BF212" s="31">
        <v>0</v>
      </c>
      <c r="BL212" s="31">
        <v>1</v>
      </c>
      <c r="BM212" s="1">
        <v>0.5</v>
      </c>
      <c r="BN212" s="1">
        <v>0.1</v>
      </c>
      <c r="BO212" s="1" t="s">
        <v>97</v>
      </c>
      <c r="BP212" s="1" t="s">
        <v>114</v>
      </c>
      <c r="BX212" s="31">
        <v>0</v>
      </c>
      <c r="CE212" s="1" t="s">
        <v>208</v>
      </c>
      <c r="CL212" s="32">
        <f t="shared" si="15"/>
        <v>100</v>
      </c>
      <c r="CM212" s="1" t="str">
        <f>VLOOKUP(O212,definitions_list_lookup!$K$30:$L$54,2,0)</f>
        <v>Opx-b</v>
      </c>
    </row>
    <row r="213" spans="1:91">
      <c r="A213" s="27">
        <v>43304</v>
      </c>
      <c r="B213" s="1" t="s">
        <v>196</v>
      </c>
      <c r="D213" s="1" t="s">
        <v>86</v>
      </c>
      <c r="E213" s="1">
        <v>63</v>
      </c>
      <c r="F213" s="1">
        <v>4</v>
      </c>
      <c r="G213" s="2" t="str">
        <f t="shared" si="12"/>
        <v>63-4</v>
      </c>
      <c r="H213" s="1">
        <v>0</v>
      </c>
      <c r="I213" s="1">
        <v>93</v>
      </c>
      <c r="J213" s="3" t="str">
        <f>IF(((VLOOKUP($G213,Depth_Lookup!$A$3:$J$561,9,0))-(I213/100))&gt;=0,"Good","Too Long")</f>
        <v>Good</v>
      </c>
      <c r="K213" s="28">
        <f>(VLOOKUP($G213,Depth_Lookup!$A$3:$J$561,10,0))+(H213/100)</f>
        <v>127.66500000000001</v>
      </c>
      <c r="L213" s="28">
        <f>(VLOOKUP($G213,Depth_Lookup!$A$3:$J$561,10,0))+(I213/100)</f>
        <v>128.595</v>
      </c>
      <c r="M213" s="29" t="s">
        <v>206</v>
      </c>
      <c r="N213" s="1" t="s">
        <v>87</v>
      </c>
      <c r="O213" s="1" t="s">
        <v>207</v>
      </c>
      <c r="P213" s="1" t="s">
        <v>91</v>
      </c>
      <c r="Q213" s="2" t="str">
        <f t="shared" si="13"/>
        <v>Orthopyroxene-bearing  Dunite</v>
      </c>
      <c r="R213" s="1" t="s">
        <v>100</v>
      </c>
      <c r="S213" s="1" t="str">
        <f t="shared" si="14"/>
        <v>Continuous</v>
      </c>
      <c r="V213" s="1" t="s">
        <v>131</v>
      </c>
      <c r="W213" s="30">
        <f>VLOOKUP(V213,definitions_list_lookup!$A$13:$B$19,2,0)</f>
        <v>4</v>
      </c>
      <c r="X213" s="1" t="s">
        <v>94</v>
      </c>
      <c r="Y213" s="1" t="s">
        <v>95</v>
      </c>
      <c r="AD213" s="6" t="s">
        <v>89</v>
      </c>
      <c r="AE213" s="2">
        <f>VLOOKUP(AD213,definitions_list_lookup!$V$13:$W$16,2,0)</f>
        <v>0</v>
      </c>
      <c r="AH213" s="31">
        <v>98</v>
      </c>
      <c r="AI213" s="1">
        <v>2</v>
      </c>
      <c r="AJ213" s="1">
        <v>1</v>
      </c>
      <c r="AK213" s="1" t="s">
        <v>97</v>
      </c>
      <c r="AL213" s="1" t="s">
        <v>98</v>
      </c>
      <c r="AN213" s="31">
        <v>0</v>
      </c>
      <c r="AT213" s="31">
        <v>0</v>
      </c>
      <c r="AZ213" s="31">
        <v>1</v>
      </c>
      <c r="BA213" s="1">
        <v>1</v>
      </c>
      <c r="BB213" s="1">
        <v>0.5</v>
      </c>
      <c r="BC213" s="1" t="s">
        <v>97</v>
      </c>
      <c r="BD213" s="1" t="s">
        <v>98</v>
      </c>
      <c r="BF213" s="31">
        <v>0</v>
      </c>
      <c r="BL213" s="31">
        <v>1</v>
      </c>
      <c r="BM213" s="1">
        <v>0.5</v>
      </c>
      <c r="BN213" s="1">
        <v>0.1</v>
      </c>
      <c r="BO213" s="1" t="s">
        <v>97</v>
      </c>
      <c r="BP213" s="1" t="s">
        <v>114</v>
      </c>
      <c r="BX213" s="31">
        <v>0</v>
      </c>
      <c r="CE213" s="1" t="s">
        <v>208</v>
      </c>
      <c r="CL213" s="32">
        <f t="shared" si="15"/>
        <v>100</v>
      </c>
      <c r="CM213" s="1" t="str">
        <f>VLOOKUP(O213,definitions_list_lookup!$K$30:$L$54,2,0)</f>
        <v>Opx-b</v>
      </c>
    </row>
    <row r="214" spans="1:91">
      <c r="A214" s="27">
        <v>43304</v>
      </c>
      <c r="B214" s="1" t="s">
        <v>196</v>
      </c>
      <c r="D214" s="1" t="s">
        <v>86</v>
      </c>
      <c r="E214" s="1">
        <v>64</v>
      </c>
      <c r="F214" s="1">
        <v>1</v>
      </c>
      <c r="G214" s="2" t="str">
        <f t="shared" si="12"/>
        <v>64-1</v>
      </c>
      <c r="H214" s="1">
        <v>0</v>
      </c>
      <c r="I214" s="1">
        <v>90</v>
      </c>
      <c r="J214" s="3" t="str">
        <f>IF(((VLOOKUP($G214,Depth_Lookup!$A$3:$J$561,9,0))-(I214/100))&gt;=0,"Good","Too Long")</f>
        <v>Good</v>
      </c>
      <c r="K214" s="28">
        <f>(VLOOKUP($G214,Depth_Lookup!$A$3:$J$561,10,0))+(H214/100)</f>
        <v>128.6</v>
      </c>
      <c r="L214" s="28">
        <f>(VLOOKUP($G214,Depth_Lookup!$A$3:$J$561,10,0))+(I214/100)</f>
        <v>129.5</v>
      </c>
      <c r="M214" s="29" t="s">
        <v>206</v>
      </c>
      <c r="N214" s="1" t="s">
        <v>87</v>
      </c>
      <c r="O214" s="1" t="s">
        <v>207</v>
      </c>
      <c r="P214" s="1" t="s">
        <v>91</v>
      </c>
      <c r="Q214" s="2" t="str">
        <f t="shared" si="13"/>
        <v>Orthopyroxene-bearing  Dunite</v>
      </c>
      <c r="R214" s="1" t="s">
        <v>100</v>
      </c>
      <c r="S214" s="1" t="str">
        <f t="shared" si="14"/>
        <v>Continuous</v>
      </c>
      <c r="V214" s="1" t="s">
        <v>131</v>
      </c>
      <c r="W214" s="30">
        <f>VLOOKUP(V214,definitions_list_lookup!$A$13:$B$19,2,0)</f>
        <v>4</v>
      </c>
      <c r="X214" s="1" t="s">
        <v>94</v>
      </c>
      <c r="Y214" s="1" t="s">
        <v>95</v>
      </c>
      <c r="AD214" s="6" t="s">
        <v>89</v>
      </c>
      <c r="AE214" s="2">
        <f>VLOOKUP(AD214,definitions_list_lookup!$V$13:$W$16,2,0)</f>
        <v>0</v>
      </c>
      <c r="AH214" s="31">
        <v>98</v>
      </c>
      <c r="AI214" s="1">
        <v>2</v>
      </c>
      <c r="AJ214" s="1">
        <v>1</v>
      </c>
      <c r="AK214" s="1" t="s">
        <v>97</v>
      </c>
      <c r="AL214" s="1" t="s">
        <v>98</v>
      </c>
      <c r="AN214" s="31">
        <v>0</v>
      </c>
      <c r="AT214" s="31">
        <v>0</v>
      </c>
      <c r="AZ214" s="31">
        <v>1</v>
      </c>
      <c r="BA214" s="1">
        <v>1</v>
      </c>
      <c r="BB214" s="1">
        <v>0.5</v>
      </c>
      <c r="BC214" s="1" t="s">
        <v>97</v>
      </c>
      <c r="BD214" s="1" t="s">
        <v>98</v>
      </c>
      <c r="BF214" s="31">
        <v>0</v>
      </c>
      <c r="BL214" s="31">
        <v>1</v>
      </c>
      <c r="BM214" s="1">
        <v>0.5</v>
      </c>
      <c r="BN214" s="1">
        <v>0.1</v>
      </c>
      <c r="BO214" s="1" t="s">
        <v>97</v>
      </c>
      <c r="BP214" s="1" t="s">
        <v>114</v>
      </c>
      <c r="BX214" s="31">
        <v>0</v>
      </c>
      <c r="CE214" s="1" t="s">
        <v>208</v>
      </c>
      <c r="CL214" s="32">
        <f t="shared" si="15"/>
        <v>100</v>
      </c>
      <c r="CM214" s="1" t="str">
        <f>VLOOKUP(O214,definitions_list_lookup!$K$30:$L$54,2,0)</f>
        <v>Opx-b</v>
      </c>
    </row>
    <row r="215" spans="1:91">
      <c r="A215" s="27">
        <v>43304</v>
      </c>
      <c r="B215" s="1" t="s">
        <v>196</v>
      </c>
      <c r="D215" s="1" t="s">
        <v>86</v>
      </c>
      <c r="E215" s="1">
        <v>64</v>
      </c>
      <c r="F215" s="1">
        <v>2</v>
      </c>
      <c r="G215" s="2" t="str">
        <f t="shared" si="12"/>
        <v>64-2</v>
      </c>
      <c r="H215" s="1">
        <v>0</v>
      </c>
      <c r="I215" s="1">
        <v>90</v>
      </c>
      <c r="J215" s="3" t="str">
        <f>IF(((VLOOKUP($G215,Depth_Lookup!$A$3:$J$561,9,0))-(I215/100))&gt;=0,"Good","Too Long")</f>
        <v>Good</v>
      </c>
      <c r="K215" s="28">
        <f>(VLOOKUP($G215,Depth_Lookup!$A$3:$J$561,10,0))+(H215/100)</f>
        <v>129.5</v>
      </c>
      <c r="L215" s="28">
        <f>(VLOOKUP($G215,Depth_Lookup!$A$3:$J$561,10,0))+(I215/100)</f>
        <v>130.4</v>
      </c>
      <c r="M215" s="29" t="s">
        <v>206</v>
      </c>
      <c r="N215" s="1" t="s">
        <v>87</v>
      </c>
      <c r="O215" s="1" t="s">
        <v>207</v>
      </c>
      <c r="P215" s="1" t="s">
        <v>91</v>
      </c>
      <c r="Q215" s="2" t="str">
        <f t="shared" si="13"/>
        <v>Orthopyroxene-bearing  Dunite</v>
      </c>
      <c r="R215" s="1" t="s">
        <v>100</v>
      </c>
      <c r="S215" s="1" t="str">
        <f t="shared" si="14"/>
        <v>Continuous</v>
      </c>
      <c r="V215" s="1" t="s">
        <v>131</v>
      </c>
      <c r="W215" s="30">
        <f>VLOOKUP(V215,definitions_list_lookup!$A$13:$B$19,2,0)</f>
        <v>4</v>
      </c>
      <c r="X215" s="1" t="s">
        <v>94</v>
      </c>
      <c r="Y215" s="1" t="s">
        <v>95</v>
      </c>
      <c r="AD215" s="6" t="s">
        <v>89</v>
      </c>
      <c r="AE215" s="2">
        <f>VLOOKUP(AD215,definitions_list_lookup!$V$13:$W$16,2,0)</f>
        <v>0</v>
      </c>
      <c r="AH215" s="31">
        <v>98</v>
      </c>
      <c r="AI215" s="1">
        <v>2</v>
      </c>
      <c r="AJ215" s="1">
        <v>1</v>
      </c>
      <c r="AK215" s="1" t="s">
        <v>97</v>
      </c>
      <c r="AL215" s="1" t="s">
        <v>98</v>
      </c>
      <c r="AN215" s="31">
        <v>0</v>
      </c>
      <c r="AT215" s="31">
        <v>0</v>
      </c>
      <c r="AZ215" s="31">
        <v>1</v>
      </c>
      <c r="BA215" s="1">
        <v>1</v>
      </c>
      <c r="BB215" s="1">
        <v>0.5</v>
      </c>
      <c r="BC215" s="1" t="s">
        <v>97</v>
      </c>
      <c r="BD215" s="1" t="s">
        <v>98</v>
      </c>
      <c r="BF215" s="31">
        <v>0</v>
      </c>
      <c r="BL215" s="31">
        <v>1</v>
      </c>
      <c r="BM215" s="1">
        <v>0.5</v>
      </c>
      <c r="BN215" s="1">
        <v>0.1</v>
      </c>
      <c r="BO215" s="1" t="s">
        <v>97</v>
      </c>
      <c r="BP215" s="1" t="s">
        <v>114</v>
      </c>
      <c r="BX215" s="31">
        <v>0</v>
      </c>
      <c r="CE215" s="1" t="s">
        <v>208</v>
      </c>
      <c r="CL215" s="32">
        <f t="shared" si="15"/>
        <v>100</v>
      </c>
      <c r="CM215" s="1" t="str">
        <f>VLOOKUP(O215,definitions_list_lookup!$K$30:$L$54,2,0)</f>
        <v>Opx-b</v>
      </c>
    </row>
    <row r="216" spans="1:91">
      <c r="A216" s="27">
        <v>43304</v>
      </c>
      <c r="B216" s="1" t="s">
        <v>196</v>
      </c>
      <c r="D216" s="1" t="s">
        <v>86</v>
      </c>
      <c r="E216" s="1">
        <v>65</v>
      </c>
      <c r="F216" s="1">
        <v>1</v>
      </c>
      <c r="G216" s="2" t="str">
        <f t="shared" si="12"/>
        <v>65-1</v>
      </c>
      <c r="H216" s="1">
        <v>0</v>
      </c>
      <c r="I216" s="1">
        <v>36</v>
      </c>
      <c r="J216" s="3" t="str">
        <f>IF(((VLOOKUP($G216,Depth_Lookup!$A$3:$J$561,9,0))-(I216/100))&gt;=0,"Good","Too Long")</f>
        <v>Good</v>
      </c>
      <c r="K216" s="28">
        <f>(VLOOKUP($G216,Depth_Lookup!$A$3:$J$561,10,0))+(H216/100)</f>
        <v>130.30000000000001</v>
      </c>
      <c r="L216" s="28">
        <f>(VLOOKUP($G216,Depth_Lookup!$A$3:$J$561,10,0))+(I216/100)</f>
        <v>130.66000000000003</v>
      </c>
      <c r="M216" s="29" t="s">
        <v>206</v>
      </c>
      <c r="N216" s="1" t="s">
        <v>87</v>
      </c>
      <c r="O216" s="1" t="s">
        <v>207</v>
      </c>
      <c r="P216" s="1" t="s">
        <v>91</v>
      </c>
      <c r="Q216" s="2" t="str">
        <f t="shared" si="13"/>
        <v>Orthopyroxene-bearing  Dunite</v>
      </c>
      <c r="R216" s="1" t="s">
        <v>100</v>
      </c>
      <c r="S216" s="1" t="str">
        <f t="shared" si="14"/>
        <v>Continuous</v>
      </c>
      <c r="V216" s="1" t="s">
        <v>131</v>
      </c>
      <c r="W216" s="30">
        <f>VLOOKUP(V216,definitions_list_lookup!$A$13:$B$19,2,0)</f>
        <v>4</v>
      </c>
      <c r="X216" s="1" t="s">
        <v>94</v>
      </c>
      <c r="Y216" s="1" t="s">
        <v>95</v>
      </c>
      <c r="AD216" s="6" t="s">
        <v>89</v>
      </c>
      <c r="AE216" s="2">
        <f>VLOOKUP(AD216,definitions_list_lookup!$V$13:$W$16,2,0)</f>
        <v>0</v>
      </c>
      <c r="AH216" s="31">
        <v>98</v>
      </c>
      <c r="AI216" s="1">
        <v>2</v>
      </c>
      <c r="AJ216" s="1">
        <v>1</v>
      </c>
      <c r="AK216" s="1" t="s">
        <v>97</v>
      </c>
      <c r="AL216" s="1" t="s">
        <v>98</v>
      </c>
      <c r="AN216" s="31">
        <v>0</v>
      </c>
      <c r="AT216" s="31">
        <v>0</v>
      </c>
      <c r="AZ216" s="31">
        <v>1</v>
      </c>
      <c r="BA216" s="1">
        <v>1</v>
      </c>
      <c r="BB216" s="1">
        <v>0.5</v>
      </c>
      <c r="BC216" s="1" t="s">
        <v>97</v>
      </c>
      <c r="BD216" s="1" t="s">
        <v>98</v>
      </c>
      <c r="BF216" s="31">
        <v>0</v>
      </c>
      <c r="BL216" s="31">
        <v>1</v>
      </c>
      <c r="BM216" s="1">
        <v>0.5</v>
      </c>
      <c r="BN216" s="1">
        <v>0.1</v>
      </c>
      <c r="BO216" s="1" t="s">
        <v>97</v>
      </c>
      <c r="BP216" s="1" t="s">
        <v>114</v>
      </c>
      <c r="BX216" s="31">
        <v>0</v>
      </c>
      <c r="CE216" s="1" t="s">
        <v>208</v>
      </c>
      <c r="CL216" s="32">
        <f t="shared" si="15"/>
        <v>100</v>
      </c>
      <c r="CM216" s="1" t="str">
        <f>VLOOKUP(O216,definitions_list_lookup!$K$30:$L$54,2,0)</f>
        <v>Opx-b</v>
      </c>
    </row>
    <row r="217" spans="1:91">
      <c r="A217" s="27">
        <v>43304</v>
      </c>
      <c r="B217" s="1" t="s">
        <v>196</v>
      </c>
      <c r="D217" s="1" t="s">
        <v>86</v>
      </c>
      <c r="E217" s="1">
        <v>65</v>
      </c>
      <c r="F217" s="1">
        <v>2</v>
      </c>
      <c r="G217" s="2" t="str">
        <f t="shared" si="12"/>
        <v>65-2</v>
      </c>
      <c r="H217" s="1">
        <v>0</v>
      </c>
      <c r="I217" s="1">
        <v>16.5</v>
      </c>
      <c r="J217" s="3" t="str">
        <f>IF(((VLOOKUP($G217,Depth_Lookup!$A$3:$J$561,9,0))-(I217/100))&gt;=0,"Good","Too Long")</f>
        <v>Good</v>
      </c>
      <c r="K217" s="28">
        <f>(VLOOKUP($G217,Depth_Lookup!$A$3:$J$561,10,0))+(H217/100)</f>
        <v>130.66</v>
      </c>
      <c r="L217" s="28">
        <f>(VLOOKUP($G217,Depth_Lookup!$A$3:$J$561,10,0))+(I217/100)</f>
        <v>130.82499999999999</v>
      </c>
      <c r="M217" s="29" t="s">
        <v>206</v>
      </c>
      <c r="N217" s="1" t="s">
        <v>87</v>
      </c>
      <c r="O217" s="1" t="s">
        <v>207</v>
      </c>
      <c r="P217" s="1" t="s">
        <v>91</v>
      </c>
      <c r="Q217" s="2" t="str">
        <f t="shared" si="13"/>
        <v>Orthopyroxene-bearing  Dunite</v>
      </c>
      <c r="R217" s="1" t="s">
        <v>100</v>
      </c>
      <c r="S217" s="1" t="str">
        <f t="shared" si="14"/>
        <v>Intrusive</v>
      </c>
      <c r="V217" s="1" t="s">
        <v>131</v>
      </c>
      <c r="W217" s="30">
        <f>VLOOKUP(V217,definitions_list_lookup!$A$13:$B$19,2,0)</f>
        <v>4</v>
      </c>
      <c r="X217" s="1" t="s">
        <v>94</v>
      </c>
      <c r="Y217" s="1" t="s">
        <v>95</v>
      </c>
      <c r="AD217" s="6" t="s">
        <v>89</v>
      </c>
      <c r="AE217" s="2">
        <f>VLOOKUP(AD217,definitions_list_lookup!$V$13:$W$16,2,0)</f>
        <v>0</v>
      </c>
      <c r="AH217" s="31">
        <v>98</v>
      </c>
      <c r="AI217" s="1">
        <v>2</v>
      </c>
      <c r="AJ217" s="1">
        <v>1</v>
      </c>
      <c r="AK217" s="1" t="s">
        <v>97</v>
      </c>
      <c r="AL217" s="1" t="s">
        <v>98</v>
      </c>
      <c r="AN217" s="31">
        <v>0</v>
      </c>
      <c r="AT217" s="31">
        <v>0</v>
      </c>
      <c r="AZ217" s="31">
        <v>1</v>
      </c>
      <c r="BA217" s="1">
        <v>1</v>
      </c>
      <c r="BB217" s="1">
        <v>0.5</v>
      </c>
      <c r="BC217" s="1" t="s">
        <v>97</v>
      </c>
      <c r="BD217" s="1" t="s">
        <v>98</v>
      </c>
      <c r="BF217" s="31">
        <v>0</v>
      </c>
      <c r="BL217" s="31">
        <v>1</v>
      </c>
      <c r="BM217" s="1">
        <v>0.5</v>
      </c>
      <c r="BN217" s="1">
        <v>0.1</v>
      </c>
      <c r="BO217" s="1" t="s">
        <v>97</v>
      </c>
      <c r="BP217" s="1" t="s">
        <v>114</v>
      </c>
      <c r="BX217" s="31">
        <v>0</v>
      </c>
      <c r="CE217" s="1" t="s">
        <v>208</v>
      </c>
      <c r="CL217" s="32">
        <f t="shared" si="15"/>
        <v>100</v>
      </c>
      <c r="CM217" s="1" t="str">
        <f>VLOOKUP(O217,definitions_list_lookup!$K$30:$L$54,2,0)</f>
        <v>Opx-b</v>
      </c>
    </row>
    <row r="218" spans="1:91">
      <c r="A218" s="27">
        <v>43304</v>
      </c>
      <c r="B218" s="1" t="s">
        <v>196</v>
      </c>
      <c r="D218" s="1" t="s">
        <v>86</v>
      </c>
      <c r="E218" s="1">
        <v>65</v>
      </c>
      <c r="F218" s="1">
        <v>2</v>
      </c>
      <c r="G218" s="2" t="str">
        <f t="shared" si="12"/>
        <v>65-2</v>
      </c>
      <c r="H218" s="1">
        <v>16.5</v>
      </c>
      <c r="I218" s="1">
        <v>24</v>
      </c>
      <c r="J218" s="3" t="str">
        <f>IF(((VLOOKUP($G218,Depth_Lookup!$A$3:$J$561,9,0))-(I218/100))&gt;=0,"Good","Too Long")</f>
        <v>Good</v>
      </c>
      <c r="K218" s="28">
        <f>(VLOOKUP($G218,Depth_Lookup!$A$3:$J$561,10,0))+(H218/100)</f>
        <v>130.82499999999999</v>
      </c>
      <c r="L218" s="28">
        <f>(VLOOKUP($G218,Depth_Lookup!$A$3:$J$561,10,0))+(I218/100)</f>
        <v>130.9</v>
      </c>
      <c r="M218" s="29" t="s">
        <v>209</v>
      </c>
      <c r="N218" s="1">
        <v>1</v>
      </c>
      <c r="P218" s="1" t="s">
        <v>104</v>
      </c>
      <c r="Q218" s="2" t="str">
        <f t="shared" si="13"/>
        <v xml:space="preserve"> Gabbro</v>
      </c>
      <c r="R218" s="1" t="s">
        <v>105</v>
      </c>
      <c r="S218" s="1" t="str">
        <f t="shared" si="14"/>
        <v>Intrusive</v>
      </c>
      <c r="T218" s="1" t="s">
        <v>101</v>
      </c>
      <c r="U218" s="1" t="s">
        <v>102</v>
      </c>
      <c r="V218" s="1" t="s">
        <v>112</v>
      </c>
      <c r="W218" s="30">
        <f>VLOOKUP(V218,definitions_list_lookup!$A$13:$B$19,2,0)</f>
        <v>5</v>
      </c>
      <c r="X218" s="1" t="s">
        <v>94</v>
      </c>
      <c r="Y218" s="1" t="s">
        <v>95</v>
      </c>
      <c r="AD218" s="6" t="s">
        <v>89</v>
      </c>
      <c r="AE218" s="2">
        <f>VLOOKUP(AD218,definitions_list_lookup!$V$13:$W$16,2,0)</f>
        <v>0</v>
      </c>
      <c r="AH218" s="31">
        <v>0</v>
      </c>
      <c r="AN218" s="31">
        <v>80</v>
      </c>
      <c r="AO218" s="1">
        <v>10</v>
      </c>
      <c r="AP218" s="1">
        <v>5</v>
      </c>
      <c r="AQ218" s="1" t="s">
        <v>97</v>
      </c>
      <c r="AR218" s="1" t="s">
        <v>113</v>
      </c>
      <c r="AT218" s="31">
        <v>20</v>
      </c>
      <c r="AU218" s="1">
        <v>10</v>
      </c>
      <c r="AV218" s="1">
        <v>4</v>
      </c>
      <c r="AW218" s="1" t="s">
        <v>97</v>
      </c>
      <c r="AX218" s="1" t="s">
        <v>114</v>
      </c>
      <c r="AZ218" s="31">
        <v>0</v>
      </c>
      <c r="BF218" s="31">
        <v>0</v>
      </c>
      <c r="BL218" s="31">
        <v>0</v>
      </c>
      <c r="BX218" s="31">
        <v>0</v>
      </c>
      <c r="CE218" s="1" t="s">
        <v>210</v>
      </c>
      <c r="CL218" s="32">
        <f t="shared" si="15"/>
        <v>100</v>
      </c>
      <c r="CM218" s="1" t="e">
        <f>VLOOKUP(O218,definitions_list_lookup!$K$30:$L$54,2,0)</f>
        <v>#N/A</v>
      </c>
    </row>
    <row r="219" spans="1:91">
      <c r="A219" s="27">
        <v>43304</v>
      </c>
      <c r="B219" s="1" t="s">
        <v>196</v>
      </c>
      <c r="D219" s="1" t="s">
        <v>86</v>
      </c>
      <c r="E219" s="1">
        <v>65</v>
      </c>
      <c r="F219" s="1">
        <v>2</v>
      </c>
      <c r="G219" s="2" t="str">
        <f t="shared" si="12"/>
        <v>65-2</v>
      </c>
      <c r="H219" s="1">
        <v>24</v>
      </c>
      <c r="I219" s="1">
        <v>92.5</v>
      </c>
      <c r="J219" s="3" t="str">
        <f>IF(((VLOOKUP($G219,Depth_Lookup!$A$3:$J$561,9,0))-(I219/100))&gt;=0,"Good","Too Long")</f>
        <v>Good</v>
      </c>
      <c r="K219" s="28">
        <f>(VLOOKUP($G219,Depth_Lookup!$A$3:$J$561,10,0))+(H219/100)</f>
        <v>130.9</v>
      </c>
      <c r="L219" s="28">
        <f>(VLOOKUP($G219,Depth_Lookup!$A$3:$J$561,10,0))+(I219/100)</f>
        <v>131.58500000000001</v>
      </c>
      <c r="M219" s="29" t="s">
        <v>211</v>
      </c>
      <c r="N219" s="1" t="s">
        <v>87</v>
      </c>
      <c r="P219" s="1" t="s">
        <v>91</v>
      </c>
      <c r="Q219" s="2" t="str">
        <f t="shared" si="13"/>
        <v xml:space="preserve"> Dunite</v>
      </c>
      <c r="R219" s="1" t="s">
        <v>105</v>
      </c>
      <c r="S219" s="1" t="str">
        <f t="shared" si="14"/>
        <v>Continuous</v>
      </c>
      <c r="T219" s="1" t="s">
        <v>101</v>
      </c>
      <c r="U219" s="1" t="s">
        <v>102</v>
      </c>
      <c r="V219" s="1" t="s">
        <v>131</v>
      </c>
      <c r="W219" s="30">
        <f>VLOOKUP(V219,definitions_list_lookup!$A$13:$B$19,2,0)</f>
        <v>4</v>
      </c>
      <c r="X219" s="1" t="s">
        <v>94</v>
      </c>
      <c r="Y219" s="1" t="s">
        <v>95</v>
      </c>
      <c r="AD219" s="6" t="s">
        <v>89</v>
      </c>
      <c r="AE219" s="2">
        <f>VLOOKUP(AD219,definitions_list_lookup!$V$13:$W$16,2,0)</f>
        <v>0</v>
      </c>
      <c r="AH219" s="31">
        <v>99</v>
      </c>
      <c r="AI219" s="1">
        <v>2</v>
      </c>
      <c r="AJ219" s="1">
        <v>1</v>
      </c>
      <c r="AK219" s="1" t="s">
        <v>97</v>
      </c>
      <c r="AL219" s="1" t="s">
        <v>98</v>
      </c>
      <c r="AN219" s="31">
        <v>0</v>
      </c>
      <c r="AT219" s="31">
        <v>0</v>
      </c>
      <c r="AZ219" s="31">
        <v>0</v>
      </c>
      <c r="BF219" s="31">
        <v>0</v>
      </c>
      <c r="BL219" s="31">
        <v>1</v>
      </c>
      <c r="BM219" s="1">
        <v>0.5</v>
      </c>
      <c r="BN219" s="1">
        <v>0.1</v>
      </c>
      <c r="BO219" s="1" t="s">
        <v>118</v>
      </c>
      <c r="BP219" s="1" t="s">
        <v>98</v>
      </c>
      <c r="BX219" s="31">
        <v>0</v>
      </c>
      <c r="CE219" s="1" t="s">
        <v>205</v>
      </c>
      <c r="CL219" s="32">
        <f t="shared" si="15"/>
        <v>100</v>
      </c>
      <c r="CM219" s="1" t="e">
        <f>VLOOKUP(O219,definitions_list_lookup!$K$30:$L$54,2,0)</f>
        <v>#N/A</v>
      </c>
    </row>
    <row r="220" spans="1:91">
      <c r="A220" s="27">
        <v>43304</v>
      </c>
      <c r="B220" s="1" t="s">
        <v>196</v>
      </c>
      <c r="D220" s="1" t="s">
        <v>86</v>
      </c>
      <c r="E220" s="1">
        <v>66</v>
      </c>
      <c r="F220" s="1">
        <v>1</v>
      </c>
      <c r="G220" s="2" t="str">
        <f t="shared" si="12"/>
        <v>66-1</v>
      </c>
      <c r="H220" s="1">
        <v>0</v>
      </c>
      <c r="I220" s="1">
        <v>39</v>
      </c>
      <c r="J220" s="3" t="str">
        <f>IF(((VLOOKUP($G220,Depth_Lookup!$A$3:$J$561,9,0))-(I220/100))&gt;=0,"Good","Too Long")</f>
        <v>Good</v>
      </c>
      <c r="K220" s="28">
        <f>(VLOOKUP($G220,Depth_Lookup!$A$3:$J$561,10,0))+(H220/100)</f>
        <v>131.6</v>
      </c>
      <c r="L220" s="28">
        <f>(VLOOKUP($G220,Depth_Lookup!$A$3:$J$561,10,0))+(I220/100)</f>
        <v>131.98999999999998</v>
      </c>
      <c r="M220" s="29" t="s">
        <v>211</v>
      </c>
      <c r="N220" s="1" t="s">
        <v>87</v>
      </c>
      <c r="P220" s="1" t="s">
        <v>91</v>
      </c>
      <c r="Q220" s="2" t="str">
        <f t="shared" si="13"/>
        <v xml:space="preserve"> Dunite</v>
      </c>
      <c r="R220" s="1" t="s">
        <v>100</v>
      </c>
      <c r="S220" s="1" t="str">
        <f t="shared" si="14"/>
        <v>Continuous</v>
      </c>
      <c r="V220" s="1" t="s">
        <v>131</v>
      </c>
      <c r="W220" s="30">
        <f>VLOOKUP(V220,definitions_list_lookup!$A$13:$B$19,2,0)</f>
        <v>4</v>
      </c>
      <c r="X220" s="1" t="s">
        <v>94</v>
      </c>
      <c r="Y220" s="1" t="s">
        <v>95</v>
      </c>
      <c r="AD220" s="6" t="s">
        <v>89</v>
      </c>
      <c r="AE220" s="2">
        <f>VLOOKUP(AD220,definitions_list_lookup!$V$13:$W$16,2,0)</f>
        <v>0</v>
      </c>
      <c r="AH220" s="31">
        <v>99</v>
      </c>
      <c r="AI220" s="1">
        <v>2</v>
      </c>
      <c r="AJ220" s="1">
        <v>1</v>
      </c>
      <c r="AK220" s="1" t="s">
        <v>97</v>
      </c>
      <c r="AL220" s="1" t="s">
        <v>98</v>
      </c>
      <c r="AN220" s="31">
        <v>0</v>
      </c>
      <c r="AT220" s="31">
        <v>0</v>
      </c>
      <c r="AZ220" s="31">
        <v>0</v>
      </c>
      <c r="BF220" s="31">
        <v>0</v>
      </c>
      <c r="BL220" s="31">
        <v>1</v>
      </c>
      <c r="BM220" s="1">
        <v>0.5</v>
      </c>
      <c r="BN220" s="1">
        <v>0.1</v>
      </c>
      <c r="BO220" s="1" t="s">
        <v>118</v>
      </c>
      <c r="BP220" s="1" t="s">
        <v>98</v>
      </c>
      <c r="BX220" s="31">
        <v>0</v>
      </c>
      <c r="CE220" s="1" t="s">
        <v>205</v>
      </c>
      <c r="CL220" s="32">
        <f t="shared" si="15"/>
        <v>100</v>
      </c>
      <c r="CM220" s="1" t="e">
        <f>VLOOKUP(O220,definitions_list_lookup!$K$30:$L$54,2,0)</f>
        <v>#N/A</v>
      </c>
    </row>
    <row r="221" spans="1:91">
      <c r="A221" s="27">
        <v>43304</v>
      </c>
      <c r="B221" s="1" t="s">
        <v>196</v>
      </c>
      <c r="D221" s="1" t="s">
        <v>86</v>
      </c>
      <c r="E221" s="1">
        <v>67</v>
      </c>
      <c r="F221" s="1">
        <v>1</v>
      </c>
      <c r="G221" s="2" t="str">
        <f t="shared" si="12"/>
        <v>67-1</v>
      </c>
      <c r="H221" s="1">
        <v>0</v>
      </c>
      <c r="I221" s="1">
        <v>4</v>
      </c>
      <c r="J221" s="3" t="str">
        <f>IF(((VLOOKUP($G221,Depth_Lookup!$A$3:$J$561,9,0))-(I221/100))&gt;=0,"Good","Too Long")</f>
        <v>Good</v>
      </c>
      <c r="K221" s="28">
        <f>(VLOOKUP($G221,Depth_Lookup!$A$3:$J$561,10,0))+(H221/100)</f>
        <v>131.6</v>
      </c>
      <c r="L221" s="28">
        <f>(VLOOKUP($G221,Depth_Lookup!$A$3:$J$561,10,0))+(I221/100)</f>
        <v>131.63999999999999</v>
      </c>
      <c r="M221" s="29" t="s">
        <v>211</v>
      </c>
      <c r="N221" s="1" t="s">
        <v>87</v>
      </c>
      <c r="P221" s="1" t="s">
        <v>91</v>
      </c>
      <c r="Q221" s="2" t="str">
        <f t="shared" si="13"/>
        <v xml:space="preserve"> Dunite</v>
      </c>
      <c r="R221" s="1" t="s">
        <v>100</v>
      </c>
      <c r="S221" s="1" t="str">
        <f t="shared" si="14"/>
        <v>Not recovered</v>
      </c>
      <c r="V221" s="1" t="s">
        <v>131</v>
      </c>
      <c r="W221" s="30">
        <f>VLOOKUP(V221,definitions_list_lookup!$A$13:$B$19,2,0)</f>
        <v>4</v>
      </c>
      <c r="X221" s="1" t="s">
        <v>94</v>
      </c>
      <c r="Y221" s="1" t="s">
        <v>95</v>
      </c>
      <c r="AD221" s="6" t="s">
        <v>89</v>
      </c>
      <c r="AE221" s="2">
        <f>VLOOKUP(AD221,definitions_list_lookup!$V$13:$W$16,2,0)</f>
        <v>0</v>
      </c>
      <c r="AH221" s="31">
        <v>99</v>
      </c>
      <c r="AI221" s="1">
        <v>2</v>
      </c>
      <c r="AJ221" s="1">
        <v>1</v>
      </c>
      <c r="AK221" s="1" t="s">
        <v>97</v>
      </c>
      <c r="AL221" s="1" t="s">
        <v>98</v>
      </c>
      <c r="AN221" s="31">
        <v>0</v>
      </c>
      <c r="AT221" s="31">
        <v>0</v>
      </c>
      <c r="AZ221" s="31">
        <v>0</v>
      </c>
      <c r="BF221" s="31">
        <v>0</v>
      </c>
      <c r="BL221" s="31">
        <v>1</v>
      </c>
      <c r="BM221" s="1">
        <v>0.5</v>
      </c>
      <c r="BN221" s="1">
        <v>0.1</v>
      </c>
      <c r="BO221" s="1" t="s">
        <v>118</v>
      </c>
      <c r="BP221" s="1" t="s">
        <v>98</v>
      </c>
      <c r="BX221" s="31">
        <v>0</v>
      </c>
      <c r="CE221" s="1" t="s">
        <v>205</v>
      </c>
      <c r="CL221" s="32">
        <f t="shared" si="15"/>
        <v>100</v>
      </c>
      <c r="CM221" s="1" t="e">
        <f>VLOOKUP(O221,definitions_list_lookup!$K$30:$L$54,2,0)</f>
        <v>#N/A</v>
      </c>
    </row>
    <row r="222" spans="1:91">
      <c r="A222" s="27">
        <v>43304</v>
      </c>
      <c r="B222" s="1" t="s">
        <v>196</v>
      </c>
      <c r="D222" s="1" t="s">
        <v>86</v>
      </c>
      <c r="E222" s="1">
        <v>67</v>
      </c>
      <c r="F222" s="1">
        <v>1</v>
      </c>
      <c r="G222" s="2" t="str">
        <f t="shared" si="12"/>
        <v>67-1</v>
      </c>
      <c r="H222" s="1">
        <v>4</v>
      </c>
      <c r="I222" s="1">
        <v>81</v>
      </c>
      <c r="J222" s="3" t="str">
        <f>IF(((VLOOKUP($G222,Depth_Lookup!$A$3:$J$561,9,0))-(I222/100))&gt;=0,"Good","Too Long")</f>
        <v>Good</v>
      </c>
      <c r="K222" s="28">
        <f>(VLOOKUP($G222,Depth_Lookup!$A$3:$J$561,10,0))+(H222/100)</f>
        <v>131.63999999999999</v>
      </c>
      <c r="L222" s="28">
        <f>(VLOOKUP($G222,Depth_Lookup!$A$3:$J$561,10,0))+(I222/100)</f>
        <v>132.41</v>
      </c>
      <c r="M222" s="29">
        <v>18</v>
      </c>
      <c r="N222" s="1">
        <v>7</v>
      </c>
      <c r="P222" s="1" t="s">
        <v>202</v>
      </c>
      <c r="Q222" s="2" t="str">
        <f t="shared" si="13"/>
        <v xml:space="preserve"> Harzburgite</v>
      </c>
      <c r="R222" s="1" t="s">
        <v>92</v>
      </c>
      <c r="S222" s="1" t="str">
        <f t="shared" si="14"/>
        <v>Not recovered</v>
      </c>
      <c r="V222" s="1" t="s">
        <v>131</v>
      </c>
      <c r="W222" s="30">
        <f>VLOOKUP(V222,definitions_list_lookup!$A$13:$B$19,2,0)</f>
        <v>4</v>
      </c>
      <c r="X222" s="1" t="s">
        <v>94</v>
      </c>
      <c r="Y222" s="1" t="s">
        <v>203</v>
      </c>
      <c r="AD222" s="6" t="s">
        <v>89</v>
      </c>
      <c r="AE222" s="2">
        <f>VLOOKUP(AD222,definitions_list_lookup!$V$13:$W$16,2,0)</f>
        <v>0</v>
      </c>
      <c r="AH222" s="31">
        <v>89</v>
      </c>
      <c r="AI222" s="1">
        <v>2</v>
      </c>
      <c r="AJ222" s="1">
        <v>0.5</v>
      </c>
      <c r="AK222" s="1" t="s">
        <v>97</v>
      </c>
      <c r="AL222" s="1" t="s">
        <v>98</v>
      </c>
      <c r="AN222" s="31">
        <v>0</v>
      </c>
      <c r="AT222" s="31">
        <v>0</v>
      </c>
      <c r="AZ222" s="31">
        <v>10</v>
      </c>
      <c r="BA222" s="1">
        <v>3</v>
      </c>
      <c r="BB222" s="1">
        <v>1</v>
      </c>
      <c r="BC222" s="1" t="s">
        <v>97</v>
      </c>
      <c r="BD222" s="1" t="s">
        <v>98</v>
      </c>
      <c r="BF222" s="31">
        <v>0</v>
      </c>
      <c r="BL222" s="31">
        <v>1</v>
      </c>
      <c r="BM222" s="1">
        <v>0.5</v>
      </c>
      <c r="BN222" s="1">
        <v>0.1</v>
      </c>
      <c r="BO222" s="1" t="s">
        <v>118</v>
      </c>
      <c r="BP222" s="1" t="s">
        <v>98</v>
      </c>
      <c r="BX222" s="31">
        <v>0</v>
      </c>
      <c r="CE222" s="1" t="s">
        <v>204</v>
      </c>
      <c r="CL222" s="32">
        <f t="shared" si="15"/>
        <v>100</v>
      </c>
      <c r="CM222" s="1" t="e">
        <f>VLOOKUP(O222,definitions_list_lookup!$K$30:$L$54,2,0)</f>
        <v>#N/A</v>
      </c>
    </row>
    <row r="223" spans="1:91">
      <c r="A223" s="27">
        <v>43304</v>
      </c>
      <c r="B223" s="1" t="s">
        <v>196</v>
      </c>
      <c r="D223" s="1" t="s">
        <v>86</v>
      </c>
      <c r="E223" s="1">
        <v>67</v>
      </c>
      <c r="F223" s="1">
        <v>2</v>
      </c>
      <c r="G223" s="2" t="str">
        <f t="shared" si="12"/>
        <v>67-2</v>
      </c>
      <c r="H223" s="1">
        <v>0</v>
      </c>
      <c r="I223" s="1">
        <v>42.5</v>
      </c>
      <c r="J223" s="3" t="str">
        <f>IF(((VLOOKUP($G223,Depth_Lookup!$A$3:$J$561,9,0))-(I223/100))&gt;=0,"Good","Too Long")</f>
        <v>Good</v>
      </c>
      <c r="K223" s="28">
        <f>(VLOOKUP($G223,Depth_Lookup!$A$3:$J$561,10,0))+(H223/100)</f>
        <v>132.41</v>
      </c>
      <c r="L223" s="28">
        <f>(VLOOKUP($G223,Depth_Lookup!$A$3:$J$561,10,0))+(I223/100)</f>
        <v>132.83500000000001</v>
      </c>
      <c r="M223" s="29">
        <v>18</v>
      </c>
      <c r="N223" s="1">
        <v>7</v>
      </c>
      <c r="P223" s="1" t="s">
        <v>202</v>
      </c>
      <c r="Q223" s="2" t="str">
        <f t="shared" si="13"/>
        <v xml:space="preserve"> Harzburgite</v>
      </c>
      <c r="R223" s="1" t="s">
        <v>92</v>
      </c>
      <c r="S223" s="1" t="str">
        <f t="shared" si="14"/>
        <v>Modal</v>
      </c>
      <c r="V223" s="1" t="s">
        <v>131</v>
      </c>
      <c r="W223" s="30">
        <f>VLOOKUP(V223,definitions_list_lookup!$A$13:$B$19,2,0)</f>
        <v>4</v>
      </c>
      <c r="X223" s="1" t="s">
        <v>94</v>
      </c>
      <c r="Y223" s="1" t="s">
        <v>203</v>
      </c>
      <c r="AD223" s="6" t="s">
        <v>89</v>
      </c>
      <c r="AE223" s="2">
        <f>VLOOKUP(AD223,definitions_list_lookup!$V$13:$W$16,2,0)</f>
        <v>0</v>
      </c>
      <c r="AH223" s="31">
        <v>89</v>
      </c>
      <c r="AI223" s="1">
        <v>2</v>
      </c>
      <c r="AJ223" s="1">
        <v>0.5</v>
      </c>
      <c r="AK223" s="1" t="s">
        <v>97</v>
      </c>
      <c r="AL223" s="1" t="s">
        <v>98</v>
      </c>
      <c r="AN223" s="31">
        <v>0</v>
      </c>
      <c r="AT223" s="31">
        <v>0</v>
      </c>
      <c r="AZ223" s="31">
        <v>10</v>
      </c>
      <c r="BA223" s="1">
        <v>3</v>
      </c>
      <c r="BB223" s="1">
        <v>1</v>
      </c>
      <c r="BC223" s="1" t="s">
        <v>97</v>
      </c>
      <c r="BD223" s="1" t="s">
        <v>98</v>
      </c>
      <c r="BF223" s="31">
        <v>0</v>
      </c>
      <c r="BL223" s="31">
        <v>1</v>
      </c>
      <c r="BM223" s="1">
        <v>0.5</v>
      </c>
      <c r="BN223" s="1">
        <v>0.1</v>
      </c>
      <c r="BO223" s="1" t="s">
        <v>118</v>
      </c>
      <c r="BP223" s="1" t="s">
        <v>98</v>
      </c>
      <c r="BX223" s="31">
        <v>0</v>
      </c>
      <c r="CE223" s="1" t="s">
        <v>204</v>
      </c>
      <c r="CL223" s="32">
        <f t="shared" si="15"/>
        <v>100</v>
      </c>
      <c r="CM223" s="1" t="e">
        <f>VLOOKUP(O223,definitions_list_lookup!$K$30:$L$54,2,0)</f>
        <v>#N/A</v>
      </c>
    </row>
    <row r="224" spans="1:91">
      <c r="A224" s="27">
        <v>43304</v>
      </c>
      <c r="B224" s="1" t="s">
        <v>196</v>
      </c>
      <c r="D224" s="1" t="s">
        <v>86</v>
      </c>
      <c r="E224" s="1">
        <v>67</v>
      </c>
      <c r="F224" s="1">
        <v>2</v>
      </c>
      <c r="G224" s="2" t="str">
        <f t="shared" si="12"/>
        <v>67-2</v>
      </c>
      <c r="H224" s="1">
        <v>42.5</v>
      </c>
      <c r="I224" s="1">
        <v>90.5</v>
      </c>
      <c r="J224" s="3" t="str">
        <f>IF(((VLOOKUP($G224,Depth_Lookup!$A$3:$J$561,9,0))-(I224/100))&gt;=0,"Good","Too Long")</f>
        <v>Good</v>
      </c>
      <c r="K224" s="28">
        <f>(VLOOKUP($G224,Depth_Lookup!$A$3:$J$561,10,0))+(H224/100)</f>
        <v>132.83500000000001</v>
      </c>
      <c r="L224" s="28">
        <f>(VLOOKUP($G224,Depth_Lookup!$A$3:$J$561,10,0))+(I224/100)</f>
        <v>133.315</v>
      </c>
      <c r="M224" s="29">
        <v>19</v>
      </c>
      <c r="N224" s="1">
        <v>13</v>
      </c>
      <c r="O224" s="1" t="s">
        <v>207</v>
      </c>
      <c r="P224" s="1" t="s">
        <v>91</v>
      </c>
      <c r="Q224" s="2" t="str">
        <f t="shared" si="13"/>
        <v>Orthopyroxene-bearing  Dunite</v>
      </c>
      <c r="R224" s="1" t="s">
        <v>120</v>
      </c>
      <c r="S224" s="1" t="str">
        <f t="shared" si="14"/>
        <v>Continuous</v>
      </c>
      <c r="T224" s="1" t="s">
        <v>121</v>
      </c>
      <c r="U224" s="1" t="s">
        <v>102</v>
      </c>
      <c r="V224" s="1" t="s">
        <v>131</v>
      </c>
      <c r="W224" s="30">
        <f>VLOOKUP(V224,definitions_list_lookup!$A$13:$B$19,2,0)</f>
        <v>4</v>
      </c>
      <c r="X224" s="1" t="s">
        <v>94</v>
      </c>
      <c r="Y224" s="1" t="s">
        <v>95</v>
      </c>
      <c r="AD224" s="6" t="s">
        <v>89</v>
      </c>
      <c r="AE224" s="2">
        <f>VLOOKUP(AD224,definitions_list_lookup!$V$13:$W$16,2,0)</f>
        <v>0</v>
      </c>
      <c r="AH224" s="31">
        <v>96</v>
      </c>
      <c r="AI224" s="1">
        <v>3</v>
      </c>
      <c r="AJ224" s="1">
        <v>0.3</v>
      </c>
      <c r="AK224" s="1" t="s">
        <v>97</v>
      </c>
      <c r="AL224" s="1" t="s">
        <v>98</v>
      </c>
      <c r="AN224" s="31">
        <v>0</v>
      </c>
      <c r="AT224" s="31">
        <v>0</v>
      </c>
      <c r="AZ224" s="31">
        <v>3</v>
      </c>
      <c r="BA224" s="1">
        <v>4</v>
      </c>
      <c r="BB224" s="1">
        <v>1</v>
      </c>
      <c r="BC224" s="1" t="s">
        <v>97</v>
      </c>
      <c r="BD224" s="1" t="s">
        <v>98</v>
      </c>
      <c r="BF224" s="31">
        <v>0</v>
      </c>
      <c r="BL224" s="31">
        <v>1</v>
      </c>
      <c r="BM224" s="1">
        <v>1</v>
      </c>
      <c r="BN224" s="1">
        <v>0.2</v>
      </c>
      <c r="BO224" s="1" t="s">
        <v>118</v>
      </c>
      <c r="BP224" s="1" t="s">
        <v>98</v>
      </c>
      <c r="BX224" s="31">
        <v>0</v>
      </c>
      <c r="CE224" s="1" t="s">
        <v>208</v>
      </c>
      <c r="CL224" s="32">
        <f t="shared" si="15"/>
        <v>100</v>
      </c>
      <c r="CM224" s="1" t="str">
        <f>VLOOKUP(O224,definitions_list_lookup!$K$30:$L$54,2,0)</f>
        <v>Opx-b</v>
      </c>
    </row>
    <row r="225" spans="1:91">
      <c r="A225" s="27">
        <v>43304</v>
      </c>
      <c r="B225" s="1" t="s">
        <v>196</v>
      </c>
      <c r="D225" s="1" t="s">
        <v>86</v>
      </c>
      <c r="E225" s="1">
        <v>67</v>
      </c>
      <c r="F225" s="1">
        <v>3</v>
      </c>
      <c r="G225" s="2" t="str">
        <f t="shared" si="12"/>
        <v>67-3</v>
      </c>
      <c r="H225" s="1">
        <v>0</v>
      </c>
      <c r="I225" s="1">
        <v>97</v>
      </c>
      <c r="J225" s="3" t="str">
        <f>IF(((VLOOKUP($G225,Depth_Lookup!$A$3:$J$561,9,0))-(I225/100))&gt;=0,"Good","Too Long")</f>
        <v>Good</v>
      </c>
      <c r="K225" s="28">
        <f>(VLOOKUP($G225,Depth_Lookup!$A$3:$J$561,10,0))+(H225/100)</f>
        <v>133.315</v>
      </c>
      <c r="L225" s="28">
        <f>(VLOOKUP($G225,Depth_Lookup!$A$3:$J$561,10,0))+(I225/100)</f>
        <v>134.285</v>
      </c>
      <c r="M225" s="29">
        <v>19</v>
      </c>
      <c r="N225" s="1">
        <v>13</v>
      </c>
      <c r="O225" s="1" t="s">
        <v>207</v>
      </c>
      <c r="P225" s="1" t="s">
        <v>91</v>
      </c>
      <c r="Q225" s="2" t="str">
        <f t="shared" si="13"/>
        <v>Orthopyroxene-bearing  Dunite</v>
      </c>
      <c r="R225" s="1" t="s">
        <v>100</v>
      </c>
      <c r="S225" s="1" t="str">
        <f t="shared" si="14"/>
        <v>Continuous</v>
      </c>
      <c r="V225" s="1" t="s">
        <v>131</v>
      </c>
      <c r="W225" s="30">
        <f>VLOOKUP(V225,definitions_list_lookup!$A$13:$B$19,2,0)</f>
        <v>4</v>
      </c>
      <c r="X225" s="1" t="s">
        <v>94</v>
      </c>
      <c r="Y225" s="1" t="s">
        <v>95</v>
      </c>
      <c r="AD225" s="6" t="s">
        <v>89</v>
      </c>
      <c r="AE225" s="2">
        <f>VLOOKUP(AD225,definitions_list_lookup!$V$13:$W$16,2,0)</f>
        <v>0</v>
      </c>
      <c r="AH225" s="31">
        <v>96</v>
      </c>
      <c r="AI225" s="1">
        <v>3</v>
      </c>
      <c r="AJ225" s="1">
        <v>0.3</v>
      </c>
      <c r="AK225" s="1" t="s">
        <v>97</v>
      </c>
      <c r="AL225" s="1" t="s">
        <v>98</v>
      </c>
      <c r="AN225" s="31">
        <v>0</v>
      </c>
      <c r="AT225" s="31">
        <v>0</v>
      </c>
      <c r="AZ225" s="31">
        <v>3</v>
      </c>
      <c r="BA225" s="1">
        <v>4</v>
      </c>
      <c r="BB225" s="1">
        <v>1</v>
      </c>
      <c r="BC225" s="1" t="s">
        <v>97</v>
      </c>
      <c r="BD225" s="1" t="s">
        <v>98</v>
      </c>
      <c r="BF225" s="31">
        <v>0</v>
      </c>
      <c r="BL225" s="31">
        <v>1</v>
      </c>
      <c r="BM225" s="1">
        <v>1</v>
      </c>
      <c r="BN225" s="1">
        <v>0.2</v>
      </c>
      <c r="BO225" s="1" t="s">
        <v>118</v>
      </c>
      <c r="BP225" s="1" t="s">
        <v>98</v>
      </c>
      <c r="BX225" s="31">
        <v>0</v>
      </c>
      <c r="CE225" s="1" t="s">
        <v>208</v>
      </c>
      <c r="CL225" s="32">
        <f t="shared" si="15"/>
        <v>100</v>
      </c>
      <c r="CM225" s="1" t="str">
        <f>VLOOKUP(O225,definitions_list_lookup!$K$30:$L$54,2,0)</f>
        <v>Opx-b</v>
      </c>
    </row>
    <row r="226" spans="1:91">
      <c r="A226" s="27">
        <v>43304</v>
      </c>
      <c r="B226" s="1" t="s">
        <v>196</v>
      </c>
      <c r="D226" s="1" t="s">
        <v>86</v>
      </c>
      <c r="E226" s="1">
        <v>67</v>
      </c>
      <c r="F226" s="1">
        <v>4</v>
      </c>
      <c r="G226" s="2" t="str">
        <f t="shared" si="12"/>
        <v>67-4</v>
      </c>
      <c r="H226" s="1">
        <v>0</v>
      </c>
      <c r="I226" s="1">
        <v>44</v>
      </c>
      <c r="J226" s="3" t="str">
        <f>IF(((VLOOKUP($G226,Depth_Lookup!$A$3:$J$561,9,0))-(I226/100))&gt;=0,"Good","Too Long")</f>
        <v>Good</v>
      </c>
      <c r="K226" s="28">
        <f>(VLOOKUP($G226,Depth_Lookup!$A$3:$J$561,10,0))+(H226/100)</f>
        <v>134.285</v>
      </c>
      <c r="L226" s="28">
        <f>(VLOOKUP($G226,Depth_Lookup!$A$3:$J$561,10,0))+(I226/100)</f>
        <v>134.72499999999999</v>
      </c>
      <c r="M226" s="29">
        <v>19</v>
      </c>
      <c r="N226" s="1">
        <v>13</v>
      </c>
      <c r="O226" s="1" t="s">
        <v>207</v>
      </c>
      <c r="P226" s="1" t="s">
        <v>91</v>
      </c>
      <c r="Q226" s="2" t="str">
        <f t="shared" si="13"/>
        <v>Orthopyroxene-bearing  Dunite</v>
      </c>
      <c r="R226" s="1" t="s">
        <v>100</v>
      </c>
      <c r="S226" s="1" t="str">
        <f t="shared" si="14"/>
        <v>Continuous</v>
      </c>
      <c r="V226" s="1" t="s">
        <v>131</v>
      </c>
      <c r="W226" s="30">
        <f>VLOOKUP(V226,definitions_list_lookup!$A$13:$B$19,2,0)</f>
        <v>4</v>
      </c>
      <c r="X226" s="1" t="s">
        <v>94</v>
      </c>
      <c r="Y226" s="1" t="s">
        <v>95</v>
      </c>
      <c r="AD226" s="6" t="s">
        <v>89</v>
      </c>
      <c r="AE226" s="2">
        <f>VLOOKUP(AD226,definitions_list_lookup!$V$13:$W$16,2,0)</f>
        <v>0</v>
      </c>
      <c r="AH226" s="31">
        <v>96</v>
      </c>
      <c r="AI226" s="1">
        <v>3</v>
      </c>
      <c r="AJ226" s="1">
        <v>0.3</v>
      </c>
      <c r="AK226" s="1" t="s">
        <v>97</v>
      </c>
      <c r="AL226" s="1" t="s">
        <v>98</v>
      </c>
      <c r="AN226" s="31">
        <v>0</v>
      </c>
      <c r="AT226" s="31">
        <v>0</v>
      </c>
      <c r="AZ226" s="31">
        <v>3</v>
      </c>
      <c r="BA226" s="1">
        <v>4</v>
      </c>
      <c r="BB226" s="1">
        <v>1</v>
      </c>
      <c r="BC226" s="1" t="s">
        <v>97</v>
      </c>
      <c r="BD226" s="1" t="s">
        <v>98</v>
      </c>
      <c r="BF226" s="31">
        <v>0</v>
      </c>
      <c r="BL226" s="31">
        <v>1</v>
      </c>
      <c r="BM226" s="1">
        <v>1</v>
      </c>
      <c r="BN226" s="1">
        <v>0.2</v>
      </c>
      <c r="BO226" s="1" t="s">
        <v>118</v>
      </c>
      <c r="BP226" s="1" t="s">
        <v>98</v>
      </c>
      <c r="BX226" s="31">
        <v>0</v>
      </c>
      <c r="CE226" s="1" t="s">
        <v>208</v>
      </c>
      <c r="CL226" s="32">
        <f t="shared" si="15"/>
        <v>100</v>
      </c>
      <c r="CM226" s="1" t="str">
        <f>VLOOKUP(O226,definitions_list_lookup!$K$30:$L$54,2,0)</f>
        <v>Opx-b</v>
      </c>
    </row>
    <row r="227" spans="1:91">
      <c r="A227" s="27">
        <v>43304</v>
      </c>
      <c r="B227" s="1" t="s">
        <v>196</v>
      </c>
      <c r="D227" s="1" t="s">
        <v>86</v>
      </c>
      <c r="E227" s="1">
        <v>68</v>
      </c>
      <c r="F227" s="1">
        <v>1</v>
      </c>
      <c r="G227" s="2" t="str">
        <f t="shared" si="12"/>
        <v>68-1</v>
      </c>
      <c r="H227" s="1">
        <v>0</v>
      </c>
      <c r="I227" s="1">
        <v>93</v>
      </c>
      <c r="J227" s="3" t="str">
        <f>IF(((VLOOKUP($G227,Depth_Lookup!$A$3:$J$561,9,0))-(I227/100))&gt;=0,"Good","Too Long")</f>
        <v>Good</v>
      </c>
      <c r="K227" s="28">
        <f>(VLOOKUP($G227,Depth_Lookup!$A$3:$J$561,10,0))+(H227/100)</f>
        <v>134.6</v>
      </c>
      <c r="L227" s="28">
        <f>(VLOOKUP($G227,Depth_Lookup!$A$3:$J$561,10,0))+(I227/100)</f>
        <v>135.53</v>
      </c>
      <c r="M227" s="29">
        <v>19</v>
      </c>
      <c r="N227" s="1">
        <v>13</v>
      </c>
      <c r="O227" s="1" t="s">
        <v>207</v>
      </c>
      <c r="P227" s="1" t="s">
        <v>91</v>
      </c>
      <c r="Q227" s="2" t="str">
        <f t="shared" si="13"/>
        <v>Orthopyroxene-bearing  Dunite</v>
      </c>
      <c r="R227" s="1" t="s">
        <v>100</v>
      </c>
      <c r="S227" s="1" t="str">
        <f t="shared" si="14"/>
        <v>Continuous</v>
      </c>
      <c r="V227" s="1" t="s">
        <v>131</v>
      </c>
      <c r="W227" s="30">
        <f>VLOOKUP(V227,definitions_list_lookup!$A$13:$B$19,2,0)</f>
        <v>4</v>
      </c>
      <c r="X227" s="1" t="s">
        <v>94</v>
      </c>
      <c r="Y227" s="1" t="s">
        <v>95</v>
      </c>
      <c r="AD227" s="6" t="s">
        <v>89</v>
      </c>
      <c r="AE227" s="2">
        <f>VLOOKUP(AD227,definitions_list_lookup!$V$13:$W$16,2,0)</f>
        <v>0</v>
      </c>
      <c r="AH227" s="31">
        <v>96</v>
      </c>
      <c r="AI227" s="1">
        <v>3</v>
      </c>
      <c r="AJ227" s="1">
        <v>0.3</v>
      </c>
      <c r="AK227" s="1" t="s">
        <v>97</v>
      </c>
      <c r="AL227" s="1" t="s">
        <v>98</v>
      </c>
      <c r="AN227" s="31">
        <v>0</v>
      </c>
      <c r="AT227" s="31">
        <v>0</v>
      </c>
      <c r="AZ227" s="31">
        <v>3</v>
      </c>
      <c r="BA227" s="1">
        <v>4</v>
      </c>
      <c r="BB227" s="1">
        <v>1</v>
      </c>
      <c r="BC227" s="1" t="s">
        <v>97</v>
      </c>
      <c r="BD227" s="1" t="s">
        <v>98</v>
      </c>
      <c r="BF227" s="31">
        <v>0</v>
      </c>
      <c r="BL227" s="31">
        <v>1</v>
      </c>
      <c r="BM227" s="1">
        <v>1</v>
      </c>
      <c r="BN227" s="1">
        <v>0.2</v>
      </c>
      <c r="BO227" s="1" t="s">
        <v>118</v>
      </c>
      <c r="BP227" s="1" t="s">
        <v>98</v>
      </c>
      <c r="BX227" s="31">
        <v>0</v>
      </c>
      <c r="CE227" s="1" t="s">
        <v>208</v>
      </c>
      <c r="CL227" s="32">
        <f t="shared" si="15"/>
        <v>100</v>
      </c>
      <c r="CM227" s="1" t="str">
        <f>VLOOKUP(O227,definitions_list_lookup!$K$30:$L$54,2,0)</f>
        <v>Opx-b</v>
      </c>
    </row>
    <row r="228" spans="1:91">
      <c r="A228" s="27">
        <v>43304</v>
      </c>
      <c r="B228" s="1" t="s">
        <v>196</v>
      </c>
      <c r="D228" s="1" t="s">
        <v>86</v>
      </c>
      <c r="E228" s="1">
        <v>68</v>
      </c>
      <c r="F228" s="1">
        <v>2</v>
      </c>
      <c r="G228" s="2" t="str">
        <f t="shared" si="12"/>
        <v>68-2</v>
      </c>
      <c r="H228" s="1">
        <v>0</v>
      </c>
      <c r="I228" s="1">
        <v>98.5</v>
      </c>
      <c r="J228" s="3" t="str">
        <f>IF(((VLOOKUP($G228,Depth_Lookup!$A$3:$J$561,9,0))-(I228/100))&gt;=0,"Good","Too Long")</f>
        <v>Good</v>
      </c>
      <c r="K228" s="28">
        <f>(VLOOKUP($G228,Depth_Lookup!$A$3:$J$561,10,0))+(H228/100)</f>
        <v>135.53</v>
      </c>
      <c r="L228" s="28">
        <f>(VLOOKUP($G228,Depth_Lookup!$A$3:$J$561,10,0))+(I228/100)</f>
        <v>136.51500000000001</v>
      </c>
      <c r="M228" s="29">
        <v>19</v>
      </c>
      <c r="N228" s="1">
        <v>13</v>
      </c>
      <c r="O228" s="1" t="s">
        <v>207</v>
      </c>
      <c r="P228" s="1" t="s">
        <v>91</v>
      </c>
      <c r="Q228" s="2" t="str">
        <f t="shared" si="13"/>
        <v>Orthopyroxene-bearing  Dunite</v>
      </c>
      <c r="R228" s="1" t="s">
        <v>100</v>
      </c>
      <c r="S228" s="1" t="str">
        <f t="shared" si="14"/>
        <v>Continuous</v>
      </c>
      <c r="V228" s="1" t="s">
        <v>131</v>
      </c>
      <c r="W228" s="30">
        <f>VLOOKUP(V228,definitions_list_lookup!$A$13:$B$19,2,0)</f>
        <v>4</v>
      </c>
      <c r="X228" s="1" t="s">
        <v>94</v>
      </c>
      <c r="Y228" s="1" t="s">
        <v>95</v>
      </c>
      <c r="AD228" s="6" t="s">
        <v>89</v>
      </c>
      <c r="AE228" s="2">
        <f>VLOOKUP(AD228,definitions_list_lookup!$V$13:$W$16,2,0)</f>
        <v>0</v>
      </c>
      <c r="AH228" s="31">
        <v>96</v>
      </c>
      <c r="AI228" s="1">
        <v>3</v>
      </c>
      <c r="AJ228" s="1">
        <v>0.3</v>
      </c>
      <c r="AK228" s="1" t="s">
        <v>97</v>
      </c>
      <c r="AL228" s="1" t="s">
        <v>98</v>
      </c>
      <c r="AN228" s="31">
        <v>0</v>
      </c>
      <c r="AT228" s="31">
        <v>0</v>
      </c>
      <c r="AZ228" s="31">
        <v>3</v>
      </c>
      <c r="BA228" s="1">
        <v>4</v>
      </c>
      <c r="BB228" s="1">
        <v>1</v>
      </c>
      <c r="BC228" s="1" t="s">
        <v>97</v>
      </c>
      <c r="BD228" s="1" t="s">
        <v>98</v>
      </c>
      <c r="BF228" s="31">
        <v>0</v>
      </c>
      <c r="BL228" s="31">
        <v>1</v>
      </c>
      <c r="BM228" s="1">
        <v>1</v>
      </c>
      <c r="BN228" s="1">
        <v>0.2</v>
      </c>
      <c r="BO228" s="1" t="s">
        <v>118</v>
      </c>
      <c r="BP228" s="1" t="s">
        <v>98</v>
      </c>
      <c r="BX228" s="31">
        <v>0</v>
      </c>
      <c r="CE228" s="1" t="s">
        <v>208</v>
      </c>
      <c r="CL228" s="32">
        <f t="shared" si="15"/>
        <v>100</v>
      </c>
      <c r="CM228" s="1" t="str">
        <f>VLOOKUP(O228,definitions_list_lookup!$K$30:$L$54,2,0)</f>
        <v>Opx-b</v>
      </c>
    </row>
    <row r="229" spans="1:91">
      <c r="A229" s="27">
        <v>43304</v>
      </c>
      <c r="B229" s="1" t="s">
        <v>196</v>
      </c>
      <c r="D229" s="1" t="s">
        <v>86</v>
      </c>
      <c r="E229" s="1">
        <v>68</v>
      </c>
      <c r="F229" s="1">
        <v>3</v>
      </c>
      <c r="G229" s="2" t="str">
        <f t="shared" si="12"/>
        <v>68-3</v>
      </c>
      <c r="H229" s="1">
        <v>0</v>
      </c>
      <c r="I229" s="1">
        <v>20.5</v>
      </c>
      <c r="J229" s="3" t="str">
        <f>IF(((VLOOKUP($G229,Depth_Lookup!$A$3:$J$561,9,0))-(I229/100))&gt;=0,"Good","Too Long")</f>
        <v>Good</v>
      </c>
      <c r="K229" s="28">
        <f>(VLOOKUP($G229,Depth_Lookup!$A$3:$J$561,10,0))+(H229/100)</f>
        <v>136.51499999999999</v>
      </c>
      <c r="L229" s="28">
        <f>(VLOOKUP($G229,Depth_Lookup!$A$3:$J$561,10,0))+(I229/100)</f>
        <v>136.72</v>
      </c>
      <c r="M229" s="29">
        <v>19</v>
      </c>
      <c r="N229" s="1">
        <v>13</v>
      </c>
      <c r="O229" s="1" t="s">
        <v>207</v>
      </c>
      <c r="P229" s="1" t="s">
        <v>91</v>
      </c>
      <c r="Q229" s="2" t="str">
        <f t="shared" si="13"/>
        <v>Orthopyroxene-bearing  Dunite</v>
      </c>
      <c r="R229" s="1" t="s">
        <v>100</v>
      </c>
      <c r="S229" s="1" t="str">
        <f t="shared" si="14"/>
        <v>Modal</v>
      </c>
      <c r="V229" s="1" t="s">
        <v>131</v>
      </c>
      <c r="W229" s="30">
        <f>VLOOKUP(V229,definitions_list_lookup!$A$13:$B$19,2,0)</f>
        <v>4</v>
      </c>
      <c r="X229" s="1" t="s">
        <v>94</v>
      </c>
      <c r="Y229" s="1" t="s">
        <v>95</v>
      </c>
      <c r="AD229" s="6" t="s">
        <v>89</v>
      </c>
      <c r="AE229" s="2">
        <f>VLOOKUP(AD229,definitions_list_lookup!$V$13:$W$16,2,0)</f>
        <v>0</v>
      </c>
      <c r="AH229" s="31">
        <v>96</v>
      </c>
      <c r="AI229" s="1">
        <v>3</v>
      </c>
      <c r="AJ229" s="1">
        <v>0.3</v>
      </c>
      <c r="AK229" s="1" t="s">
        <v>97</v>
      </c>
      <c r="AL229" s="1" t="s">
        <v>98</v>
      </c>
      <c r="AN229" s="31">
        <v>0</v>
      </c>
      <c r="AT229" s="31">
        <v>0</v>
      </c>
      <c r="AZ229" s="31">
        <v>3</v>
      </c>
      <c r="BA229" s="1">
        <v>4</v>
      </c>
      <c r="BB229" s="1">
        <v>1</v>
      </c>
      <c r="BC229" s="1" t="s">
        <v>97</v>
      </c>
      <c r="BD229" s="1" t="s">
        <v>98</v>
      </c>
      <c r="BF229" s="31">
        <v>0</v>
      </c>
      <c r="BL229" s="31">
        <v>1</v>
      </c>
      <c r="BM229" s="1">
        <v>1</v>
      </c>
      <c r="BN229" s="1">
        <v>0.2</v>
      </c>
      <c r="BO229" s="1" t="s">
        <v>118</v>
      </c>
      <c r="BP229" s="1" t="s">
        <v>98</v>
      </c>
      <c r="BX229" s="31">
        <v>0</v>
      </c>
      <c r="CE229" s="1" t="s">
        <v>208</v>
      </c>
      <c r="CL229" s="32">
        <f t="shared" si="15"/>
        <v>100</v>
      </c>
      <c r="CM229" s="1" t="str">
        <f>VLOOKUP(O229,definitions_list_lookup!$K$30:$L$54,2,0)</f>
        <v>Opx-b</v>
      </c>
    </row>
    <row r="230" spans="1:91">
      <c r="A230" s="27">
        <v>43304</v>
      </c>
      <c r="B230" s="1" t="s">
        <v>196</v>
      </c>
      <c r="D230" s="1" t="s">
        <v>86</v>
      </c>
      <c r="E230" s="1">
        <v>68</v>
      </c>
      <c r="F230" s="1">
        <v>3</v>
      </c>
      <c r="G230" s="2" t="str">
        <f t="shared" si="12"/>
        <v>68-3</v>
      </c>
      <c r="H230" s="1">
        <v>20.5</v>
      </c>
      <c r="I230" s="1">
        <v>95</v>
      </c>
      <c r="J230" s="3" t="str">
        <f>IF(((VLOOKUP($G230,Depth_Lookup!$A$3:$J$561,9,0))-(I230/100))&gt;=0,"Good","Too Long")</f>
        <v>Good</v>
      </c>
      <c r="K230" s="28">
        <f>(VLOOKUP($G230,Depth_Lookup!$A$3:$J$561,10,0))+(H230/100)</f>
        <v>136.72</v>
      </c>
      <c r="L230" s="28">
        <f>(VLOOKUP($G230,Depth_Lookup!$A$3:$J$561,10,0))+(I230/100)</f>
        <v>137.46499999999997</v>
      </c>
      <c r="M230" s="29" t="s">
        <v>212</v>
      </c>
      <c r="N230" s="1" t="s">
        <v>87</v>
      </c>
      <c r="P230" s="1" t="s">
        <v>202</v>
      </c>
      <c r="Q230" s="2" t="str">
        <f t="shared" si="13"/>
        <v xml:space="preserve"> Harzburgite</v>
      </c>
      <c r="R230" s="1" t="s">
        <v>120</v>
      </c>
      <c r="S230" s="1" t="str">
        <f t="shared" si="14"/>
        <v>Continuous</v>
      </c>
      <c r="T230" s="1" t="s">
        <v>121</v>
      </c>
      <c r="U230" s="1" t="s">
        <v>102</v>
      </c>
      <c r="V230" s="1" t="s">
        <v>131</v>
      </c>
      <c r="W230" s="30">
        <f>VLOOKUP(V230,definitions_list_lookup!$A$13:$B$19,2,0)</f>
        <v>4</v>
      </c>
      <c r="X230" s="1" t="s">
        <v>94</v>
      </c>
      <c r="Y230" s="1" t="s">
        <v>203</v>
      </c>
      <c r="AD230" s="6" t="s">
        <v>89</v>
      </c>
      <c r="AE230" s="2">
        <f>VLOOKUP(AD230,definitions_list_lookup!$V$13:$W$16,2,0)</f>
        <v>0</v>
      </c>
      <c r="AH230" s="31">
        <v>92</v>
      </c>
      <c r="AI230" s="1">
        <v>1</v>
      </c>
      <c r="AJ230" s="1">
        <v>0.2</v>
      </c>
      <c r="AK230" s="1" t="s">
        <v>97</v>
      </c>
      <c r="AL230" s="1" t="s">
        <v>98</v>
      </c>
      <c r="AN230" s="31">
        <v>0</v>
      </c>
      <c r="AT230" s="31">
        <v>0</v>
      </c>
      <c r="AZ230" s="31">
        <v>7</v>
      </c>
      <c r="BA230" s="1">
        <v>3</v>
      </c>
      <c r="BB230" s="1">
        <v>1</v>
      </c>
      <c r="BC230" s="1" t="s">
        <v>97</v>
      </c>
      <c r="BD230" s="1" t="s">
        <v>98</v>
      </c>
      <c r="BF230" s="31">
        <v>0</v>
      </c>
      <c r="BL230" s="31">
        <v>1</v>
      </c>
      <c r="BM230" s="1">
        <v>1</v>
      </c>
      <c r="BN230" s="1">
        <v>0.5</v>
      </c>
      <c r="BO230" s="1" t="s">
        <v>118</v>
      </c>
      <c r="BP230" s="1" t="s">
        <v>98</v>
      </c>
      <c r="BX230" s="31">
        <v>0</v>
      </c>
      <c r="CE230" s="1" t="s">
        <v>204</v>
      </c>
      <c r="CL230" s="32">
        <f t="shared" si="15"/>
        <v>100</v>
      </c>
      <c r="CM230" s="1" t="e">
        <f>VLOOKUP(O230,definitions_list_lookup!$K$30:$L$54,2,0)</f>
        <v>#N/A</v>
      </c>
    </row>
    <row r="231" spans="1:91">
      <c r="A231" s="27">
        <v>43304</v>
      </c>
      <c r="B231" s="1" t="s">
        <v>196</v>
      </c>
      <c r="D231" s="1" t="s">
        <v>86</v>
      </c>
      <c r="E231" s="1">
        <v>68</v>
      </c>
      <c r="F231" s="1">
        <v>4</v>
      </c>
      <c r="G231" s="2" t="str">
        <f t="shared" si="12"/>
        <v>68-4</v>
      </c>
      <c r="H231" s="1">
        <v>0</v>
      </c>
      <c r="I231" s="1">
        <v>23</v>
      </c>
      <c r="J231" s="3" t="str">
        <f>IF(((VLOOKUP($G231,Depth_Lookup!$A$3:$J$561,9,0))-(I231/100))&gt;=0,"Good","Too Long")</f>
        <v>Good</v>
      </c>
      <c r="K231" s="28">
        <f>(VLOOKUP($G231,Depth_Lookup!$A$3:$J$561,10,0))+(H231/100)</f>
        <v>137.465</v>
      </c>
      <c r="L231" s="28">
        <f>(VLOOKUP($G231,Depth_Lookup!$A$3:$J$561,10,0))+(I231/100)</f>
        <v>137.69499999999999</v>
      </c>
      <c r="M231" s="29" t="s">
        <v>212</v>
      </c>
      <c r="N231" s="1" t="s">
        <v>87</v>
      </c>
      <c r="P231" s="1" t="s">
        <v>202</v>
      </c>
      <c r="Q231" s="2" t="str">
        <f t="shared" si="13"/>
        <v xml:space="preserve"> Harzburgite</v>
      </c>
      <c r="R231" s="1" t="s">
        <v>100</v>
      </c>
      <c r="S231" s="1" t="str">
        <f t="shared" si="14"/>
        <v>Continuous</v>
      </c>
      <c r="V231" s="1" t="s">
        <v>131</v>
      </c>
      <c r="W231" s="30">
        <f>VLOOKUP(V231,definitions_list_lookup!$A$13:$B$19,2,0)</f>
        <v>4</v>
      </c>
      <c r="X231" s="1" t="s">
        <v>94</v>
      </c>
      <c r="Y231" s="1" t="s">
        <v>203</v>
      </c>
      <c r="AD231" s="6" t="s">
        <v>89</v>
      </c>
      <c r="AE231" s="2">
        <f>VLOOKUP(AD231,definitions_list_lookup!$V$13:$W$16,2,0)</f>
        <v>0</v>
      </c>
      <c r="AH231" s="31">
        <v>92</v>
      </c>
      <c r="AI231" s="1">
        <v>1</v>
      </c>
      <c r="AJ231" s="1">
        <v>0.2</v>
      </c>
      <c r="AK231" s="1" t="s">
        <v>97</v>
      </c>
      <c r="AL231" s="1" t="s">
        <v>98</v>
      </c>
      <c r="AN231" s="31">
        <v>0</v>
      </c>
      <c r="AT231" s="31">
        <v>0</v>
      </c>
      <c r="AZ231" s="31">
        <v>7</v>
      </c>
      <c r="BA231" s="1">
        <v>3</v>
      </c>
      <c r="BB231" s="1">
        <v>1</v>
      </c>
      <c r="BC231" s="1" t="s">
        <v>97</v>
      </c>
      <c r="BD231" s="1" t="s">
        <v>98</v>
      </c>
      <c r="BF231" s="31">
        <v>0</v>
      </c>
      <c r="BL231" s="31">
        <v>1</v>
      </c>
      <c r="BM231" s="1">
        <v>1</v>
      </c>
      <c r="BN231" s="1">
        <v>0.5</v>
      </c>
      <c r="BO231" s="1" t="s">
        <v>118</v>
      </c>
      <c r="BP231" s="1" t="s">
        <v>98</v>
      </c>
      <c r="BX231" s="31">
        <v>0</v>
      </c>
      <c r="CE231" s="1" t="s">
        <v>204</v>
      </c>
      <c r="CL231" s="32">
        <f t="shared" si="15"/>
        <v>100</v>
      </c>
      <c r="CM231" s="1" t="e">
        <f>VLOOKUP(O231,definitions_list_lookup!$K$30:$L$54,2,0)</f>
        <v>#N/A</v>
      </c>
    </row>
    <row r="232" spans="1:91">
      <c r="A232" s="27">
        <v>43304</v>
      </c>
      <c r="B232" s="1" t="s">
        <v>196</v>
      </c>
      <c r="D232" s="1" t="s">
        <v>86</v>
      </c>
      <c r="E232" s="1">
        <v>69</v>
      </c>
      <c r="F232" s="1">
        <v>1</v>
      </c>
      <c r="G232" s="2" t="str">
        <f t="shared" si="12"/>
        <v>69-1</v>
      </c>
      <c r="H232" s="1">
        <v>0</v>
      </c>
      <c r="I232" s="1">
        <v>85.5</v>
      </c>
      <c r="J232" s="3" t="str">
        <f>IF(((VLOOKUP($G232,Depth_Lookup!$A$3:$J$561,9,0))-(I232/100))&gt;=0,"Good","Too Long")</f>
        <v>Good</v>
      </c>
      <c r="K232" s="28">
        <f>(VLOOKUP($G232,Depth_Lookup!$A$3:$J$561,10,0))+(H232/100)</f>
        <v>137.6</v>
      </c>
      <c r="L232" s="28">
        <f>(VLOOKUP($G232,Depth_Lookup!$A$3:$J$561,10,0))+(I232/100)</f>
        <v>138.45499999999998</v>
      </c>
      <c r="M232" s="29" t="s">
        <v>212</v>
      </c>
      <c r="N232" s="1" t="s">
        <v>87</v>
      </c>
      <c r="P232" s="1" t="s">
        <v>202</v>
      </c>
      <c r="Q232" s="2" t="str">
        <f t="shared" si="13"/>
        <v xml:space="preserve"> Harzburgite</v>
      </c>
      <c r="R232" s="1" t="s">
        <v>100</v>
      </c>
      <c r="S232" s="1" t="str">
        <f t="shared" si="14"/>
        <v>Continuous</v>
      </c>
      <c r="V232" s="1" t="s">
        <v>131</v>
      </c>
      <c r="W232" s="30">
        <f>VLOOKUP(V232,definitions_list_lookup!$A$13:$B$19,2,0)</f>
        <v>4</v>
      </c>
      <c r="X232" s="1" t="s">
        <v>94</v>
      </c>
      <c r="Y232" s="1" t="s">
        <v>203</v>
      </c>
      <c r="AD232" s="6" t="s">
        <v>89</v>
      </c>
      <c r="AE232" s="2">
        <f>VLOOKUP(AD232,definitions_list_lookup!$V$13:$W$16,2,0)</f>
        <v>0</v>
      </c>
      <c r="AH232" s="31">
        <v>92</v>
      </c>
      <c r="AI232" s="1">
        <v>1</v>
      </c>
      <c r="AJ232" s="1">
        <v>0.2</v>
      </c>
      <c r="AK232" s="1" t="s">
        <v>97</v>
      </c>
      <c r="AL232" s="1" t="s">
        <v>98</v>
      </c>
      <c r="AN232" s="31">
        <v>0</v>
      </c>
      <c r="AT232" s="31">
        <v>0</v>
      </c>
      <c r="AZ232" s="31">
        <v>7</v>
      </c>
      <c r="BA232" s="1">
        <v>3</v>
      </c>
      <c r="BB232" s="1">
        <v>1</v>
      </c>
      <c r="BC232" s="1" t="s">
        <v>97</v>
      </c>
      <c r="BD232" s="1" t="s">
        <v>98</v>
      </c>
      <c r="BF232" s="31">
        <v>0</v>
      </c>
      <c r="BL232" s="31">
        <v>1</v>
      </c>
      <c r="BM232" s="1">
        <v>1</v>
      </c>
      <c r="BN232" s="1">
        <v>0.5</v>
      </c>
      <c r="BO232" s="1" t="s">
        <v>118</v>
      </c>
      <c r="BP232" s="1" t="s">
        <v>98</v>
      </c>
      <c r="BX232" s="31">
        <v>0</v>
      </c>
      <c r="CE232" s="1" t="s">
        <v>204</v>
      </c>
      <c r="CL232" s="32">
        <f t="shared" si="15"/>
        <v>100</v>
      </c>
      <c r="CM232" s="1" t="e">
        <f>VLOOKUP(O232,definitions_list_lookup!$K$30:$L$54,2,0)</f>
        <v>#N/A</v>
      </c>
    </row>
    <row r="233" spans="1:91">
      <c r="A233" s="27">
        <v>43304</v>
      </c>
      <c r="B233" s="1" t="s">
        <v>196</v>
      </c>
      <c r="D233" s="1" t="s">
        <v>86</v>
      </c>
      <c r="E233" s="1">
        <v>69</v>
      </c>
      <c r="F233" s="1">
        <v>2</v>
      </c>
      <c r="G233" s="2" t="str">
        <f t="shared" si="12"/>
        <v>69-2</v>
      </c>
      <c r="H233" s="1">
        <v>0</v>
      </c>
      <c r="I233" s="1">
        <v>63</v>
      </c>
      <c r="J233" s="3" t="str">
        <f>IF(((VLOOKUP($G233,Depth_Lookup!$A$3:$J$561,9,0))-(I233/100))&gt;=0,"Good","Too Long")</f>
        <v>Good</v>
      </c>
      <c r="K233" s="28">
        <f>(VLOOKUP($G233,Depth_Lookup!$A$3:$J$561,10,0))+(H233/100)</f>
        <v>138.45500000000001</v>
      </c>
      <c r="L233" s="28">
        <f>(VLOOKUP($G233,Depth_Lookup!$A$3:$J$561,10,0))+(I233/100)</f>
        <v>139.08500000000001</v>
      </c>
      <c r="M233" s="29" t="s">
        <v>212</v>
      </c>
      <c r="N233" s="1" t="s">
        <v>87</v>
      </c>
      <c r="P233" s="1" t="s">
        <v>202</v>
      </c>
      <c r="Q233" s="2" t="str">
        <f t="shared" si="13"/>
        <v xml:space="preserve"> Harzburgite</v>
      </c>
      <c r="R233" s="1" t="s">
        <v>100</v>
      </c>
      <c r="S233" s="1" t="str">
        <f t="shared" si="14"/>
        <v>Continuous</v>
      </c>
      <c r="V233" s="1" t="s">
        <v>131</v>
      </c>
      <c r="W233" s="30">
        <f>VLOOKUP(V233,definitions_list_lookup!$A$13:$B$19,2,0)</f>
        <v>4</v>
      </c>
      <c r="X233" s="1" t="s">
        <v>94</v>
      </c>
      <c r="Y233" s="1" t="s">
        <v>203</v>
      </c>
      <c r="AD233" s="6" t="s">
        <v>89</v>
      </c>
      <c r="AE233" s="2">
        <f>VLOOKUP(AD233,definitions_list_lookup!$V$13:$W$16,2,0)</f>
        <v>0</v>
      </c>
      <c r="AH233" s="31">
        <v>92</v>
      </c>
      <c r="AI233" s="1">
        <v>1</v>
      </c>
      <c r="AJ233" s="1">
        <v>0.2</v>
      </c>
      <c r="AK233" s="1" t="s">
        <v>97</v>
      </c>
      <c r="AL233" s="1" t="s">
        <v>98</v>
      </c>
      <c r="AN233" s="31">
        <v>0</v>
      </c>
      <c r="AT233" s="31">
        <v>0</v>
      </c>
      <c r="AZ233" s="31">
        <v>7</v>
      </c>
      <c r="BA233" s="1">
        <v>3</v>
      </c>
      <c r="BB233" s="1">
        <v>1</v>
      </c>
      <c r="BC233" s="1" t="s">
        <v>97</v>
      </c>
      <c r="BD233" s="1" t="s">
        <v>98</v>
      </c>
      <c r="BF233" s="31">
        <v>0</v>
      </c>
      <c r="BL233" s="31">
        <v>1</v>
      </c>
      <c r="BM233" s="1">
        <v>1</v>
      </c>
      <c r="BN233" s="1">
        <v>0.5</v>
      </c>
      <c r="BO233" s="1" t="s">
        <v>118</v>
      </c>
      <c r="BP233" s="1" t="s">
        <v>98</v>
      </c>
      <c r="BX233" s="31">
        <v>0</v>
      </c>
      <c r="CE233" s="1" t="s">
        <v>204</v>
      </c>
      <c r="CL233" s="32">
        <f t="shared" si="15"/>
        <v>100</v>
      </c>
      <c r="CM233" s="1" t="e">
        <f>VLOOKUP(O233,definitions_list_lookup!$K$30:$L$54,2,0)</f>
        <v>#N/A</v>
      </c>
    </row>
    <row r="234" spans="1:91">
      <c r="A234" s="27">
        <v>43304</v>
      </c>
      <c r="B234" s="1" t="s">
        <v>196</v>
      </c>
      <c r="D234" s="1" t="s">
        <v>86</v>
      </c>
      <c r="E234" s="1">
        <v>69</v>
      </c>
      <c r="F234" s="1">
        <v>3</v>
      </c>
      <c r="G234" s="2" t="str">
        <f t="shared" si="12"/>
        <v>69-3</v>
      </c>
      <c r="H234" s="1">
        <v>0</v>
      </c>
      <c r="I234" s="1">
        <v>75</v>
      </c>
      <c r="J234" s="3" t="str">
        <f>IF(((VLOOKUP($G234,Depth_Lookup!$A$3:$J$561,9,0))-(I234/100))&gt;=0,"Good","Too Long")</f>
        <v>Good</v>
      </c>
      <c r="K234" s="28">
        <f>(VLOOKUP($G234,Depth_Lookup!$A$3:$J$561,10,0))+(H234/100)</f>
        <v>139.08500000000001</v>
      </c>
      <c r="L234" s="28">
        <f>(VLOOKUP($G234,Depth_Lookup!$A$3:$J$561,10,0))+(I234/100)</f>
        <v>139.83500000000001</v>
      </c>
      <c r="M234" s="29" t="s">
        <v>212</v>
      </c>
      <c r="N234" s="1" t="s">
        <v>87</v>
      </c>
      <c r="P234" s="1" t="s">
        <v>202</v>
      </c>
      <c r="Q234" s="2" t="str">
        <f t="shared" si="13"/>
        <v xml:space="preserve"> Harzburgite</v>
      </c>
      <c r="R234" s="1" t="s">
        <v>100</v>
      </c>
      <c r="S234" s="1" t="str">
        <f t="shared" si="14"/>
        <v>Intrusive</v>
      </c>
      <c r="V234" s="1" t="s">
        <v>131</v>
      </c>
      <c r="W234" s="30">
        <f>VLOOKUP(V234,definitions_list_lookup!$A$13:$B$19,2,0)</f>
        <v>4</v>
      </c>
      <c r="X234" s="1" t="s">
        <v>94</v>
      </c>
      <c r="Y234" s="1" t="s">
        <v>203</v>
      </c>
      <c r="AD234" s="6" t="s">
        <v>89</v>
      </c>
      <c r="AE234" s="2">
        <f>VLOOKUP(AD234,definitions_list_lookup!$V$13:$W$16,2,0)</f>
        <v>0</v>
      </c>
      <c r="AH234" s="31">
        <v>92</v>
      </c>
      <c r="AI234" s="1">
        <v>1</v>
      </c>
      <c r="AJ234" s="1">
        <v>0.2</v>
      </c>
      <c r="AK234" s="1" t="s">
        <v>97</v>
      </c>
      <c r="AL234" s="1" t="s">
        <v>98</v>
      </c>
      <c r="AN234" s="31">
        <v>0</v>
      </c>
      <c r="AT234" s="31">
        <v>0</v>
      </c>
      <c r="AZ234" s="31">
        <v>7</v>
      </c>
      <c r="BA234" s="1">
        <v>3</v>
      </c>
      <c r="BB234" s="1">
        <v>1</v>
      </c>
      <c r="BC234" s="1" t="s">
        <v>97</v>
      </c>
      <c r="BD234" s="1" t="s">
        <v>98</v>
      </c>
      <c r="BF234" s="31">
        <v>0</v>
      </c>
      <c r="BL234" s="31">
        <v>1</v>
      </c>
      <c r="BM234" s="1">
        <v>1</v>
      </c>
      <c r="BN234" s="1">
        <v>0.5</v>
      </c>
      <c r="BO234" s="1" t="s">
        <v>118</v>
      </c>
      <c r="BP234" s="1" t="s">
        <v>98</v>
      </c>
      <c r="BX234" s="31">
        <v>0</v>
      </c>
      <c r="CE234" s="1" t="s">
        <v>204</v>
      </c>
      <c r="CL234" s="32">
        <f t="shared" si="15"/>
        <v>100</v>
      </c>
      <c r="CM234" s="1" t="e">
        <f>VLOOKUP(O234,definitions_list_lookup!$K$30:$L$54,2,0)</f>
        <v>#N/A</v>
      </c>
    </row>
    <row r="235" spans="1:91">
      <c r="A235" s="27">
        <v>43304</v>
      </c>
      <c r="B235" s="1" t="s">
        <v>196</v>
      </c>
      <c r="D235" s="1" t="s">
        <v>86</v>
      </c>
      <c r="E235" s="1">
        <v>69</v>
      </c>
      <c r="F235" s="1">
        <v>3</v>
      </c>
      <c r="G235" s="2" t="str">
        <f t="shared" si="12"/>
        <v>69-3</v>
      </c>
      <c r="H235" s="1">
        <v>75</v>
      </c>
      <c r="I235" s="1">
        <v>75.5</v>
      </c>
      <c r="J235" s="3" t="str">
        <f>IF(((VLOOKUP($G235,Depth_Lookup!$A$3:$J$561,9,0))-(I235/100))&gt;=0,"Good","Too Long")</f>
        <v>Good</v>
      </c>
      <c r="K235" s="28">
        <f>(VLOOKUP($G235,Depth_Lookup!$A$3:$J$561,10,0))+(H235/100)</f>
        <v>139.83500000000001</v>
      </c>
      <c r="L235" s="28">
        <f>(VLOOKUP($G235,Depth_Lookup!$A$3:$J$561,10,0))+(I235/100)</f>
        <v>139.84</v>
      </c>
      <c r="M235" s="29" t="s">
        <v>213</v>
      </c>
      <c r="N235" s="1">
        <v>1</v>
      </c>
      <c r="P235" s="1" t="s">
        <v>214</v>
      </c>
      <c r="Q235" s="2" t="str">
        <f t="shared" si="13"/>
        <v xml:space="preserve"> Websterite</v>
      </c>
      <c r="R235" s="1" t="s">
        <v>105</v>
      </c>
      <c r="S235" s="1" t="str">
        <f t="shared" si="14"/>
        <v>Intrusive</v>
      </c>
      <c r="T235" s="1" t="s">
        <v>101</v>
      </c>
      <c r="U235" s="1" t="s">
        <v>102</v>
      </c>
      <c r="V235" s="1" t="s">
        <v>112</v>
      </c>
      <c r="W235" s="30">
        <f>VLOOKUP(V235,definitions_list_lookup!$A$13:$B$19,2,0)</f>
        <v>5</v>
      </c>
      <c r="X235" s="1" t="s">
        <v>94</v>
      </c>
      <c r="Y235" s="1" t="s">
        <v>203</v>
      </c>
      <c r="AD235" s="6" t="s">
        <v>89</v>
      </c>
      <c r="AE235" s="2">
        <f>VLOOKUP(AD235,definitions_list_lookup!$V$13:$W$16,2,0)</f>
        <v>0</v>
      </c>
      <c r="AH235" s="31">
        <v>0</v>
      </c>
      <c r="AN235" s="31">
        <v>0</v>
      </c>
      <c r="AT235" s="31">
        <v>80</v>
      </c>
      <c r="AU235" s="1">
        <v>10</v>
      </c>
      <c r="AV235" s="1">
        <v>3</v>
      </c>
      <c r="AW235" s="1" t="s">
        <v>125</v>
      </c>
      <c r="AX235" s="1" t="s">
        <v>113</v>
      </c>
      <c r="AZ235" s="31">
        <v>20</v>
      </c>
      <c r="BA235" s="1">
        <v>10</v>
      </c>
      <c r="BB235" s="1">
        <v>3</v>
      </c>
      <c r="BC235" s="1" t="s">
        <v>125</v>
      </c>
      <c r="BD235" s="1" t="s">
        <v>113</v>
      </c>
      <c r="BF235" s="31">
        <v>0</v>
      </c>
      <c r="BL235" s="31">
        <v>0</v>
      </c>
      <c r="BX235" s="31">
        <v>0</v>
      </c>
      <c r="CE235" s="1" t="s">
        <v>215</v>
      </c>
      <c r="CL235" s="32">
        <f t="shared" si="15"/>
        <v>100</v>
      </c>
      <c r="CM235" s="1" t="e">
        <f>VLOOKUP(O235,definitions_list_lookup!$K$30:$L$54,2,0)</f>
        <v>#N/A</v>
      </c>
    </row>
    <row r="236" spans="1:91">
      <c r="A236" s="27">
        <v>43304</v>
      </c>
      <c r="B236" s="1" t="s">
        <v>196</v>
      </c>
      <c r="D236" s="1" t="s">
        <v>86</v>
      </c>
      <c r="E236" s="1">
        <v>69</v>
      </c>
      <c r="F236" s="1">
        <v>3</v>
      </c>
      <c r="G236" s="2" t="str">
        <f t="shared" si="12"/>
        <v>69-3</v>
      </c>
      <c r="H236" s="1">
        <v>75.5</v>
      </c>
      <c r="I236" s="1">
        <v>93</v>
      </c>
      <c r="J236" s="3" t="str">
        <f>IF(((VLOOKUP($G236,Depth_Lookup!$A$3:$J$561,9,0))-(I236/100))&gt;=0,"Good","Too Long")</f>
        <v>Good</v>
      </c>
      <c r="K236" s="28">
        <f>(VLOOKUP($G236,Depth_Lookup!$A$3:$J$561,10,0))+(H236/100)</f>
        <v>139.84</v>
      </c>
      <c r="L236" s="28">
        <f>(VLOOKUP($G236,Depth_Lookup!$A$3:$J$561,10,0))+(I236/100)</f>
        <v>140.01500000000001</v>
      </c>
      <c r="M236" s="29" t="s">
        <v>216</v>
      </c>
      <c r="N236" s="1">
        <v>2</v>
      </c>
      <c r="P236" s="1" t="s">
        <v>91</v>
      </c>
      <c r="Q236" s="2" t="str">
        <f t="shared" si="13"/>
        <v xml:space="preserve"> Dunite</v>
      </c>
      <c r="R236" s="1" t="s">
        <v>105</v>
      </c>
      <c r="S236" s="1" t="str">
        <f t="shared" si="14"/>
        <v>Continuous</v>
      </c>
      <c r="T236" s="1" t="s">
        <v>101</v>
      </c>
      <c r="U236" s="1" t="s">
        <v>102</v>
      </c>
      <c r="V236" s="1" t="s">
        <v>131</v>
      </c>
      <c r="W236" s="30">
        <f>VLOOKUP(V236,definitions_list_lookup!$A$13:$B$19,2,0)</f>
        <v>4</v>
      </c>
      <c r="X236" s="1" t="s">
        <v>94</v>
      </c>
      <c r="Y236" s="1" t="s">
        <v>95</v>
      </c>
      <c r="AD236" s="6" t="s">
        <v>89</v>
      </c>
      <c r="AE236" s="2">
        <f>VLOOKUP(AD236,definitions_list_lookup!$V$13:$W$16,2,0)</f>
        <v>0</v>
      </c>
      <c r="AH236" s="31">
        <v>99</v>
      </c>
      <c r="AI236" s="1">
        <v>2</v>
      </c>
      <c r="AJ236" s="1">
        <v>1</v>
      </c>
      <c r="AK236" s="1" t="s">
        <v>97</v>
      </c>
      <c r="AL236" s="1" t="s">
        <v>98</v>
      </c>
      <c r="AN236" s="31">
        <v>0</v>
      </c>
      <c r="AT236" s="31">
        <v>0</v>
      </c>
      <c r="AZ236" s="31">
        <v>0</v>
      </c>
      <c r="BF236" s="31">
        <v>0</v>
      </c>
      <c r="BL236" s="31">
        <v>1</v>
      </c>
      <c r="BM236" s="1">
        <v>1</v>
      </c>
      <c r="BN236" s="1">
        <v>0.5</v>
      </c>
      <c r="BO236" s="1" t="s">
        <v>118</v>
      </c>
      <c r="BP236" s="1" t="s">
        <v>98</v>
      </c>
      <c r="BX236" s="31">
        <v>0</v>
      </c>
      <c r="CE236" s="1" t="s">
        <v>205</v>
      </c>
      <c r="CL236" s="32">
        <f t="shared" si="15"/>
        <v>100</v>
      </c>
      <c r="CM236" s="1" t="e">
        <f>VLOOKUP(O236,definitions_list_lookup!$K$30:$L$54,2,0)</f>
        <v>#N/A</v>
      </c>
    </row>
    <row r="237" spans="1:91">
      <c r="A237" s="27">
        <v>43304</v>
      </c>
      <c r="B237" s="1" t="s">
        <v>196</v>
      </c>
      <c r="D237" s="1" t="s">
        <v>86</v>
      </c>
      <c r="E237" s="1">
        <v>69</v>
      </c>
      <c r="F237" s="1">
        <v>4</v>
      </c>
      <c r="G237" s="2" t="str">
        <f t="shared" si="12"/>
        <v>69-4</v>
      </c>
      <c r="H237" s="1">
        <v>0</v>
      </c>
      <c r="I237" s="1">
        <v>20.5</v>
      </c>
      <c r="J237" s="3" t="str">
        <f>IF(((VLOOKUP($G237,Depth_Lookup!$A$3:$J$561,9,0))-(I237/100))&gt;=0,"Good","Too Long")</f>
        <v>Good</v>
      </c>
      <c r="K237" s="28">
        <f>(VLOOKUP($G237,Depth_Lookup!$A$3:$J$561,10,0))+(H237/100)</f>
        <v>140.01499999999999</v>
      </c>
      <c r="L237" s="28">
        <f>(VLOOKUP($G237,Depth_Lookup!$A$3:$J$561,10,0))+(I237/100)</f>
        <v>140.22</v>
      </c>
      <c r="M237" s="29" t="s">
        <v>216</v>
      </c>
      <c r="N237" s="1">
        <v>2</v>
      </c>
      <c r="P237" s="1" t="s">
        <v>91</v>
      </c>
      <c r="Q237" s="2" t="str">
        <f t="shared" si="13"/>
        <v xml:space="preserve"> Dunite</v>
      </c>
      <c r="R237" s="1" t="s">
        <v>100</v>
      </c>
      <c r="S237" s="1" t="str">
        <f t="shared" si="14"/>
        <v>Intrusive</v>
      </c>
      <c r="V237" s="1" t="s">
        <v>131</v>
      </c>
      <c r="W237" s="30">
        <f>VLOOKUP(V237,definitions_list_lookup!$A$13:$B$19,2,0)</f>
        <v>4</v>
      </c>
      <c r="X237" s="1" t="s">
        <v>94</v>
      </c>
      <c r="Y237" s="1" t="s">
        <v>95</v>
      </c>
      <c r="AD237" s="6" t="s">
        <v>89</v>
      </c>
      <c r="AE237" s="2">
        <f>VLOOKUP(AD237,definitions_list_lookup!$V$13:$W$16,2,0)</f>
        <v>0</v>
      </c>
      <c r="AH237" s="31">
        <v>99</v>
      </c>
      <c r="AI237" s="1">
        <v>2</v>
      </c>
      <c r="AJ237" s="1">
        <v>1</v>
      </c>
      <c r="AK237" s="1" t="s">
        <v>97</v>
      </c>
      <c r="AL237" s="1" t="s">
        <v>98</v>
      </c>
      <c r="AN237" s="31">
        <v>0</v>
      </c>
      <c r="AT237" s="31">
        <v>0</v>
      </c>
      <c r="AZ237" s="31">
        <v>0</v>
      </c>
      <c r="BF237" s="31">
        <v>0</v>
      </c>
      <c r="BL237" s="31">
        <v>1</v>
      </c>
      <c r="BM237" s="1">
        <v>1</v>
      </c>
      <c r="BN237" s="1">
        <v>0.5</v>
      </c>
      <c r="BO237" s="1" t="s">
        <v>118</v>
      </c>
      <c r="BP237" s="1" t="s">
        <v>98</v>
      </c>
      <c r="BX237" s="31">
        <v>0</v>
      </c>
      <c r="CE237" s="1" t="s">
        <v>205</v>
      </c>
      <c r="CL237" s="32">
        <f t="shared" si="15"/>
        <v>100</v>
      </c>
      <c r="CM237" s="1" t="e">
        <f>VLOOKUP(O237,definitions_list_lookup!$K$30:$L$54,2,0)</f>
        <v>#N/A</v>
      </c>
    </row>
    <row r="238" spans="1:91">
      <c r="A238" s="27">
        <v>43304</v>
      </c>
      <c r="B238" s="1" t="s">
        <v>196</v>
      </c>
      <c r="D238" s="1" t="s">
        <v>86</v>
      </c>
      <c r="E238" s="1">
        <v>69</v>
      </c>
      <c r="F238" s="1">
        <v>4</v>
      </c>
      <c r="G238" s="2" t="str">
        <f t="shared" si="12"/>
        <v>69-4</v>
      </c>
      <c r="H238" s="1">
        <v>20.5</v>
      </c>
      <c r="I238" s="1">
        <v>32</v>
      </c>
      <c r="J238" s="3" t="str">
        <f>IF(((VLOOKUP($G238,Depth_Lookup!$A$3:$J$561,9,0))-(I238/100))&gt;=0,"Good","Too Long")</f>
        <v>Good</v>
      </c>
      <c r="K238" s="28">
        <f>(VLOOKUP($G238,Depth_Lookup!$A$3:$J$561,10,0))+(H238/100)</f>
        <v>140.22</v>
      </c>
      <c r="L238" s="28">
        <f>(VLOOKUP($G238,Depth_Lookup!$A$3:$J$561,10,0))+(I238/100)</f>
        <v>140.33499999999998</v>
      </c>
      <c r="M238" s="29" t="s">
        <v>217</v>
      </c>
      <c r="N238" s="1">
        <v>1</v>
      </c>
      <c r="P238" s="1" t="s">
        <v>218</v>
      </c>
      <c r="Q238" s="2" t="str">
        <f t="shared" si="13"/>
        <v xml:space="preserve"> Anorthosite</v>
      </c>
      <c r="R238" s="1" t="s">
        <v>105</v>
      </c>
      <c r="S238" s="1" t="str">
        <f t="shared" si="14"/>
        <v>Intrusive</v>
      </c>
      <c r="T238" s="1" t="s">
        <v>101</v>
      </c>
      <c r="U238" s="1" t="s">
        <v>219</v>
      </c>
      <c r="V238" s="1" t="s">
        <v>112</v>
      </c>
      <c r="W238" s="30">
        <f>VLOOKUP(V238,definitions_list_lookup!$A$13:$B$19,2,0)</f>
        <v>5</v>
      </c>
      <c r="X238" s="1" t="s">
        <v>94</v>
      </c>
      <c r="Y238" s="1" t="s">
        <v>95</v>
      </c>
      <c r="AD238" s="6" t="s">
        <v>89</v>
      </c>
      <c r="AE238" s="2">
        <f>VLOOKUP(AD238,definitions_list_lookup!$V$13:$W$16,2,0)</f>
        <v>0</v>
      </c>
      <c r="AH238" s="31">
        <v>0</v>
      </c>
      <c r="AN238" s="31">
        <v>100</v>
      </c>
      <c r="AO238" s="1">
        <v>15</v>
      </c>
      <c r="AP238" s="1">
        <v>10</v>
      </c>
      <c r="AQ238" s="1" t="s">
        <v>97</v>
      </c>
      <c r="AR238" s="1" t="s">
        <v>113</v>
      </c>
      <c r="AT238" s="31">
        <v>0</v>
      </c>
      <c r="AZ238" s="31">
        <v>0</v>
      </c>
      <c r="BF238" s="31">
        <v>0</v>
      </c>
      <c r="BL238" s="31">
        <v>0</v>
      </c>
      <c r="BX238" s="31">
        <v>0</v>
      </c>
      <c r="CE238" s="1" t="s">
        <v>220</v>
      </c>
      <c r="CL238" s="32">
        <f t="shared" si="15"/>
        <v>100</v>
      </c>
      <c r="CM238" s="1" t="e">
        <f>VLOOKUP(O238,definitions_list_lookup!$K$30:$L$54,2,0)</f>
        <v>#N/A</v>
      </c>
    </row>
    <row r="239" spans="1:91">
      <c r="A239" s="27">
        <v>43304</v>
      </c>
      <c r="B239" s="1" t="s">
        <v>196</v>
      </c>
      <c r="D239" s="1" t="s">
        <v>86</v>
      </c>
      <c r="E239" s="1">
        <v>69</v>
      </c>
      <c r="F239" s="1">
        <v>4</v>
      </c>
      <c r="G239" s="2" t="str">
        <f t="shared" si="12"/>
        <v>69-4</v>
      </c>
      <c r="H239" s="1">
        <v>32</v>
      </c>
      <c r="I239" s="1">
        <v>68.5</v>
      </c>
      <c r="J239" s="3" t="str">
        <f>IF(((VLOOKUP($G239,Depth_Lookup!$A$3:$J$561,9,0))-(I239/100))&gt;=0,"Good","Too Long")</f>
        <v>Good</v>
      </c>
      <c r="K239" s="28">
        <f>(VLOOKUP($G239,Depth_Lookup!$A$3:$J$561,10,0))+(H239/100)</f>
        <v>140.33499999999998</v>
      </c>
      <c r="L239" s="28">
        <f>(VLOOKUP($G239,Depth_Lookup!$A$3:$J$561,10,0))+(I239/100)</f>
        <v>140.69999999999999</v>
      </c>
      <c r="M239" s="29" t="s">
        <v>221</v>
      </c>
      <c r="N239" s="1">
        <v>1</v>
      </c>
      <c r="O239" s="1" t="s">
        <v>207</v>
      </c>
      <c r="P239" s="1" t="s">
        <v>91</v>
      </c>
      <c r="Q239" s="2" t="str">
        <f t="shared" si="13"/>
        <v>Orthopyroxene-bearing  Dunite</v>
      </c>
      <c r="R239" s="1" t="s">
        <v>105</v>
      </c>
      <c r="S239" s="1" t="str">
        <f t="shared" si="14"/>
        <v>Continuous</v>
      </c>
      <c r="T239" s="1" t="s">
        <v>101</v>
      </c>
      <c r="U239" s="1" t="s">
        <v>219</v>
      </c>
      <c r="V239" s="1" t="s">
        <v>131</v>
      </c>
      <c r="W239" s="30">
        <f>VLOOKUP(V239,definitions_list_lookup!$A$13:$B$19,2,0)</f>
        <v>4</v>
      </c>
      <c r="X239" s="1" t="s">
        <v>94</v>
      </c>
      <c r="Y239" s="1" t="s">
        <v>95</v>
      </c>
      <c r="AD239" s="6" t="s">
        <v>89</v>
      </c>
      <c r="AE239" s="2">
        <f>VLOOKUP(AD239,definitions_list_lookup!$V$13:$W$16,2,0)</f>
        <v>0</v>
      </c>
      <c r="AH239" s="31">
        <v>97</v>
      </c>
      <c r="AI239" s="1">
        <v>1</v>
      </c>
      <c r="AJ239" s="1">
        <v>0.5</v>
      </c>
      <c r="AK239" s="1" t="s">
        <v>97</v>
      </c>
      <c r="AL239" s="1" t="s">
        <v>98</v>
      </c>
      <c r="AN239" s="31">
        <v>0</v>
      </c>
      <c r="AT239" s="31">
        <v>0</v>
      </c>
      <c r="AZ239" s="31">
        <v>2</v>
      </c>
      <c r="BA239" s="1">
        <v>2</v>
      </c>
      <c r="BB239" s="1">
        <v>1</v>
      </c>
      <c r="BC239" s="1" t="s">
        <v>97</v>
      </c>
      <c r="BD239" s="1" t="s">
        <v>98</v>
      </c>
      <c r="BF239" s="31">
        <v>0</v>
      </c>
      <c r="BL239" s="31">
        <v>1</v>
      </c>
      <c r="BM239" s="1">
        <v>1</v>
      </c>
      <c r="BN239" s="1">
        <v>0.2</v>
      </c>
      <c r="BO239" s="1" t="s">
        <v>118</v>
      </c>
      <c r="BP239" s="1" t="s">
        <v>98</v>
      </c>
      <c r="BX239" s="31">
        <v>0</v>
      </c>
      <c r="CE239" s="1" t="s">
        <v>208</v>
      </c>
      <c r="CL239" s="32">
        <f t="shared" si="15"/>
        <v>100</v>
      </c>
      <c r="CM239" s="1" t="str">
        <f>VLOOKUP(O239,definitions_list_lookup!$K$30:$L$54,2,0)</f>
        <v>Opx-b</v>
      </c>
    </row>
    <row r="240" spans="1:91">
      <c r="A240" s="27">
        <v>43304</v>
      </c>
      <c r="B240" s="1" t="s">
        <v>196</v>
      </c>
      <c r="D240" s="1" t="s">
        <v>86</v>
      </c>
      <c r="E240" s="1">
        <v>70</v>
      </c>
      <c r="F240" s="1">
        <v>1</v>
      </c>
      <c r="G240" s="2" t="str">
        <f t="shared" si="12"/>
        <v>70-1</v>
      </c>
      <c r="H240" s="1">
        <v>0</v>
      </c>
      <c r="I240" s="1">
        <v>74</v>
      </c>
      <c r="J240" s="3" t="str">
        <f>IF(((VLOOKUP($G240,Depth_Lookup!$A$3:$J$561,9,0))-(I240/100))&gt;=0,"Good","Too Long")</f>
        <v>Good</v>
      </c>
      <c r="K240" s="28">
        <f>(VLOOKUP($G240,Depth_Lookup!$A$3:$J$561,10,0))+(H240/100)</f>
        <v>140.6</v>
      </c>
      <c r="L240" s="28">
        <f>(VLOOKUP($G240,Depth_Lookup!$A$3:$J$561,10,0))+(I240/100)</f>
        <v>141.34</v>
      </c>
      <c r="M240" s="29" t="s">
        <v>221</v>
      </c>
      <c r="N240" s="1">
        <v>1</v>
      </c>
      <c r="O240" s="1" t="s">
        <v>207</v>
      </c>
      <c r="P240" s="1" t="s">
        <v>91</v>
      </c>
      <c r="Q240" s="2" t="str">
        <f t="shared" si="13"/>
        <v>Orthopyroxene-bearing  Dunite</v>
      </c>
      <c r="R240" s="1" t="s">
        <v>100</v>
      </c>
      <c r="S240" s="1" t="str">
        <f t="shared" si="14"/>
        <v>Intrusive</v>
      </c>
      <c r="V240" s="1" t="s">
        <v>131</v>
      </c>
      <c r="W240" s="30">
        <f>VLOOKUP(V240,definitions_list_lookup!$A$13:$B$19,2,0)</f>
        <v>4</v>
      </c>
      <c r="X240" s="1" t="s">
        <v>94</v>
      </c>
      <c r="Y240" s="1" t="s">
        <v>95</v>
      </c>
      <c r="AD240" s="6" t="s">
        <v>89</v>
      </c>
      <c r="AE240" s="2">
        <f>VLOOKUP(AD240,definitions_list_lookup!$V$13:$W$16,2,0)</f>
        <v>0</v>
      </c>
      <c r="AH240" s="31">
        <v>97</v>
      </c>
      <c r="AI240" s="1">
        <v>1</v>
      </c>
      <c r="AJ240" s="1">
        <v>0.5</v>
      </c>
      <c r="AK240" s="1" t="s">
        <v>97</v>
      </c>
      <c r="AL240" s="1" t="s">
        <v>98</v>
      </c>
      <c r="AN240" s="31">
        <v>0</v>
      </c>
      <c r="AT240" s="31">
        <v>0</v>
      </c>
      <c r="AZ240" s="31">
        <v>2</v>
      </c>
      <c r="BA240" s="1">
        <v>2</v>
      </c>
      <c r="BB240" s="1">
        <v>1</v>
      </c>
      <c r="BC240" s="1" t="s">
        <v>97</v>
      </c>
      <c r="BD240" s="1" t="s">
        <v>98</v>
      </c>
      <c r="BF240" s="31">
        <v>0</v>
      </c>
      <c r="BL240" s="31">
        <v>1</v>
      </c>
      <c r="BM240" s="1">
        <v>1</v>
      </c>
      <c r="BN240" s="1">
        <v>0.2</v>
      </c>
      <c r="BO240" s="1" t="s">
        <v>118</v>
      </c>
      <c r="BP240" s="1" t="s">
        <v>98</v>
      </c>
      <c r="BX240" s="31">
        <v>0</v>
      </c>
      <c r="CE240" s="1" t="s">
        <v>208</v>
      </c>
      <c r="CL240" s="32">
        <f t="shared" si="15"/>
        <v>100</v>
      </c>
      <c r="CM240" s="1" t="str">
        <f>VLOOKUP(O240,definitions_list_lookup!$K$30:$L$54,2,0)</f>
        <v>Opx-b</v>
      </c>
    </row>
    <row r="241" spans="1:91">
      <c r="A241" s="27">
        <v>43304</v>
      </c>
      <c r="B241" s="1" t="s">
        <v>196</v>
      </c>
      <c r="D241" s="1" t="s">
        <v>86</v>
      </c>
      <c r="E241" s="1">
        <v>70</v>
      </c>
      <c r="F241" s="1">
        <v>1</v>
      </c>
      <c r="G241" s="2" t="str">
        <f t="shared" si="12"/>
        <v>70-1</v>
      </c>
      <c r="H241" s="1">
        <v>74</v>
      </c>
      <c r="I241" s="1">
        <v>74.5</v>
      </c>
      <c r="J241" s="3" t="str">
        <f>IF(((VLOOKUP($G241,Depth_Lookup!$A$3:$J$561,9,0))-(I241/100))&gt;=0,"Good","Too Long")</f>
        <v>Good</v>
      </c>
      <c r="K241" s="28">
        <f>(VLOOKUP($G241,Depth_Lookup!$A$3:$J$561,10,0))+(H241/100)</f>
        <v>141.34</v>
      </c>
      <c r="L241" s="28">
        <f>(VLOOKUP($G241,Depth_Lookup!$A$3:$J$561,10,0))+(I241/100)</f>
        <v>141.345</v>
      </c>
      <c r="M241" s="29" t="s">
        <v>222</v>
      </c>
      <c r="N241" s="1">
        <v>1</v>
      </c>
      <c r="P241" s="1" t="s">
        <v>104</v>
      </c>
      <c r="Q241" s="2" t="str">
        <f t="shared" si="13"/>
        <v xml:space="preserve"> Gabbro</v>
      </c>
      <c r="R241" s="1" t="s">
        <v>105</v>
      </c>
      <c r="S241" s="1" t="str">
        <f t="shared" si="14"/>
        <v>Intrusive</v>
      </c>
      <c r="T241" s="1" t="s">
        <v>101</v>
      </c>
      <c r="U241" s="1" t="s">
        <v>102</v>
      </c>
      <c r="V241" s="1" t="s">
        <v>131</v>
      </c>
      <c r="W241" s="30">
        <f>VLOOKUP(V241,definitions_list_lookup!$A$13:$B$19,2,0)</f>
        <v>4</v>
      </c>
      <c r="X241" s="1" t="s">
        <v>94</v>
      </c>
      <c r="Y241" s="1" t="s">
        <v>95</v>
      </c>
      <c r="AD241" s="6" t="s">
        <v>89</v>
      </c>
      <c r="AE241" s="2">
        <f>VLOOKUP(AD241,definitions_list_lookup!$V$13:$W$16,2,0)</f>
        <v>0</v>
      </c>
      <c r="AH241" s="31">
        <v>0</v>
      </c>
      <c r="AN241" s="31">
        <v>70</v>
      </c>
      <c r="AO241" s="1">
        <v>4</v>
      </c>
      <c r="AP241" s="1">
        <v>1</v>
      </c>
      <c r="AQ241" s="1" t="s">
        <v>97</v>
      </c>
      <c r="AR241" s="1" t="s">
        <v>113</v>
      </c>
      <c r="AT241" s="31">
        <v>30</v>
      </c>
      <c r="AU241" s="1">
        <v>3</v>
      </c>
      <c r="AV241" s="1">
        <v>1</v>
      </c>
      <c r="AW241" s="1" t="s">
        <v>97</v>
      </c>
      <c r="AX241" s="1" t="s">
        <v>113</v>
      </c>
      <c r="AZ241" s="31">
        <v>0</v>
      </c>
      <c r="BF241" s="31">
        <v>0</v>
      </c>
      <c r="BL241" s="31">
        <v>0</v>
      </c>
      <c r="BX241" s="31">
        <v>0</v>
      </c>
      <c r="CE241" s="1" t="s">
        <v>210</v>
      </c>
      <c r="CL241" s="32">
        <f t="shared" si="15"/>
        <v>100</v>
      </c>
      <c r="CM241" s="1" t="e">
        <f>VLOOKUP(O241,definitions_list_lookup!$K$30:$L$54,2,0)</f>
        <v>#N/A</v>
      </c>
    </row>
    <row r="242" spans="1:91">
      <c r="A242" s="27">
        <v>43304</v>
      </c>
      <c r="B242" s="1" t="s">
        <v>196</v>
      </c>
      <c r="D242" s="1" t="s">
        <v>86</v>
      </c>
      <c r="E242" s="1">
        <v>70</v>
      </c>
      <c r="F242" s="1">
        <v>1</v>
      </c>
      <c r="G242" s="2" t="str">
        <f t="shared" si="12"/>
        <v>70-1</v>
      </c>
      <c r="H242" s="1">
        <v>74.5</v>
      </c>
      <c r="I242" s="1">
        <v>87.5</v>
      </c>
      <c r="J242" s="3" t="str">
        <f>IF(((VLOOKUP($G242,Depth_Lookup!$A$3:$J$561,9,0))-(I242/100))&gt;=0,"Good","Too Long")</f>
        <v>Good</v>
      </c>
      <c r="K242" s="28">
        <f>(VLOOKUP($G242,Depth_Lookup!$A$3:$J$561,10,0))+(H242/100)</f>
        <v>141.345</v>
      </c>
      <c r="L242" s="28">
        <f>(VLOOKUP($G242,Depth_Lookup!$A$3:$J$561,10,0))+(I242/100)</f>
        <v>141.47499999999999</v>
      </c>
      <c r="M242" s="29" t="s">
        <v>223</v>
      </c>
      <c r="N242" s="1">
        <v>1</v>
      </c>
      <c r="O242" s="1" t="s">
        <v>207</v>
      </c>
      <c r="P242" s="1" t="s">
        <v>91</v>
      </c>
      <c r="Q242" s="2" t="str">
        <f t="shared" si="13"/>
        <v>Orthopyroxene-bearing  Dunite</v>
      </c>
      <c r="R242" s="1" t="s">
        <v>105</v>
      </c>
      <c r="S242" s="1" t="str">
        <f t="shared" si="14"/>
        <v>Modal</v>
      </c>
      <c r="T242" s="1" t="s">
        <v>101</v>
      </c>
      <c r="U242" s="1" t="s">
        <v>102</v>
      </c>
      <c r="V242" s="1" t="s">
        <v>131</v>
      </c>
      <c r="W242" s="30">
        <f>VLOOKUP(V242,definitions_list_lookup!$A$13:$B$19,2,0)</f>
        <v>4</v>
      </c>
      <c r="X242" s="1" t="s">
        <v>94</v>
      </c>
      <c r="Y242" s="1" t="s">
        <v>95</v>
      </c>
      <c r="AD242" s="6" t="s">
        <v>89</v>
      </c>
      <c r="AE242" s="2">
        <f>VLOOKUP(AD242,definitions_list_lookup!$V$13:$W$16,2,0)</f>
        <v>0</v>
      </c>
      <c r="AH242" s="31">
        <v>97</v>
      </c>
      <c r="AI242" s="1">
        <v>2</v>
      </c>
      <c r="AJ242" s="1">
        <v>1</v>
      </c>
      <c r="AK242" s="1" t="s">
        <v>97</v>
      </c>
      <c r="AL242" s="1" t="s">
        <v>98</v>
      </c>
      <c r="AN242" s="31">
        <v>0</v>
      </c>
      <c r="AT242" s="31">
        <v>0</v>
      </c>
      <c r="AZ242" s="31">
        <v>2</v>
      </c>
      <c r="BA242" s="1">
        <v>3</v>
      </c>
      <c r="BB242" s="1">
        <v>1</v>
      </c>
      <c r="BC242" s="1" t="s">
        <v>97</v>
      </c>
      <c r="BD242" s="1" t="s">
        <v>98</v>
      </c>
      <c r="BF242" s="31">
        <v>0</v>
      </c>
      <c r="BL242" s="31">
        <v>1</v>
      </c>
      <c r="BM242" s="1">
        <v>0.5</v>
      </c>
      <c r="BN242" s="1">
        <v>0.1</v>
      </c>
      <c r="BO242" s="1" t="s">
        <v>97</v>
      </c>
      <c r="BP242" s="1" t="s">
        <v>114</v>
      </c>
      <c r="BX242" s="31">
        <v>0</v>
      </c>
      <c r="CE242" s="1" t="s">
        <v>205</v>
      </c>
      <c r="CL242" s="32">
        <f t="shared" si="15"/>
        <v>100</v>
      </c>
      <c r="CM242" s="1" t="str">
        <f>VLOOKUP(O242,definitions_list_lookup!$K$30:$L$54,2,0)</f>
        <v>Opx-b</v>
      </c>
    </row>
    <row r="243" spans="1:91">
      <c r="A243" s="27">
        <v>43304</v>
      </c>
      <c r="B243" s="1" t="s">
        <v>196</v>
      </c>
      <c r="D243" s="1" t="s">
        <v>86</v>
      </c>
      <c r="E243" s="1">
        <v>70</v>
      </c>
      <c r="F243" s="1">
        <v>1</v>
      </c>
      <c r="G243" s="2" t="str">
        <f t="shared" si="12"/>
        <v>70-1</v>
      </c>
      <c r="H243" s="1">
        <v>87.5</v>
      </c>
      <c r="I243" s="1">
        <v>91.5</v>
      </c>
      <c r="J243" s="3" t="str">
        <f>IF(((VLOOKUP($G243,Depth_Lookup!$A$3:$J$561,9,0))-(I243/100))&gt;=0,"Good","Too Long")</f>
        <v>Good</v>
      </c>
      <c r="K243" s="28">
        <f>(VLOOKUP($G243,Depth_Lookup!$A$3:$J$561,10,0))+(H243/100)</f>
        <v>141.47499999999999</v>
      </c>
      <c r="L243" s="28">
        <f>(VLOOKUP($G243,Depth_Lookup!$A$3:$J$561,10,0))+(I243/100)</f>
        <v>141.51499999999999</v>
      </c>
      <c r="M243" s="29" t="s">
        <v>224</v>
      </c>
      <c r="N243" s="1">
        <v>2</v>
      </c>
      <c r="P243" s="1" t="s">
        <v>202</v>
      </c>
      <c r="Q243" s="2" t="str">
        <f t="shared" si="13"/>
        <v xml:space="preserve"> Harzburgite</v>
      </c>
      <c r="R243" s="1" t="s">
        <v>120</v>
      </c>
      <c r="S243" s="1" t="str">
        <f t="shared" si="14"/>
        <v>Continuous</v>
      </c>
      <c r="T243" s="1" t="s">
        <v>101</v>
      </c>
      <c r="U243" s="1" t="s">
        <v>102</v>
      </c>
      <c r="V243" s="1" t="s">
        <v>131</v>
      </c>
      <c r="W243" s="30">
        <f>VLOOKUP(V243,definitions_list_lookup!$A$13:$B$19,2,0)</f>
        <v>4</v>
      </c>
      <c r="X243" s="1" t="s">
        <v>94</v>
      </c>
      <c r="Y243" s="1" t="s">
        <v>203</v>
      </c>
      <c r="AD243" s="6" t="s">
        <v>89</v>
      </c>
      <c r="AE243" s="2">
        <f>VLOOKUP(AD243,definitions_list_lookup!$V$13:$W$16,2,0)</f>
        <v>0</v>
      </c>
      <c r="AH243" s="31">
        <v>0</v>
      </c>
      <c r="AN243" s="31">
        <v>79</v>
      </c>
      <c r="AO243" s="1">
        <v>2</v>
      </c>
      <c r="AP243" s="1">
        <v>1</v>
      </c>
      <c r="AQ243" s="1" t="s">
        <v>97</v>
      </c>
      <c r="AR243" s="1" t="s">
        <v>98</v>
      </c>
      <c r="AT243" s="31">
        <v>0</v>
      </c>
      <c r="AZ243" s="31">
        <v>20</v>
      </c>
      <c r="BA243" s="1">
        <v>4</v>
      </c>
      <c r="BB243" s="1">
        <v>1</v>
      </c>
      <c r="BC243" s="1" t="s">
        <v>97</v>
      </c>
      <c r="BD243" s="1" t="s">
        <v>98</v>
      </c>
      <c r="BF243" s="31">
        <v>0</v>
      </c>
      <c r="BL243" s="31">
        <v>1</v>
      </c>
      <c r="BM243" s="1">
        <v>2</v>
      </c>
      <c r="BN243" s="1">
        <v>0.5</v>
      </c>
      <c r="BO243" s="1" t="s">
        <v>118</v>
      </c>
      <c r="BP243" s="1" t="s">
        <v>98</v>
      </c>
      <c r="BX243" s="31">
        <v>0</v>
      </c>
      <c r="CE243" s="1" t="s">
        <v>204</v>
      </c>
      <c r="CL243" s="32">
        <f t="shared" si="15"/>
        <v>100</v>
      </c>
      <c r="CM243" s="1" t="e">
        <f>VLOOKUP(O243,definitions_list_lookup!$K$30:$L$54,2,0)</f>
        <v>#N/A</v>
      </c>
    </row>
    <row r="244" spans="1:91">
      <c r="A244" s="27">
        <v>43305</v>
      </c>
      <c r="B244" s="1" t="s">
        <v>225</v>
      </c>
      <c r="D244" s="1" t="s">
        <v>86</v>
      </c>
      <c r="E244" s="1">
        <v>70</v>
      </c>
      <c r="F244" s="1">
        <v>2</v>
      </c>
      <c r="G244" s="2" t="str">
        <f t="shared" si="12"/>
        <v>70-2</v>
      </c>
      <c r="H244" s="1">
        <v>0</v>
      </c>
      <c r="I244" s="1">
        <v>53</v>
      </c>
      <c r="J244" s="3" t="str">
        <f>IF(((VLOOKUP($G244,Depth_Lookup!$A$3:$J$561,9,0))-(I244/100))&gt;=0,"Good","Too Long")</f>
        <v>Good</v>
      </c>
      <c r="K244" s="28">
        <f>(VLOOKUP($G244,Depth_Lookup!$A$3:$J$561,10,0))+(H244/100)</f>
        <v>141.51499999999999</v>
      </c>
      <c r="L244" s="28">
        <f>(VLOOKUP($G244,Depth_Lookup!$A$3:$J$561,10,0))+(I244/100)</f>
        <v>142.04499999999999</v>
      </c>
      <c r="M244" s="29" t="s">
        <v>224</v>
      </c>
      <c r="N244" s="1">
        <v>2</v>
      </c>
      <c r="P244" s="1" t="s">
        <v>202</v>
      </c>
      <c r="Q244" s="2" t="str">
        <f t="shared" si="13"/>
        <v xml:space="preserve"> Harzburgite</v>
      </c>
      <c r="R244" s="1" t="s">
        <v>100</v>
      </c>
      <c r="S244" s="1" t="str">
        <f t="shared" si="14"/>
        <v>Intrusive</v>
      </c>
      <c r="V244" s="1" t="s">
        <v>131</v>
      </c>
      <c r="W244" s="30">
        <f>VLOOKUP(V244,definitions_list_lookup!$A$13:$B$19,2,0)</f>
        <v>4</v>
      </c>
      <c r="X244" s="1" t="s">
        <v>94</v>
      </c>
      <c r="Y244" s="1" t="s">
        <v>203</v>
      </c>
      <c r="AD244" s="6" t="s">
        <v>89</v>
      </c>
      <c r="AE244" s="2">
        <f>VLOOKUP(AD244,definitions_list_lookup!$V$13:$W$16,2,0)</f>
        <v>0</v>
      </c>
      <c r="AH244" s="31">
        <v>0</v>
      </c>
      <c r="AN244" s="31">
        <v>79</v>
      </c>
      <c r="AO244" s="1">
        <v>2</v>
      </c>
      <c r="AP244" s="1">
        <v>1</v>
      </c>
      <c r="AQ244" s="1" t="s">
        <v>97</v>
      </c>
      <c r="AR244" s="1" t="s">
        <v>98</v>
      </c>
      <c r="AT244" s="31">
        <v>0</v>
      </c>
      <c r="AZ244" s="31">
        <v>20</v>
      </c>
      <c r="BA244" s="1">
        <v>4</v>
      </c>
      <c r="BB244" s="1">
        <v>1</v>
      </c>
      <c r="BC244" s="1" t="s">
        <v>97</v>
      </c>
      <c r="BD244" s="1" t="s">
        <v>98</v>
      </c>
      <c r="BF244" s="31">
        <v>0</v>
      </c>
      <c r="BL244" s="31">
        <v>1</v>
      </c>
      <c r="BM244" s="1">
        <v>2</v>
      </c>
      <c r="BN244" s="1">
        <v>0.5</v>
      </c>
      <c r="BO244" s="1" t="s">
        <v>118</v>
      </c>
      <c r="BP244" s="1" t="s">
        <v>98</v>
      </c>
      <c r="BX244" s="31">
        <v>0</v>
      </c>
      <c r="CE244" s="1" t="s">
        <v>204</v>
      </c>
      <c r="CL244" s="32">
        <f t="shared" si="15"/>
        <v>100</v>
      </c>
      <c r="CM244" s="1" t="e">
        <f>VLOOKUP(O244,definitions_list_lookup!$K$30:$L$54,2,0)</f>
        <v>#N/A</v>
      </c>
    </row>
    <row r="245" spans="1:91">
      <c r="A245" s="27">
        <v>43305</v>
      </c>
      <c r="B245" s="1" t="s">
        <v>225</v>
      </c>
      <c r="D245" s="1" t="s">
        <v>86</v>
      </c>
      <c r="E245" s="1">
        <v>70</v>
      </c>
      <c r="F245" s="1">
        <v>2</v>
      </c>
      <c r="G245" s="2" t="str">
        <f t="shared" si="12"/>
        <v>70-2</v>
      </c>
      <c r="H245" s="1">
        <v>53</v>
      </c>
      <c r="I245" s="1">
        <v>57</v>
      </c>
      <c r="J245" s="3" t="str">
        <f>IF(((VLOOKUP($G245,Depth_Lookup!$A$3:$J$561,9,0))-(I245/100))&gt;=0,"Good","Too Long")</f>
        <v>Good</v>
      </c>
      <c r="K245" s="28">
        <f>(VLOOKUP($G245,Depth_Lookup!$A$3:$J$561,10,0))+(H245/100)</f>
        <v>142.04499999999999</v>
      </c>
      <c r="L245" s="28">
        <f>(VLOOKUP($G245,Depth_Lookup!$A$3:$J$561,10,0))+(I245/100)</f>
        <v>142.08499999999998</v>
      </c>
      <c r="M245" s="29" t="s">
        <v>226</v>
      </c>
      <c r="N245" s="1">
        <v>1</v>
      </c>
      <c r="O245" s="1" t="s">
        <v>227</v>
      </c>
      <c r="P245" s="1" t="s">
        <v>104</v>
      </c>
      <c r="Q245" s="2" t="str">
        <f t="shared" si="13"/>
        <v>Hornblende-bearing  Gabbro</v>
      </c>
      <c r="R245" s="1" t="s">
        <v>105</v>
      </c>
      <c r="S245" s="1" t="str">
        <f t="shared" si="14"/>
        <v>Intrusive</v>
      </c>
      <c r="T245" s="1" t="s">
        <v>101</v>
      </c>
      <c r="U245" s="1" t="s">
        <v>219</v>
      </c>
      <c r="V245" s="1" t="s">
        <v>112</v>
      </c>
      <c r="W245" s="30">
        <f>VLOOKUP(V245,definitions_list_lookup!$A$13:$B$19,2,0)</f>
        <v>5</v>
      </c>
      <c r="X245" s="1" t="s">
        <v>94</v>
      </c>
      <c r="Y245" s="1" t="s">
        <v>95</v>
      </c>
      <c r="AD245" s="6" t="s">
        <v>89</v>
      </c>
      <c r="AE245" s="2">
        <f>VLOOKUP(AD245,definitions_list_lookup!$V$13:$W$16,2,0)</f>
        <v>0</v>
      </c>
      <c r="AH245" s="31">
        <v>0</v>
      </c>
      <c r="AN245" s="31">
        <v>79.900000000000006</v>
      </c>
      <c r="AO245" s="1">
        <v>7</v>
      </c>
      <c r="AP245" s="1">
        <v>3</v>
      </c>
      <c r="AQ245" s="1" t="s">
        <v>97</v>
      </c>
      <c r="AR245" s="1" t="s">
        <v>113</v>
      </c>
      <c r="AT245" s="31">
        <v>15</v>
      </c>
      <c r="AU245" s="1">
        <v>10</v>
      </c>
      <c r="AV245" s="1">
        <v>4</v>
      </c>
      <c r="AW245" s="1" t="s">
        <v>97</v>
      </c>
      <c r="AX245" s="1" t="s">
        <v>113</v>
      </c>
      <c r="AZ245" s="31">
        <v>0</v>
      </c>
      <c r="BF245" s="31">
        <v>5</v>
      </c>
      <c r="BG245" s="1">
        <v>3</v>
      </c>
      <c r="BH245" s="1">
        <v>3</v>
      </c>
      <c r="BI245" s="1" t="s">
        <v>118</v>
      </c>
      <c r="BJ245" s="1" t="s">
        <v>98</v>
      </c>
      <c r="BL245" s="31">
        <v>0</v>
      </c>
      <c r="BX245" s="31">
        <v>0.1</v>
      </c>
      <c r="BY245" s="1">
        <v>2</v>
      </c>
      <c r="BZ245" s="1">
        <v>2</v>
      </c>
      <c r="CA245" s="1" t="s">
        <v>118</v>
      </c>
      <c r="CB245" s="1" t="s">
        <v>98</v>
      </c>
      <c r="CC245" s="1" t="s">
        <v>228</v>
      </c>
      <c r="CE245" s="1" t="s">
        <v>229</v>
      </c>
      <c r="CL245" s="32">
        <f t="shared" si="15"/>
        <v>100</v>
      </c>
      <c r="CM245" s="1" t="str">
        <f>VLOOKUP(O245,definitions_list_lookup!$K$30:$L$54,2,0)</f>
        <v>Hbl-b</v>
      </c>
    </row>
    <row r="246" spans="1:91">
      <c r="A246" s="27">
        <v>43305</v>
      </c>
      <c r="B246" s="1" t="s">
        <v>225</v>
      </c>
      <c r="D246" s="1" t="s">
        <v>86</v>
      </c>
      <c r="E246" s="1">
        <v>70</v>
      </c>
      <c r="F246" s="1">
        <v>2</v>
      </c>
      <c r="G246" s="2" t="str">
        <f t="shared" si="12"/>
        <v>70-2</v>
      </c>
      <c r="H246" s="1">
        <v>57</v>
      </c>
      <c r="I246" s="1">
        <v>93</v>
      </c>
      <c r="J246" s="3" t="str">
        <f>IF(((VLOOKUP($G246,Depth_Lookup!$A$3:$J$561,9,0))-(I246/100))&gt;=0,"Good","Too Long")</f>
        <v>Good</v>
      </c>
      <c r="K246" s="28">
        <f>(VLOOKUP($G246,Depth_Lookup!$A$3:$J$561,10,0))+(H246/100)</f>
        <v>142.08499999999998</v>
      </c>
      <c r="L246" s="28">
        <f>(VLOOKUP($G246,Depth_Lookup!$A$3:$J$561,10,0))+(I246/100)</f>
        <v>142.44499999999999</v>
      </c>
      <c r="M246" s="29" t="s">
        <v>230</v>
      </c>
      <c r="N246" s="1">
        <v>4</v>
      </c>
      <c r="P246" s="1" t="s">
        <v>202</v>
      </c>
      <c r="Q246" s="2" t="str">
        <f t="shared" si="13"/>
        <v xml:space="preserve"> Harzburgite</v>
      </c>
      <c r="R246" s="1" t="s">
        <v>105</v>
      </c>
      <c r="S246" s="1" t="str">
        <f t="shared" si="14"/>
        <v>Continuous</v>
      </c>
      <c r="T246" s="1" t="s">
        <v>101</v>
      </c>
      <c r="U246" s="1" t="s">
        <v>219</v>
      </c>
      <c r="V246" s="1" t="s">
        <v>131</v>
      </c>
      <c r="W246" s="30">
        <f>VLOOKUP(V246,definitions_list_lookup!$A$13:$B$19,2,0)</f>
        <v>4</v>
      </c>
      <c r="X246" s="1" t="s">
        <v>94</v>
      </c>
      <c r="Y246" s="1" t="s">
        <v>203</v>
      </c>
      <c r="AD246" s="6" t="s">
        <v>89</v>
      </c>
      <c r="AE246" s="2">
        <f>VLOOKUP(AD246,definitions_list_lookup!$V$13:$W$16,2,0)</f>
        <v>0</v>
      </c>
      <c r="AH246" s="31">
        <v>84</v>
      </c>
      <c r="AI246" s="1">
        <v>2</v>
      </c>
      <c r="AJ246" s="1">
        <v>1</v>
      </c>
      <c r="AK246" s="1" t="s">
        <v>97</v>
      </c>
      <c r="AL246" s="1" t="s">
        <v>98</v>
      </c>
      <c r="AN246" s="31">
        <v>0</v>
      </c>
      <c r="AT246" s="31">
        <v>0</v>
      </c>
      <c r="AZ246" s="31">
        <v>15</v>
      </c>
      <c r="BA246" s="1">
        <v>5</v>
      </c>
      <c r="BB246" s="1">
        <v>2</v>
      </c>
      <c r="BC246" s="1" t="s">
        <v>97</v>
      </c>
      <c r="BD246" s="1" t="s">
        <v>98</v>
      </c>
      <c r="BF246" s="31">
        <v>0</v>
      </c>
      <c r="BL246" s="31">
        <v>1</v>
      </c>
      <c r="BM246" s="1">
        <v>1</v>
      </c>
      <c r="BN246" s="1">
        <v>0.5</v>
      </c>
      <c r="BO246" s="1" t="s">
        <v>118</v>
      </c>
      <c r="BP246" s="1" t="s">
        <v>98</v>
      </c>
      <c r="BX246" s="31">
        <v>0</v>
      </c>
      <c r="CE246" s="1" t="s">
        <v>204</v>
      </c>
      <c r="CL246" s="32">
        <f t="shared" si="15"/>
        <v>100</v>
      </c>
      <c r="CM246" s="1" t="e">
        <f>VLOOKUP(O246,definitions_list_lookup!$K$30:$L$54,2,0)</f>
        <v>#N/A</v>
      </c>
    </row>
    <row r="247" spans="1:91">
      <c r="A247" s="27">
        <v>43305</v>
      </c>
      <c r="B247" s="1" t="s">
        <v>225</v>
      </c>
      <c r="D247" s="1" t="s">
        <v>86</v>
      </c>
      <c r="E247" s="1">
        <v>70</v>
      </c>
      <c r="F247" s="1">
        <v>3</v>
      </c>
      <c r="G247" s="2" t="str">
        <f t="shared" si="12"/>
        <v>70-3</v>
      </c>
      <c r="H247" s="1">
        <v>0</v>
      </c>
      <c r="I247" s="1">
        <v>65.5</v>
      </c>
      <c r="J247" s="3" t="str">
        <f>IF(((VLOOKUP($G247,Depth_Lookup!$A$3:$J$561,9,0))-(I247/100))&gt;=0,"Good","Too Long")</f>
        <v>Good</v>
      </c>
      <c r="K247" s="28">
        <f>(VLOOKUP($G247,Depth_Lookup!$A$3:$J$561,10,0))+(H247/100)</f>
        <v>142.44499999999999</v>
      </c>
      <c r="L247" s="28">
        <f>(VLOOKUP($G247,Depth_Lookup!$A$3:$J$561,10,0))+(I247/100)</f>
        <v>143.1</v>
      </c>
      <c r="M247" s="29" t="s">
        <v>230</v>
      </c>
      <c r="N247" s="1">
        <v>4</v>
      </c>
      <c r="P247" s="1" t="s">
        <v>202</v>
      </c>
      <c r="Q247" s="2" t="str">
        <f t="shared" si="13"/>
        <v xml:space="preserve"> Harzburgite</v>
      </c>
      <c r="R247" s="1" t="s">
        <v>100</v>
      </c>
      <c r="S247" s="1" t="str">
        <f t="shared" si="14"/>
        <v>Continuous</v>
      </c>
      <c r="V247" s="1" t="s">
        <v>131</v>
      </c>
      <c r="W247" s="30">
        <f>VLOOKUP(V247,definitions_list_lookup!$A$13:$B$19,2,0)</f>
        <v>4</v>
      </c>
      <c r="X247" s="1" t="s">
        <v>94</v>
      </c>
      <c r="Y247" s="1" t="s">
        <v>203</v>
      </c>
      <c r="AD247" s="6" t="s">
        <v>89</v>
      </c>
      <c r="AE247" s="2">
        <f>VLOOKUP(AD247,definitions_list_lookup!$V$13:$W$16,2,0)</f>
        <v>0</v>
      </c>
      <c r="AH247" s="31">
        <v>84</v>
      </c>
      <c r="AI247" s="1">
        <v>2</v>
      </c>
      <c r="AJ247" s="1">
        <v>1</v>
      </c>
      <c r="AK247" s="1" t="s">
        <v>97</v>
      </c>
      <c r="AL247" s="1" t="s">
        <v>98</v>
      </c>
      <c r="AN247" s="31">
        <v>0</v>
      </c>
      <c r="AT247" s="31">
        <v>0</v>
      </c>
      <c r="AZ247" s="31">
        <v>15</v>
      </c>
      <c r="BA247" s="1">
        <v>5</v>
      </c>
      <c r="BB247" s="1">
        <v>2</v>
      </c>
      <c r="BC247" s="1" t="s">
        <v>97</v>
      </c>
      <c r="BD247" s="1" t="s">
        <v>98</v>
      </c>
      <c r="BF247" s="31">
        <v>0</v>
      </c>
      <c r="BL247" s="31">
        <v>1</v>
      </c>
      <c r="BM247" s="1">
        <v>1</v>
      </c>
      <c r="BN247" s="1">
        <v>0.5</v>
      </c>
      <c r="BO247" s="1" t="s">
        <v>118</v>
      </c>
      <c r="BP247" s="1" t="s">
        <v>98</v>
      </c>
      <c r="BX247" s="31">
        <v>0</v>
      </c>
      <c r="CE247" s="1" t="s">
        <v>204</v>
      </c>
      <c r="CL247" s="32">
        <f t="shared" si="15"/>
        <v>100</v>
      </c>
      <c r="CM247" s="1" t="e">
        <f>VLOOKUP(O247,definitions_list_lookup!$K$30:$L$54,2,0)</f>
        <v>#N/A</v>
      </c>
    </row>
    <row r="248" spans="1:91">
      <c r="A248" s="27">
        <v>43305</v>
      </c>
      <c r="B248" s="1" t="s">
        <v>225</v>
      </c>
      <c r="D248" s="1" t="s">
        <v>86</v>
      </c>
      <c r="E248" s="1">
        <v>70</v>
      </c>
      <c r="F248" s="1">
        <v>4</v>
      </c>
      <c r="G248" s="2" t="str">
        <f t="shared" si="12"/>
        <v>70-4</v>
      </c>
      <c r="H248" s="1">
        <v>0</v>
      </c>
      <c r="I248" s="1">
        <v>56</v>
      </c>
      <c r="J248" s="3" t="str">
        <f>IF(((VLOOKUP($G248,Depth_Lookup!$A$3:$J$561,9,0))-(I248/100))&gt;=0,"Good","Too Long")</f>
        <v>Good</v>
      </c>
      <c r="K248" s="28">
        <f>(VLOOKUP($G248,Depth_Lookup!$A$3:$J$561,10,0))+(H248/100)</f>
        <v>143.1</v>
      </c>
      <c r="L248" s="28">
        <f>(VLOOKUP($G248,Depth_Lookup!$A$3:$J$561,10,0))+(I248/100)</f>
        <v>143.66</v>
      </c>
      <c r="M248" s="29" t="s">
        <v>230</v>
      </c>
      <c r="N248" s="1">
        <v>4</v>
      </c>
      <c r="P248" s="1" t="s">
        <v>202</v>
      </c>
      <c r="Q248" s="2" t="str">
        <f t="shared" si="13"/>
        <v xml:space="preserve"> Harzburgite</v>
      </c>
      <c r="R248" s="1" t="s">
        <v>100</v>
      </c>
      <c r="S248" s="1" t="str">
        <f t="shared" si="14"/>
        <v>Continuous</v>
      </c>
      <c r="V248" s="1" t="s">
        <v>131</v>
      </c>
      <c r="W248" s="30">
        <f>VLOOKUP(V248,definitions_list_lookup!$A$13:$B$19,2,0)</f>
        <v>4</v>
      </c>
      <c r="X248" s="1" t="s">
        <v>94</v>
      </c>
      <c r="Y248" s="1" t="s">
        <v>203</v>
      </c>
      <c r="AD248" s="6" t="s">
        <v>89</v>
      </c>
      <c r="AE248" s="2">
        <f>VLOOKUP(AD248,definitions_list_lookup!$V$13:$W$16,2,0)</f>
        <v>0</v>
      </c>
      <c r="AH248" s="31">
        <v>84</v>
      </c>
      <c r="AI248" s="1">
        <v>2</v>
      </c>
      <c r="AJ248" s="1">
        <v>1</v>
      </c>
      <c r="AK248" s="1" t="s">
        <v>97</v>
      </c>
      <c r="AL248" s="1" t="s">
        <v>98</v>
      </c>
      <c r="AN248" s="31">
        <v>0</v>
      </c>
      <c r="AT248" s="31">
        <v>0</v>
      </c>
      <c r="AZ248" s="31">
        <v>15</v>
      </c>
      <c r="BA248" s="1">
        <v>5</v>
      </c>
      <c r="BB248" s="1">
        <v>2</v>
      </c>
      <c r="BC248" s="1" t="s">
        <v>97</v>
      </c>
      <c r="BD248" s="1" t="s">
        <v>98</v>
      </c>
      <c r="BF248" s="31">
        <v>0</v>
      </c>
      <c r="BL248" s="31">
        <v>1</v>
      </c>
      <c r="BM248" s="1">
        <v>1</v>
      </c>
      <c r="BN248" s="1">
        <v>0.5</v>
      </c>
      <c r="BO248" s="1" t="s">
        <v>118</v>
      </c>
      <c r="BP248" s="1" t="s">
        <v>98</v>
      </c>
      <c r="BX248" s="31">
        <v>0</v>
      </c>
      <c r="CE248" s="1" t="s">
        <v>204</v>
      </c>
      <c r="CL248" s="32">
        <f t="shared" si="15"/>
        <v>100</v>
      </c>
      <c r="CM248" s="1" t="e">
        <f>VLOOKUP(O248,definitions_list_lookup!$K$30:$L$54,2,0)</f>
        <v>#N/A</v>
      </c>
    </row>
    <row r="249" spans="1:91">
      <c r="A249" s="27">
        <v>43305</v>
      </c>
      <c r="B249" s="1" t="s">
        <v>225</v>
      </c>
      <c r="D249" s="1" t="s">
        <v>86</v>
      </c>
      <c r="E249" s="1">
        <v>71</v>
      </c>
      <c r="F249" s="1">
        <v>1</v>
      </c>
      <c r="G249" s="2" t="str">
        <f t="shared" si="12"/>
        <v>71-1</v>
      </c>
      <c r="H249" s="1">
        <v>0</v>
      </c>
      <c r="I249" s="1">
        <v>5.5</v>
      </c>
      <c r="J249" s="3" t="str">
        <f>IF(((VLOOKUP($G249,Depth_Lookup!$A$3:$J$561,9,0))-(I249/100))&gt;=0,"Good","Too Long")</f>
        <v>Good</v>
      </c>
      <c r="K249" s="28">
        <f>(VLOOKUP($G249,Depth_Lookup!$A$3:$J$561,10,0))+(H249/100)</f>
        <v>143.6</v>
      </c>
      <c r="L249" s="28">
        <f>(VLOOKUP($G249,Depth_Lookup!$A$3:$J$561,10,0))+(I249/100)</f>
        <v>143.655</v>
      </c>
      <c r="M249" s="29" t="s">
        <v>230</v>
      </c>
      <c r="N249" s="1">
        <v>4</v>
      </c>
      <c r="P249" s="1" t="s">
        <v>202</v>
      </c>
      <c r="Q249" s="2" t="str">
        <f t="shared" si="13"/>
        <v xml:space="preserve"> Harzburgite</v>
      </c>
      <c r="R249" s="1" t="s">
        <v>100</v>
      </c>
      <c r="S249" s="1" t="str">
        <f t="shared" si="14"/>
        <v>Modal</v>
      </c>
      <c r="V249" s="1" t="s">
        <v>131</v>
      </c>
      <c r="W249" s="30">
        <f>VLOOKUP(V249,definitions_list_lookup!$A$13:$B$19,2,0)</f>
        <v>4</v>
      </c>
      <c r="X249" s="1" t="s">
        <v>94</v>
      </c>
      <c r="Y249" s="1" t="s">
        <v>203</v>
      </c>
      <c r="AD249" s="6" t="s">
        <v>89</v>
      </c>
      <c r="AE249" s="2">
        <f>VLOOKUP(AD249,definitions_list_lookup!$V$13:$W$16,2,0)</f>
        <v>0</v>
      </c>
      <c r="AH249" s="31">
        <v>84</v>
      </c>
      <c r="AI249" s="1">
        <v>2</v>
      </c>
      <c r="AJ249" s="1">
        <v>1</v>
      </c>
      <c r="AK249" s="1" t="s">
        <v>97</v>
      </c>
      <c r="AL249" s="1" t="s">
        <v>98</v>
      </c>
      <c r="AN249" s="31">
        <v>0</v>
      </c>
      <c r="AT249" s="31">
        <v>0</v>
      </c>
      <c r="AZ249" s="31">
        <v>15</v>
      </c>
      <c r="BA249" s="1">
        <v>5</v>
      </c>
      <c r="BB249" s="1">
        <v>2</v>
      </c>
      <c r="BC249" s="1" t="s">
        <v>97</v>
      </c>
      <c r="BD249" s="1" t="s">
        <v>98</v>
      </c>
      <c r="BF249" s="31">
        <v>0</v>
      </c>
      <c r="BL249" s="31">
        <v>1</v>
      </c>
      <c r="BM249" s="1">
        <v>1</v>
      </c>
      <c r="BN249" s="1">
        <v>0.5</v>
      </c>
      <c r="BO249" s="1" t="s">
        <v>118</v>
      </c>
      <c r="BP249" s="1" t="s">
        <v>98</v>
      </c>
      <c r="BX249" s="31">
        <v>0</v>
      </c>
      <c r="CE249" s="1" t="s">
        <v>204</v>
      </c>
      <c r="CL249" s="32">
        <f t="shared" si="15"/>
        <v>100</v>
      </c>
      <c r="CM249" s="1" t="e">
        <f>VLOOKUP(O249,definitions_list_lookup!$K$30:$L$54,2,0)</f>
        <v>#N/A</v>
      </c>
    </row>
    <row r="250" spans="1:91">
      <c r="A250" s="27">
        <v>43305</v>
      </c>
      <c r="B250" s="1" t="s">
        <v>225</v>
      </c>
      <c r="D250" s="1" t="s">
        <v>86</v>
      </c>
      <c r="E250" s="1">
        <v>71</v>
      </c>
      <c r="F250" s="1">
        <v>1</v>
      </c>
      <c r="G250" s="2" t="str">
        <f t="shared" si="12"/>
        <v>71-1</v>
      </c>
      <c r="H250" s="1">
        <v>5.5</v>
      </c>
      <c r="I250" s="1">
        <v>52</v>
      </c>
      <c r="J250" s="3" t="str">
        <f>IF(((VLOOKUP($G250,Depth_Lookup!$A$3:$J$561,9,0))-(I250/100))&gt;=0,"Good","Too Long")</f>
        <v>Good</v>
      </c>
      <c r="K250" s="28">
        <f>(VLOOKUP($G250,Depth_Lookup!$A$3:$J$561,10,0))+(H250/100)</f>
        <v>143.655</v>
      </c>
      <c r="L250" s="28">
        <f>(VLOOKUP($G250,Depth_Lookup!$A$3:$J$561,10,0))+(I250/100)</f>
        <v>144.12</v>
      </c>
      <c r="M250" s="29" t="s">
        <v>231</v>
      </c>
      <c r="N250" s="1">
        <v>1</v>
      </c>
      <c r="O250" s="1" t="s">
        <v>207</v>
      </c>
      <c r="P250" s="1" t="s">
        <v>91</v>
      </c>
      <c r="Q250" s="2" t="str">
        <f t="shared" si="13"/>
        <v>Orthopyroxene-bearing  Dunite</v>
      </c>
      <c r="R250" s="1" t="s">
        <v>120</v>
      </c>
      <c r="S250" s="1" t="str">
        <f t="shared" si="14"/>
        <v>Intrusive</v>
      </c>
      <c r="T250" s="1" t="s">
        <v>121</v>
      </c>
      <c r="U250" s="1" t="s">
        <v>102</v>
      </c>
      <c r="V250" s="1" t="s">
        <v>131</v>
      </c>
      <c r="W250" s="30">
        <f>VLOOKUP(V250,definitions_list_lookup!$A$13:$B$19,2,0)</f>
        <v>4</v>
      </c>
      <c r="X250" s="1" t="s">
        <v>94</v>
      </c>
      <c r="Y250" s="1" t="s">
        <v>95</v>
      </c>
      <c r="AD250" s="6" t="s">
        <v>89</v>
      </c>
      <c r="AE250" s="2">
        <f>VLOOKUP(AD250,definitions_list_lookup!$V$13:$W$16,2,0)</f>
        <v>0</v>
      </c>
      <c r="AH250" s="31">
        <v>97.9</v>
      </c>
      <c r="AI250" s="1">
        <v>3</v>
      </c>
      <c r="AJ250" s="1">
        <v>1</v>
      </c>
      <c r="AK250" s="1" t="s">
        <v>97</v>
      </c>
      <c r="AL250" s="1" t="s">
        <v>98</v>
      </c>
      <c r="AN250" s="31">
        <v>0</v>
      </c>
      <c r="AT250" s="31">
        <v>0</v>
      </c>
      <c r="AZ250" s="31">
        <v>2</v>
      </c>
      <c r="BA250" s="1">
        <v>2</v>
      </c>
      <c r="BB250" s="1">
        <v>1</v>
      </c>
      <c r="BC250" s="1" t="s">
        <v>97</v>
      </c>
      <c r="BD250" s="1" t="s">
        <v>98</v>
      </c>
      <c r="BF250" s="31">
        <v>0</v>
      </c>
      <c r="BL250" s="31">
        <v>0.1</v>
      </c>
      <c r="BM250" s="1">
        <v>0.1</v>
      </c>
      <c r="BN250" s="1">
        <v>0.1</v>
      </c>
      <c r="BO250" s="1" t="s">
        <v>118</v>
      </c>
      <c r="BP250" s="1" t="s">
        <v>98</v>
      </c>
      <c r="BX250" s="31">
        <v>0</v>
      </c>
      <c r="CE250" s="1" t="s">
        <v>232</v>
      </c>
      <c r="CL250" s="32">
        <f t="shared" si="15"/>
        <v>100</v>
      </c>
      <c r="CM250" s="1" t="str">
        <f>VLOOKUP(O250,definitions_list_lookup!$K$30:$L$54,2,0)</f>
        <v>Opx-b</v>
      </c>
    </row>
    <row r="251" spans="1:91">
      <c r="A251" s="27">
        <v>43305</v>
      </c>
      <c r="B251" s="1" t="s">
        <v>225</v>
      </c>
      <c r="D251" s="1" t="s">
        <v>86</v>
      </c>
      <c r="E251" s="1">
        <v>71</v>
      </c>
      <c r="F251" s="1">
        <v>1</v>
      </c>
      <c r="G251" s="2" t="str">
        <f t="shared" si="12"/>
        <v>71-1</v>
      </c>
      <c r="H251" s="1">
        <v>52</v>
      </c>
      <c r="I251" s="1">
        <v>64</v>
      </c>
      <c r="J251" s="3" t="str">
        <f>IF(((VLOOKUP($G251,Depth_Lookup!$A$3:$J$561,9,0))-(I251/100))&gt;=0,"Good","Too Long")</f>
        <v>Good</v>
      </c>
      <c r="K251" s="28">
        <f>(VLOOKUP($G251,Depth_Lookup!$A$3:$J$561,10,0))+(H251/100)</f>
        <v>144.12</v>
      </c>
      <c r="L251" s="28">
        <f>(VLOOKUP($G251,Depth_Lookup!$A$3:$J$561,10,0))+(I251/100)</f>
        <v>144.23999999999998</v>
      </c>
      <c r="M251" s="29" t="s">
        <v>233</v>
      </c>
      <c r="N251" s="1">
        <v>2</v>
      </c>
      <c r="P251" s="1" t="s">
        <v>234</v>
      </c>
      <c r="Q251" s="2" t="str">
        <f t="shared" si="13"/>
        <v xml:space="preserve"> Troctolite</v>
      </c>
      <c r="R251" s="1" t="s">
        <v>105</v>
      </c>
      <c r="S251" s="1" t="str">
        <f t="shared" si="14"/>
        <v>Intrusive</v>
      </c>
      <c r="T251" s="1" t="s">
        <v>101</v>
      </c>
      <c r="U251" s="1" t="s">
        <v>102</v>
      </c>
      <c r="V251" s="1" t="s">
        <v>112</v>
      </c>
      <c r="W251" s="30">
        <f>VLOOKUP(V251,definitions_list_lookup!$A$13:$B$19,2,0)</f>
        <v>5</v>
      </c>
      <c r="X251" s="1" t="s">
        <v>94</v>
      </c>
      <c r="Y251" s="1" t="s">
        <v>95</v>
      </c>
      <c r="AD251" s="6" t="s">
        <v>89</v>
      </c>
      <c r="AE251" s="2">
        <f>VLOOKUP(AD251,definitions_list_lookup!$V$13:$W$16,2,0)</f>
        <v>0</v>
      </c>
      <c r="AH251" s="31">
        <v>30</v>
      </c>
      <c r="AI251" s="1">
        <v>5</v>
      </c>
      <c r="AJ251" s="1">
        <v>2</v>
      </c>
      <c r="AK251" s="1" t="s">
        <v>151</v>
      </c>
      <c r="AL251" s="1" t="s">
        <v>98</v>
      </c>
      <c r="AN251" s="31">
        <v>70</v>
      </c>
      <c r="AO251" s="1">
        <v>10</v>
      </c>
      <c r="AP251" s="1">
        <v>3</v>
      </c>
      <c r="AQ251" s="1" t="s">
        <v>151</v>
      </c>
      <c r="AR251" s="1" t="s">
        <v>98</v>
      </c>
      <c r="AT251" s="31">
        <v>0</v>
      </c>
      <c r="AZ251" s="31">
        <v>0</v>
      </c>
      <c r="BF251" s="31">
        <v>0</v>
      </c>
      <c r="BL251" s="31">
        <v>0</v>
      </c>
      <c r="BX251" s="31">
        <v>0</v>
      </c>
      <c r="CE251" s="1" t="s">
        <v>235</v>
      </c>
      <c r="CL251" s="32">
        <f t="shared" si="15"/>
        <v>100</v>
      </c>
      <c r="CM251" s="1" t="e">
        <f>VLOOKUP(O251,definitions_list_lookup!$K$30:$L$54,2,0)</f>
        <v>#N/A</v>
      </c>
    </row>
    <row r="252" spans="1:91">
      <c r="A252" s="27">
        <v>43305</v>
      </c>
      <c r="B252" s="1" t="s">
        <v>225</v>
      </c>
      <c r="D252" s="1" t="s">
        <v>86</v>
      </c>
      <c r="E252" s="1">
        <v>71</v>
      </c>
      <c r="F252" s="1">
        <v>1</v>
      </c>
      <c r="G252" s="2" t="str">
        <f t="shared" si="12"/>
        <v>71-1</v>
      </c>
      <c r="H252" s="1">
        <v>64</v>
      </c>
      <c r="I252" s="1">
        <v>70</v>
      </c>
      <c r="J252" s="3" t="str">
        <f>IF(((VLOOKUP($G252,Depth_Lookup!$A$3:$J$561,9,0))-(I252/100))&gt;=0,"Good","Too Long")</f>
        <v>Good</v>
      </c>
      <c r="K252" s="28">
        <f>(VLOOKUP($G252,Depth_Lookup!$A$3:$J$561,10,0))+(H252/100)</f>
        <v>144.23999999999998</v>
      </c>
      <c r="L252" s="28">
        <f>(VLOOKUP($G252,Depth_Lookup!$A$3:$J$561,10,0))+(I252/100)</f>
        <v>144.29999999999998</v>
      </c>
      <c r="M252" s="29" t="s">
        <v>236</v>
      </c>
      <c r="N252" s="1" t="s">
        <v>87</v>
      </c>
      <c r="O252" s="1" t="s">
        <v>207</v>
      </c>
      <c r="P252" s="1" t="s">
        <v>91</v>
      </c>
      <c r="Q252" s="2" t="str">
        <f t="shared" si="13"/>
        <v>Orthopyroxene-bearing  Dunite</v>
      </c>
      <c r="R252" s="1" t="s">
        <v>105</v>
      </c>
      <c r="S252" s="1" t="str">
        <f t="shared" si="14"/>
        <v>Continuous</v>
      </c>
      <c r="T252" s="1" t="s">
        <v>101</v>
      </c>
      <c r="U252" s="1" t="s">
        <v>102</v>
      </c>
      <c r="V252" s="1" t="s">
        <v>131</v>
      </c>
      <c r="W252" s="30">
        <f>VLOOKUP(V252,definitions_list_lookup!$A$13:$B$19,2,0)</f>
        <v>4</v>
      </c>
      <c r="X252" s="1" t="s">
        <v>94</v>
      </c>
      <c r="Y252" s="1" t="s">
        <v>95</v>
      </c>
      <c r="AD252" s="6" t="s">
        <v>89</v>
      </c>
      <c r="AE252" s="2">
        <f>VLOOKUP(AD252,definitions_list_lookup!$V$13:$W$16,2,0)</f>
        <v>0</v>
      </c>
      <c r="AH252" s="31">
        <v>98.3</v>
      </c>
      <c r="AI252" s="1">
        <v>3</v>
      </c>
      <c r="AJ252" s="1">
        <v>1</v>
      </c>
      <c r="AK252" s="1" t="s">
        <v>97</v>
      </c>
      <c r="AL252" s="1" t="s">
        <v>98</v>
      </c>
      <c r="AN252" s="31">
        <v>0.5</v>
      </c>
      <c r="AO252" s="1">
        <v>0.5</v>
      </c>
      <c r="AP252" s="1">
        <v>0.5</v>
      </c>
      <c r="AQ252" s="1" t="s">
        <v>118</v>
      </c>
      <c r="AR252" s="1" t="s">
        <v>98</v>
      </c>
      <c r="AT252" s="31">
        <v>0</v>
      </c>
      <c r="AZ252" s="31">
        <v>0.5</v>
      </c>
      <c r="BA252" s="1">
        <v>1</v>
      </c>
      <c r="BB252" s="1">
        <v>1</v>
      </c>
      <c r="BC252" s="1" t="s">
        <v>97</v>
      </c>
      <c r="BD252" s="1" t="s">
        <v>98</v>
      </c>
      <c r="BF252" s="31">
        <v>0</v>
      </c>
      <c r="BL252" s="31">
        <v>0.7</v>
      </c>
      <c r="BM252" s="1">
        <v>0.1</v>
      </c>
      <c r="BN252" s="1">
        <v>0.1</v>
      </c>
      <c r="BO252" s="1" t="s">
        <v>118</v>
      </c>
      <c r="BP252" s="1" t="s">
        <v>98</v>
      </c>
      <c r="BX252" s="31">
        <v>0</v>
      </c>
      <c r="CE252" s="1" t="s">
        <v>232</v>
      </c>
      <c r="CL252" s="32">
        <f t="shared" si="15"/>
        <v>100</v>
      </c>
      <c r="CM252" s="1" t="str">
        <f>VLOOKUP(O252,definitions_list_lookup!$K$30:$L$54,2,0)</f>
        <v>Opx-b</v>
      </c>
    </row>
    <row r="253" spans="1:91">
      <c r="A253" s="27">
        <v>43305</v>
      </c>
      <c r="B253" s="1" t="s">
        <v>225</v>
      </c>
      <c r="D253" s="1" t="s">
        <v>86</v>
      </c>
      <c r="E253" s="1">
        <v>71</v>
      </c>
      <c r="F253" s="1">
        <v>2</v>
      </c>
      <c r="G253" s="2" t="str">
        <f t="shared" si="12"/>
        <v>71-2</v>
      </c>
      <c r="H253" s="1">
        <v>0</v>
      </c>
      <c r="I253" s="1">
        <v>77</v>
      </c>
      <c r="J253" s="3" t="str">
        <f>IF(((VLOOKUP($G253,Depth_Lookup!$A$3:$J$561,9,0))-(I253/100))&gt;=0,"Good","Too Long")</f>
        <v>Good</v>
      </c>
      <c r="K253" s="28">
        <f>(VLOOKUP($G253,Depth_Lookup!$A$3:$J$561,10,0))+(H253/100)</f>
        <v>144.30000000000001</v>
      </c>
      <c r="L253" s="28">
        <f>(VLOOKUP($G253,Depth_Lookup!$A$3:$J$561,10,0))+(I253/100)</f>
        <v>145.07000000000002</v>
      </c>
      <c r="M253" s="29" t="s">
        <v>236</v>
      </c>
      <c r="N253" s="1" t="s">
        <v>87</v>
      </c>
      <c r="O253" s="1" t="s">
        <v>207</v>
      </c>
      <c r="P253" s="1" t="s">
        <v>91</v>
      </c>
      <c r="Q253" s="2" t="str">
        <f t="shared" si="13"/>
        <v>Orthopyroxene-bearing  Dunite</v>
      </c>
      <c r="R253" s="1" t="s">
        <v>100</v>
      </c>
      <c r="S253" s="1" t="str">
        <f t="shared" si="14"/>
        <v>Continuous</v>
      </c>
      <c r="V253" s="1" t="s">
        <v>131</v>
      </c>
      <c r="W253" s="30">
        <f>VLOOKUP(V253,definitions_list_lookup!$A$13:$B$19,2,0)</f>
        <v>4</v>
      </c>
      <c r="X253" s="1" t="s">
        <v>94</v>
      </c>
      <c r="Y253" s="1" t="s">
        <v>95</v>
      </c>
      <c r="AD253" s="6" t="s">
        <v>89</v>
      </c>
      <c r="AE253" s="2">
        <f>VLOOKUP(AD253,definitions_list_lookup!$V$13:$W$16,2,0)</f>
        <v>0</v>
      </c>
      <c r="AH253" s="31">
        <v>98.3</v>
      </c>
      <c r="AI253" s="1">
        <v>3</v>
      </c>
      <c r="AJ253" s="1">
        <v>1</v>
      </c>
      <c r="AK253" s="1" t="s">
        <v>97</v>
      </c>
      <c r="AL253" s="1" t="s">
        <v>98</v>
      </c>
      <c r="AN253" s="31">
        <v>0.5</v>
      </c>
      <c r="AO253" s="1">
        <v>0.5</v>
      </c>
      <c r="AP253" s="1">
        <v>0.5</v>
      </c>
      <c r="AQ253" s="1" t="s">
        <v>118</v>
      </c>
      <c r="AR253" s="1" t="s">
        <v>98</v>
      </c>
      <c r="AT253" s="31">
        <v>0</v>
      </c>
      <c r="AZ253" s="31">
        <v>0.5</v>
      </c>
      <c r="BA253" s="1">
        <v>1</v>
      </c>
      <c r="BB253" s="1">
        <v>1</v>
      </c>
      <c r="BC253" s="1" t="s">
        <v>97</v>
      </c>
      <c r="BD253" s="1" t="s">
        <v>98</v>
      </c>
      <c r="BF253" s="31">
        <v>0</v>
      </c>
      <c r="BL253" s="31">
        <v>0.7</v>
      </c>
      <c r="BM253" s="1">
        <v>0.1</v>
      </c>
      <c r="BN253" s="1">
        <v>0.1</v>
      </c>
      <c r="BO253" s="1" t="s">
        <v>118</v>
      </c>
      <c r="BP253" s="1" t="s">
        <v>98</v>
      </c>
      <c r="BX253" s="31">
        <v>0</v>
      </c>
      <c r="CE253" s="1" t="s">
        <v>232</v>
      </c>
      <c r="CL253" s="32">
        <f t="shared" si="15"/>
        <v>100</v>
      </c>
      <c r="CM253" s="1" t="str">
        <f>VLOOKUP(O253,definitions_list_lookup!$K$30:$L$54,2,0)</f>
        <v>Opx-b</v>
      </c>
    </row>
    <row r="254" spans="1:91">
      <c r="A254" s="27">
        <v>43305</v>
      </c>
      <c r="B254" s="1" t="s">
        <v>225</v>
      </c>
      <c r="D254" s="1" t="s">
        <v>86</v>
      </c>
      <c r="E254" s="1">
        <v>71</v>
      </c>
      <c r="F254" s="1">
        <v>3</v>
      </c>
      <c r="G254" s="2" t="str">
        <f t="shared" si="12"/>
        <v>71-3</v>
      </c>
      <c r="H254" s="1">
        <v>0</v>
      </c>
      <c r="I254" s="1">
        <v>85</v>
      </c>
      <c r="J254" s="3" t="str">
        <f>IF(((VLOOKUP($G254,Depth_Lookup!$A$3:$J$561,9,0))-(I254/100))&gt;=0,"Good","Too Long")</f>
        <v>Good</v>
      </c>
      <c r="K254" s="28">
        <f>(VLOOKUP($G254,Depth_Lookup!$A$3:$J$561,10,0))+(H254/100)</f>
        <v>145.07</v>
      </c>
      <c r="L254" s="28">
        <f>(VLOOKUP($G254,Depth_Lookup!$A$3:$J$561,10,0))+(I254/100)</f>
        <v>145.91999999999999</v>
      </c>
      <c r="M254" s="29" t="s">
        <v>236</v>
      </c>
      <c r="N254" s="1" t="s">
        <v>87</v>
      </c>
      <c r="O254" s="1" t="s">
        <v>207</v>
      </c>
      <c r="P254" s="1" t="s">
        <v>91</v>
      </c>
      <c r="Q254" s="2" t="str">
        <f t="shared" si="13"/>
        <v>Orthopyroxene-bearing  Dunite</v>
      </c>
      <c r="R254" s="1" t="s">
        <v>100</v>
      </c>
      <c r="S254" s="1" t="str">
        <f t="shared" si="14"/>
        <v>Continuous</v>
      </c>
      <c r="V254" s="1" t="s">
        <v>131</v>
      </c>
      <c r="W254" s="30">
        <f>VLOOKUP(V254,definitions_list_lookup!$A$13:$B$19,2,0)</f>
        <v>4</v>
      </c>
      <c r="X254" s="1" t="s">
        <v>94</v>
      </c>
      <c r="Y254" s="1" t="s">
        <v>95</v>
      </c>
      <c r="AD254" s="6" t="s">
        <v>89</v>
      </c>
      <c r="AE254" s="2">
        <f>VLOOKUP(AD254,definitions_list_lookup!$V$13:$W$16,2,0)</f>
        <v>0</v>
      </c>
      <c r="AH254" s="31">
        <v>98.3</v>
      </c>
      <c r="AI254" s="1">
        <v>3</v>
      </c>
      <c r="AJ254" s="1">
        <v>1</v>
      </c>
      <c r="AK254" s="1" t="s">
        <v>97</v>
      </c>
      <c r="AL254" s="1" t="s">
        <v>98</v>
      </c>
      <c r="AN254" s="31">
        <v>0.5</v>
      </c>
      <c r="AO254" s="1">
        <v>0.5</v>
      </c>
      <c r="AP254" s="1">
        <v>0.5</v>
      </c>
      <c r="AQ254" s="1" t="s">
        <v>118</v>
      </c>
      <c r="AR254" s="1" t="s">
        <v>98</v>
      </c>
      <c r="AT254" s="31">
        <v>0</v>
      </c>
      <c r="AZ254" s="31">
        <v>0.5</v>
      </c>
      <c r="BA254" s="1">
        <v>1</v>
      </c>
      <c r="BB254" s="1">
        <v>1</v>
      </c>
      <c r="BC254" s="1" t="s">
        <v>97</v>
      </c>
      <c r="BD254" s="1" t="s">
        <v>98</v>
      </c>
      <c r="BF254" s="31">
        <v>0</v>
      </c>
      <c r="BL254" s="31">
        <v>0.7</v>
      </c>
      <c r="BM254" s="1">
        <v>0.1</v>
      </c>
      <c r="BN254" s="1">
        <v>0.1</v>
      </c>
      <c r="BO254" s="1" t="s">
        <v>118</v>
      </c>
      <c r="BP254" s="1" t="s">
        <v>98</v>
      </c>
      <c r="BX254" s="31">
        <v>0</v>
      </c>
      <c r="CE254" s="1" t="s">
        <v>232</v>
      </c>
      <c r="CL254" s="32">
        <f t="shared" si="15"/>
        <v>100</v>
      </c>
      <c r="CM254" s="1" t="str">
        <f>VLOOKUP(O254,definitions_list_lookup!$K$30:$L$54,2,0)</f>
        <v>Opx-b</v>
      </c>
    </row>
    <row r="255" spans="1:91">
      <c r="A255" s="27">
        <v>43305</v>
      </c>
      <c r="B255" s="1" t="s">
        <v>225</v>
      </c>
      <c r="D255" s="1" t="s">
        <v>86</v>
      </c>
      <c r="E255" s="1">
        <v>71</v>
      </c>
      <c r="F255" s="1">
        <v>4</v>
      </c>
      <c r="G255" s="2" t="str">
        <f t="shared" si="12"/>
        <v>71-4</v>
      </c>
      <c r="H255" s="1">
        <v>0</v>
      </c>
      <c r="I255" s="1">
        <v>50.5</v>
      </c>
      <c r="J255" s="3" t="str">
        <f>IF(((VLOOKUP($G255,Depth_Lookup!$A$3:$J$561,9,0))-(I255/100))&gt;=0,"Good","Too Long")</f>
        <v>Good</v>
      </c>
      <c r="K255" s="28">
        <f>(VLOOKUP($G255,Depth_Lookup!$A$3:$J$561,10,0))+(H255/100)</f>
        <v>145.91999999999999</v>
      </c>
      <c r="L255" s="28">
        <f>(VLOOKUP($G255,Depth_Lookup!$A$3:$J$561,10,0))+(I255/100)</f>
        <v>146.42499999999998</v>
      </c>
      <c r="M255" s="29" t="s">
        <v>236</v>
      </c>
      <c r="N255" s="1" t="s">
        <v>87</v>
      </c>
      <c r="O255" s="1" t="s">
        <v>207</v>
      </c>
      <c r="P255" s="1" t="s">
        <v>91</v>
      </c>
      <c r="Q255" s="2" t="str">
        <f t="shared" si="13"/>
        <v>Orthopyroxene-bearing  Dunite</v>
      </c>
      <c r="R255" s="1" t="s">
        <v>100</v>
      </c>
      <c r="S255" s="1" t="str">
        <f t="shared" si="14"/>
        <v>Intrusive</v>
      </c>
      <c r="V255" s="1" t="s">
        <v>131</v>
      </c>
      <c r="W255" s="30">
        <f>VLOOKUP(V255,definitions_list_lookup!$A$13:$B$19,2,0)</f>
        <v>4</v>
      </c>
      <c r="X255" s="1" t="s">
        <v>94</v>
      </c>
      <c r="Y255" s="1" t="s">
        <v>95</v>
      </c>
      <c r="AD255" s="6" t="s">
        <v>89</v>
      </c>
      <c r="AE255" s="2">
        <f>VLOOKUP(AD255,definitions_list_lookup!$V$13:$W$16,2,0)</f>
        <v>0</v>
      </c>
      <c r="AH255" s="31">
        <v>98.3</v>
      </c>
      <c r="AI255" s="1">
        <v>3</v>
      </c>
      <c r="AJ255" s="1">
        <v>1</v>
      </c>
      <c r="AK255" s="1" t="s">
        <v>97</v>
      </c>
      <c r="AL255" s="1" t="s">
        <v>98</v>
      </c>
      <c r="AN255" s="31">
        <v>0.5</v>
      </c>
      <c r="AO255" s="1">
        <v>0.5</v>
      </c>
      <c r="AP255" s="1">
        <v>0.5</v>
      </c>
      <c r="AQ255" s="1" t="s">
        <v>118</v>
      </c>
      <c r="AR255" s="1" t="s">
        <v>98</v>
      </c>
      <c r="AT255" s="31">
        <v>0</v>
      </c>
      <c r="AZ255" s="31">
        <v>0.5</v>
      </c>
      <c r="BA255" s="1">
        <v>1</v>
      </c>
      <c r="BB255" s="1">
        <v>1</v>
      </c>
      <c r="BC255" s="1" t="s">
        <v>97</v>
      </c>
      <c r="BD255" s="1" t="s">
        <v>98</v>
      </c>
      <c r="BF255" s="31">
        <v>0</v>
      </c>
      <c r="BL255" s="31">
        <v>0.7</v>
      </c>
      <c r="BM255" s="1">
        <v>0.1</v>
      </c>
      <c r="BN255" s="1">
        <v>0.1</v>
      </c>
      <c r="BO255" s="1" t="s">
        <v>118</v>
      </c>
      <c r="BP255" s="1" t="s">
        <v>98</v>
      </c>
      <c r="BX255" s="31">
        <v>0</v>
      </c>
      <c r="CE255" s="1" t="s">
        <v>232</v>
      </c>
      <c r="CL255" s="32">
        <f t="shared" si="15"/>
        <v>100</v>
      </c>
      <c r="CM255" s="1" t="str">
        <f>VLOOKUP(O255,definitions_list_lookup!$K$30:$L$54,2,0)</f>
        <v>Opx-b</v>
      </c>
    </row>
    <row r="256" spans="1:91">
      <c r="A256" s="27">
        <v>43305</v>
      </c>
      <c r="B256" s="1" t="s">
        <v>225</v>
      </c>
      <c r="D256" s="1" t="s">
        <v>86</v>
      </c>
      <c r="E256" s="1">
        <v>71</v>
      </c>
      <c r="F256" s="1">
        <v>4</v>
      </c>
      <c r="G256" s="2" t="str">
        <f t="shared" si="12"/>
        <v>71-4</v>
      </c>
      <c r="H256" s="1">
        <v>50.5</v>
      </c>
      <c r="I256" s="1">
        <v>61</v>
      </c>
      <c r="J256" s="3" t="str">
        <f>IF(((VLOOKUP($G256,Depth_Lookup!$A$3:$J$561,9,0))-(I256/100))&gt;=0,"Good","Too Long")</f>
        <v>Good</v>
      </c>
      <c r="K256" s="28">
        <f>(VLOOKUP($G256,Depth_Lookup!$A$3:$J$561,10,0))+(H256/100)</f>
        <v>146.42499999999998</v>
      </c>
      <c r="L256" s="28">
        <f>(VLOOKUP($G256,Depth_Lookup!$A$3:$J$561,10,0))+(I256/100)</f>
        <v>146.53</v>
      </c>
      <c r="M256" s="29" t="s">
        <v>237</v>
      </c>
      <c r="N256" s="1">
        <v>2</v>
      </c>
      <c r="P256" s="1" t="s">
        <v>218</v>
      </c>
      <c r="Q256" s="2" t="str">
        <f t="shared" si="13"/>
        <v xml:space="preserve"> Anorthosite</v>
      </c>
      <c r="R256" s="1" t="s">
        <v>105</v>
      </c>
      <c r="S256" s="1" t="str">
        <f t="shared" si="14"/>
        <v>Intrusive</v>
      </c>
      <c r="T256" s="1" t="s">
        <v>101</v>
      </c>
      <c r="U256" s="1" t="s">
        <v>102</v>
      </c>
      <c r="V256" s="1" t="s">
        <v>112</v>
      </c>
      <c r="W256" s="30">
        <f>VLOOKUP(V256,definitions_list_lookup!$A$13:$B$19,2,0)</f>
        <v>5</v>
      </c>
      <c r="X256" s="1" t="s">
        <v>94</v>
      </c>
      <c r="Y256" s="1" t="s">
        <v>95</v>
      </c>
      <c r="AD256" s="6" t="s">
        <v>89</v>
      </c>
      <c r="AE256" s="2">
        <f>VLOOKUP(AD256,definitions_list_lookup!$V$13:$W$16,2,0)</f>
        <v>0</v>
      </c>
      <c r="AH256" s="31">
        <v>0</v>
      </c>
      <c r="AN256" s="31">
        <v>99.9</v>
      </c>
      <c r="AO256" s="1">
        <v>4</v>
      </c>
      <c r="AP256" s="1">
        <v>2</v>
      </c>
      <c r="AQ256" s="1" t="s">
        <v>125</v>
      </c>
      <c r="AR256" s="1" t="s">
        <v>113</v>
      </c>
      <c r="AT256" s="31">
        <v>0</v>
      </c>
      <c r="AZ256" s="31">
        <v>0</v>
      </c>
      <c r="BF256" s="31">
        <v>0.1</v>
      </c>
      <c r="BG256" s="1">
        <v>4</v>
      </c>
      <c r="BH256" s="1">
        <v>4</v>
      </c>
      <c r="BI256" s="1" t="s">
        <v>125</v>
      </c>
      <c r="BJ256" s="1" t="s">
        <v>113</v>
      </c>
      <c r="BL256" s="31">
        <v>0</v>
      </c>
      <c r="BX256" s="31">
        <v>0</v>
      </c>
      <c r="CE256" s="1" t="s">
        <v>238</v>
      </c>
      <c r="CL256" s="32">
        <f t="shared" si="15"/>
        <v>100</v>
      </c>
      <c r="CM256" s="1" t="e">
        <f>VLOOKUP(O256,definitions_list_lookup!$K$30:$L$54,2,0)</f>
        <v>#N/A</v>
      </c>
    </row>
    <row r="257" spans="1:91">
      <c r="A257" s="27">
        <v>43305</v>
      </c>
      <c r="B257" s="1" t="s">
        <v>225</v>
      </c>
      <c r="D257" s="1" t="s">
        <v>86</v>
      </c>
      <c r="E257" s="1">
        <v>71</v>
      </c>
      <c r="F257" s="1">
        <v>4</v>
      </c>
      <c r="G257" s="2" t="str">
        <f t="shared" si="12"/>
        <v>71-4</v>
      </c>
      <c r="H257" s="1">
        <v>61</v>
      </c>
      <c r="I257" s="1">
        <v>78</v>
      </c>
      <c r="J257" s="3" t="str">
        <f>IF(((VLOOKUP($G257,Depth_Lookup!$A$3:$J$561,9,0))-(I257/100))&gt;=0,"Good","Too Long")</f>
        <v>Good</v>
      </c>
      <c r="K257" s="28">
        <f>(VLOOKUP($G257,Depth_Lookup!$A$3:$J$561,10,0))+(H257/100)</f>
        <v>146.53</v>
      </c>
      <c r="L257" s="28">
        <f>(VLOOKUP($G257,Depth_Lookup!$A$3:$J$561,10,0))+(I257/100)</f>
        <v>146.69999999999999</v>
      </c>
      <c r="M257" s="29" t="s">
        <v>239</v>
      </c>
      <c r="N257" s="1" t="s">
        <v>87</v>
      </c>
      <c r="O257" s="1" t="s">
        <v>207</v>
      </c>
      <c r="P257" s="1" t="s">
        <v>91</v>
      </c>
      <c r="Q257" s="2" t="str">
        <f t="shared" si="13"/>
        <v>Orthopyroxene-bearing  Dunite</v>
      </c>
      <c r="R257" s="1" t="s">
        <v>105</v>
      </c>
      <c r="S257" s="1" t="str">
        <f t="shared" si="14"/>
        <v>Continuous</v>
      </c>
      <c r="T257" s="1" t="s">
        <v>101</v>
      </c>
      <c r="U257" s="1" t="s">
        <v>102</v>
      </c>
      <c r="V257" s="1" t="s">
        <v>131</v>
      </c>
      <c r="W257" s="30">
        <f>VLOOKUP(V257,definitions_list_lookup!$A$13:$B$19,2,0)</f>
        <v>4</v>
      </c>
      <c r="X257" s="1" t="s">
        <v>94</v>
      </c>
      <c r="Y257" s="1" t="s">
        <v>95</v>
      </c>
      <c r="AD257" s="6" t="s">
        <v>89</v>
      </c>
      <c r="AE257" s="2">
        <f>VLOOKUP(AD257,definitions_list_lookup!$V$13:$W$16,2,0)</f>
        <v>0</v>
      </c>
      <c r="AH257" s="31">
        <v>95.8</v>
      </c>
      <c r="AI257" s="1">
        <v>3</v>
      </c>
      <c r="AJ257" s="1">
        <v>1</v>
      </c>
      <c r="AK257" s="1" t="s">
        <v>97</v>
      </c>
      <c r="AL257" s="1" t="s">
        <v>98</v>
      </c>
      <c r="AN257" s="31">
        <v>0</v>
      </c>
      <c r="AT257" s="31">
        <v>0</v>
      </c>
      <c r="AZ257" s="31">
        <v>4</v>
      </c>
      <c r="BA257" s="1">
        <v>6</v>
      </c>
      <c r="BB257" s="1">
        <v>2</v>
      </c>
      <c r="BC257" s="1" t="s">
        <v>97</v>
      </c>
      <c r="BD257" s="1" t="s">
        <v>98</v>
      </c>
      <c r="BF257" s="31">
        <v>0</v>
      </c>
      <c r="BL257" s="31">
        <v>0.2</v>
      </c>
      <c r="BM257" s="1">
        <v>0.1</v>
      </c>
      <c r="BN257" s="1">
        <v>0.1</v>
      </c>
      <c r="BO257" s="1" t="s">
        <v>97</v>
      </c>
      <c r="BP257" s="1" t="s">
        <v>114</v>
      </c>
      <c r="BX257" s="31">
        <v>0</v>
      </c>
      <c r="CE257" s="1" t="s">
        <v>232</v>
      </c>
      <c r="CL257" s="32">
        <f t="shared" si="15"/>
        <v>100</v>
      </c>
      <c r="CM257" s="1" t="str">
        <f>VLOOKUP(O257,definitions_list_lookup!$K$30:$L$54,2,0)</f>
        <v>Opx-b</v>
      </c>
    </row>
    <row r="258" spans="1:91">
      <c r="A258" s="27">
        <v>43305</v>
      </c>
      <c r="B258" s="1" t="s">
        <v>225</v>
      </c>
      <c r="D258" s="1" t="s">
        <v>86</v>
      </c>
      <c r="E258" s="1">
        <v>72</v>
      </c>
      <c r="F258" s="1">
        <v>1</v>
      </c>
      <c r="G258" s="2" t="str">
        <f t="shared" si="12"/>
        <v>72-1</v>
      </c>
      <c r="H258" s="1">
        <v>0</v>
      </c>
      <c r="I258" s="1">
        <v>83.5</v>
      </c>
      <c r="J258" s="3" t="str">
        <f>IF(((VLOOKUP($G258,Depth_Lookup!$A$3:$J$561,9,0))-(I258/100))&gt;=0,"Good","Too Long")</f>
        <v>Good</v>
      </c>
      <c r="K258" s="28">
        <f>(VLOOKUP($G258,Depth_Lookup!$A$3:$J$561,10,0))+(H258/100)</f>
        <v>146.6</v>
      </c>
      <c r="L258" s="28">
        <f>(VLOOKUP($G258,Depth_Lookup!$A$3:$J$561,10,0))+(I258/100)</f>
        <v>147.435</v>
      </c>
      <c r="M258" s="29" t="s">
        <v>239</v>
      </c>
      <c r="N258" s="1" t="s">
        <v>87</v>
      </c>
      <c r="O258" s="1" t="s">
        <v>207</v>
      </c>
      <c r="P258" s="1" t="s">
        <v>91</v>
      </c>
      <c r="Q258" s="2" t="str">
        <f t="shared" si="13"/>
        <v>Orthopyroxene-bearing  Dunite</v>
      </c>
      <c r="R258" s="1" t="s">
        <v>100</v>
      </c>
      <c r="S258" s="1" t="str">
        <f t="shared" si="14"/>
        <v>Continuous</v>
      </c>
      <c r="V258" s="1" t="s">
        <v>131</v>
      </c>
      <c r="W258" s="30">
        <f>VLOOKUP(V258,definitions_list_lookup!$A$13:$B$19,2,0)</f>
        <v>4</v>
      </c>
      <c r="X258" s="1" t="s">
        <v>94</v>
      </c>
      <c r="Y258" s="1" t="s">
        <v>95</v>
      </c>
      <c r="AD258" s="6" t="s">
        <v>89</v>
      </c>
      <c r="AE258" s="2">
        <f>VLOOKUP(AD258,definitions_list_lookup!$V$13:$W$16,2,0)</f>
        <v>0</v>
      </c>
      <c r="AH258" s="31">
        <v>95.8</v>
      </c>
      <c r="AI258" s="1">
        <v>3</v>
      </c>
      <c r="AJ258" s="1">
        <v>1</v>
      </c>
      <c r="AK258" s="1" t="s">
        <v>97</v>
      </c>
      <c r="AL258" s="1" t="s">
        <v>98</v>
      </c>
      <c r="AN258" s="31">
        <v>0</v>
      </c>
      <c r="AT258" s="31">
        <v>0</v>
      </c>
      <c r="AZ258" s="31">
        <v>4</v>
      </c>
      <c r="BA258" s="1">
        <v>6</v>
      </c>
      <c r="BB258" s="1">
        <v>2</v>
      </c>
      <c r="BC258" s="1" t="s">
        <v>97</v>
      </c>
      <c r="BD258" s="1" t="s">
        <v>98</v>
      </c>
      <c r="BF258" s="31">
        <v>0</v>
      </c>
      <c r="BL258" s="31">
        <v>0.2</v>
      </c>
      <c r="BM258" s="1">
        <v>0.1</v>
      </c>
      <c r="BN258" s="1">
        <v>0.1</v>
      </c>
      <c r="BO258" s="1" t="s">
        <v>97</v>
      </c>
      <c r="BP258" s="1" t="s">
        <v>114</v>
      </c>
      <c r="BX258" s="31">
        <v>0</v>
      </c>
      <c r="CE258" s="1" t="s">
        <v>232</v>
      </c>
      <c r="CL258" s="32">
        <f t="shared" si="15"/>
        <v>100</v>
      </c>
      <c r="CM258" s="1" t="str">
        <f>VLOOKUP(O258,definitions_list_lookup!$K$30:$L$54,2,0)</f>
        <v>Opx-b</v>
      </c>
    </row>
    <row r="259" spans="1:91">
      <c r="A259" s="27">
        <v>43305</v>
      </c>
      <c r="B259" s="1" t="s">
        <v>225</v>
      </c>
      <c r="D259" s="1" t="s">
        <v>86</v>
      </c>
      <c r="E259" s="1">
        <v>72</v>
      </c>
      <c r="F259" s="1">
        <v>2</v>
      </c>
      <c r="G259" s="2" t="str">
        <f t="shared" ref="G259:G322" si="16">E259&amp;"-"&amp;F259</f>
        <v>72-2</v>
      </c>
      <c r="H259" s="1">
        <v>0</v>
      </c>
      <c r="I259" s="1">
        <v>64</v>
      </c>
      <c r="J259" s="3" t="str">
        <f>IF(((VLOOKUP($G259,Depth_Lookup!$A$3:$J$561,9,0))-(I259/100))&gt;=0,"Good","Too Long")</f>
        <v>Good</v>
      </c>
      <c r="K259" s="28">
        <f>(VLOOKUP($G259,Depth_Lookup!$A$3:$J$561,10,0))+(H259/100)</f>
        <v>147.435</v>
      </c>
      <c r="L259" s="28">
        <f>(VLOOKUP($G259,Depth_Lookup!$A$3:$J$561,10,0))+(I259/100)</f>
        <v>148.07499999999999</v>
      </c>
      <c r="M259" s="29" t="s">
        <v>239</v>
      </c>
      <c r="N259" s="1" t="s">
        <v>87</v>
      </c>
      <c r="O259" s="1" t="s">
        <v>207</v>
      </c>
      <c r="P259" s="1" t="s">
        <v>91</v>
      </c>
      <c r="Q259" s="2" t="str">
        <f t="shared" ref="Q259:Q322" si="17">O259&amp;" "&amp;P259</f>
        <v>Orthopyroxene-bearing  Dunite</v>
      </c>
      <c r="R259" s="1" t="s">
        <v>100</v>
      </c>
      <c r="S259" s="1" t="str">
        <f t="shared" ref="S259:S322" si="18">R260</f>
        <v>Continuous</v>
      </c>
      <c r="V259" s="1" t="s">
        <v>131</v>
      </c>
      <c r="W259" s="30">
        <f>VLOOKUP(V259,definitions_list_lookup!$A$13:$B$19,2,0)</f>
        <v>4</v>
      </c>
      <c r="X259" s="1" t="s">
        <v>94</v>
      </c>
      <c r="Y259" s="1" t="s">
        <v>95</v>
      </c>
      <c r="AD259" s="6" t="s">
        <v>89</v>
      </c>
      <c r="AE259" s="2">
        <f>VLOOKUP(AD259,definitions_list_lookup!$V$13:$W$16,2,0)</f>
        <v>0</v>
      </c>
      <c r="AH259" s="31">
        <v>95.8</v>
      </c>
      <c r="AI259" s="1">
        <v>3</v>
      </c>
      <c r="AJ259" s="1">
        <v>1</v>
      </c>
      <c r="AK259" s="1" t="s">
        <v>97</v>
      </c>
      <c r="AL259" s="1" t="s">
        <v>98</v>
      </c>
      <c r="AN259" s="31">
        <v>0</v>
      </c>
      <c r="AT259" s="31">
        <v>0</v>
      </c>
      <c r="AZ259" s="31">
        <v>4</v>
      </c>
      <c r="BA259" s="1">
        <v>6</v>
      </c>
      <c r="BB259" s="1">
        <v>2</v>
      </c>
      <c r="BC259" s="1" t="s">
        <v>97</v>
      </c>
      <c r="BD259" s="1" t="s">
        <v>98</v>
      </c>
      <c r="BF259" s="31">
        <v>0</v>
      </c>
      <c r="BL259" s="31">
        <v>0.2</v>
      </c>
      <c r="BM259" s="1">
        <v>0.1</v>
      </c>
      <c r="BN259" s="1">
        <v>0.1</v>
      </c>
      <c r="BO259" s="1" t="s">
        <v>97</v>
      </c>
      <c r="BP259" s="1" t="s">
        <v>114</v>
      </c>
      <c r="BX259" s="31">
        <v>0</v>
      </c>
      <c r="CE259" s="1" t="s">
        <v>232</v>
      </c>
      <c r="CL259" s="32">
        <f t="shared" ref="CL259:CL322" si="19">AH259+AN259+AZ259+AT259+BF259+BL259+BX259</f>
        <v>100</v>
      </c>
      <c r="CM259" s="1" t="str">
        <f>VLOOKUP(O259,definitions_list_lookup!$K$30:$L$54,2,0)</f>
        <v>Opx-b</v>
      </c>
    </row>
    <row r="260" spans="1:91">
      <c r="A260" s="27">
        <v>43305</v>
      </c>
      <c r="B260" s="1" t="s">
        <v>225</v>
      </c>
      <c r="D260" s="1" t="s">
        <v>86</v>
      </c>
      <c r="E260" s="1">
        <v>72</v>
      </c>
      <c r="F260" s="1">
        <v>3</v>
      </c>
      <c r="G260" s="2" t="str">
        <f t="shared" si="16"/>
        <v>72-3</v>
      </c>
      <c r="H260" s="1">
        <v>0</v>
      </c>
      <c r="I260" s="1">
        <v>90.5</v>
      </c>
      <c r="J260" s="3" t="str">
        <f>IF(((VLOOKUP($G260,Depth_Lookup!$A$3:$J$561,9,0))-(I260/100))&gt;=0,"Good","Too Long")</f>
        <v>Good</v>
      </c>
      <c r="K260" s="28">
        <f>(VLOOKUP($G260,Depth_Lookup!$A$3:$J$561,10,0))+(H260/100)</f>
        <v>148.07499999999999</v>
      </c>
      <c r="L260" s="28">
        <f>(VLOOKUP($G260,Depth_Lookup!$A$3:$J$561,10,0))+(I260/100)</f>
        <v>148.97999999999999</v>
      </c>
      <c r="M260" s="29" t="s">
        <v>239</v>
      </c>
      <c r="N260" s="1" t="s">
        <v>87</v>
      </c>
      <c r="O260" s="1" t="s">
        <v>207</v>
      </c>
      <c r="P260" s="1" t="s">
        <v>91</v>
      </c>
      <c r="Q260" s="2" t="str">
        <f t="shared" si="17"/>
        <v>Orthopyroxene-bearing  Dunite</v>
      </c>
      <c r="R260" s="1" t="s">
        <v>100</v>
      </c>
      <c r="S260" s="1" t="str">
        <f t="shared" si="18"/>
        <v>Continuous</v>
      </c>
      <c r="V260" s="1" t="s">
        <v>131</v>
      </c>
      <c r="W260" s="30">
        <f>VLOOKUP(V260,definitions_list_lookup!$A$13:$B$19,2,0)</f>
        <v>4</v>
      </c>
      <c r="X260" s="1" t="s">
        <v>94</v>
      </c>
      <c r="Y260" s="1" t="s">
        <v>95</v>
      </c>
      <c r="AD260" s="6" t="s">
        <v>89</v>
      </c>
      <c r="AE260" s="2">
        <f>VLOOKUP(AD260,definitions_list_lookup!$V$13:$W$16,2,0)</f>
        <v>0</v>
      </c>
      <c r="AH260" s="31">
        <v>95.8</v>
      </c>
      <c r="AI260" s="1">
        <v>3</v>
      </c>
      <c r="AJ260" s="1">
        <v>1</v>
      </c>
      <c r="AK260" s="1" t="s">
        <v>97</v>
      </c>
      <c r="AL260" s="1" t="s">
        <v>98</v>
      </c>
      <c r="AN260" s="31">
        <v>0</v>
      </c>
      <c r="AT260" s="31">
        <v>0</v>
      </c>
      <c r="AZ260" s="31">
        <v>4</v>
      </c>
      <c r="BA260" s="1">
        <v>6</v>
      </c>
      <c r="BB260" s="1">
        <v>2</v>
      </c>
      <c r="BC260" s="1" t="s">
        <v>97</v>
      </c>
      <c r="BD260" s="1" t="s">
        <v>98</v>
      </c>
      <c r="BF260" s="31">
        <v>0</v>
      </c>
      <c r="BL260" s="31">
        <v>0.2</v>
      </c>
      <c r="BM260" s="1">
        <v>0.1</v>
      </c>
      <c r="BN260" s="1">
        <v>0.1</v>
      </c>
      <c r="BO260" s="1" t="s">
        <v>97</v>
      </c>
      <c r="BP260" s="1" t="s">
        <v>114</v>
      </c>
      <c r="BX260" s="31">
        <v>0</v>
      </c>
      <c r="CE260" s="1" t="s">
        <v>232</v>
      </c>
      <c r="CL260" s="32">
        <f t="shared" si="19"/>
        <v>100</v>
      </c>
      <c r="CM260" s="1" t="str">
        <f>VLOOKUP(O260,definitions_list_lookup!$K$30:$L$54,2,0)</f>
        <v>Opx-b</v>
      </c>
    </row>
    <row r="261" spans="1:91">
      <c r="A261" s="27">
        <v>43305</v>
      </c>
      <c r="B261" s="1" t="s">
        <v>225</v>
      </c>
      <c r="D261" s="1" t="s">
        <v>86</v>
      </c>
      <c r="E261" s="1">
        <v>72</v>
      </c>
      <c r="F261" s="1">
        <v>4</v>
      </c>
      <c r="G261" s="2" t="str">
        <f t="shared" si="16"/>
        <v>72-4</v>
      </c>
      <c r="H261" s="1">
        <v>0</v>
      </c>
      <c r="I261" s="1">
        <v>5</v>
      </c>
      <c r="J261" s="3" t="str">
        <f>IF(((VLOOKUP($G261,Depth_Lookup!$A$3:$J$561,9,0))-(I261/100))&gt;=0,"Good","Too Long")</f>
        <v>Good</v>
      </c>
      <c r="K261" s="28">
        <f>(VLOOKUP($G261,Depth_Lookup!$A$3:$J$561,10,0))+(H261/100)</f>
        <v>148.97999999999999</v>
      </c>
      <c r="L261" s="28">
        <f>(VLOOKUP($G261,Depth_Lookup!$A$3:$J$561,10,0))+(I261/100)</f>
        <v>149.03</v>
      </c>
      <c r="M261" s="29" t="s">
        <v>239</v>
      </c>
      <c r="N261" s="1" t="s">
        <v>87</v>
      </c>
      <c r="O261" s="1" t="s">
        <v>207</v>
      </c>
      <c r="P261" s="1" t="s">
        <v>91</v>
      </c>
      <c r="Q261" s="2" t="str">
        <f t="shared" si="17"/>
        <v>Orthopyroxene-bearing  Dunite</v>
      </c>
      <c r="R261" s="1" t="s">
        <v>100</v>
      </c>
      <c r="S261" s="1" t="str">
        <f t="shared" si="18"/>
        <v>Modal</v>
      </c>
      <c r="V261" s="1" t="s">
        <v>131</v>
      </c>
      <c r="W261" s="30">
        <f>VLOOKUP(V261,definitions_list_lookup!$A$13:$B$19,2,0)</f>
        <v>4</v>
      </c>
      <c r="X261" s="1" t="s">
        <v>94</v>
      </c>
      <c r="Y261" s="1" t="s">
        <v>95</v>
      </c>
      <c r="AD261" s="6" t="s">
        <v>89</v>
      </c>
      <c r="AE261" s="2">
        <f>VLOOKUP(AD261,definitions_list_lookup!$V$13:$W$16,2,0)</f>
        <v>0</v>
      </c>
      <c r="AH261" s="31">
        <v>95.8</v>
      </c>
      <c r="AI261" s="1">
        <v>3</v>
      </c>
      <c r="AJ261" s="1">
        <v>1</v>
      </c>
      <c r="AK261" s="1" t="s">
        <v>97</v>
      </c>
      <c r="AL261" s="1" t="s">
        <v>98</v>
      </c>
      <c r="AN261" s="31">
        <v>0</v>
      </c>
      <c r="AT261" s="31">
        <v>0</v>
      </c>
      <c r="AZ261" s="31">
        <v>4</v>
      </c>
      <c r="BA261" s="1">
        <v>6</v>
      </c>
      <c r="BB261" s="1">
        <v>2</v>
      </c>
      <c r="BC261" s="1" t="s">
        <v>97</v>
      </c>
      <c r="BD261" s="1" t="s">
        <v>98</v>
      </c>
      <c r="BF261" s="31">
        <v>0</v>
      </c>
      <c r="BL261" s="31">
        <v>0.2</v>
      </c>
      <c r="BM261" s="1">
        <v>0.1</v>
      </c>
      <c r="BN261" s="1">
        <v>0.1</v>
      </c>
      <c r="BO261" s="1" t="s">
        <v>97</v>
      </c>
      <c r="BP261" s="1" t="s">
        <v>114</v>
      </c>
      <c r="BX261" s="31">
        <v>0</v>
      </c>
      <c r="CE261" s="1" t="s">
        <v>232</v>
      </c>
      <c r="CL261" s="32">
        <f t="shared" si="19"/>
        <v>100</v>
      </c>
      <c r="CM261" s="1" t="str">
        <f>VLOOKUP(O261,definitions_list_lookup!$K$30:$L$54,2,0)</f>
        <v>Opx-b</v>
      </c>
    </row>
    <row r="262" spans="1:91">
      <c r="A262" s="27">
        <v>43305</v>
      </c>
      <c r="B262" s="1" t="s">
        <v>225</v>
      </c>
      <c r="D262" s="1" t="s">
        <v>86</v>
      </c>
      <c r="E262" s="1">
        <v>72</v>
      </c>
      <c r="F262" s="1">
        <v>4</v>
      </c>
      <c r="G262" s="2" t="str">
        <f t="shared" si="16"/>
        <v>72-4</v>
      </c>
      <c r="H262" s="1">
        <v>5</v>
      </c>
      <c r="I262" s="1">
        <v>84.5</v>
      </c>
      <c r="J262" s="3" t="str">
        <f>IF(((VLOOKUP($G262,Depth_Lookup!$A$3:$J$561,9,0))-(I262/100))&gt;=0,"Good","Too Long")</f>
        <v>Good</v>
      </c>
      <c r="K262" s="28">
        <f>(VLOOKUP($G262,Depth_Lookup!$A$3:$J$561,10,0))+(H262/100)</f>
        <v>149.03</v>
      </c>
      <c r="L262" s="28">
        <f>(VLOOKUP($G262,Depth_Lookup!$A$3:$J$561,10,0))+(I262/100)</f>
        <v>149.82499999999999</v>
      </c>
      <c r="M262" s="29">
        <v>24</v>
      </c>
      <c r="N262" s="1">
        <v>4</v>
      </c>
      <c r="P262" s="1" t="s">
        <v>202</v>
      </c>
      <c r="Q262" s="2" t="str">
        <f t="shared" si="17"/>
        <v xml:space="preserve"> Harzburgite</v>
      </c>
      <c r="R262" s="1" t="s">
        <v>120</v>
      </c>
      <c r="S262" s="1" t="str">
        <f t="shared" si="18"/>
        <v>Continuous</v>
      </c>
      <c r="T262" s="1" t="s">
        <v>121</v>
      </c>
      <c r="U262" s="1" t="s">
        <v>122</v>
      </c>
      <c r="V262" s="1" t="s">
        <v>131</v>
      </c>
      <c r="W262" s="30">
        <f>VLOOKUP(V262,definitions_list_lookup!$A$13:$B$19,2,0)</f>
        <v>4</v>
      </c>
      <c r="X262" s="1" t="s">
        <v>94</v>
      </c>
      <c r="Y262" s="1" t="s">
        <v>203</v>
      </c>
      <c r="AD262" s="6" t="s">
        <v>89</v>
      </c>
      <c r="AE262" s="2">
        <f>VLOOKUP(AD262,definitions_list_lookup!$V$13:$W$16,2,0)</f>
        <v>0</v>
      </c>
      <c r="AH262" s="31">
        <v>69.900000000000006</v>
      </c>
      <c r="AI262" s="1">
        <v>4</v>
      </c>
      <c r="AJ262" s="1">
        <v>1</v>
      </c>
      <c r="AK262" s="1" t="s">
        <v>97</v>
      </c>
      <c r="AL262" s="1" t="s">
        <v>98</v>
      </c>
      <c r="AN262" s="31">
        <v>0</v>
      </c>
      <c r="AT262" s="31">
        <v>0</v>
      </c>
      <c r="AZ262" s="31">
        <v>30</v>
      </c>
      <c r="BA262" s="1">
        <v>7</v>
      </c>
      <c r="BB262" s="1">
        <v>4</v>
      </c>
      <c r="BC262" s="1" t="s">
        <v>97</v>
      </c>
      <c r="BD262" s="1" t="s">
        <v>98</v>
      </c>
      <c r="BF262" s="31">
        <v>0</v>
      </c>
      <c r="BL262" s="31">
        <v>0.1</v>
      </c>
      <c r="BM262" s="1">
        <v>0.1</v>
      </c>
      <c r="BN262" s="1">
        <v>0.1</v>
      </c>
      <c r="BO262" s="1" t="s">
        <v>118</v>
      </c>
      <c r="BP262" s="1" t="s">
        <v>98</v>
      </c>
      <c r="BX262" s="31">
        <v>0</v>
      </c>
      <c r="CE262" s="1" t="s">
        <v>204</v>
      </c>
      <c r="CL262" s="32">
        <f t="shared" si="19"/>
        <v>100</v>
      </c>
      <c r="CM262" s="1" t="e">
        <f>VLOOKUP(O262,definitions_list_lookup!$K$30:$L$54,2,0)</f>
        <v>#N/A</v>
      </c>
    </row>
    <row r="263" spans="1:91">
      <c r="A263" s="27">
        <v>43305</v>
      </c>
      <c r="B263" s="1" t="s">
        <v>225</v>
      </c>
      <c r="D263" s="1" t="s">
        <v>86</v>
      </c>
      <c r="E263" s="1">
        <v>72</v>
      </c>
      <c r="F263" s="1">
        <v>5</v>
      </c>
      <c r="G263" s="2" t="str">
        <f t="shared" si="16"/>
        <v>72-5</v>
      </c>
      <c r="H263" s="1">
        <v>0</v>
      </c>
      <c r="I263" s="1">
        <v>29.5</v>
      </c>
      <c r="J263" s="3" t="str">
        <f>IF(((VLOOKUP($G263,Depth_Lookup!$A$3:$J$561,9,0))-(I263/100))&gt;=0,"Good","Too Long")</f>
        <v>Good</v>
      </c>
      <c r="K263" s="28">
        <f>(VLOOKUP($G263,Depth_Lookup!$A$3:$J$561,10,0))+(H263/100)</f>
        <v>149.82499999999999</v>
      </c>
      <c r="L263" s="28">
        <f>(VLOOKUP($G263,Depth_Lookup!$A$3:$J$561,10,0))+(I263/100)</f>
        <v>150.11999999999998</v>
      </c>
      <c r="M263" s="29">
        <v>24</v>
      </c>
      <c r="N263" s="1">
        <v>4</v>
      </c>
      <c r="P263" s="1" t="s">
        <v>202</v>
      </c>
      <c r="Q263" s="2" t="str">
        <f t="shared" si="17"/>
        <v xml:space="preserve"> Harzburgite</v>
      </c>
      <c r="R263" s="1" t="s">
        <v>100</v>
      </c>
      <c r="S263" s="1" t="str">
        <f t="shared" si="18"/>
        <v>Continuous</v>
      </c>
      <c r="V263" s="1" t="s">
        <v>131</v>
      </c>
      <c r="W263" s="30">
        <f>VLOOKUP(V263,definitions_list_lookup!$A$13:$B$19,2,0)</f>
        <v>4</v>
      </c>
      <c r="X263" s="1" t="s">
        <v>94</v>
      </c>
      <c r="Y263" s="1" t="s">
        <v>203</v>
      </c>
      <c r="AD263" s="6" t="s">
        <v>89</v>
      </c>
      <c r="AE263" s="2">
        <f>VLOOKUP(AD263,definitions_list_lookup!$V$13:$W$16,2,0)</f>
        <v>0</v>
      </c>
      <c r="AH263" s="31">
        <v>69.900000000000006</v>
      </c>
      <c r="AI263" s="1">
        <v>4</v>
      </c>
      <c r="AJ263" s="1">
        <v>1</v>
      </c>
      <c r="AK263" s="1" t="s">
        <v>97</v>
      </c>
      <c r="AL263" s="1" t="s">
        <v>98</v>
      </c>
      <c r="AN263" s="31">
        <v>0</v>
      </c>
      <c r="AT263" s="31">
        <v>0</v>
      </c>
      <c r="AZ263" s="31">
        <v>30</v>
      </c>
      <c r="BA263" s="1">
        <v>7</v>
      </c>
      <c r="BB263" s="1">
        <v>4</v>
      </c>
      <c r="BC263" s="1" t="s">
        <v>97</v>
      </c>
      <c r="BD263" s="1" t="s">
        <v>98</v>
      </c>
      <c r="BF263" s="31">
        <v>0</v>
      </c>
      <c r="BL263" s="31">
        <v>0.1</v>
      </c>
      <c r="BM263" s="1">
        <v>0.1</v>
      </c>
      <c r="BN263" s="1">
        <v>0.1</v>
      </c>
      <c r="BO263" s="1" t="s">
        <v>118</v>
      </c>
      <c r="BP263" s="1" t="s">
        <v>98</v>
      </c>
      <c r="BX263" s="31">
        <v>0</v>
      </c>
      <c r="CE263" s="1" t="s">
        <v>204</v>
      </c>
      <c r="CL263" s="32">
        <f t="shared" si="19"/>
        <v>100</v>
      </c>
      <c r="CM263" s="1" t="e">
        <f>VLOOKUP(O263,definitions_list_lookup!$K$30:$L$54,2,0)</f>
        <v>#N/A</v>
      </c>
    </row>
    <row r="264" spans="1:91">
      <c r="A264" s="27">
        <v>43305</v>
      </c>
      <c r="B264" s="1" t="s">
        <v>225</v>
      </c>
      <c r="D264" s="1" t="s">
        <v>86</v>
      </c>
      <c r="E264" s="1">
        <v>73</v>
      </c>
      <c r="F264" s="1">
        <v>1</v>
      </c>
      <c r="G264" s="2" t="str">
        <f t="shared" si="16"/>
        <v>73-1</v>
      </c>
      <c r="H264" s="1">
        <v>0</v>
      </c>
      <c r="I264" s="1">
        <v>85.5</v>
      </c>
      <c r="J264" s="3" t="str">
        <f>IF(((VLOOKUP($G264,Depth_Lookup!$A$3:$J$561,9,0))-(I264/100))&gt;=0,"Good","Too Long")</f>
        <v>Good</v>
      </c>
      <c r="K264" s="28">
        <f>(VLOOKUP($G264,Depth_Lookup!$A$3:$J$561,10,0))+(H264/100)</f>
        <v>149.6</v>
      </c>
      <c r="L264" s="28">
        <f>(VLOOKUP($G264,Depth_Lookup!$A$3:$J$561,10,0))+(I264/100)</f>
        <v>150.45499999999998</v>
      </c>
      <c r="M264" s="29">
        <v>24</v>
      </c>
      <c r="N264" s="1">
        <v>4</v>
      </c>
      <c r="P264" s="1" t="s">
        <v>202</v>
      </c>
      <c r="Q264" s="2" t="str">
        <f t="shared" si="17"/>
        <v xml:space="preserve"> Harzburgite</v>
      </c>
      <c r="R264" s="1" t="s">
        <v>100</v>
      </c>
      <c r="S264" s="1" t="str">
        <f t="shared" si="18"/>
        <v>Continuous</v>
      </c>
      <c r="V264" s="1" t="s">
        <v>131</v>
      </c>
      <c r="W264" s="30">
        <f>VLOOKUP(V264,definitions_list_lookup!$A$13:$B$19,2,0)</f>
        <v>4</v>
      </c>
      <c r="X264" s="1" t="s">
        <v>94</v>
      </c>
      <c r="Y264" s="1" t="s">
        <v>203</v>
      </c>
      <c r="AD264" s="6" t="s">
        <v>89</v>
      </c>
      <c r="AE264" s="2">
        <f>VLOOKUP(AD264,definitions_list_lookup!$V$13:$W$16,2,0)</f>
        <v>0</v>
      </c>
      <c r="AH264" s="31">
        <v>69.900000000000006</v>
      </c>
      <c r="AI264" s="1">
        <v>4</v>
      </c>
      <c r="AJ264" s="1">
        <v>1</v>
      </c>
      <c r="AK264" s="1" t="s">
        <v>97</v>
      </c>
      <c r="AL264" s="1" t="s">
        <v>98</v>
      </c>
      <c r="AN264" s="31">
        <v>0</v>
      </c>
      <c r="AT264" s="31">
        <v>0</v>
      </c>
      <c r="AZ264" s="31">
        <v>30</v>
      </c>
      <c r="BA264" s="1">
        <v>7</v>
      </c>
      <c r="BB264" s="1">
        <v>4</v>
      </c>
      <c r="BC264" s="1" t="s">
        <v>97</v>
      </c>
      <c r="BD264" s="1" t="s">
        <v>98</v>
      </c>
      <c r="BF264" s="31">
        <v>0</v>
      </c>
      <c r="BL264" s="31">
        <v>0.1</v>
      </c>
      <c r="BM264" s="1">
        <v>0.1</v>
      </c>
      <c r="BN264" s="1">
        <v>0.1</v>
      </c>
      <c r="BO264" s="1" t="s">
        <v>118</v>
      </c>
      <c r="BP264" s="1" t="s">
        <v>98</v>
      </c>
      <c r="BX264" s="31">
        <v>0</v>
      </c>
      <c r="CE264" s="1" t="s">
        <v>204</v>
      </c>
      <c r="CL264" s="32">
        <f t="shared" si="19"/>
        <v>100</v>
      </c>
      <c r="CM264" s="1" t="e">
        <f>VLOOKUP(O264,definitions_list_lookup!$K$30:$L$54,2,0)</f>
        <v>#N/A</v>
      </c>
    </row>
    <row r="265" spans="1:91">
      <c r="A265" s="27">
        <v>43305</v>
      </c>
      <c r="B265" s="1" t="s">
        <v>225</v>
      </c>
      <c r="D265" s="1" t="s">
        <v>86</v>
      </c>
      <c r="E265" s="1">
        <v>73</v>
      </c>
      <c r="F265" s="1">
        <v>2</v>
      </c>
      <c r="G265" s="2" t="str">
        <f t="shared" si="16"/>
        <v>73-2</v>
      </c>
      <c r="H265" s="1">
        <v>0</v>
      </c>
      <c r="I265" s="1">
        <v>22</v>
      </c>
      <c r="J265" s="3" t="str">
        <f>IF(((VLOOKUP($G265,Depth_Lookup!$A$3:$J$561,9,0))-(I265/100))&gt;=0,"Good","Too Long")</f>
        <v>Good</v>
      </c>
      <c r="K265" s="28">
        <f>(VLOOKUP($G265,Depth_Lookup!$A$3:$J$561,10,0))+(H265/100)</f>
        <v>150.45500000000001</v>
      </c>
      <c r="L265" s="28">
        <f>(VLOOKUP($G265,Depth_Lookup!$A$3:$J$561,10,0))+(I265/100)</f>
        <v>150.67500000000001</v>
      </c>
      <c r="M265" s="29">
        <v>24</v>
      </c>
      <c r="N265" s="1">
        <v>4</v>
      </c>
      <c r="P265" s="1" t="s">
        <v>202</v>
      </c>
      <c r="Q265" s="2" t="str">
        <f t="shared" si="17"/>
        <v xml:space="preserve"> Harzburgite</v>
      </c>
      <c r="R265" s="1" t="s">
        <v>100</v>
      </c>
      <c r="S265" s="1" t="str">
        <f t="shared" si="18"/>
        <v>Modal</v>
      </c>
      <c r="V265" s="1" t="s">
        <v>131</v>
      </c>
      <c r="W265" s="30">
        <f>VLOOKUP(V265,definitions_list_lookup!$A$13:$B$19,2,0)</f>
        <v>4</v>
      </c>
      <c r="X265" s="1" t="s">
        <v>94</v>
      </c>
      <c r="Y265" s="1" t="s">
        <v>203</v>
      </c>
      <c r="AD265" s="6" t="s">
        <v>89</v>
      </c>
      <c r="AE265" s="2">
        <f>VLOOKUP(AD265,definitions_list_lookup!$V$13:$W$16,2,0)</f>
        <v>0</v>
      </c>
      <c r="AH265" s="31">
        <v>69.900000000000006</v>
      </c>
      <c r="AI265" s="1">
        <v>4</v>
      </c>
      <c r="AJ265" s="1">
        <v>1</v>
      </c>
      <c r="AK265" s="1" t="s">
        <v>97</v>
      </c>
      <c r="AL265" s="1" t="s">
        <v>98</v>
      </c>
      <c r="AN265" s="31">
        <v>0</v>
      </c>
      <c r="AT265" s="31">
        <v>0</v>
      </c>
      <c r="AZ265" s="31">
        <v>30</v>
      </c>
      <c r="BA265" s="1">
        <v>7</v>
      </c>
      <c r="BB265" s="1">
        <v>4</v>
      </c>
      <c r="BC265" s="1" t="s">
        <v>97</v>
      </c>
      <c r="BD265" s="1" t="s">
        <v>98</v>
      </c>
      <c r="BF265" s="31">
        <v>0</v>
      </c>
      <c r="BL265" s="31">
        <v>0.1</v>
      </c>
      <c r="BM265" s="1">
        <v>0.1</v>
      </c>
      <c r="BN265" s="1">
        <v>0.1</v>
      </c>
      <c r="BO265" s="1" t="s">
        <v>118</v>
      </c>
      <c r="BP265" s="1" t="s">
        <v>98</v>
      </c>
      <c r="BX265" s="31">
        <v>0</v>
      </c>
      <c r="CE265" s="1" t="s">
        <v>204</v>
      </c>
      <c r="CL265" s="32">
        <f t="shared" si="19"/>
        <v>100</v>
      </c>
      <c r="CM265" s="1" t="e">
        <f>VLOOKUP(O265,definitions_list_lookup!$K$30:$L$54,2,0)</f>
        <v>#N/A</v>
      </c>
    </row>
    <row r="266" spans="1:91">
      <c r="A266" s="27">
        <v>43305</v>
      </c>
      <c r="B266" s="1" t="s">
        <v>225</v>
      </c>
      <c r="D266" s="1" t="s">
        <v>86</v>
      </c>
      <c r="E266" s="1">
        <v>73</v>
      </c>
      <c r="F266" s="1">
        <v>2</v>
      </c>
      <c r="G266" s="2" t="str">
        <f t="shared" si="16"/>
        <v>73-2</v>
      </c>
      <c r="H266" s="1">
        <v>22</v>
      </c>
      <c r="I266" s="1">
        <v>82.5</v>
      </c>
      <c r="J266" s="3" t="str">
        <f>IF(((VLOOKUP($G266,Depth_Lookup!$A$3:$J$561,9,0))-(I266/100))&gt;=0,"Good","Too Long")</f>
        <v>Good</v>
      </c>
      <c r="K266" s="28">
        <f>(VLOOKUP($G266,Depth_Lookup!$A$3:$J$561,10,0))+(H266/100)</f>
        <v>150.67500000000001</v>
      </c>
      <c r="L266" s="28">
        <f>(VLOOKUP($G266,Depth_Lookup!$A$3:$J$561,10,0))+(I266/100)</f>
        <v>151.28</v>
      </c>
      <c r="M266" s="29">
        <v>25</v>
      </c>
      <c r="N266" s="1" t="s">
        <v>87</v>
      </c>
      <c r="O266" s="1" t="s">
        <v>207</v>
      </c>
      <c r="P266" s="1" t="s">
        <v>91</v>
      </c>
      <c r="Q266" s="2" t="str">
        <f t="shared" si="17"/>
        <v>Orthopyroxene-bearing  Dunite</v>
      </c>
      <c r="R266" s="1" t="s">
        <v>120</v>
      </c>
      <c r="S266" s="1" t="str">
        <f t="shared" si="18"/>
        <v>Continuous</v>
      </c>
      <c r="T266" s="1" t="s">
        <v>101</v>
      </c>
      <c r="U266" s="1" t="s">
        <v>102</v>
      </c>
      <c r="V266" s="1" t="s">
        <v>131</v>
      </c>
      <c r="W266" s="30">
        <f>VLOOKUP(V266,definitions_list_lookup!$A$13:$B$19,2,0)</f>
        <v>4</v>
      </c>
      <c r="X266" s="1" t="s">
        <v>94</v>
      </c>
      <c r="Y266" s="1" t="s">
        <v>95</v>
      </c>
      <c r="AD266" s="6" t="s">
        <v>89</v>
      </c>
      <c r="AE266" s="2">
        <f>VLOOKUP(AD266,definitions_list_lookup!$V$13:$W$16,2,0)</f>
        <v>0</v>
      </c>
      <c r="AH266" s="31">
        <v>98.9</v>
      </c>
      <c r="AI266" s="1">
        <v>4</v>
      </c>
      <c r="AJ266" s="1">
        <v>2</v>
      </c>
      <c r="AK266" s="1" t="s">
        <v>97</v>
      </c>
      <c r="AL266" s="1" t="s">
        <v>98</v>
      </c>
      <c r="AN266" s="31">
        <v>0</v>
      </c>
      <c r="AT266" s="31">
        <v>0</v>
      </c>
      <c r="AZ266" s="31">
        <v>1</v>
      </c>
      <c r="BA266" s="1">
        <v>3</v>
      </c>
      <c r="BB266" s="1">
        <v>2</v>
      </c>
      <c r="BC266" s="1" t="s">
        <v>97</v>
      </c>
      <c r="BD266" s="1" t="s">
        <v>98</v>
      </c>
      <c r="BF266" s="31">
        <v>0</v>
      </c>
      <c r="BL266" s="31">
        <v>0.1</v>
      </c>
      <c r="BM266" s="1">
        <v>1</v>
      </c>
      <c r="BN266" s="1">
        <v>1</v>
      </c>
      <c r="BO266" s="1" t="s">
        <v>118</v>
      </c>
      <c r="BP266" s="1" t="s">
        <v>98</v>
      </c>
      <c r="BX266" s="31">
        <v>0</v>
      </c>
      <c r="CE266" s="1" t="s">
        <v>232</v>
      </c>
      <c r="CL266" s="32">
        <f t="shared" si="19"/>
        <v>100</v>
      </c>
      <c r="CM266" s="1" t="str">
        <f>VLOOKUP(O266,definitions_list_lookup!$K$30:$L$54,2,0)</f>
        <v>Opx-b</v>
      </c>
    </row>
    <row r="267" spans="1:91">
      <c r="A267" s="27">
        <v>43305</v>
      </c>
      <c r="B267" s="1" t="s">
        <v>225</v>
      </c>
      <c r="D267" s="1" t="s">
        <v>86</v>
      </c>
      <c r="E267" s="1">
        <v>73</v>
      </c>
      <c r="F267" s="1">
        <v>3</v>
      </c>
      <c r="G267" s="2" t="str">
        <f t="shared" si="16"/>
        <v>73-3</v>
      </c>
      <c r="H267" s="1">
        <v>0</v>
      </c>
      <c r="I267" s="1">
        <v>23</v>
      </c>
      <c r="J267" s="3" t="str">
        <f>IF(((VLOOKUP($G267,Depth_Lookup!$A$3:$J$561,9,0))-(I267/100))&gt;=0,"Good","Too Long")</f>
        <v>Good</v>
      </c>
      <c r="K267" s="28">
        <f>(VLOOKUP($G267,Depth_Lookup!$A$3:$J$561,10,0))+(H267/100)</f>
        <v>151.28</v>
      </c>
      <c r="L267" s="28">
        <f>(VLOOKUP($G267,Depth_Lookup!$A$3:$J$561,10,0))+(I267/100)</f>
        <v>151.51</v>
      </c>
      <c r="M267" s="29">
        <v>25</v>
      </c>
      <c r="N267" s="1" t="s">
        <v>87</v>
      </c>
      <c r="O267" s="1" t="s">
        <v>207</v>
      </c>
      <c r="P267" s="1" t="s">
        <v>91</v>
      </c>
      <c r="Q267" s="2" t="str">
        <f t="shared" si="17"/>
        <v>Orthopyroxene-bearing  Dunite</v>
      </c>
      <c r="R267" s="1" t="s">
        <v>100</v>
      </c>
      <c r="S267" s="1" t="str">
        <f t="shared" si="18"/>
        <v>Modal</v>
      </c>
      <c r="V267" s="1" t="s">
        <v>131</v>
      </c>
      <c r="W267" s="30">
        <f>VLOOKUP(V267,definitions_list_lookup!$A$13:$B$19,2,0)</f>
        <v>4</v>
      </c>
      <c r="X267" s="1" t="s">
        <v>94</v>
      </c>
      <c r="Y267" s="1" t="s">
        <v>95</v>
      </c>
      <c r="AD267" s="6" t="s">
        <v>89</v>
      </c>
      <c r="AE267" s="2">
        <f>VLOOKUP(AD267,definitions_list_lookup!$V$13:$W$16,2,0)</f>
        <v>0</v>
      </c>
      <c r="AH267" s="31">
        <v>98.9</v>
      </c>
      <c r="AI267" s="1">
        <v>4</v>
      </c>
      <c r="AJ267" s="1">
        <v>2</v>
      </c>
      <c r="AK267" s="1" t="s">
        <v>97</v>
      </c>
      <c r="AL267" s="1" t="s">
        <v>98</v>
      </c>
      <c r="AN267" s="31">
        <v>0</v>
      </c>
      <c r="AT267" s="31">
        <v>0</v>
      </c>
      <c r="AZ267" s="31">
        <v>1</v>
      </c>
      <c r="BA267" s="1">
        <v>3</v>
      </c>
      <c r="BB267" s="1">
        <v>2</v>
      </c>
      <c r="BC267" s="1" t="s">
        <v>97</v>
      </c>
      <c r="BD267" s="1" t="s">
        <v>98</v>
      </c>
      <c r="BF267" s="31">
        <v>0</v>
      </c>
      <c r="BL267" s="31">
        <v>0.1</v>
      </c>
      <c r="BM267" s="1">
        <v>1</v>
      </c>
      <c r="BN267" s="1">
        <v>1</v>
      </c>
      <c r="BO267" s="1" t="s">
        <v>118</v>
      </c>
      <c r="BP267" s="1" t="s">
        <v>98</v>
      </c>
      <c r="BX267" s="31">
        <v>0</v>
      </c>
      <c r="CE267" s="1" t="s">
        <v>232</v>
      </c>
      <c r="CL267" s="32">
        <f t="shared" si="19"/>
        <v>100</v>
      </c>
      <c r="CM267" s="1" t="str">
        <f>VLOOKUP(O267,definitions_list_lookup!$K$30:$L$54,2,0)</f>
        <v>Opx-b</v>
      </c>
    </row>
    <row r="268" spans="1:91">
      <c r="A268" s="27">
        <v>43305</v>
      </c>
      <c r="B268" s="1" t="s">
        <v>225</v>
      </c>
      <c r="D268" s="1" t="s">
        <v>86</v>
      </c>
      <c r="E268" s="1">
        <v>73</v>
      </c>
      <c r="F268" s="1">
        <v>3</v>
      </c>
      <c r="G268" s="2" t="str">
        <f t="shared" si="16"/>
        <v>73-3</v>
      </c>
      <c r="H268" s="1">
        <v>23</v>
      </c>
      <c r="I268" s="1">
        <v>92.5</v>
      </c>
      <c r="J268" s="3" t="str">
        <f>IF(((VLOOKUP($G268,Depth_Lookup!$A$3:$J$561,9,0))-(I268/100))&gt;=0,"Good","Too Long")</f>
        <v>Good</v>
      </c>
      <c r="K268" s="28">
        <f>(VLOOKUP($G268,Depth_Lookup!$A$3:$J$561,10,0))+(H268/100)</f>
        <v>151.51</v>
      </c>
      <c r="L268" s="28">
        <f>(VLOOKUP($G268,Depth_Lookup!$A$3:$J$561,10,0))+(I268/100)</f>
        <v>152.20500000000001</v>
      </c>
      <c r="M268" s="29" t="s">
        <v>240</v>
      </c>
      <c r="N268" s="1" t="s">
        <v>87</v>
      </c>
      <c r="P268" s="1" t="s">
        <v>202</v>
      </c>
      <c r="Q268" s="2" t="str">
        <f t="shared" si="17"/>
        <v xml:space="preserve"> Harzburgite</v>
      </c>
      <c r="R268" s="1" t="s">
        <v>120</v>
      </c>
      <c r="S268" s="1" t="str">
        <f t="shared" si="18"/>
        <v>Continuous</v>
      </c>
      <c r="T268" s="1" t="s">
        <v>121</v>
      </c>
      <c r="U268" s="1" t="s">
        <v>102</v>
      </c>
      <c r="V268" s="1" t="s">
        <v>131</v>
      </c>
      <c r="W268" s="30">
        <f>VLOOKUP(V268,definitions_list_lookup!$A$13:$B$19,2,0)</f>
        <v>4</v>
      </c>
      <c r="X268" s="1" t="s">
        <v>94</v>
      </c>
      <c r="Y268" s="1" t="s">
        <v>203</v>
      </c>
      <c r="AD268" s="6" t="s">
        <v>89</v>
      </c>
      <c r="AE268" s="2">
        <f>VLOOKUP(AD268,definitions_list_lookup!$V$13:$W$16,2,0)</f>
        <v>0</v>
      </c>
      <c r="AH268" s="31">
        <v>60</v>
      </c>
      <c r="AI268" s="1">
        <v>3</v>
      </c>
      <c r="AJ268" s="1">
        <v>2</v>
      </c>
      <c r="AK268" s="1" t="s">
        <v>97</v>
      </c>
      <c r="AL268" s="1" t="s">
        <v>98</v>
      </c>
      <c r="AN268" s="31">
        <v>0</v>
      </c>
      <c r="AT268" s="31">
        <v>0</v>
      </c>
      <c r="AZ268" s="31">
        <v>39.9</v>
      </c>
      <c r="BA268" s="1">
        <v>7</v>
      </c>
      <c r="BB268" s="1">
        <v>3</v>
      </c>
      <c r="BC268" s="1" t="s">
        <v>97</v>
      </c>
      <c r="BD268" s="1" t="s">
        <v>98</v>
      </c>
      <c r="BF268" s="31">
        <v>0</v>
      </c>
      <c r="BL268" s="31">
        <v>0.1</v>
      </c>
      <c r="BM268" s="1">
        <v>0.1</v>
      </c>
      <c r="BN268" s="1">
        <v>0.1</v>
      </c>
      <c r="BO268" s="1" t="s">
        <v>97</v>
      </c>
      <c r="BP268" s="1" t="s">
        <v>114</v>
      </c>
      <c r="BX268" s="31">
        <v>0</v>
      </c>
      <c r="CE268" s="1" t="s">
        <v>204</v>
      </c>
      <c r="CL268" s="32">
        <f t="shared" si="19"/>
        <v>100</v>
      </c>
      <c r="CM268" s="1" t="e">
        <f>VLOOKUP(O268,definitions_list_lookup!$K$30:$L$54,2,0)</f>
        <v>#N/A</v>
      </c>
    </row>
    <row r="269" spans="1:91">
      <c r="A269" s="27">
        <v>43305</v>
      </c>
      <c r="B269" s="1" t="s">
        <v>225</v>
      </c>
      <c r="D269" s="1" t="s">
        <v>86</v>
      </c>
      <c r="E269" s="1">
        <v>73</v>
      </c>
      <c r="F269" s="1">
        <v>4</v>
      </c>
      <c r="G269" s="2" t="str">
        <f t="shared" si="16"/>
        <v>73-4</v>
      </c>
      <c r="H269" s="1">
        <v>0</v>
      </c>
      <c r="I269" s="1">
        <v>63.5</v>
      </c>
      <c r="J269" s="3" t="str">
        <f>IF(((VLOOKUP($G269,Depth_Lookup!$A$3:$J$561,9,0))-(I269/100))&gt;=0,"Good","Too Long")</f>
        <v>Good</v>
      </c>
      <c r="K269" s="28">
        <f>(VLOOKUP($G269,Depth_Lookup!$A$3:$J$561,10,0))+(H269/100)</f>
        <v>152.20500000000001</v>
      </c>
      <c r="L269" s="28">
        <f>(VLOOKUP($G269,Depth_Lookup!$A$3:$J$561,10,0))+(I269/100)</f>
        <v>152.84</v>
      </c>
      <c r="M269" s="29" t="s">
        <v>240</v>
      </c>
      <c r="N269" s="1" t="s">
        <v>87</v>
      </c>
      <c r="P269" s="1" t="s">
        <v>202</v>
      </c>
      <c r="Q269" s="2" t="str">
        <f t="shared" si="17"/>
        <v xml:space="preserve"> Harzburgite</v>
      </c>
      <c r="R269" s="1" t="s">
        <v>100</v>
      </c>
      <c r="S269" s="1" t="str">
        <f t="shared" si="18"/>
        <v>Continuous</v>
      </c>
      <c r="V269" s="1" t="s">
        <v>131</v>
      </c>
      <c r="W269" s="30">
        <f>VLOOKUP(V269,definitions_list_lookup!$A$13:$B$19,2,0)</f>
        <v>4</v>
      </c>
      <c r="X269" s="1" t="s">
        <v>94</v>
      </c>
      <c r="Y269" s="1" t="s">
        <v>203</v>
      </c>
      <c r="AD269" s="6" t="s">
        <v>89</v>
      </c>
      <c r="AE269" s="2">
        <f>VLOOKUP(AD269,definitions_list_lookup!$V$13:$W$16,2,0)</f>
        <v>0</v>
      </c>
      <c r="AH269" s="31">
        <v>60</v>
      </c>
      <c r="AI269" s="1">
        <v>3</v>
      </c>
      <c r="AJ269" s="1">
        <v>2</v>
      </c>
      <c r="AK269" s="1" t="s">
        <v>97</v>
      </c>
      <c r="AL269" s="1" t="s">
        <v>98</v>
      </c>
      <c r="AN269" s="31">
        <v>0</v>
      </c>
      <c r="AT269" s="31">
        <v>0</v>
      </c>
      <c r="AZ269" s="31">
        <v>39.9</v>
      </c>
      <c r="BA269" s="1">
        <v>7</v>
      </c>
      <c r="BB269" s="1">
        <v>3</v>
      </c>
      <c r="BC269" s="1" t="s">
        <v>97</v>
      </c>
      <c r="BD269" s="1" t="s">
        <v>98</v>
      </c>
      <c r="BF269" s="31">
        <v>0</v>
      </c>
      <c r="BL269" s="31">
        <v>0.1</v>
      </c>
      <c r="BM269" s="1">
        <v>0.1</v>
      </c>
      <c r="BN269" s="1">
        <v>0.1</v>
      </c>
      <c r="BO269" s="1" t="s">
        <v>97</v>
      </c>
      <c r="BP269" s="1" t="s">
        <v>114</v>
      </c>
      <c r="BX269" s="31">
        <v>0</v>
      </c>
      <c r="CE269" s="1" t="s">
        <v>204</v>
      </c>
      <c r="CL269" s="32">
        <f t="shared" si="19"/>
        <v>100</v>
      </c>
      <c r="CM269" s="1" t="e">
        <f>VLOOKUP(O269,definitions_list_lookup!$K$30:$L$54,2,0)</f>
        <v>#N/A</v>
      </c>
    </row>
    <row r="270" spans="1:91">
      <c r="A270" s="27">
        <v>43305</v>
      </c>
      <c r="B270" s="1" t="s">
        <v>225</v>
      </c>
      <c r="D270" s="1" t="s">
        <v>86</v>
      </c>
      <c r="E270" s="1">
        <v>74</v>
      </c>
      <c r="F270" s="1">
        <v>1</v>
      </c>
      <c r="G270" s="2" t="str">
        <f t="shared" si="16"/>
        <v>74-1</v>
      </c>
      <c r="H270" s="1">
        <v>0</v>
      </c>
      <c r="I270" s="1">
        <v>82.5</v>
      </c>
      <c r="J270" s="3" t="str">
        <f>IF(((VLOOKUP($G270,Depth_Lookup!$A$3:$J$561,9,0))-(I270/100))&gt;=0,"Good","Too Long")</f>
        <v>Good</v>
      </c>
      <c r="K270" s="28">
        <f>(VLOOKUP($G270,Depth_Lookup!$A$3:$J$561,10,0))+(H270/100)</f>
        <v>152.6</v>
      </c>
      <c r="L270" s="28">
        <f>(VLOOKUP($G270,Depth_Lookup!$A$3:$J$561,10,0))+(I270/100)</f>
        <v>153.42499999999998</v>
      </c>
      <c r="M270" s="29" t="s">
        <v>240</v>
      </c>
      <c r="N270" s="1" t="s">
        <v>87</v>
      </c>
      <c r="P270" s="1" t="s">
        <v>202</v>
      </c>
      <c r="Q270" s="2" t="str">
        <f t="shared" si="17"/>
        <v xml:space="preserve"> Harzburgite</v>
      </c>
      <c r="R270" s="1" t="s">
        <v>100</v>
      </c>
      <c r="S270" s="1" t="str">
        <f t="shared" si="18"/>
        <v>Continuous</v>
      </c>
      <c r="V270" s="1" t="s">
        <v>131</v>
      </c>
      <c r="W270" s="30">
        <f>VLOOKUP(V270,definitions_list_lookup!$A$13:$B$19,2,0)</f>
        <v>4</v>
      </c>
      <c r="X270" s="1" t="s">
        <v>94</v>
      </c>
      <c r="Y270" s="1" t="s">
        <v>203</v>
      </c>
      <c r="AD270" s="6" t="s">
        <v>89</v>
      </c>
      <c r="AE270" s="2">
        <f>VLOOKUP(AD270,definitions_list_lookup!$V$13:$W$16,2,0)</f>
        <v>0</v>
      </c>
      <c r="AH270" s="31">
        <v>60</v>
      </c>
      <c r="AI270" s="1">
        <v>3</v>
      </c>
      <c r="AJ270" s="1">
        <v>2</v>
      </c>
      <c r="AK270" s="1" t="s">
        <v>97</v>
      </c>
      <c r="AL270" s="1" t="s">
        <v>98</v>
      </c>
      <c r="AN270" s="31">
        <v>0</v>
      </c>
      <c r="AT270" s="31">
        <v>0</v>
      </c>
      <c r="AZ270" s="31">
        <v>39.9</v>
      </c>
      <c r="BA270" s="1">
        <v>7</v>
      </c>
      <c r="BB270" s="1">
        <v>3</v>
      </c>
      <c r="BC270" s="1" t="s">
        <v>97</v>
      </c>
      <c r="BD270" s="1" t="s">
        <v>98</v>
      </c>
      <c r="BF270" s="31">
        <v>0</v>
      </c>
      <c r="BL270" s="31">
        <v>0.1</v>
      </c>
      <c r="BM270" s="1">
        <v>0.1</v>
      </c>
      <c r="BN270" s="1">
        <v>0.1</v>
      </c>
      <c r="BO270" s="1" t="s">
        <v>97</v>
      </c>
      <c r="BP270" s="1" t="s">
        <v>114</v>
      </c>
      <c r="BX270" s="31">
        <v>0</v>
      </c>
      <c r="CE270" s="1" t="s">
        <v>204</v>
      </c>
      <c r="CL270" s="32">
        <f t="shared" si="19"/>
        <v>100</v>
      </c>
      <c r="CM270" s="1" t="e">
        <f>VLOOKUP(O270,definitions_list_lookup!$K$30:$L$54,2,0)</f>
        <v>#N/A</v>
      </c>
    </row>
    <row r="271" spans="1:91">
      <c r="A271" s="27">
        <v>43305</v>
      </c>
      <c r="B271" s="1" t="s">
        <v>225</v>
      </c>
      <c r="D271" s="1" t="s">
        <v>86</v>
      </c>
      <c r="E271" s="1">
        <v>74</v>
      </c>
      <c r="F271" s="1">
        <v>2</v>
      </c>
      <c r="G271" s="2" t="str">
        <f t="shared" si="16"/>
        <v>74-2</v>
      </c>
      <c r="H271" s="1">
        <v>0</v>
      </c>
      <c r="I271" s="1">
        <v>48</v>
      </c>
      <c r="J271" s="3" t="str">
        <f>IF(((VLOOKUP($G271,Depth_Lookup!$A$3:$J$561,9,0))-(I271/100))&gt;=0,"Good","Too Long")</f>
        <v>Good</v>
      </c>
      <c r="K271" s="28">
        <f>(VLOOKUP($G271,Depth_Lookup!$A$3:$J$561,10,0))+(H271/100)</f>
        <v>153.42500000000001</v>
      </c>
      <c r="L271" s="28">
        <f>(VLOOKUP($G271,Depth_Lookup!$A$3:$J$561,10,0))+(I271/100)</f>
        <v>153.905</v>
      </c>
      <c r="M271" s="29" t="s">
        <v>240</v>
      </c>
      <c r="N271" s="1" t="s">
        <v>87</v>
      </c>
      <c r="P271" s="1" t="s">
        <v>202</v>
      </c>
      <c r="Q271" s="2" t="str">
        <f t="shared" si="17"/>
        <v xml:space="preserve"> Harzburgite</v>
      </c>
      <c r="R271" s="1" t="s">
        <v>100</v>
      </c>
      <c r="S271" s="1" t="str">
        <f t="shared" si="18"/>
        <v>Continuous</v>
      </c>
      <c r="V271" s="1" t="s">
        <v>131</v>
      </c>
      <c r="W271" s="30">
        <f>VLOOKUP(V271,definitions_list_lookup!$A$13:$B$19,2,0)</f>
        <v>4</v>
      </c>
      <c r="X271" s="1" t="s">
        <v>94</v>
      </c>
      <c r="Y271" s="1" t="s">
        <v>203</v>
      </c>
      <c r="AD271" s="6" t="s">
        <v>89</v>
      </c>
      <c r="AE271" s="2">
        <f>VLOOKUP(AD271,definitions_list_lookup!$V$13:$W$16,2,0)</f>
        <v>0</v>
      </c>
      <c r="AH271" s="31">
        <v>60</v>
      </c>
      <c r="AI271" s="1">
        <v>3</v>
      </c>
      <c r="AJ271" s="1">
        <v>2</v>
      </c>
      <c r="AK271" s="1" t="s">
        <v>97</v>
      </c>
      <c r="AL271" s="1" t="s">
        <v>98</v>
      </c>
      <c r="AN271" s="31">
        <v>0</v>
      </c>
      <c r="AT271" s="31">
        <v>0</v>
      </c>
      <c r="AZ271" s="31">
        <v>39.9</v>
      </c>
      <c r="BA271" s="1">
        <v>7</v>
      </c>
      <c r="BB271" s="1">
        <v>3</v>
      </c>
      <c r="BC271" s="1" t="s">
        <v>97</v>
      </c>
      <c r="BD271" s="1" t="s">
        <v>98</v>
      </c>
      <c r="BF271" s="31">
        <v>0</v>
      </c>
      <c r="BL271" s="31">
        <v>0.1</v>
      </c>
      <c r="BM271" s="1">
        <v>0.1</v>
      </c>
      <c r="BN271" s="1">
        <v>0.1</v>
      </c>
      <c r="BO271" s="1" t="s">
        <v>97</v>
      </c>
      <c r="BP271" s="1" t="s">
        <v>114</v>
      </c>
      <c r="BX271" s="31">
        <v>0</v>
      </c>
      <c r="CE271" s="1" t="s">
        <v>204</v>
      </c>
      <c r="CL271" s="32">
        <f t="shared" si="19"/>
        <v>100</v>
      </c>
      <c r="CM271" s="1" t="e">
        <f>VLOOKUP(O271,definitions_list_lookup!$K$30:$L$54,2,0)</f>
        <v>#N/A</v>
      </c>
    </row>
    <row r="272" spans="1:91">
      <c r="A272" s="27">
        <v>43305</v>
      </c>
      <c r="B272" s="1" t="s">
        <v>225</v>
      </c>
      <c r="D272" s="1" t="s">
        <v>86</v>
      </c>
      <c r="E272" s="1">
        <v>74</v>
      </c>
      <c r="F272" s="1">
        <v>3</v>
      </c>
      <c r="G272" s="2" t="str">
        <f t="shared" si="16"/>
        <v>74-3</v>
      </c>
      <c r="H272" s="1">
        <v>0</v>
      </c>
      <c r="I272" s="1">
        <v>85</v>
      </c>
      <c r="J272" s="3" t="str">
        <f>IF(((VLOOKUP($G272,Depth_Lookup!$A$3:$J$561,9,0))-(I272/100))&gt;=0,"Good","Too Long")</f>
        <v>Good</v>
      </c>
      <c r="K272" s="28">
        <f>(VLOOKUP($G272,Depth_Lookup!$A$3:$J$561,10,0))+(H272/100)</f>
        <v>153.905</v>
      </c>
      <c r="L272" s="28">
        <f>(VLOOKUP($G272,Depth_Lookup!$A$3:$J$561,10,0))+(I272/100)</f>
        <v>154.755</v>
      </c>
      <c r="M272" s="29" t="s">
        <v>240</v>
      </c>
      <c r="N272" s="1" t="s">
        <v>87</v>
      </c>
      <c r="P272" s="1" t="s">
        <v>202</v>
      </c>
      <c r="Q272" s="2" t="str">
        <f t="shared" si="17"/>
        <v xml:space="preserve"> Harzburgite</v>
      </c>
      <c r="R272" s="1" t="s">
        <v>100</v>
      </c>
      <c r="S272" s="1" t="str">
        <f t="shared" si="18"/>
        <v>Continuous</v>
      </c>
      <c r="V272" s="1" t="s">
        <v>131</v>
      </c>
      <c r="W272" s="30">
        <f>VLOOKUP(V272,definitions_list_lookup!$A$13:$B$19,2,0)</f>
        <v>4</v>
      </c>
      <c r="X272" s="1" t="s">
        <v>94</v>
      </c>
      <c r="Y272" s="1" t="s">
        <v>203</v>
      </c>
      <c r="AD272" s="6" t="s">
        <v>89</v>
      </c>
      <c r="AE272" s="2">
        <f>VLOOKUP(AD272,definitions_list_lookup!$V$13:$W$16,2,0)</f>
        <v>0</v>
      </c>
      <c r="AH272" s="31">
        <v>60</v>
      </c>
      <c r="AI272" s="1">
        <v>3</v>
      </c>
      <c r="AJ272" s="1">
        <v>2</v>
      </c>
      <c r="AK272" s="1" t="s">
        <v>97</v>
      </c>
      <c r="AL272" s="1" t="s">
        <v>98</v>
      </c>
      <c r="AN272" s="31">
        <v>0</v>
      </c>
      <c r="AT272" s="31">
        <v>0</v>
      </c>
      <c r="AZ272" s="31">
        <v>39.9</v>
      </c>
      <c r="BA272" s="1">
        <v>7</v>
      </c>
      <c r="BB272" s="1">
        <v>3</v>
      </c>
      <c r="BC272" s="1" t="s">
        <v>97</v>
      </c>
      <c r="BD272" s="1" t="s">
        <v>98</v>
      </c>
      <c r="BF272" s="31">
        <v>0</v>
      </c>
      <c r="BL272" s="31">
        <v>0.1</v>
      </c>
      <c r="BM272" s="1">
        <v>0.1</v>
      </c>
      <c r="BN272" s="1">
        <v>0.1</v>
      </c>
      <c r="BO272" s="1" t="s">
        <v>97</v>
      </c>
      <c r="BP272" s="1" t="s">
        <v>114</v>
      </c>
      <c r="BX272" s="31">
        <v>0</v>
      </c>
      <c r="CE272" s="1" t="s">
        <v>204</v>
      </c>
      <c r="CL272" s="32">
        <f t="shared" si="19"/>
        <v>100</v>
      </c>
      <c r="CM272" s="1" t="e">
        <f>VLOOKUP(O272,definitions_list_lookup!$K$30:$L$54,2,0)</f>
        <v>#N/A</v>
      </c>
    </row>
    <row r="273" spans="1:91">
      <c r="A273" s="27">
        <v>43305</v>
      </c>
      <c r="B273" s="1" t="s">
        <v>225</v>
      </c>
      <c r="D273" s="1" t="s">
        <v>86</v>
      </c>
      <c r="E273" s="1">
        <v>74</v>
      </c>
      <c r="F273" s="1">
        <v>4</v>
      </c>
      <c r="G273" s="2" t="str">
        <f t="shared" si="16"/>
        <v>74-4</v>
      </c>
      <c r="H273" s="1">
        <v>0</v>
      </c>
      <c r="I273" s="1">
        <v>93</v>
      </c>
      <c r="J273" s="3" t="str">
        <f>IF(((VLOOKUP($G273,Depth_Lookup!$A$3:$J$561,9,0))-(I273/100))&gt;=0,"Good","Too Long")</f>
        <v>Good</v>
      </c>
      <c r="K273" s="28">
        <f>(VLOOKUP($G273,Depth_Lookup!$A$3:$J$561,10,0))+(H273/100)</f>
        <v>154.755</v>
      </c>
      <c r="L273" s="28">
        <f>(VLOOKUP($G273,Depth_Lookup!$A$3:$J$561,10,0))+(I273/100)</f>
        <v>155.685</v>
      </c>
      <c r="M273" s="29" t="s">
        <v>240</v>
      </c>
      <c r="N273" s="1" t="s">
        <v>87</v>
      </c>
      <c r="P273" s="1" t="s">
        <v>202</v>
      </c>
      <c r="Q273" s="2" t="str">
        <f t="shared" si="17"/>
        <v xml:space="preserve"> Harzburgite</v>
      </c>
      <c r="R273" s="1" t="s">
        <v>100</v>
      </c>
      <c r="S273" s="1" t="str">
        <f t="shared" si="18"/>
        <v>Continuous</v>
      </c>
      <c r="V273" s="1" t="s">
        <v>131</v>
      </c>
      <c r="W273" s="30">
        <f>VLOOKUP(V273,definitions_list_lookup!$A$13:$B$19,2,0)</f>
        <v>4</v>
      </c>
      <c r="X273" s="1" t="s">
        <v>94</v>
      </c>
      <c r="Y273" s="1" t="s">
        <v>203</v>
      </c>
      <c r="AD273" s="6" t="s">
        <v>89</v>
      </c>
      <c r="AE273" s="2">
        <f>VLOOKUP(AD273,definitions_list_lookup!$V$13:$W$16,2,0)</f>
        <v>0</v>
      </c>
      <c r="AH273" s="31">
        <v>60</v>
      </c>
      <c r="AI273" s="1">
        <v>3</v>
      </c>
      <c r="AJ273" s="1">
        <v>2</v>
      </c>
      <c r="AK273" s="1" t="s">
        <v>97</v>
      </c>
      <c r="AL273" s="1" t="s">
        <v>98</v>
      </c>
      <c r="AN273" s="31">
        <v>0</v>
      </c>
      <c r="AT273" s="31">
        <v>0</v>
      </c>
      <c r="AZ273" s="31">
        <v>39.9</v>
      </c>
      <c r="BA273" s="1">
        <v>7</v>
      </c>
      <c r="BB273" s="1">
        <v>3</v>
      </c>
      <c r="BC273" s="1" t="s">
        <v>97</v>
      </c>
      <c r="BD273" s="1" t="s">
        <v>98</v>
      </c>
      <c r="BF273" s="31">
        <v>0</v>
      </c>
      <c r="BL273" s="31">
        <v>0.1</v>
      </c>
      <c r="BM273" s="1">
        <v>0.1</v>
      </c>
      <c r="BN273" s="1">
        <v>0.1</v>
      </c>
      <c r="BO273" s="1" t="s">
        <v>97</v>
      </c>
      <c r="BP273" s="1" t="s">
        <v>114</v>
      </c>
      <c r="BX273" s="31">
        <v>0</v>
      </c>
      <c r="CE273" s="1" t="s">
        <v>204</v>
      </c>
      <c r="CL273" s="32">
        <f t="shared" si="19"/>
        <v>100</v>
      </c>
      <c r="CM273" s="1" t="e">
        <f>VLOOKUP(O273,definitions_list_lookup!$K$30:$L$54,2,0)</f>
        <v>#N/A</v>
      </c>
    </row>
    <row r="274" spans="1:91">
      <c r="A274" s="27">
        <v>43305</v>
      </c>
      <c r="B274" s="1" t="s">
        <v>225</v>
      </c>
      <c r="D274" s="1" t="s">
        <v>86</v>
      </c>
      <c r="E274" s="1">
        <v>75</v>
      </c>
      <c r="F274" s="1">
        <v>1</v>
      </c>
      <c r="G274" s="2" t="str">
        <f t="shared" si="16"/>
        <v>75-1</v>
      </c>
      <c r="H274" s="1">
        <v>0</v>
      </c>
      <c r="I274" s="1">
        <v>72.5</v>
      </c>
      <c r="J274" s="3" t="str">
        <f>IF(((VLOOKUP($G274,Depth_Lookup!$A$3:$J$561,9,0))-(I274/100))&gt;=0,"Good","Too Long")</f>
        <v>Good</v>
      </c>
      <c r="K274" s="28">
        <f>(VLOOKUP($G274,Depth_Lookup!$A$3:$J$561,10,0))+(H274/100)</f>
        <v>155.6</v>
      </c>
      <c r="L274" s="28">
        <f>(VLOOKUP($G274,Depth_Lookup!$A$3:$J$561,10,0))+(I274/100)</f>
        <v>156.32499999999999</v>
      </c>
      <c r="M274" s="29" t="s">
        <v>240</v>
      </c>
      <c r="N274" s="1" t="s">
        <v>87</v>
      </c>
      <c r="P274" s="1" t="s">
        <v>202</v>
      </c>
      <c r="Q274" s="2" t="str">
        <f t="shared" si="17"/>
        <v xml:space="preserve"> Harzburgite</v>
      </c>
      <c r="R274" s="1" t="s">
        <v>100</v>
      </c>
      <c r="S274" s="1" t="str">
        <f t="shared" si="18"/>
        <v>Continuous</v>
      </c>
      <c r="V274" s="1" t="s">
        <v>131</v>
      </c>
      <c r="W274" s="30">
        <f>VLOOKUP(V274,definitions_list_lookup!$A$13:$B$19,2,0)</f>
        <v>4</v>
      </c>
      <c r="X274" s="1" t="s">
        <v>94</v>
      </c>
      <c r="Y274" s="1" t="s">
        <v>203</v>
      </c>
      <c r="AD274" s="6" t="s">
        <v>89</v>
      </c>
      <c r="AE274" s="2">
        <f>VLOOKUP(AD274,definitions_list_lookup!$V$13:$W$16,2,0)</f>
        <v>0</v>
      </c>
      <c r="AH274" s="31">
        <v>60</v>
      </c>
      <c r="AI274" s="1">
        <v>3</v>
      </c>
      <c r="AJ274" s="1">
        <v>2</v>
      </c>
      <c r="AK274" s="1" t="s">
        <v>97</v>
      </c>
      <c r="AL274" s="1" t="s">
        <v>98</v>
      </c>
      <c r="AN274" s="31">
        <v>0</v>
      </c>
      <c r="AT274" s="31">
        <v>0</v>
      </c>
      <c r="AZ274" s="31">
        <v>39.9</v>
      </c>
      <c r="BA274" s="1">
        <v>7</v>
      </c>
      <c r="BB274" s="1">
        <v>3</v>
      </c>
      <c r="BC274" s="1" t="s">
        <v>97</v>
      </c>
      <c r="BD274" s="1" t="s">
        <v>98</v>
      </c>
      <c r="BF274" s="31">
        <v>0</v>
      </c>
      <c r="BL274" s="31">
        <v>0.1</v>
      </c>
      <c r="BM274" s="1">
        <v>0.1</v>
      </c>
      <c r="BN274" s="1">
        <v>0.1</v>
      </c>
      <c r="BO274" s="1" t="s">
        <v>97</v>
      </c>
      <c r="BP274" s="1" t="s">
        <v>114</v>
      </c>
      <c r="BX274" s="31">
        <v>0</v>
      </c>
      <c r="CE274" s="1" t="s">
        <v>204</v>
      </c>
      <c r="CL274" s="32">
        <f t="shared" si="19"/>
        <v>100</v>
      </c>
      <c r="CM274" s="1" t="e">
        <f>VLOOKUP(O274,definitions_list_lookup!$K$30:$L$54,2,0)</f>
        <v>#N/A</v>
      </c>
    </row>
    <row r="275" spans="1:91">
      <c r="A275" s="27">
        <v>43305</v>
      </c>
      <c r="B275" s="1" t="s">
        <v>225</v>
      </c>
      <c r="D275" s="1" t="s">
        <v>86</v>
      </c>
      <c r="E275" s="1">
        <v>75</v>
      </c>
      <c r="F275" s="1">
        <v>2</v>
      </c>
      <c r="G275" s="2" t="str">
        <f t="shared" si="16"/>
        <v>75-2</v>
      </c>
      <c r="H275" s="1">
        <v>0</v>
      </c>
      <c r="I275" s="1">
        <v>75.5</v>
      </c>
      <c r="J275" s="3" t="str">
        <f>IF(((VLOOKUP($G275,Depth_Lookup!$A$3:$J$561,9,0))-(I275/100))&gt;=0,"Good","Too Long")</f>
        <v>Good</v>
      </c>
      <c r="K275" s="28">
        <f>(VLOOKUP($G275,Depth_Lookup!$A$3:$J$561,10,0))+(H275/100)</f>
        <v>156.32499999999999</v>
      </c>
      <c r="L275" s="28">
        <f>(VLOOKUP($G275,Depth_Lookup!$A$3:$J$561,10,0))+(I275/100)</f>
        <v>157.07999999999998</v>
      </c>
      <c r="M275" s="29" t="s">
        <v>240</v>
      </c>
      <c r="N275" s="1" t="s">
        <v>87</v>
      </c>
      <c r="P275" s="1" t="s">
        <v>202</v>
      </c>
      <c r="Q275" s="2" t="str">
        <f t="shared" si="17"/>
        <v xml:space="preserve"> Harzburgite</v>
      </c>
      <c r="R275" s="1" t="s">
        <v>100</v>
      </c>
      <c r="S275" s="1" t="str">
        <f t="shared" si="18"/>
        <v>Continuous</v>
      </c>
      <c r="V275" s="1" t="s">
        <v>131</v>
      </c>
      <c r="W275" s="30">
        <f>VLOOKUP(V275,definitions_list_lookup!$A$13:$B$19,2,0)</f>
        <v>4</v>
      </c>
      <c r="X275" s="1" t="s">
        <v>94</v>
      </c>
      <c r="Y275" s="1" t="s">
        <v>203</v>
      </c>
      <c r="AD275" s="6" t="s">
        <v>89</v>
      </c>
      <c r="AE275" s="2">
        <f>VLOOKUP(AD275,definitions_list_lookup!$V$13:$W$16,2,0)</f>
        <v>0</v>
      </c>
      <c r="AH275" s="31">
        <v>60</v>
      </c>
      <c r="AI275" s="1">
        <v>3</v>
      </c>
      <c r="AJ275" s="1">
        <v>2</v>
      </c>
      <c r="AK275" s="1" t="s">
        <v>97</v>
      </c>
      <c r="AL275" s="1" t="s">
        <v>98</v>
      </c>
      <c r="AN275" s="31">
        <v>0</v>
      </c>
      <c r="AT275" s="31">
        <v>0</v>
      </c>
      <c r="AZ275" s="31">
        <v>39.9</v>
      </c>
      <c r="BA275" s="1">
        <v>7</v>
      </c>
      <c r="BB275" s="1">
        <v>3</v>
      </c>
      <c r="BC275" s="1" t="s">
        <v>97</v>
      </c>
      <c r="BD275" s="1" t="s">
        <v>98</v>
      </c>
      <c r="BF275" s="31">
        <v>0</v>
      </c>
      <c r="BL275" s="31">
        <v>0.1</v>
      </c>
      <c r="BM275" s="1">
        <v>0.1</v>
      </c>
      <c r="BN275" s="1">
        <v>0.1</v>
      </c>
      <c r="BO275" s="1" t="s">
        <v>97</v>
      </c>
      <c r="BP275" s="1" t="s">
        <v>114</v>
      </c>
      <c r="BX275" s="31">
        <v>0</v>
      </c>
      <c r="CE275" s="1" t="s">
        <v>204</v>
      </c>
      <c r="CL275" s="32">
        <f t="shared" si="19"/>
        <v>100</v>
      </c>
      <c r="CM275" s="1" t="e">
        <f>VLOOKUP(O275,definitions_list_lookup!$K$30:$L$54,2,0)</f>
        <v>#N/A</v>
      </c>
    </row>
    <row r="276" spans="1:91">
      <c r="A276" s="27">
        <v>43305</v>
      </c>
      <c r="B276" s="1" t="s">
        <v>225</v>
      </c>
      <c r="D276" s="1" t="s">
        <v>86</v>
      </c>
      <c r="E276" s="1">
        <v>75</v>
      </c>
      <c r="F276" s="1">
        <v>3</v>
      </c>
      <c r="G276" s="2" t="str">
        <f t="shared" si="16"/>
        <v>75-3</v>
      </c>
      <c r="H276" s="1">
        <v>0</v>
      </c>
      <c r="I276" s="1">
        <v>96</v>
      </c>
      <c r="J276" s="3" t="str">
        <f>IF(((VLOOKUP($G276,Depth_Lookup!$A$3:$J$561,9,0))-(I276/100))&gt;=0,"Good","Too Long")</f>
        <v>Good</v>
      </c>
      <c r="K276" s="28">
        <f>(VLOOKUP($G276,Depth_Lookup!$A$3:$J$561,10,0))+(H276/100)</f>
        <v>157.08000000000001</v>
      </c>
      <c r="L276" s="28">
        <f>(VLOOKUP($G276,Depth_Lookup!$A$3:$J$561,10,0))+(I276/100)</f>
        <v>158.04000000000002</v>
      </c>
      <c r="M276" s="29" t="s">
        <v>240</v>
      </c>
      <c r="N276" s="1" t="s">
        <v>87</v>
      </c>
      <c r="P276" s="1" t="s">
        <v>202</v>
      </c>
      <c r="Q276" s="2" t="str">
        <f t="shared" si="17"/>
        <v xml:space="preserve"> Harzburgite</v>
      </c>
      <c r="R276" s="1" t="s">
        <v>100</v>
      </c>
      <c r="S276" s="1" t="str">
        <f t="shared" si="18"/>
        <v>Continuous</v>
      </c>
      <c r="V276" s="1" t="s">
        <v>131</v>
      </c>
      <c r="W276" s="30">
        <f>VLOOKUP(V276,definitions_list_lookup!$A$13:$B$19,2,0)</f>
        <v>4</v>
      </c>
      <c r="X276" s="1" t="s">
        <v>94</v>
      </c>
      <c r="Y276" s="1" t="s">
        <v>203</v>
      </c>
      <c r="AD276" s="6" t="s">
        <v>89</v>
      </c>
      <c r="AE276" s="2">
        <f>VLOOKUP(AD276,definitions_list_lookup!$V$13:$W$16,2,0)</f>
        <v>0</v>
      </c>
      <c r="AH276" s="31">
        <v>60</v>
      </c>
      <c r="AI276" s="1">
        <v>3</v>
      </c>
      <c r="AJ276" s="1">
        <v>2</v>
      </c>
      <c r="AK276" s="1" t="s">
        <v>97</v>
      </c>
      <c r="AL276" s="1" t="s">
        <v>98</v>
      </c>
      <c r="AN276" s="31">
        <v>0</v>
      </c>
      <c r="AT276" s="31">
        <v>0</v>
      </c>
      <c r="AZ276" s="31">
        <v>39.9</v>
      </c>
      <c r="BA276" s="1">
        <v>7</v>
      </c>
      <c r="BB276" s="1">
        <v>3</v>
      </c>
      <c r="BC276" s="1" t="s">
        <v>97</v>
      </c>
      <c r="BD276" s="1" t="s">
        <v>98</v>
      </c>
      <c r="BF276" s="31">
        <v>0</v>
      </c>
      <c r="BL276" s="31">
        <v>0.1</v>
      </c>
      <c r="BM276" s="1">
        <v>0.1</v>
      </c>
      <c r="BN276" s="1">
        <v>0.1</v>
      </c>
      <c r="BO276" s="1" t="s">
        <v>97</v>
      </c>
      <c r="BP276" s="1" t="s">
        <v>114</v>
      </c>
      <c r="BX276" s="31">
        <v>0</v>
      </c>
      <c r="CE276" s="1" t="s">
        <v>204</v>
      </c>
      <c r="CL276" s="32">
        <f t="shared" si="19"/>
        <v>100</v>
      </c>
      <c r="CM276" s="1" t="e">
        <f>VLOOKUP(O276,definitions_list_lookup!$K$30:$L$54,2,0)</f>
        <v>#N/A</v>
      </c>
    </row>
    <row r="277" spans="1:91">
      <c r="A277" s="27">
        <v>43305</v>
      </c>
      <c r="B277" s="1" t="s">
        <v>225</v>
      </c>
      <c r="D277" s="1" t="s">
        <v>86</v>
      </c>
      <c r="E277" s="1">
        <v>75</v>
      </c>
      <c r="F277" s="1">
        <v>4</v>
      </c>
      <c r="G277" s="2" t="str">
        <f t="shared" si="16"/>
        <v>75-4</v>
      </c>
      <c r="H277" s="1">
        <v>0</v>
      </c>
      <c r="I277" s="1">
        <v>71.5</v>
      </c>
      <c r="J277" s="3" t="str">
        <f>IF(((VLOOKUP($G277,Depth_Lookup!$A$3:$J$561,9,0))-(I277/100))&gt;=0,"Good","Too Long")</f>
        <v>Good</v>
      </c>
      <c r="K277" s="28">
        <f>(VLOOKUP($G277,Depth_Lookup!$A$3:$J$561,10,0))+(H277/100)</f>
        <v>158.04</v>
      </c>
      <c r="L277" s="28">
        <f>(VLOOKUP($G277,Depth_Lookup!$A$3:$J$561,10,0))+(I277/100)</f>
        <v>158.755</v>
      </c>
      <c r="M277" s="29" t="s">
        <v>240</v>
      </c>
      <c r="N277" s="1" t="s">
        <v>87</v>
      </c>
      <c r="P277" s="1" t="s">
        <v>202</v>
      </c>
      <c r="Q277" s="2" t="str">
        <f t="shared" si="17"/>
        <v xml:space="preserve"> Harzburgite</v>
      </c>
      <c r="R277" s="1" t="s">
        <v>100</v>
      </c>
      <c r="S277" s="1" t="str">
        <f t="shared" si="18"/>
        <v>Continuous</v>
      </c>
      <c r="V277" s="1" t="s">
        <v>131</v>
      </c>
      <c r="W277" s="30">
        <f>VLOOKUP(V277,definitions_list_lookup!$A$13:$B$19,2,0)</f>
        <v>4</v>
      </c>
      <c r="X277" s="1" t="s">
        <v>94</v>
      </c>
      <c r="Y277" s="1" t="s">
        <v>203</v>
      </c>
      <c r="AD277" s="6" t="s">
        <v>89</v>
      </c>
      <c r="AE277" s="2">
        <f>VLOOKUP(AD277,definitions_list_lookup!$V$13:$W$16,2,0)</f>
        <v>0</v>
      </c>
      <c r="AH277" s="31">
        <v>60</v>
      </c>
      <c r="AI277" s="1">
        <v>3</v>
      </c>
      <c r="AJ277" s="1">
        <v>2</v>
      </c>
      <c r="AK277" s="1" t="s">
        <v>97</v>
      </c>
      <c r="AL277" s="1" t="s">
        <v>98</v>
      </c>
      <c r="AN277" s="31">
        <v>0</v>
      </c>
      <c r="AT277" s="31">
        <v>0</v>
      </c>
      <c r="AZ277" s="31">
        <v>39.9</v>
      </c>
      <c r="BA277" s="1">
        <v>7</v>
      </c>
      <c r="BB277" s="1">
        <v>3</v>
      </c>
      <c r="BC277" s="1" t="s">
        <v>97</v>
      </c>
      <c r="BD277" s="1" t="s">
        <v>98</v>
      </c>
      <c r="BF277" s="31">
        <v>0</v>
      </c>
      <c r="BL277" s="31">
        <v>0.1</v>
      </c>
      <c r="BM277" s="1">
        <v>0.1</v>
      </c>
      <c r="BN277" s="1">
        <v>0.1</v>
      </c>
      <c r="BO277" s="1" t="s">
        <v>97</v>
      </c>
      <c r="BP277" s="1" t="s">
        <v>114</v>
      </c>
      <c r="BX277" s="31">
        <v>0</v>
      </c>
      <c r="CE277" s="1" t="s">
        <v>204</v>
      </c>
      <c r="CL277" s="32">
        <f t="shared" si="19"/>
        <v>100</v>
      </c>
      <c r="CM277" s="1" t="e">
        <f>VLOOKUP(O277,definitions_list_lookup!$K$30:$L$54,2,0)</f>
        <v>#N/A</v>
      </c>
    </row>
    <row r="278" spans="1:91">
      <c r="A278" s="27">
        <v>43305</v>
      </c>
      <c r="B278" s="1" t="s">
        <v>225</v>
      </c>
      <c r="D278" s="1" t="s">
        <v>86</v>
      </c>
      <c r="E278" s="1">
        <v>76</v>
      </c>
      <c r="F278" s="1">
        <v>1</v>
      </c>
      <c r="G278" s="2" t="str">
        <f t="shared" si="16"/>
        <v>76-1</v>
      </c>
      <c r="H278" s="1">
        <v>0</v>
      </c>
      <c r="I278" s="1">
        <v>85</v>
      </c>
      <c r="J278" s="3" t="str">
        <f>IF(((VLOOKUP($G278,Depth_Lookup!$A$3:$J$561,9,0))-(I278/100))&gt;=0,"Good","Too Long")</f>
        <v>Good</v>
      </c>
      <c r="K278" s="28">
        <f>(VLOOKUP($G278,Depth_Lookup!$A$3:$J$561,10,0))+(H278/100)</f>
        <v>158.6</v>
      </c>
      <c r="L278" s="28">
        <f>(VLOOKUP($G278,Depth_Lookup!$A$3:$J$561,10,0))+(I278/100)</f>
        <v>159.44999999999999</v>
      </c>
      <c r="M278" s="29" t="s">
        <v>240</v>
      </c>
      <c r="N278" s="1" t="s">
        <v>87</v>
      </c>
      <c r="P278" s="1" t="s">
        <v>202</v>
      </c>
      <c r="Q278" s="2" t="str">
        <f t="shared" si="17"/>
        <v xml:space="preserve"> Harzburgite</v>
      </c>
      <c r="R278" s="1" t="s">
        <v>100</v>
      </c>
      <c r="S278" s="1" t="str">
        <f t="shared" si="18"/>
        <v>Intrusive</v>
      </c>
      <c r="V278" s="1" t="s">
        <v>131</v>
      </c>
      <c r="W278" s="30">
        <f>VLOOKUP(V278,definitions_list_lookup!$A$13:$B$19,2,0)</f>
        <v>4</v>
      </c>
      <c r="X278" s="1" t="s">
        <v>94</v>
      </c>
      <c r="Y278" s="1" t="s">
        <v>203</v>
      </c>
      <c r="AD278" s="6" t="s">
        <v>89</v>
      </c>
      <c r="AE278" s="2">
        <f>VLOOKUP(AD278,definitions_list_lookup!$V$13:$W$16,2,0)</f>
        <v>0</v>
      </c>
      <c r="AH278" s="31">
        <v>60</v>
      </c>
      <c r="AI278" s="1">
        <v>3</v>
      </c>
      <c r="AJ278" s="1">
        <v>2</v>
      </c>
      <c r="AK278" s="1" t="s">
        <v>97</v>
      </c>
      <c r="AL278" s="1" t="s">
        <v>98</v>
      </c>
      <c r="AN278" s="31">
        <v>0</v>
      </c>
      <c r="AT278" s="31">
        <v>0</v>
      </c>
      <c r="AZ278" s="31">
        <v>39.9</v>
      </c>
      <c r="BA278" s="1">
        <v>7</v>
      </c>
      <c r="BB278" s="1">
        <v>3</v>
      </c>
      <c r="BC278" s="1" t="s">
        <v>97</v>
      </c>
      <c r="BD278" s="1" t="s">
        <v>98</v>
      </c>
      <c r="BF278" s="31">
        <v>0</v>
      </c>
      <c r="BL278" s="31">
        <v>0.1</v>
      </c>
      <c r="BM278" s="1">
        <v>0.1</v>
      </c>
      <c r="BN278" s="1">
        <v>0.1</v>
      </c>
      <c r="BO278" s="1" t="s">
        <v>97</v>
      </c>
      <c r="BP278" s="1" t="s">
        <v>114</v>
      </c>
      <c r="BX278" s="31">
        <v>0</v>
      </c>
      <c r="CE278" s="1" t="s">
        <v>204</v>
      </c>
      <c r="CL278" s="32">
        <f t="shared" si="19"/>
        <v>100</v>
      </c>
      <c r="CM278" s="1" t="e">
        <f>VLOOKUP(O278,definitions_list_lookup!$K$30:$L$54,2,0)</f>
        <v>#N/A</v>
      </c>
    </row>
    <row r="279" spans="1:91">
      <c r="A279" s="27">
        <v>43305</v>
      </c>
      <c r="B279" s="1" t="s">
        <v>225</v>
      </c>
      <c r="D279" s="1" t="s">
        <v>86</v>
      </c>
      <c r="E279" s="1">
        <v>76</v>
      </c>
      <c r="F279" s="1">
        <v>1</v>
      </c>
      <c r="G279" s="2" t="str">
        <f t="shared" si="16"/>
        <v>76-1</v>
      </c>
      <c r="H279" s="1">
        <v>85</v>
      </c>
      <c r="I279" s="1">
        <v>85.5</v>
      </c>
      <c r="J279" s="3" t="str">
        <f>IF(((VLOOKUP($G279,Depth_Lookup!$A$3:$J$561,9,0))-(I279/100))&gt;=0,"Good","Too Long")</f>
        <v>Good</v>
      </c>
      <c r="K279" s="28">
        <f>(VLOOKUP($G279,Depth_Lookup!$A$3:$J$561,10,0))+(H279/100)</f>
        <v>159.44999999999999</v>
      </c>
      <c r="L279" s="28">
        <f>(VLOOKUP($G279,Depth_Lookup!$A$3:$J$561,10,0))+(I279/100)</f>
        <v>159.45499999999998</v>
      </c>
      <c r="M279" s="29" t="s">
        <v>241</v>
      </c>
      <c r="N279" s="1">
        <v>1</v>
      </c>
      <c r="P279" s="1" t="s">
        <v>111</v>
      </c>
      <c r="Q279" s="2" t="str">
        <f t="shared" si="17"/>
        <v xml:space="preserve"> Gabbronorite</v>
      </c>
      <c r="R279" s="1" t="s">
        <v>105</v>
      </c>
      <c r="S279" s="1" t="str">
        <f t="shared" si="18"/>
        <v>Intrusive</v>
      </c>
      <c r="T279" s="1" t="s">
        <v>101</v>
      </c>
      <c r="U279" s="1" t="s">
        <v>102</v>
      </c>
      <c r="V279" s="1" t="s">
        <v>131</v>
      </c>
      <c r="W279" s="30">
        <f>VLOOKUP(V279,definitions_list_lookup!$A$13:$B$19,2,0)</f>
        <v>4</v>
      </c>
      <c r="X279" s="1" t="s">
        <v>94</v>
      </c>
      <c r="Y279" s="1" t="s">
        <v>95</v>
      </c>
      <c r="AD279" s="6" t="s">
        <v>89</v>
      </c>
      <c r="AE279" s="2">
        <f>VLOOKUP(AD279,definitions_list_lookup!$V$13:$W$16,2,0)</f>
        <v>0</v>
      </c>
      <c r="AH279" s="31">
        <v>0</v>
      </c>
      <c r="AN279" s="31">
        <v>65</v>
      </c>
      <c r="AO279" s="1">
        <v>3</v>
      </c>
      <c r="AP279" s="1">
        <v>2</v>
      </c>
      <c r="AQ279" s="1" t="s">
        <v>97</v>
      </c>
      <c r="AR279" s="1" t="s">
        <v>113</v>
      </c>
      <c r="AT279" s="31">
        <v>20</v>
      </c>
      <c r="AU279" s="1">
        <v>4</v>
      </c>
      <c r="AV279" s="1">
        <v>1</v>
      </c>
      <c r="AW279" s="1" t="s">
        <v>118</v>
      </c>
      <c r="AX279" s="1" t="s">
        <v>98</v>
      </c>
      <c r="AZ279" s="31">
        <v>15</v>
      </c>
      <c r="BA279" s="1">
        <v>4</v>
      </c>
      <c r="BB279" s="1">
        <v>1</v>
      </c>
      <c r="BC279" s="1" t="s">
        <v>97</v>
      </c>
      <c r="BD279" s="1" t="s">
        <v>113</v>
      </c>
      <c r="BF279" s="31">
        <v>0</v>
      </c>
      <c r="BL279" s="31">
        <v>0</v>
      </c>
      <c r="BX279" s="31">
        <v>0</v>
      </c>
      <c r="CE279" s="1" t="s">
        <v>242</v>
      </c>
      <c r="CL279" s="32">
        <f t="shared" si="19"/>
        <v>100</v>
      </c>
      <c r="CM279" s="1" t="e">
        <f>VLOOKUP(O279,definitions_list_lookup!$K$30:$L$54,2,0)</f>
        <v>#N/A</v>
      </c>
    </row>
    <row r="280" spans="1:91">
      <c r="A280" s="27">
        <v>43305</v>
      </c>
      <c r="B280" s="1" t="s">
        <v>225</v>
      </c>
      <c r="D280" s="1" t="s">
        <v>86</v>
      </c>
      <c r="E280" s="1">
        <v>76</v>
      </c>
      <c r="F280" s="1">
        <v>1</v>
      </c>
      <c r="G280" s="2" t="str">
        <f t="shared" si="16"/>
        <v>76-1</v>
      </c>
      <c r="H280" s="1">
        <v>85.5</v>
      </c>
      <c r="I280" s="1">
        <v>90</v>
      </c>
      <c r="J280" s="3" t="str">
        <f>IF(((VLOOKUP($G280,Depth_Lookup!$A$3:$J$561,9,0))-(I280/100))&gt;=0,"Good","Too Long")</f>
        <v>Good</v>
      </c>
      <c r="K280" s="28">
        <f>(VLOOKUP($G280,Depth_Lookup!$A$3:$J$561,10,0))+(H280/100)</f>
        <v>159.45499999999998</v>
      </c>
      <c r="L280" s="28">
        <f>(VLOOKUP($G280,Depth_Lookup!$A$3:$J$561,10,0))+(I280/100)</f>
        <v>159.5</v>
      </c>
      <c r="M280" s="29" t="s">
        <v>243</v>
      </c>
      <c r="N280" s="1" t="s">
        <v>87</v>
      </c>
      <c r="P280" s="1" t="s">
        <v>202</v>
      </c>
      <c r="Q280" s="2" t="str">
        <f t="shared" si="17"/>
        <v xml:space="preserve"> Harzburgite</v>
      </c>
      <c r="R280" s="1" t="s">
        <v>105</v>
      </c>
      <c r="S280" s="1" t="str">
        <f t="shared" si="18"/>
        <v>Continuous</v>
      </c>
      <c r="T280" s="1" t="s">
        <v>101</v>
      </c>
      <c r="U280" s="1" t="s">
        <v>102</v>
      </c>
      <c r="V280" s="1" t="s">
        <v>131</v>
      </c>
      <c r="W280" s="30">
        <f>VLOOKUP(V280,definitions_list_lookup!$A$13:$B$19,2,0)</f>
        <v>4</v>
      </c>
      <c r="X280" s="1" t="s">
        <v>94</v>
      </c>
      <c r="Y280" s="1" t="s">
        <v>203</v>
      </c>
      <c r="AD280" s="6" t="s">
        <v>89</v>
      </c>
      <c r="AE280" s="2">
        <f>VLOOKUP(AD280,definitions_list_lookup!$V$13:$W$16,2,0)</f>
        <v>0</v>
      </c>
      <c r="AH280" s="31">
        <v>70</v>
      </c>
      <c r="AI280" s="1">
        <v>3</v>
      </c>
      <c r="AJ280" s="1">
        <v>2</v>
      </c>
      <c r="AK280" s="1" t="s">
        <v>97</v>
      </c>
      <c r="AL280" s="1" t="s">
        <v>98</v>
      </c>
      <c r="AN280" s="31">
        <v>0</v>
      </c>
      <c r="AT280" s="31">
        <v>0</v>
      </c>
      <c r="AZ280" s="31">
        <v>29.9</v>
      </c>
      <c r="BA280" s="1">
        <v>7</v>
      </c>
      <c r="BB280" s="1">
        <v>3</v>
      </c>
      <c r="BC280" s="1" t="s">
        <v>97</v>
      </c>
      <c r="BD280" s="1" t="s">
        <v>98</v>
      </c>
      <c r="BF280" s="31">
        <v>0</v>
      </c>
      <c r="BL280" s="31">
        <v>0.1</v>
      </c>
      <c r="BM280" s="1">
        <v>0.1</v>
      </c>
      <c r="BN280" s="1">
        <v>0.1</v>
      </c>
      <c r="BO280" s="1" t="s">
        <v>118</v>
      </c>
      <c r="BP280" s="1" t="s">
        <v>98</v>
      </c>
      <c r="BX280" s="31">
        <v>0</v>
      </c>
      <c r="CE280" s="1" t="s">
        <v>244</v>
      </c>
      <c r="CL280" s="32">
        <f t="shared" si="19"/>
        <v>100</v>
      </c>
      <c r="CM280" s="1" t="e">
        <f>VLOOKUP(O280,definitions_list_lookup!$K$30:$L$54,2,0)</f>
        <v>#N/A</v>
      </c>
    </row>
    <row r="281" spans="1:91">
      <c r="A281" s="27">
        <v>43305</v>
      </c>
      <c r="B281" s="1" t="s">
        <v>225</v>
      </c>
      <c r="D281" s="1" t="s">
        <v>86</v>
      </c>
      <c r="E281" s="1">
        <v>76</v>
      </c>
      <c r="F281" s="1">
        <v>2</v>
      </c>
      <c r="G281" s="2" t="str">
        <f t="shared" si="16"/>
        <v>76-2</v>
      </c>
      <c r="H281" s="1">
        <v>0</v>
      </c>
      <c r="I281" s="1">
        <v>61.5</v>
      </c>
      <c r="J281" s="3" t="str">
        <f>IF(((VLOOKUP($G281,Depth_Lookup!$A$3:$J$561,9,0))-(I281/100))&gt;=0,"Good","Too Long")</f>
        <v>Good</v>
      </c>
      <c r="K281" s="28">
        <f>(VLOOKUP($G281,Depth_Lookup!$A$3:$J$561,10,0))+(H281/100)</f>
        <v>159.5</v>
      </c>
      <c r="L281" s="28">
        <f>(VLOOKUP($G281,Depth_Lookup!$A$3:$J$561,10,0))+(I281/100)</f>
        <v>160.11500000000001</v>
      </c>
      <c r="M281" s="29" t="s">
        <v>243</v>
      </c>
      <c r="N281" s="1" t="s">
        <v>87</v>
      </c>
      <c r="P281" s="1" t="s">
        <v>202</v>
      </c>
      <c r="Q281" s="2" t="str">
        <f t="shared" si="17"/>
        <v xml:space="preserve"> Harzburgite</v>
      </c>
      <c r="R281" s="1" t="s">
        <v>100</v>
      </c>
      <c r="S281" s="1" t="str">
        <f t="shared" si="18"/>
        <v>Continuous</v>
      </c>
      <c r="V281" s="1" t="s">
        <v>131</v>
      </c>
      <c r="W281" s="30">
        <f>VLOOKUP(V281,definitions_list_lookup!$A$13:$B$19,2,0)</f>
        <v>4</v>
      </c>
      <c r="X281" s="1" t="s">
        <v>94</v>
      </c>
      <c r="Y281" s="1" t="s">
        <v>203</v>
      </c>
      <c r="AD281" s="6" t="s">
        <v>89</v>
      </c>
      <c r="AE281" s="2">
        <f>VLOOKUP(AD281,definitions_list_lookup!$V$13:$W$16,2,0)</f>
        <v>0</v>
      </c>
      <c r="AH281" s="31">
        <v>70</v>
      </c>
      <c r="AI281" s="1">
        <v>3</v>
      </c>
      <c r="AJ281" s="1">
        <v>2</v>
      </c>
      <c r="AK281" s="1" t="s">
        <v>97</v>
      </c>
      <c r="AL281" s="1" t="s">
        <v>98</v>
      </c>
      <c r="AN281" s="31">
        <v>0</v>
      </c>
      <c r="AT281" s="31">
        <v>0</v>
      </c>
      <c r="AZ281" s="31">
        <v>29.9</v>
      </c>
      <c r="BA281" s="1">
        <v>7</v>
      </c>
      <c r="BB281" s="1">
        <v>3</v>
      </c>
      <c r="BC281" s="1" t="s">
        <v>97</v>
      </c>
      <c r="BD281" s="1" t="s">
        <v>98</v>
      </c>
      <c r="BF281" s="31">
        <v>0</v>
      </c>
      <c r="BL281" s="31">
        <v>0.1</v>
      </c>
      <c r="BM281" s="1">
        <v>0.1</v>
      </c>
      <c r="BN281" s="1">
        <v>0.1</v>
      </c>
      <c r="BO281" s="1" t="s">
        <v>118</v>
      </c>
      <c r="BP281" s="1" t="s">
        <v>98</v>
      </c>
      <c r="BX281" s="31">
        <v>0</v>
      </c>
      <c r="CE281" s="1" t="s">
        <v>244</v>
      </c>
      <c r="CL281" s="32">
        <f t="shared" si="19"/>
        <v>100</v>
      </c>
      <c r="CM281" s="1" t="e">
        <f>VLOOKUP(O281,definitions_list_lookup!$K$30:$L$54,2,0)</f>
        <v>#N/A</v>
      </c>
    </row>
    <row r="282" spans="1:91">
      <c r="A282" s="27">
        <v>43305</v>
      </c>
      <c r="B282" s="1" t="s">
        <v>225</v>
      </c>
      <c r="D282" s="1" t="s">
        <v>86</v>
      </c>
      <c r="E282" s="1">
        <v>76</v>
      </c>
      <c r="F282" s="1">
        <v>3</v>
      </c>
      <c r="G282" s="2" t="str">
        <f t="shared" si="16"/>
        <v>76-3</v>
      </c>
      <c r="H282" s="1">
        <v>0</v>
      </c>
      <c r="I282" s="1">
        <v>80.5</v>
      </c>
      <c r="J282" s="3" t="str">
        <f>IF(((VLOOKUP($G282,Depth_Lookup!$A$3:$J$561,9,0))-(I282/100))&gt;=0,"Good","Too Long")</f>
        <v>Good</v>
      </c>
      <c r="K282" s="28">
        <f>(VLOOKUP($G282,Depth_Lookup!$A$3:$J$561,10,0))+(H282/100)</f>
        <v>160.11500000000001</v>
      </c>
      <c r="L282" s="28">
        <f>(VLOOKUP($G282,Depth_Lookup!$A$3:$J$561,10,0))+(I282/100)</f>
        <v>160.92000000000002</v>
      </c>
      <c r="M282" s="29" t="s">
        <v>243</v>
      </c>
      <c r="N282" s="1" t="s">
        <v>87</v>
      </c>
      <c r="P282" s="1" t="s">
        <v>202</v>
      </c>
      <c r="Q282" s="2" t="str">
        <f t="shared" si="17"/>
        <v xml:space="preserve"> Harzburgite</v>
      </c>
      <c r="R282" s="1" t="s">
        <v>100</v>
      </c>
      <c r="S282" s="1" t="str">
        <f t="shared" si="18"/>
        <v>Continuous</v>
      </c>
      <c r="V282" s="1" t="s">
        <v>131</v>
      </c>
      <c r="W282" s="30">
        <f>VLOOKUP(V282,definitions_list_lookup!$A$13:$B$19,2,0)</f>
        <v>4</v>
      </c>
      <c r="X282" s="1" t="s">
        <v>94</v>
      </c>
      <c r="Y282" s="1" t="s">
        <v>203</v>
      </c>
      <c r="AD282" s="6" t="s">
        <v>89</v>
      </c>
      <c r="AE282" s="2">
        <f>VLOOKUP(AD282,definitions_list_lookup!$V$13:$W$16,2,0)</f>
        <v>0</v>
      </c>
      <c r="AH282" s="31">
        <v>70</v>
      </c>
      <c r="AI282" s="1">
        <v>3</v>
      </c>
      <c r="AJ282" s="1">
        <v>2</v>
      </c>
      <c r="AK282" s="1" t="s">
        <v>97</v>
      </c>
      <c r="AL282" s="1" t="s">
        <v>98</v>
      </c>
      <c r="AN282" s="31">
        <v>0</v>
      </c>
      <c r="AT282" s="31">
        <v>0</v>
      </c>
      <c r="AZ282" s="31">
        <v>29.9</v>
      </c>
      <c r="BA282" s="1">
        <v>7</v>
      </c>
      <c r="BB282" s="1">
        <v>3</v>
      </c>
      <c r="BC282" s="1" t="s">
        <v>97</v>
      </c>
      <c r="BD282" s="1" t="s">
        <v>98</v>
      </c>
      <c r="BF282" s="31">
        <v>0</v>
      </c>
      <c r="BL282" s="31">
        <v>0.1</v>
      </c>
      <c r="BM282" s="1">
        <v>0.1</v>
      </c>
      <c r="BN282" s="1">
        <v>0.1</v>
      </c>
      <c r="BO282" s="1" t="s">
        <v>118</v>
      </c>
      <c r="BP282" s="1" t="s">
        <v>98</v>
      </c>
      <c r="BX282" s="31">
        <v>0</v>
      </c>
      <c r="CE282" s="1" t="s">
        <v>244</v>
      </c>
      <c r="CL282" s="32">
        <f t="shared" si="19"/>
        <v>100</v>
      </c>
      <c r="CM282" s="1" t="e">
        <f>VLOOKUP(O282,definitions_list_lookup!$K$30:$L$54,2,0)</f>
        <v>#N/A</v>
      </c>
    </row>
    <row r="283" spans="1:91">
      <c r="A283" s="27">
        <v>43305</v>
      </c>
      <c r="B283" s="1" t="s">
        <v>225</v>
      </c>
      <c r="D283" s="1" t="s">
        <v>86</v>
      </c>
      <c r="E283" s="1">
        <v>76</v>
      </c>
      <c r="F283" s="1">
        <v>4</v>
      </c>
      <c r="G283" s="2" t="str">
        <f t="shared" si="16"/>
        <v>76-4</v>
      </c>
      <c r="H283" s="1">
        <v>0</v>
      </c>
      <c r="I283" s="1">
        <v>82.5</v>
      </c>
      <c r="J283" s="3" t="str">
        <f>IF(((VLOOKUP($G283,Depth_Lookup!$A$3:$J$561,9,0))-(I283/100))&gt;=0,"Good","Too Long")</f>
        <v>Good</v>
      </c>
      <c r="K283" s="28">
        <f>(VLOOKUP($G283,Depth_Lookup!$A$3:$J$561,10,0))+(H283/100)</f>
        <v>160.91999999999999</v>
      </c>
      <c r="L283" s="28">
        <f>(VLOOKUP($G283,Depth_Lookup!$A$3:$J$561,10,0))+(I283/100)</f>
        <v>161.74499999999998</v>
      </c>
      <c r="M283" s="29" t="s">
        <v>243</v>
      </c>
      <c r="N283" s="1" t="s">
        <v>87</v>
      </c>
      <c r="P283" s="1" t="s">
        <v>202</v>
      </c>
      <c r="Q283" s="2" t="str">
        <f t="shared" si="17"/>
        <v xml:space="preserve"> Harzburgite</v>
      </c>
      <c r="R283" s="1" t="s">
        <v>100</v>
      </c>
      <c r="S283" s="1" t="str">
        <f t="shared" si="18"/>
        <v>Continuous</v>
      </c>
      <c r="V283" s="1" t="s">
        <v>131</v>
      </c>
      <c r="W283" s="30">
        <f>VLOOKUP(V283,definitions_list_lookup!$A$13:$B$19,2,0)</f>
        <v>4</v>
      </c>
      <c r="X283" s="1" t="s">
        <v>94</v>
      </c>
      <c r="Y283" s="1" t="s">
        <v>203</v>
      </c>
      <c r="AD283" s="6" t="s">
        <v>89</v>
      </c>
      <c r="AE283" s="2">
        <f>VLOOKUP(AD283,definitions_list_lookup!$V$13:$W$16,2,0)</f>
        <v>0</v>
      </c>
      <c r="AH283" s="31">
        <v>70</v>
      </c>
      <c r="AI283" s="1">
        <v>3</v>
      </c>
      <c r="AJ283" s="1">
        <v>2</v>
      </c>
      <c r="AK283" s="1" t="s">
        <v>97</v>
      </c>
      <c r="AL283" s="1" t="s">
        <v>98</v>
      </c>
      <c r="AN283" s="31">
        <v>0</v>
      </c>
      <c r="AT283" s="31">
        <v>0</v>
      </c>
      <c r="AZ283" s="31">
        <v>29.9</v>
      </c>
      <c r="BA283" s="1">
        <v>7</v>
      </c>
      <c r="BB283" s="1">
        <v>3</v>
      </c>
      <c r="BC283" s="1" t="s">
        <v>97</v>
      </c>
      <c r="BD283" s="1" t="s">
        <v>98</v>
      </c>
      <c r="BF283" s="31">
        <v>0</v>
      </c>
      <c r="BL283" s="31">
        <v>0.1</v>
      </c>
      <c r="BM283" s="1">
        <v>0.1</v>
      </c>
      <c r="BN283" s="1">
        <v>0.1</v>
      </c>
      <c r="BO283" s="1" t="s">
        <v>118</v>
      </c>
      <c r="BP283" s="1" t="s">
        <v>98</v>
      </c>
      <c r="BX283" s="31">
        <v>0</v>
      </c>
      <c r="CE283" s="1" t="s">
        <v>244</v>
      </c>
      <c r="CL283" s="32">
        <f t="shared" si="19"/>
        <v>100</v>
      </c>
      <c r="CM283" s="1" t="e">
        <f>VLOOKUP(O283,definitions_list_lookup!$K$30:$L$54,2,0)</f>
        <v>#N/A</v>
      </c>
    </row>
    <row r="284" spans="1:91">
      <c r="A284" s="27">
        <v>43305</v>
      </c>
      <c r="B284" s="1" t="s">
        <v>225</v>
      </c>
      <c r="D284" s="1" t="s">
        <v>86</v>
      </c>
      <c r="E284" s="1">
        <v>77</v>
      </c>
      <c r="F284" s="1">
        <v>1</v>
      </c>
      <c r="G284" s="2" t="str">
        <f t="shared" si="16"/>
        <v>77-1</v>
      </c>
      <c r="H284" s="1">
        <v>0</v>
      </c>
      <c r="I284" s="1">
        <v>72</v>
      </c>
      <c r="J284" s="3" t="str">
        <f>IF(((VLOOKUP($G284,Depth_Lookup!$A$3:$J$561,9,0))-(I284/100))&gt;=0,"Good","Too Long")</f>
        <v>Good</v>
      </c>
      <c r="K284" s="28">
        <f>(VLOOKUP($G284,Depth_Lookup!$A$3:$J$561,10,0))+(H284/100)</f>
        <v>161.6</v>
      </c>
      <c r="L284" s="28">
        <f>(VLOOKUP($G284,Depth_Lookup!$A$3:$J$561,10,0))+(I284/100)</f>
        <v>162.32</v>
      </c>
      <c r="M284" s="29" t="s">
        <v>243</v>
      </c>
      <c r="N284" s="1" t="s">
        <v>87</v>
      </c>
      <c r="P284" s="1" t="s">
        <v>202</v>
      </c>
      <c r="Q284" s="2" t="str">
        <f t="shared" si="17"/>
        <v xml:space="preserve"> Harzburgite</v>
      </c>
      <c r="R284" s="1" t="s">
        <v>100</v>
      </c>
      <c r="S284" s="1" t="str">
        <f t="shared" si="18"/>
        <v>Continuous</v>
      </c>
      <c r="V284" s="1" t="s">
        <v>131</v>
      </c>
      <c r="W284" s="30">
        <f>VLOOKUP(V284,definitions_list_lookup!$A$13:$B$19,2,0)</f>
        <v>4</v>
      </c>
      <c r="X284" s="1" t="s">
        <v>94</v>
      </c>
      <c r="Y284" s="1" t="s">
        <v>203</v>
      </c>
      <c r="AD284" s="6" t="s">
        <v>89</v>
      </c>
      <c r="AE284" s="2">
        <f>VLOOKUP(AD284,definitions_list_lookup!$V$13:$W$16,2,0)</f>
        <v>0</v>
      </c>
      <c r="AH284" s="31">
        <v>70</v>
      </c>
      <c r="AI284" s="1">
        <v>3</v>
      </c>
      <c r="AJ284" s="1">
        <v>2</v>
      </c>
      <c r="AK284" s="1" t="s">
        <v>97</v>
      </c>
      <c r="AL284" s="1" t="s">
        <v>98</v>
      </c>
      <c r="AN284" s="31">
        <v>0</v>
      </c>
      <c r="AT284" s="31">
        <v>0</v>
      </c>
      <c r="AZ284" s="31">
        <v>29.9</v>
      </c>
      <c r="BA284" s="1">
        <v>7</v>
      </c>
      <c r="BB284" s="1">
        <v>3</v>
      </c>
      <c r="BC284" s="1" t="s">
        <v>97</v>
      </c>
      <c r="BD284" s="1" t="s">
        <v>98</v>
      </c>
      <c r="BF284" s="31">
        <v>0</v>
      </c>
      <c r="BL284" s="31">
        <v>0.1</v>
      </c>
      <c r="BM284" s="1">
        <v>0.1</v>
      </c>
      <c r="BN284" s="1">
        <v>0.1</v>
      </c>
      <c r="BO284" s="1" t="s">
        <v>118</v>
      </c>
      <c r="BP284" s="1" t="s">
        <v>98</v>
      </c>
      <c r="BX284" s="31">
        <v>0</v>
      </c>
      <c r="CE284" s="1" t="s">
        <v>244</v>
      </c>
      <c r="CL284" s="32">
        <f t="shared" si="19"/>
        <v>100</v>
      </c>
      <c r="CM284" s="1" t="e">
        <f>VLOOKUP(O284,definitions_list_lookup!$K$30:$L$54,2,0)</f>
        <v>#N/A</v>
      </c>
    </row>
    <row r="285" spans="1:91">
      <c r="A285" s="27">
        <v>43305</v>
      </c>
      <c r="B285" s="1" t="s">
        <v>225</v>
      </c>
      <c r="D285" s="1" t="s">
        <v>86</v>
      </c>
      <c r="E285" s="1">
        <v>77</v>
      </c>
      <c r="F285" s="1">
        <v>2</v>
      </c>
      <c r="G285" s="2" t="str">
        <f t="shared" si="16"/>
        <v>77-2</v>
      </c>
      <c r="H285" s="1">
        <v>0</v>
      </c>
      <c r="I285" s="1">
        <v>23.5</v>
      </c>
      <c r="J285" s="3" t="str">
        <f>IF(((VLOOKUP($G285,Depth_Lookup!$A$3:$J$561,9,0))-(I285/100))&gt;=0,"Good","Too Long")</f>
        <v>Good</v>
      </c>
      <c r="K285" s="28">
        <f>(VLOOKUP($G285,Depth_Lookup!$A$3:$J$561,10,0))+(H285/100)</f>
        <v>162.32</v>
      </c>
      <c r="L285" s="28">
        <f>(VLOOKUP($G285,Depth_Lookup!$A$3:$J$561,10,0))+(I285/100)</f>
        <v>162.55500000000001</v>
      </c>
      <c r="M285" s="29" t="s">
        <v>243</v>
      </c>
      <c r="N285" s="1" t="s">
        <v>87</v>
      </c>
      <c r="P285" s="1" t="s">
        <v>202</v>
      </c>
      <c r="Q285" s="2" t="str">
        <f t="shared" si="17"/>
        <v xml:space="preserve"> Harzburgite</v>
      </c>
      <c r="R285" s="1" t="s">
        <v>100</v>
      </c>
      <c r="S285" s="1" t="str">
        <f t="shared" si="18"/>
        <v>Intrusive</v>
      </c>
      <c r="V285" s="1" t="s">
        <v>131</v>
      </c>
      <c r="W285" s="30">
        <f>VLOOKUP(V285,definitions_list_lookup!$A$13:$B$19,2,0)</f>
        <v>4</v>
      </c>
      <c r="X285" s="1" t="s">
        <v>94</v>
      </c>
      <c r="Y285" s="1" t="s">
        <v>203</v>
      </c>
      <c r="AD285" s="6" t="s">
        <v>89</v>
      </c>
      <c r="AE285" s="2">
        <f>VLOOKUP(AD285,definitions_list_lookup!$V$13:$W$16,2,0)</f>
        <v>0</v>
      </c>
      <c r="AH285" s="31">
        <v>70</v>
      </c>
      <c r="AI285" s="1">
        <v>3</v>
      </c>
      <c r="AJ285" s="1">
        <v>2</v>
      </c>
      <c r="AK285" s="1" t="s">
        <v>97</v>
      </c>
      <c r="AL285" s="1" t="s">
        <v>98</v>
      </c>
      <c r="AN285" s="31">
        <v>0</v>
      </c>
      <c r="AT285" s="31">
        <v>0</v>
      </c>
      <c r="AZ285" s="31">
        <v>29.9</v>
      </c>
      <c r="BA285" s="1">
        <v>7</v>
      </c>
      <c r="BB285" s="1">
        <v>3</v>
      </c>
      <c r="BC285" s="1" t="s">
        <v>97</v>
      </c>
      <c r="BD285" s="1" t="s">
        <v>98</v>
      </c>
      <c r="BF285" s="31">
        <v>0</v>
      </c>
      <c r="BL285" s="31">
        <v>0.1</v>
      </c>
      <c r="BM285" s="1">
        <v>0.1</v>
      </c>
      <c r="BN285" s="1">
        <v>0.1</v>
      </c>
      <c r="BO285" s="1" t="s">
        <v>118</v>
      </c>
      <c r="BP285" s="1" t="s">
        <v>98</v>
      </c>
      <c r="BX285" s="31">
        <v>0</v>
      </c>
      <c r="CE285" s="1" t="s">
        <v>244</v>
      </c>
      <c r="CL285" s="32">
        <f t="shared" si="19"/>
        <v>100</v>
      </c>
      <c r="CM285" s="1" t="e">
        <f>VLOOKUP(O285,definitions_list_lookup!$K$30:$L$54,2,0)</f>
        <v>#N/A</v>
      </c>
    </row>
    <row r="286" spans="1:91">
      <c r="A286" s="27">
        <v>43305</v>
      </c>
      <c r="B286" s="1" t="s">
        <v>225</v>
      </c>
      <c r="D286" s="1" t="s">
        <v>86</v>
      </c>
      <c r="E286" s="1">
        <v>77</v>
      </c>
      <c r="F286" s="1">
        <v>2</v>
      </c>
      <c r="G286" s="2" t="str">
        <f t="shared" si="16"/>
        <v>77-2</v>
      </c>
      <c r="H286" s="1">
        <v>23.5</v>
      </c>
      <c r="I286" s="1">
        <v>24</v>
      </c>
      <c r="J286" s="3" t="str">
        <f>IF(((VLOOKUP($G286,Depth_Lookup!$A$3:$J$561,9,0))-(I286/100))&gt;=0,"Good","Too Long")</f>
        <v>Good</v>
      </c>
      <c r="K286" s="28">
        <f>(VLOOKUP($G286,Depth_Lookup!$A$3:$J$561,10,0))+(H286/100)</f>
        <v>162.55500000000001</v>
      </c>
      <c r="L286" s="28">
        <f>(VLOOKUP($G286,Depth_Lookup!$A$3:$J$561,10,0))+(I286/100)</f>
        <v>162.56</v>
      </c>
      <c r="M286" s="29" t="s">
        <v>245</v>
      </c>
      <c r="N286" s="1">
        <v>1</v>
      </c>
      <c r="P286" s="1" t="s">
        <v>218</v>
      </c>
      <c r="Q286" s="2" t="str">
        <f t="shared" si="17"/>
        <v xml:space="preserve"> Anorthosite</v>
      </c>
      <c r="R286" s="1" t="s">
        <v>105</v>
      </c>
      <c r="S286" s="1" t="str">
        <f t="shared" si="18"/>
        <v>Intrusive</v>
      </c>
      <c r="T286" s="1" t="s">
        <v>101</v>
      </c>
      <c r="U286" s="1" t="s">
        <v>102</v>
      </c>
      <c r="V286" s="1" t="s">
        <v>131</v>
      </c>
      <c r="W286" s="30">
        <f>VLOOKUP(V286,definitions_list_lookup!$A$13:$B$19,2,0)</f>
        <v>4</v>
      </c>
      <c r="X286" s="1" t="s">
        <v>94</v>
      </c>
      <c r="Y286" s="1" t="s">
        <v>95</v>
      </c>
      <c r="AD286" s="6" t="s">
        <v>89</v>
      </c>
      <c r="AE286" s="2">
        <f>VLOOKUP(AD286,definitions_list_lookup!$V$13:$W$16,2,0)</f>
        <v>0</v>
      </c>
      <c r="AH286" s="31">
        <v>0</v>
      </c>
      <c r="AN286" s="31">
        <v>100</v>
      </c>
      <c r="AO286" s="1">
        <v>2</v>
      </c>
      <c r="AP286" s="1">
        <v>1</v>
      </c>
      <c r="AQ286" s="1" t="s">
        <v>97</v>
      </c>
      <c r="AR286" s="1" t="s">
        <v>113</v>
      </c>
      <c r="AT286" s="31">
        <v>0</v>
      </c>
      <c r="AZ286" s="31">
        <v>0</v>
      </c>
      <c r="BF286" s="31">
        <v>0</v>
      </c>
      <c r="BL286" s="31">
        <v>0</v>
      </c>
      <c r="BX286" s="31">
        <v>0</v>
      </c>
      <c r="CE286" s="1" t="s">
        <v>246</v>
      </c>
      <c r="CL286" s="32">
        <f t="shared" si="19"/>
        <v>100</v>
      </c>
      <c r="CM286" s="1" t="e">
        <f>VLOOKUP(O286,definitions_list_lookup!$K$30:$L$54,2,0)</f>
        <v>#N/A</v>
      </c>
    </row>
    <row r="287" spans="1:91">
      <c r="A287" s="27">
        <v>43305</v>
      </c>
      <c r="B287" s="1" t="s">
        <v>225</v>
      </c>
      <c r="D287" s="1" t="s">
        <v>86</v>
      </c>
      <c r="E287" s="1">
        <v>77</v>
      </c>
      <c r="F287" s="1">
        <v>2</v>
      </c>
      <c r="G287" s="2" t="str">
        <f t="shared" si="16"/>
        <v>77-2</v>
      </c>
      <c r="H287" s="1">
        <v>24</v>
      </c>
      <c r="I287" s="1">
        <v>65</v>
      </c>
      <c r="J287" s="3" t="str">
        <f>IF(((VLOOKUP($G287,Depth_Lookup!$A$3:$J$561,9,0))-(I287/100))&gt;=0,"Good","Too Long")</f>
        <v>Good</v>
      </c>
      <c r="K287" s="28">
        <f>(VLOOKUP($G287,Depth_Lookup!$A$3:$J$561,10,0))+(H287/100)</f>
        <v>162.56</v>
      </c>
      <c r="L287" s="28">
        <f>(VLOOKUP($G287,Depth_Lookup!$A$3:$J$561,10,0))+(I287/100)</f>
        <v>162.97</v>
      </c>
      <c r="M287" s="29" t="s">
        <v>247</v>
      </c>
      <c r="N287" s="1" t="s">
        <v>87</v>
      </c>
      <c r="P287" s="1" t="s">
        <v>202</v>
      </c>
      <c r="Q287" s="2" t="str">
        <f t="shared" si="17"/>
        <v xml:space="preserve"> Harzburgite</v>
      </c>
      <c r="R287" s="1" t="s">
        <v>105</v>
      </c>
      <c r="S287" s="1" t="str">
        <f t="shared" si="18"/>
        <v>Continuous</v>
      </c>
      <c r="T287" s="1" t="s">
        <v>101</v>
      </c>
      <c r="U287" s="1" t="s">
        <v>102</v>
      </c>
      <c r="V287" s="1" t="s">
        <v>131</v>
      </c>
      <c r="W287" s="30">
        <f>VLOOKUP(V287,definitions_list_lookup!$A$13:$B$19,2,0)</f>
        <v>4</v>
      </c>
      <c r="X287" s="1" t="s">
        <v>94</v>
      </c>
      <c r="Y287" s="1" t="s">
        <v>203</v>
      </c>
      <c r="AD287" s="6" t="s">
        <v>89</v>
      </c>
      <c r="AE287" s="2">
        <f>VLOOKUP(AD287,definitions_list_lookup!$V$13:$W$16,2,0)</f>
        <v>0</v>
      </c>
      <c r="AH287" s="31">
        <v>84.9</v>
      </c>
      <c r="AI287" s="1">
        <v>3</v>
      </c>
      <c r="AJ287" s="1">
        <v>2</v>
      </c>
      <c r="AK287" s="1" t="s">
        <v>97</v>
      </c>
      <c r="AL287" s="1" t="s">
        <v>98</v>
      </c>
      <c r="AN287" s="31">
        <v>0</v>
      </c>
      <c r="AT287" s="31">
        <v>0</v>
      </c>
      <c r="AZ287" s="31">
        <v>15</v>
      </c>
      <c r="BA287" s="1">
        <v>4</v>
      </c>
      <c r="BB287" s="1">
        <v>2</v>
      </c>
      <c r="BC287" s="1" t="s">
        <v>97</v>
      </c>
      <c r="BD287" s="1" t="s">
        <v>98</v>
      </c>
      <c r="BF287" s="31">
        <v>0</v>
      </c>
      <c r="BL287" s="31">
        <v>0.1</v>
      </c>
      <c r="BM287" s="1">
        <v>0.5</v>
      </c>
      <c r="BN287" s="1">
        <v>0.2</v>
      </c>
      <c r="BO287" s="1" t="s">
        <v>118</v>
      </c>
      <c r="BP287" s="1" t="s">
        <v>98</v>
      </c>
      <c r="BX287" s="31">
        <v>0</v>
      </c>
      <c r="CE287" s="1" t="s">
        <v>204</v>
      </c>
      <c r="CL287" s="32">
        <f t="shared" si="19"/>
        <v>100</v>
      </c>
      <c r="CM287" s="1" t="e">
        <f>VLOOKUP(O287,definitions_list_lookup!$K$30:$L$54,2,0)</f>
        <v>#N/A</v>
      </c>
    </row>
    <row r="288" spans="1:91">
      <c r="A288" s="27">
        <v>43305</v>
      </c>
      <c r="B288" s="1" t="s">
        <v>225</v>
      </c>
      <c r="D288" s="1" t="s">
        <v>86</v>
      </c>
      <c r="E288" s="1">
        <v>77</v>
      </c>
      <c r="F288" s="1">
        <v>3</v>
      </c>
      <c r="G288" s="2" t="str">
        <f t="shared" si="16"/>
        <v>77-3</v>
      </c>
      <c r="H288" s="1">
        <v>0</v>
      </c>
      <c r="I288" s="1">
        <v>95</v>
      </c>
      <c r="J288" s="3" t="str">
        <f>IF(((VLOOKUP($G288,Depth_Lookup!$A$3:$J$561,9,0))-(I288/100))&gt;=0,"Good","Too Long")</f>
        <v>Good</v>
      </c>
      <c r="K288" s="28">
        <f>(VLOOKUP($G288,Depth_Lookup!$A$3:$J$561,10,0))+(H288/100)</f>
        <v>162.97</v>
      </c>
      <c r="L288" s="28">
        <f>(VLOOKUP($G288,Depth_Lookup!$A$3:$J$561,10,0))+(I288/100)</f>
        <v>163.92</v>
      </c>
      <c r="M288" s="29" t="s">
        <v>247</v>
      </c>
      <c r="N288" s="1" t="s">
        <v>87</v>
      </c>
      <c r="P288" s="1" t="s">
        <v>202</v>
      </c>
      <c r="Q288" s="2" t="str">
        <f t="shared" si="17"/>
        <v xml:space="preserve"> Harzburgite</v>
      </c>
      <c r="R288" s="1" t="s">
        <v>100</v>
      </c>
      <c r="S288" s="1" t="str">
        <f t="shared" si="18"/>
        <v>Continuous</v>
      </c>
      <c r="V288" s="1" t="s">
        <v>131</v>
      </c>
      <c r="W288" s="30">
        <f>VLOOKUP(V288,definitions_list_lookup!$A$13:$B$19,2,0)</f>
        <v>4</v>
      </c>
      <c r="X288" s="1" t="s">
        <v>94</v>
      </c>
      <c r="Y288" s="1" t="s">
        <v>203</v>
      </c>
      <c r="AD288" s="6" t="s">
        <v>89</v>
      </c>
      <c r="AE288" s="2">
        <f>VLOOKUP(AD288,definitions_list_lookup!$V$13:$W$16,2,0)</f>
        <v>0</v>
      </c>
      <c r="AH288" s="31">
        <v>84.9</v>
      </c>
      <c r="AI288" s="1">
        <v>3</v>
      </c>
      <c r="AJ288" s="1">
        <v>2</v>
      </c>
      <c r="AK288" s="1" t="s">
        <v>97</v>
      </c>
      <c r="AL288" s="1" t="s">
        <v>98</v>
      </c>
      <c r="AN288" s="31">
        <v>0</v>
      </c>
      <c r="AT288" s="31">
        <v>0</v>
      </c>
      <c r="AZ288" s="31">
        <v>15</v>
      </c>
      <c r="BA288" s="1">
        <v>4</v>
      </c>
      <c r="BB288" s="1">
        <v>2</v>
      </c>
      <c r="BC288" s="1" t="s">
        <v>97</v>
      </c>
      <c r="BD288" s="1" t="s">
        <v>98</v>
      </c>
      <c r="BF288" s="31">
        <v>0</v>
      </c>
      <c r="BL288" s="31">
        <v>0.1</v>
      </c>
      <c r="BM288" s="1">
        <v>0.5</v>
      </c>
      <c r="BN288" s="1">
        <v>0.2</v>
      </c>
      <c r="BO288" s="1" t="s">
        <v>118</v>
      </c>
      <c r="BP288" s="1" t="s">
        <v>98</v>
      </c>
      <c r="BX288" s="31">
        <v>0</v>
      </c>
      <c r="CE288" s="1" t="s">
        <v>204</v>
      </c>
      <c r="CL288" s="32">
        <f t="shared" si="19"/>
        <v>100</v>
      </c>
      <c r="CM288" s="1" t="e">
        <f>VLOOKUP(O288,definitions_list_lookup!$K$30:$L$54,2,0)</f>
        <v>#N/A</v>
      </c>
    </row>
    <row r="289" spans="1:91">
      <c r="A289" s="27">
        <v>43305</v>
      </c>
      <c r="B289" s="1" t="s">
        <v>225</v>
      </c>
      <c r="D289" s="1" t="s">
        <v>86</v>
      </c>
      <c r="E289" s="1">
        <v>77</v>
      </c>
      <c r="F289" s="1">
        <v>4</v>
      </c>
      <c r="G289" s="2" t="str">
        <f t="shared" si="16"/>
        <v>77-4</v>
      </c>
      <c r="H289" s="1">
        <v>0</v>
      </c>
      <c r="I289" s="1">
        <v>81.5</v>
      </c>
      <c r="J289" s="3" t="str">
        <f>IF(((VLOOKUP($G289,Depth_Lookup!$A$3:$J$561,9,0))-(I289/100))&gt;=0,"Good","Too Long")</f>
        <v>Good</v>
      </c>
      <c r="K289" s="28">
        <f>(VLOOKUP($G289,Depth_Lookup!$A$3:$J$561,10,0))+(H289/100)</f>
        <v>163.92</v>
      </c>
      <c r="L289" s="28">
        <f>(VLOOKUP($G289,Depth_Lookup!$A$3:$J$561,10,0))+(I289/100)</f>
        <v>164.73499999999999</v>
      </c>
      <c r="M289" s="29" t="s">
        <v>247</v>
      </c>
      <c r="N289" s="1" t="s">
        <v>87</v>
      </c>
      <c r="P289" s="1" t="s">
        <v>202</v>
      </c>
      <c r="Q289" s="2" t="str">
        <f t="shared" si="17"/>
        <v xml:space="preserve"> Harzburgite</v>
      </c>
      <c r="R289" s="1" t="s">
        <v>100</v>
      </c>
      <c r="S289" s="1" t="str">
        <f t="shared" si="18"/>
        <v>Continuous</v>
      </c>
      <c r="V289" s="1" t="s">
        <v>131</v>
      </c>
      <c r="W289" s="30">
        <f>VLOOKUP(V289,definitions_list_lookup!$A$13:$B$19,2,0)</f>
        <v>4</v>
      </c>
      <c r="X289" s="1" t="s">
        <v>94</v>
      </c>
      <c r="Y289" s="1" t="s">
        <v>203</v>
      </c>
      <c r="AD289" s="6" t="s">
        <v>89</v>
      </c>
      <c r="AE289" s="2">
        <f>VLOOKUP(AD289,definitions_list_lookup!$V$13:$W$16,2,0)</f>
        <v>0</v>
      </c>
      <c r="AH289" s="31">
        <v>84.9</v>
      </c>
      <c r="AI289" s="1">
        <v>3</v>
      </c>
      <c r="AJ289" s="1">
        <v>2</v>
      </c>
      <c r="AK289" s="1" t="s">
        <v>97</v>
      </c>
      <c r="AL289" s="1" t="s">
        <v>98</v>
      </c>
      <c r="AN289" s="31">
        <v>0</v>
      </c>
      <c r="AT289" s="31">
        <v>0</v>
      </c>
      <c r="AZ289" s="31">
        <v>15</v>
      </c>
      <c r="BA289" s="1">
        <v>4</v>
      </c>
      <c r="BB289" s="1">
        <v>2</v>
      </c>
      <c r="BC289" s="1" t="s">
        <v>97</v>
      </c>
      <c r="BD289" s="1" t="s">
        <v>98</v>
      </c>
      <c r="BF289" s="31">
        <v>0</v>
      </c>
      <c r="BL289" s="31">
        <v>0.1</v>
      </c>
      <c r="BM289" s="1">
        <v>0.5</v>
      </c>
      <c r="BN289" s="1">
        <v>0.2</v>
      </c>
      <c r="BO289" s="1" t="s">
        <v>118</v>
      </c>
      <c r="BP289" s="1" t="s">
        <v>98</v>
      </c>
      <c r="BX289" s="31">
        <v>0</v>
      </c>
      <c r="CE289" s="1" t="s">
        <v>204</v>
      </c>
      <c r="CL289" s="32">
        <f t="shared" si="19"/>
        <v>100</v>
      </c>
      <c r="CM289" s="1" t="e">
        <f>VLOOKUP(O289,definitions_list_lookup!$K$30:$L$54,2,0)</f>
        <v>#N/A</v>
      </c>
    </row>
    <row r="290" spans="1:91">
      <c r="A290" s="27">
        <v>43305</v>
      </c>
      <c r="B290" s="1" t="s">
        <v>225</v>
      </c>
      <c r="D290" s="1" t="s">
        <v>86</v>
      </c>
      <c r="E290" s="1">
        <v>78</v>
      </c>
      <c r="F290" s="1">
        <v>1</v>
      </c>
      <c r="G290" s="2" t="str">
        <f t="shared" si="16"/>
        <v>78-1</v>
      </c>
      <c r="H290" s="1">
        <v>0</v>
      </c>
      <c r="I290" s="1">
        <v>72</v>
      </c>
      <c r="J290" s="3" t="str">
        <f>IF(((VLOOKUP($G290,Depth_Lookup!$A$3:$J$561,9,0))-(I290/100))&gt;=0,"Good","Too Long")</f>
        <v>Good</v>
      </c>
      <c r="K290" s="28">
        <f>(VLOOKUP($G290,Depth_Lookup!$A$3:$J$561,10,0))+(H290/100)</f>
        <v>164.6</v>
      </c>
      <c r="L290" s="28">
        <f>(VLOOKUP($G290,Depth_Lookup!$A$3:$J$561,10,0))+(I290/100)</f>
        <v>165.32</v>
      </c>
      <c r="M290" s="29" t="s">
        <v>247</v>
      </c>
      <c r="N290" s="1" t="s">
        <v>87</v>
      </c>
      <c r="P290" s="1" t="s">
        <v>202</v>
      </c>
      <c r="Q290" s="2" t="str">
        <f t="shared" si="17"/>
        <v xml:space="preserve"> Harzburgite</v>
      </c>
      <c r="R290" s="1" t="s">
        <v>100</v>
      </c>
      <c r="S290" s="1" t="str">
        <f t="shared" si="18"/>
        <v>Continuous</v>
      </c>
      <c r="V290" s="1" t="s">
        <v>131</v>
      </c>
      <c r="W290" s="30">
        <f>VLOOKUP(V290,definitions_list_lookup!$A$13:$B$19,2,0)</f>
        <v>4</v>
      </c>
      <c r="X290" s="1" t="s">
        <v>94</v>
      </c>
      <c r="Y290" s="1" t="s">
        <v>203</v>
      </c>
      <c r="AD290" s="6" t="s">
        <v>89</v>
      </c>
      <c r="AE290" s="2">
        <f>VLOOKUP(AD290,definitions_list_lookup!$V$13:$W$16,2,0)</f>
        <v>0</v>
      </c>
      <c r="AH290" s="31">
        <v>84.9</v>
      </c>
      <c r="AI290" s="1">
        <v>3</v>
      </c>
      <c r="AJ290" s="1">
        <v>2</v>
      </c>
      <c r="AK290" s="1" t="s">
        <v>97</v>
      </c>
      <c r="AL290" s="1" t="s">
        <v>98</v>
      </c>
      <c r="AN290" s="31">
        <v>0</v>
      </c>
      <c r="AT290" s="31">
        <v>0</v>
      </c>
      <c r="AZ290" s="31">
        <v>15</v>
      </c>
      <c r="BA290" s="1">
        <v>4</v>
      </c>
      <c r="BB290" s="1">
        <v>2</v>
      </c>
      <c r="BC290" s="1" t="s">
        <v>97</v>
      </c>
      <c r="BD290" s="1" t="s">
        <v>98</v>
      </c>
      <c r="BF290" s="31">
        <v>0</v>
      </c>
      <c r="BL290" s="31">
        <v>0.1</v>
      </c>
      <c r="BM290" s="1">
        <v>0.5</v>
      </c>
      <c r="BN290" s="1">
        <v>0.2</v>
      </c>
      <c r="BO290" s="1" t="s">
        <v>118</v>
      </c>
      <c r="BP290" s="1" t="s">
        <v>98</v>
      </c>
      <c r="BX290" s="31">
        <v>0</v>
      </c>
      <c r="CE290" s="1" t="s">
        <v>204</v>
      </c>
      <c r="CL290" s="32">
        <f t="shared" si="19"/>
        <v>100</v>
      </c>
      <c r="CM290" s="1" t="e">
        <f>VLOOKUP(O290,definitions_list_lookup!$K$30:$L$54,2,0)</f>
        <v>#N/A</v>
      </c>
    </row>
    <row r="291" spans="1:91">
      <c r="A291" s="27">
        <v>43305</v>
      </c>
      <c r="B291" s="1" t="s">
        <v>225</v>
      </c>
      <c r="D291" s="1" t="s">
        <v>86</v>
      </c>
      <c r="E291" s="1">
        <v>78</v>
      </c>
      <c r="F291" s="1">
        <v>2</v>
      </c>
      <c r="G291" s="2" t="str">
        <f t="shared" si="16"/>
        <v>78-2</v>
      </c>
      <c r="H291" s="1">
        <v>0</v>
      </c>
      <c r="I291" s="1">
        <v>15</v>
      </c>
      <c r="J291" s="3" t="str">
        <f>IF(((VLOOKUP($G291,Depth_Lookup!$A$3:$J$561,9,0))-(I291/100))&gt;=0,"Good","Too Long")</f>
        <v>Good</v>
      </c>
      <c r="K291" s="28">
        <f>(VLOOKUP($G291,Depth_Lookup!$A$3:$J$561,10,0))+(H291/100)</f>
        <v>165.32</v>
      </c>
      <c r="L291" s="28">
        <f>(VLOOKUP($G291,Depth_Lookup!$A$3:$J$561,10,0))+(I291/100)</f>
        <v>165.47</v>
      </c>
      <c r="M291" s="29" t="s">
        <v>247</v>
      </c>
      <c r="N291" s="1" t="s">
        <v>87</v>
      </c>
      <c r="P291" s="1" t="s">
        <v>202</v>
      </c>
      <c r="Q291" s="2" t="str">
        <f t="shared" si="17"/>
        <v xml:space="preserve"> Harzburgite</v>
      </c>
      <c r="R291" s="1" t="s">
        <v>100</v>
      </c>
      <c r="S291" s="1" t="str">
        <f t="shared" si="18"/>
        <v>Tectonic</v>
      </c>
      <c r="V291" s="1" t="s">
        <v>131</v>
      </c>
      <c r="W291" s="30">
        <f>VLOOKUP(V291,definitions_list_lookup!$A$13:$B$19,2,0)</f>
        <v>4</v>
      </c>
      <c r="X291" s="1" t="s">
        <v>94</v>
      </c>
      <c r="Y291" s="1" t="s">
        <v>203</v>
      </c>
      <c r="AD291" s="6" t="s">
        <v>89</v>
      </c>
      <c r="AE291" s="2">
        <f>VLOOKUP(AD291,definitions_list_lookup!$V$13:$W$16,2,0)</f>
        <v>0</v>
      </c>
      <c r="AH291" s="31">
        <v>84.9</v>
      </c>
      <c r="AI291" s="1">
        <v>3</v>
      </c>
      <c r="AJ291" s="1">
        <v>2</v>
      </c>
      <c r="AK291" s="1" t="s">
        <v>97</v>
      </c>
      <c r="AL291" s="1" t="s">
        <v>98</v>
      </c>
      <c r="AN291" s="31">
        <v>0</v>
      </c>
      <c r="AT291" s="31">
        <v>0</v>
      </c>
      <c r="AZ291" s="31">
        <v>15</v>
      </c>
      <c r="BA291" s="1">
        <v>4</v>
      </c>
      <c r="BB291" s="1">
        <v>2</v>
      </c>
      <c r="BC291" s="1" t="s">
        <v>97</v>
      </c>
      <c r="BD291" s="1" t="s">
        <v>98</v>
      </c>
      <c r="BF291" s="31">
        <v>0</v>
      </c>
      <c r="BL291" s="31">
        <v>0.1</v>
      </c>
      <c r="BM291" s="1">
        <v>0.5</v>
      </c>
      <c r="BN291" s="1">
        <v>0.2</v>
      </c>
      <c r="BO291" s="1" t="s">
        <v>118</v>
      </c>
      <c r="BP291" s="1" t="s">
        <v>98</v>
      </c>
      <c r="BX291" s="31">
        <v>0</v>
      </c>
      <c r="CE291" s="1" t="s">
        <v>204</v>
      </c>
      <c r="CL291" s="32">
        <f t="shared" si="19"/>
        <v>100</v>
      </c>
      <c r="CM291" s="1" t="e">
        <f>VLOOKUP(O291,definitions_list_lookup!$K$30:$L$54,2,0)</f>
        <v>#N/A</v>
      </c>
    </row>
    <row r="292" spans="1:91">
      <c r="A292" s="27">
        <v>43305</v>
      </c>
      <c r="B292" s="1" t="s">
        <v>225</v>
      </c>
      <c r="D292" s="1" t="s">
        <v>86</v>
      </c>
      <c r="E292" s="1">
        <v>78</v>
      </c>
      <c r="F292" s="1">
        <v>2</v>
      </c>
      <c r="G292" s="2" t="str">
        <f t="shared" si="16"/>
        <v>78-2</v>
      </c>
      <c r="H292" s="1">
        <v>15</v>
      </c>
      <c r="I292" s="1">
        <v>93</v>
      </c>
      <c r="J292" s="3" t="str">
        <f>IF(((VLOOKUP($G292,Depth_Lookup!$A$3:$J$561,9,0))-(I292/100))&gt;=0,"Good","Too Long")</f>
        <v>Good</v>
      </c>
      <c r="K292" s="28">
        <f>(VLOOKUP($G292,Depth_Lookup!$A$3:$J$561,10,0))+(H292/100)</f>
        <v>165.47</v>
      </c>
      <c r="L292" s="28">
        <f>(VLOOKUP($G292,Depth_Lookup!$A$3:$J$561,10,0))+(I292/100)</f>
        <v>166.25</v>
      </c>
      <c r="M292" s="29">
        <v>27</v>
      </c>
      <c r="N292" s="1" t="s">
        <v>87</v>
      </c>
      <c r="O292" s="1" t="s">
        <v>207</v>
      </c>
      <c r="P292" s="1" t="s">
        <v>91</v>
      </c>
      <c r="Q292" s="2" t="str">
        <f t="shared" si="17"/>
        <v>Orthopyroxene-bearing  Dunite</v>
      </c>
      <c r="R292" s="1" t="s">
        <v>145</v>
      </c>
      <c r="S292" s="1" t="str">
        <f t="shared" si="18"/>
        <v>Continuous</v>
      </c>
      <c r="T292" s="1" t="s">
        <v>101</v>
      </c>
      <c r="U292" s="1" t="s">
        <v>122</v>
      </c>
      <c r="V292" s="1" t="s">
        <v>131</v>
      </c>
      <c r="W292" s="30">
        <f>VLOOKUP(V292,definitions_list_lookup!$A$13:$B$19,2,0)</f>
        <v>4</v>
      </c>
      <c r="X292" s="1" t="s">
        <v>94</v>
      </c>
      <c r="Y292" s="1" t="s">
        <v>95</v>
      </c>
      <c r="AD292" s="6" t="s">
        <v>89</v>
      </c>
      <c r="AE292" s="2">
        <f>VLOOKUP(AD292,definitions_list_lookup!$V$13:$W$16,2,0)</f>
        <v>0</v>
      </c>
      <c r="AH292" s="31">
        <v>97.5</v>
      </c>
      <c r="AI292" s="1">
        <v>3</v>
      </c>
      <c r="AJ292" s="1">
        <v>2</v>
      </c>
      <c r="AK292" s="1" t="s">
        <v>97</v>
      </c>
      <c r="AL292" s="1" t="s">
        <v>98</v>
      </c>
      <c r="AN292" s="31">
        <v>0</v>
      </c>
      <c r="AT292" s="31">
        <v>0</v>
      </c>
      <c r="AZ292" s="31">
        <v>2</v>
      </c>
      <c r="BA292" s="1">
        <v>6</v>
      </c>
      <c r="BB292" s="1">
        <v>4</v>
      </c>
      <c r="BC292" s="1" t="s">
        <v>97</v>
      </c>
      <c r="BD292" s="1" t="s">
        <v>98</v>
      </c>
      <c r="BF292" s="31">
        <v>0</v>
      </c>
      <c r="BL292" s="31">
        <v>0.5</v>
      </c>
      <c r="BM292" s="1">
        <v>1</v>
      </c>
      <c r="BN292" s="1">
        <v>0.5</v>
      </c>
      <c r="BO292" s="1" t="s">
        <v>118</v>
      </c>
      <c r="BP292" s="1" t="s">
        <v>98</v>
      </c>
      <c r="BX292" s="31">
        <v>0</v>
      </c>
      <c r="CE292" s="1" t="s">
        <v>232</v>
      </c>
      <c r="CL292" s="32">
        <f t="shared" si="19"/>
        <v>100</v>
      </c>
      <c r="CM292" s="1" t="str">
        <f>VLOOKUP(O292,definitions_list_lookup!$K$30:$L$54,2,0)</f>
        <v>Opx-b</v>
      </c>
    </row>
    <row r="293" spans="1:91">
      <c r="A293" s="27">
        <v>43305</v>
      </c>
      <c r="B293" s="1" t="s">
        <v>225</v>
      </c>
      <c r="D293" s="1" t="s">
        <v>86</v>
      </c>
      <c r="E293" s="1">
        <v>78</v>
      </c>
      <c r="F293" s="1">
        <v>3</v>
      </c>
      <c r="G293" s="2" t="str">
        <f t="shared" si="16"/>
        <v>78-3</v>
      </c>
      <c r="H293" s="1">
        <v>0</v>
      </c>
      <c r="I293" s="1">
        <v>76.5</v>
      </c>
      <c r="J293" s="3" t="str">
        <f>IF(((VLOOKUP($G293,Depth_Lookup!$A$3:$J$561,9,0))-(I293/100))&gt;=0,"Good","Too Long")</f>
        <v>Good</v>
      </c>
      <c r="K293" s="28">
        <f>(VLOOKUP($G293,Depth_Lookup!$A$3:$J$561,10,0))+(H293/100)</f>
        <v>166.25</v>
      </c>
      <c r="L293" s="28">
        <f>(VLOOKUP($G293,Depth_Lookup!$A$3:$J$561,10,0))+(I293/100)</f>
        <v>167.01499999999999</v>
      </c>
      <c r="M293" s="29">
        <v>27</v>
      </c>
      <c r="N293" s="1" t="s">
        <v>87</v>
      </c>
      <c r="O293" s="1" t="s">
        <v>207</v>
      </c>
      <c r="P293" s="1" t="s">
        <v>91</v>
      </c>
      <c r="Q293" s="2" t="str">
        <f t="shared" si="17"/>
        <v>Orthopyroxene-bearing  Dunite</v>
      </c>
      <c r="R293" s="1" t="s">
        <v>100</v>
      </c>
      <c r="S293" s="1" t="str">
        <f t="shared" si="18"/>
        <v>Continuous</v>
      </c>
      <c r="V293" s="1" t="s">
        <v>131</v>
      </c>
      <c r="W293" s="30">
        <f>VLOOKUP(V293,definitions_list_lookup!$A$13:$B$19,2,0)</f>
        <v>4</v>
      </c>
      <c r="X293" s="1" t="s">
        <v>94</v>
      </c>
      <c r="Y293" s="1" t="s">
        <v>95</v>
      </c>
      <c r="AD293" s="6" t="s">
        <v>89</v>
      </c>
      <c r="AE293" s="2">
        <f>VLOOKUP(AD293,definitions_list_lookup!$V$13:$W$16,2,0)</f>
        <v>0</v>
      </c>
      <c r="AH293" s="31">
        <v>97.5</v>
      </c>
      <c r="AI293" s="1">
        <v>3</v>
      </c>
      <c r="AJ293" s="1">
        <v>2</v>
      </c>
      <c r="AK293" s="1" t="s">
        <v>97</v>
      </c>
      <c r="AL293" s="1" t="s">
        <v>98</v>
      </c>
      <c r="AN293" s="31">
        <v>0</v>
      </c>
      <c r="AT293" s="31">
        <v>0</v>
      </c>
      <c r="AZ293" s="31">
        <v>2</v>
      </c>
      <c r="BA293" s="1">
        <v>6</v>
      </c>
      <c r="BB293" s="1">
        <v>4</v>
      </c>
      <c r="BC293" s="1" t="s">
        <v>97</v>
      </c>
      <c r="BD293" s="1" t="s">
        <v>98</v>
      </c>
      <c r="BF293" s="31">
        <v>0</v>
      </c>
      <c r="BL293" s="31">
        <v>0.5</v>
      </c>
      <c r="BM293" s="1">
        <v>1</v>
      </c>
      <c r="BN293" s="1">
        <v>0.5</v>
      </c>
      <c r="BO293" s="1" t="s">
        <v>118</v>
      </c>
      <c r="BP293" s="1" t="s">
        <v>98</v>
      </c>
      <c r="BX293" s="31">
        <v>0</v>
      </c>
      <c r="CE293" s="1" t="s">
        <v>232</v>
      </c>
      <c r="CL293" s="32">
        <f t="shared" si="19"/>
        <v>100</v>
      </c>
      <c r="CM293" s="1" t="str">
        <f>VLOOKUP(O293,definitions_list_lookup!$K$30:$L$54,2,0)</f>
        <v>Opx-b</v>
      </c>
    </row>
    <row r="294" spans="1:91">
      <c r="A294" s="27">
        <v>43305</v>
      </c>
      <c r="B294" s="1" t="s">
        <v>225</v>
      </c>
      <c r="D294" s="1" t="s">
        <v>86</v>
      </c>
      <c r="E294" s="1">
        <v>79</v>
      </c>
      <c r="F294" s="1">
        <v>1</v>
      </c>
      <c r="G294" s="2" t="str">
        <f t="shared" si="16"/>
        <v>79-1</v>
      </c>
      <c r="H294" s="1">
        <v>0</v>
      </c>
      <c r="I294" s="1">
        <v>78.5</v>
      </c>
      <c r="J294" s="3" t="str">
        <f>IF(((VLOOKUP($G294,Depth_Lookup!$A$3:$J$561,9,0))-(I294/100))&gt;=0,"Good","Too Long")</f>
        <v>Good</v>
      </c>
      <c r="K294" s="28">
        <f>(VLOOKUP($G294,Depth_Lookup!$A$3:$J$561,10,0))+(H294/100)</f>
        <v>166.9</v>
      </c>
      <c r="L294" s="28">
        <f>(VLOOKUP($G294,Depth_Lookup!$A$3:$J$561,10,0))+(I294/100)</f>
        <v>167.685</v>
      </c>
      <c r="M294" s="29">
        <v>27</v>
      </c>
      <c r="N294" s="1" t="s">
        <v>87</v>
      </c>
      <c r="O294" s="1" t="s">
        <v>207</v>
      </c>
      <c r="P294" s="1" t="s">
        <v>91</v>
      </c>
      <c r="Q294" s="2" t="str">
        <f t="shared" si="17"/>
        <v>Orthopyroxene-bearing  Dunite</v>
      </c>
      <c r="R294" s="1" t="s">
        <v>100</v>
      </c>
      <c r="S294" s="1" t="str">
        <f t="shared" si="18"/>
        <v>Modal</v>
      </c>
      <c r="V294" s="1" t="s">
        <v>131</v>
      </c>
      <c r="W294" s="30">
        <f>VLOOKUP(V294,definitions_list_lookup!$A$13:$B$19,2,0)</f>
        <v>4</v>
      </c>
      <c r="X294" s="1" t="s">
        <v>94</v>
      </c>
      <c r="Y294" s="1" t="s">
        <v>95</v>
      </c>
      <c r="AD294" s="6" t="s">
        <v>89</v>
      </c>
      <c r="AE294" s="2">
        <f>VLOOKUP(AD294,definitions_list_lookup!$V$13:$W$16,2,0)</f>
        <v>0</v>
      </c>
      <c r="AH294" s="31">
        <v>97.5</v>
      </c>
      <c r="AI294" s="1">
        <v>3</v>
      </c>
      <c r="AJ294" s="1">
        <v>2</v>
      </c>
      <c r="AK294" s="1" t="s">
        <v>97</v>
      </c>
      <c r="AL294" s="1" t="s">
        <v>98</v>
      </c>
      <c r="AN294" s="31">
        <v>0</v>
      </c>
      <c r="AT294" s="31">
        <v>0</v>
      </c>
      <c r="AZ294" s="31">
        <v>2</v>
      </c>
      <c r="BA294" s="1">
        <v>6</v>
      </c>
      <c r="BB294" s="1">
        <v>4</v>
      </c>
      <c r="BC294" s="1" t="s">
        <v>97</v>
      </c>
      <c r="BD294" s="1" t="s">
        <v>98</v>
      </c>
      <c r="BF294" s="31">
        <v>0</v>
      </c>
      <c r="BL294" s="31">
        <v>0.5</v>
      </c>
      <c r="BM294" s="1">
        <v>1</v>
      </c>
      <c r="BN294" s="1">
        <v>0.5</v>
      </c>
      <c r="BO294" s="1" t="s">
        <v>118</v>
      </c>
      <c r="BP294" s="1" t="s">
        <v>98</v>
      </c>
      <c r="BX294" s="31">
        <v>0</v>
      </c>
      <c r="CE294" s="1" t="s">
        <v>232</v>
      </c>
      <c r="CL294" s="32">
        <f t="shared" si="19"/>
        <v>100</v>
      </c>
      <c r="CM294" s="1" t="str">
        <f>VLOOKUP(O294,definitions_list_lookup!$K$30:$L$54,2,0)</f>
        <v>Opx-b</v>
      </c>
    </row>
    <row r="295" spans="1:91">
      <c r="A295" s="27">
        <v>43305</v>
      </c>
      <c r="B295" s="1" t="s">
        <v>225</v>
      </c>
      <c r="D295" s="1" t="s">
        <v>86</v>
      </c>
      <c r="E295" s="1">
        <v>79</v>
      </c>
      <c r="F295" s="1">
        <v>1</v>
      </c>
      <c r="G295" s="2" t="str">
        <f t="shared" si="16"/>
        <v>79-1</v>
      </c>
      <c r="H295" s="1">
        <v>78.5</v>
      </c>
      <c r="I295" s="1">
        <v>80</v>
      </c>
      <c r="J295" s="3" t="str">
        <f>IF(((VLOOKUP($G295,Depth_Lookup!$A$3:$J$561,9,0))-(I295/100))&gt;=0,"Good","Too Long")</f>
        <v>Good</v>
      </c>
      <c r="K295" s="28">
        <f>(VLOOKUP($G295,Depth_Lookup!$A$3:$J$561,10,0))+(H295/100)</f>
        <v>167.685</v>
      </c>
      <c r="L295" s="28">
        <f>(VLOOKUP($G295,Depth_Lookup!$A$3:$J$561,10,0))+(I295/100)</f>
        <v>167.70000000000002</v>
      </c>
      <c r="M295" s="29">
        <v>28</v>
      </c>
      <c r="N295" s="1">
        <v>5</v>
      </c>
      <c r="P295" s="1" t="s">
        <v>202</v>
      </c>
      <c r="Q295" s="2" t="str">
        <f t="shared" si="17"/>
        <v xml:space="preserve"> Harzburgite</v>
      </c>
      <c r="R295" s="1" t="s">
        <v>120</v>
      </c>
      <c r="S295" s="1" t="str">
        <f t="shared" si="18"/>
        <v>Continuous</v>
      </c>
      <c r="T295" s="1" t="s">
        <v>101</v>
      </c>
      <c r="U295" s="1" t="s">
        <v>122</v>
      </c>
      <c r="V295" s="1" t="s">
        <v>131</v>
      </c>
      <c r="W295" s="30">
        <f>VLOOKUP(V295,definitions_list_lookup!$A$13:$B$19,2,0)</f>
        <v>4</v>
      </c>
      <c r="X295" s="1" t="s">
        <v>94</v>
      </c>
      <c r="Y295" s="1" t="s">
        <v>203</v>
      </c>
      <c r="AD295" s="6" t="s">
        <v>89</v>
      </c>
      <c r="AE295" s="2">
        <f>VLOOKUP(AD295,definitions_list_lookup!$V$13:$W$16,2,0)</f>
        <v>0</v>
      </c>
      <c r="AH295" s="31">
        <v>87.9</v>
      </c>
      <c r="AI295" s="1">
        <v>3</v>
      </c>
      <c r="AJ295" s="1">
        <v>2</v>
      </c>
      <c r="AK295" s="1" t="s">
        <v>97</v>
      </c>
      <c r="AL295" s="1" t="s">
        <v>98</v>
      </c>
      <c r="AN295" s="31">
        <v>0</v>
      </c>
      <c r="AT295" s="31">
        <v>0</v>
      </c>
      <c r="AZ295" s="31">
        <v>12</v>
      </c>
      <c r="BA295" s="1">
        <v>5</v>
      </c>
      <c r="BB295" s="1">
        <v>2</v>
      </c>
      <c r="BC295" s="1" t="s">
        <v>97</v>
      </c>
      <c r="BD295" s="1" t="s">
        <v>98</v>
      </c>
      <c r="BF295" s="31">
        <v>0</v>
      </c>
      <c r="BL295" s="31">
        <v>0.1</v>
      </c>
      <c r="BM295" s="1">
        <v>0.1</v>
      </c>
      <c r="BN295" s="1">
        <v>0.1</v>
      </c>
      <c r="BO295" s="1" t="s">
        <v>118</v>
      </c>
      <c r="BP295" s="1" t="s">
        <v>98</v>
      </c>
      <c r="BX295" s="31">
        <v>0</v>
      </c>
      <c r="CE295" s="1" t="s">
        <v>204</v>
      </c>
      <c r="CL295" s="32">
        <f t="shared" si="19"/>
        <v>100</v>
      </c>
      <c r="CM295" s="1" t="e">
        <f>VLOOKUP(O295,definitions_list_lookup!$K$30:$L$54,2,0)</f>
        <v>#N/A</v>
      </c>
    </row>
    <row r="296" spans="1:91">
      <c r="A296" s="27">
        <v>43305</v>
      </c>
      <c r="B296" s="1" t="s">
        <v>225</v>
      </c>
      <c r="D296" s="1" t="s">
        <v>86</v>
      </c>
      <c r="E296" s="1">
        <v>80</v>
      </c>
      <c r="F296" s="1">
        <v>1</v>
      </c>
      <c r="G296" s="2" t="str">
        <f t="shared" si="16"/>
        <v>80-1</v>
      </c>
      <c r="H296" s="1">
        <v>0</v>
      </c>
      <c r="I296" s="1">
        <v>55</v>
      </c>
      <c r="J296" s="3" t="str">
        <f>IF(((VLOOKUP($G296,Depth_Lookup!$A$3:$J$561,9,0))-(I296/100))&gt;=0,"Good","Too Long")</f>
        <v>Good</v>
      </c>
      <c r="K296" s="28">
        <f>(VLOOKUP($G296,Depth_Lookup!$A$3:$J$561,10,0))+(H296/100)</f>
        <v>167.6</v>
      </c>
      <c r="L296" s="28">
        <f>(VLOOKUP($G296,Depth_Lookup!$A$3:$J$561,10,0))+(I296/100)</f>
        <v>168.15</v>
      </c>
      <c r="M296" s="29">
        <v>28</v>
      </c>
      <c r="N296" s="1">
        <v>5</v>
      </c>
      <c r="P296" s="1" t="s">
        <v>202</v>
      </c>
      <c r="Q296" s="2" t="str">
        <f t="shared" si="17"/>
        <v xml:space="preserve"> Harzburgite</v>
      </c>
      <c r="R296" s="1" t="s">
        <v>100</v>
      </c>
      <c r="S296" s="1" t="str">
        <f t="shared" si="18"/>
        <v>Continuous</v>
      </c>
      <c r="V296" s="1" t="s">
        <v>131</v>
      </c>
      <c r="W296" s="30">
        <f>VLOOKUP(V296,definitions_list_lookup!$A$13:$B$19,2,0)</f>
        <v>4</v>
      </c>
      <c r="X296" s="1" t="s">
        <v>94</v>
      </c>
      <c r="Y296" s="1" t="s">
        <v>203</v>
      </c>
      <c r="AD296" s="6" t="s">
        <v>89</v>
      </c>
      <c r="AE296" s="2">
        <f>VLOOKUP(AD296,definitions_list_lookup!$V$13:$W$16,2,0)</f>
        <v>0</v>
      </c>
      <c r="AH296" s="31">
        <v>87.9</v>
      </c>
      <c r="AI296" s="1">
        <v>3</v>
      </c>
      <c r="AJ296" s="1">
        <v>2</v>
      </c>
      <c r="AK296" s="1" t="s">
        <v>97</v>
      </c>
      <c r="AL296" s="1" t="s">
        <v>98</v>
      </c>
      <c r="AN296" s="31">
        <v>0</v>
      </c>
      <c r="AT296" s="31">
        <v>0</v>
      </c>
      <c r="AZ296" s="31">
        <v>12</v>
      </c>
      <c r="BA296" s="1">
        <v>5</v>
      </c>
      <c r="BB296" s="1">
        <v>2</v>
      </c>
      <c r="BC296" s="1" t="s">
        <v>97</v>
      </c>
      <c r="BD296" s="1" t="s">
        <v>98</v>
      </c>
      <c r="BF296" s="31">
        <v>0</v>
      </c>
      <c r="BL296" s="31">
        <v>0.1</v>
      </c>
      <c r="BM296" s="1">
        <v>0.1</v>
      </c>
      <c r="BN296" s="1">
        <v>0.1</v>
      </c>
      <c r="BO296" s="1" t="s">
        <v>118</v>
      </c>
      <c r="BP296" s="1" t="s">
        <v>98</v>
      </c>
      <c r="BX296" s="31">
        <v>0</v>
      </c>
      <c r="CE296" s="1" t="s">
        <v>204</v>
      </c>
      <c r="CL296" s="32">
        <f t="shared" si="19"/>
        <v>100</v>
      </c>
      <c r="CM296" s="1" t="e">
        <f>VLOOKUP(O296,definitions_list_lookup!$K$30:$L$54,2,0)</f>
        <v>#N/A</v>
      </c>
    </row>
    <row r="297" spans="1:91">
      <c r="A297" s="27">
        <v>43305</v>
      </c>
      <c r="B297" s="1" t="s">
        <v>225</v>
      </c>
      <c r="D297" s="1" t="s">
        <v>86</v>
      </c>
      <c r="E297" s="1">
        <v>80</v>
      </c>
      <c r="F297" s="1">
        <v>2</v>
      </c>
      <c r="G297" s="2" t="str">
        <f t="shared" si="16"/>
        <v>80-2</v>
      </c>
      <c r="H297" s="1">
        <v>0</v>
      </c>
      <c r="I297" s="1">
        <v>64.5</v>
      </c>
      <c r="J297" s="3" t="str">
        <f>IF(((VLOOKUP($G297,Depth_Lookup!$A$3:$J$561,9,0))-(I297/100))&gt;=0,"Good","Too Long")</f>
        <v>Good</v>
      </c>
      <c r="K297" s="28">
        <f>(VLOOKUP($G297,Depth_Lookup!$A$3:$J$561,10,0))+(H297/100)</f>
        <v>168.15</v>
      </c>
      <c r="L297" s="28">
        <f>(VLOOKUP($G297,Depth_Lookup!$A$3:$J$561,10,0))+(I297/100)</f>
        <v>168.79500000000002</v>
      </c>
      <c r="M297" s="29">
        <v>28</v>
      </c>
      <c r="N297" s="1">
        <v>5</v>
      </c>
      <c r="P297" s="1" t="s">
        <v>202</v>
      </c>
      <c r="Q297" s="2" t="str">
        <f t="shared" si="17"/>
        <v xml:space="preserve"> Harzburgite</v>
      </c>
      <c r="R297" s="1" t="s">
        <v>100</v>
      </c>
      <c r="S297" s="1" t="str">
        <f t="shared" si="18"/>
        <v>Continuous</v>
      </c>
      <c r="V297" s="1" t="s">
        <v>131</v>
      </c>
      <c r="W297" s="30">
        <f>VLOOKUP(V297,definitions_list_lookup!$A$13:$B$19,2,0)</f>
        <v>4</v>
      </c>
      <c r="X297" s="1" t="s">
        <v>94</v>
      </c>
      <c r="Y297" s="1" t="s">
        <v>203</v>
      </c>
      <c r="AD297" s="6" t="s">
        <v>89</v>
      </c>
      <c r="AE297" s="2">
        <f>VLOOKUP(AD297,definitions_list_lookup!$V$13:$W$16,2,0)</f>
        <v>0</v>
      </c>
      <c r="AH297" s="31">
        <v>87.9</v>
      </c>
      <c r="AI297" s="1">
        <v>3</v>
      </c>
      <c r="AJ297" s="1">
        <v>2</v>
      </c>
      <c r="AK297" s="1" t="s">
        <v>97</v>
      </c>
      <c r="AL297" s="1" t="s">
        <v>98</v>
      </c>
      <c r="AN297" s="31">
        <v>0</v>
      </c>
      <c r="AT297" s="31">
        <v>0</v>
      </c>
      <c r="AZ297" s="31">
        <v>12</v>
      </c>
      <c r="BA297" s="1">
        <v>5</v>
      </c>
      <c r="BB297" s="1">
        <v>2</v>
      </c>
      <c r="BC297" s="1" t="s">
        <v>97</v>
      </c>
      <c r="BD297" s="1" t="s">
        <v>98</v>
      </c>
      <c r="BF297" s="31">
        <v>0</v>
      </c>
      <c r="BL297" s="31">
        <v>0.1</v>
      </c>
      <c r="BM297" s="1">
        <v>0.1</v>
      </c>
      <c r="BN297" s="1">
        <v>0.1</v>
      </c>
      <c r="BO297" s="1" t="s">
        <v>118</v>
      </c>
      <c r="BP297" s="1" t="s">
        <v>98</v>
      </c>
      <c r="BX297" s="31">
        <v>0</v>
      </c>
      <c r="CE297" s="1" t="s">
        <v>204</v>
      </c>
      <c r="CL297" s="32">
        <f t="shared" si="19"/>
        <v>100</v>
      </c>
      <c r="CM297" s="1" t="e">
        <f>VLOOKUP(O297,definitions_list_lookup!$K$30:$L$54,2,0)</f>
        <v>#N/A</v>
      </c>
    </row>
    <row r="298" spans="1:91">
      <c r="A298" s="27">
        <v>43305</v>
      </c>
      <c r="B298" s="1" t="s">
        <v>225</v>
      </c>
      <c r="D298" s="1" t="s">
        <v>86</v>
      </c>
      <c r="E298" s="1">
        <v>80</v>
      </c>
      <c r="F298" s="1">
        <v>3</v>
      </c>
      <c r="G298" s="2" t="str">
        <f t="shared" si="16"/>
        <v>80-3</v>
      </c>
      <c r="H298" s="1">
        <v>0</v>
      </c>
      <c r="I298" s="1">
        <v>6.5</v>
      </c>
      <c r="J298" s="3" t="str">
        <f>IF(((VLOOKUP($G298,Depth_Lookup!$A$3:$J$561,9,0))-(I298/100))&gt;=0,"Good","Too Long")</f>
        <v>Good</v>
      </c>
      <c r="K298" s="28">
        <f>(VLOOKUP($G298,Depth_Lookup!$A$3:$J$561,10,0))+(H298/100)</f>
        <v>168.79499999999999</v>
      </c>
      <c r="L298" s="28">
        <f>(VLOOKUP($G298,Depth_Lookup!$A$3:$J$561,10,0))+(I298/100)</f>
        <v>168.85999999999999</v>
      </c>
      <c r="M298" s="29">
        <v>28</v>
      </c>
      <c r="N298" s="1">
        <v>5</v>
      </c>
      <c r="P298" s="1" t="s">
        <v>202</v>
      </c>
      <c r="Q298" s="2" t="str">
        <f t="shared" si="17"/>
        <v xml:space="preserve"> Harzburgite</v>
      </c>
      <c r="R298" s="1" t="s">
        <v>100</v>
      </c>
      <c r="S298" s="1" t="str">
        <f t="shared" si="18"/>
        <v>Modal</v>
      </c>
      <c r="V298" s="1" t="s">
        <v>131</v>
      </c>
      <c r="W298" s="30">
        <f>VLOOKUP(V298,definitions_list_lookup!$A$13:$B$19,2,0)</f>
        <v>4</v>
      </c>
      <c r="X298" s="1" t="s">
        <v>94</v>
      </c>
      <c r="Y298" s="1" t="s">
        <v>203</v>
      </c>
      <c r="AD298" s="6" t="s">
        <v>89</v>
      </c>
      <c r="AE298" s="2">
        <f>VLOOKUP(AD298,definitions_list_lookup!$V$13:$W$16,2,0)</f>
        <v>0</v>
      </c>
      <c r="AH298" s="31">
        <v>87.9</v>
      </c>
      <c r="AI298" s="1">
        <v>3</v>
      </c>
      <c r="AJ298" s="1">
        <v>2</v>
      </c>
      <c r="AK298" s="1" t="s">
        <v>97</v>
      </c>
      <c r="AL298" s="1" t="s">
        <v>98</v>
      </c>
      <c r="AN298" s="31">
        <v>0</v>
      </c>
      <c r="AT298" s="31">
        <v>0</v>
      </c>
      <c r="AZ298" s="31">
        <v>12</v>
      </c>
      <c r="BA298" s="1">
        <v>5</v>
      </c>
      <c r="BB298" s="1">
        <v>2</v>
      </c>
      <c r="BC298" s="1" t="s">
        <v>97</v>
      </c>
      <c r="BD298" s="1" t="s">
        <v>98</v>
      </c>
      <c r="BF298" s="31">
        <v>0</v>
      </c>
      <c r="BL298" s="31">
        <v>0.1</v>
      </c>
      <c r="BM298" s="1">
        <v>0.1</v>
      </c>
      <c r="BN298" s="1">
        <v>0.1</v>
      </c>
      <c r="BO298" s="1" t="s">
        <v>118</v>
      </c>
      <c r="BP298" s="1" t="s">
        <v>98</v>
      </c>
      <c r="BX298" s="31">
        <v>0</v>
      </c>
      <c r="CE298" s="1" t="s">
        <v>204</v>
      </c>
      <c r="CL298" s="32">
        <f t="shared" si="19"/>
        <v>100</v>
      </c>
      <c r="CM298" s="1" t="e">
        <f>VLOOKUP(O298,definitions_list_lookup!$K$30:$L$54,2,0)</f>
        <v>#N/A</v>
      </c>
    </row>
    <row r="299" spans="1:91">
      <c r="A299" s="27">
        <v>43305</v>
      </c>
      <c r="B299" s="1" t="s">
        <v>225</v>
      </c>
      <c r="D299" s="1" t="s">
        <v>86</v>
      </c>
      <c r="E299" s="1">
        <v>80</v>
      </c>
      <c r="F299" s="1">
        <v>3</v>
      </c>
      <c r="G299" s="2" t="str">
        <f t="shared" si="16"/>
        <v>80-3</v>
      </c>
      <c r="H299" s="1">
        <v>6.5</v>
      </c>
      <c r="I299" s="1">
        <v>77.5</v>
      </c>
      <c r="J299" s="3" t="str">
        <f>IF(((VLOOKUP($G299,Depth_Lookup!$A$3:$J$561,9,0))-(I299/100))&gt;=0,"Good","Too Long")</f>
        <v>Good</v>
      </c>
      <c r="K299" s="28">
        <f>(VLOOKUP($G299,Depth_Lookup!$A$3:$J$561,10,0))+(H299/100)</f>
        <v>168.85999999999999</v>
      </c>
      <c r="L299" s="28">
        <f>(VLOOKUP($G299,Depth_Lookup!$A$3:$J$561,10,0))+(I299/100)</f>
        <v>169.57</v>
      </c>
      <c r="M299" s="29">
        <v>29</v>
      </c>
      <c r="N299" s="1" t="s">
        <v>87</v>
      </c>
      <c r="O299" s="1" t="s">
        <v>207</v>
      </c>
      <c r="P299" s="1" t="s">
        <v>91</v>
      </c>
      <c r="Q299" s="2" t="str">
        <f t="shared" si="17"/>
        <v>Orthopyroxene-bearing  Dunite</v>
      </c>
      <c r="R299" s="1" t="s">
        <v>120</v>
      </c>
      <c r="S299" s="1" t="str">
        <f t="shared" si="18"/>
        <v>Continuous</v>
      </c>
      <c r="T299" s="1" t="s">
        <v>121</v>
      </c>
      <c r="U299" s="1" t="s">
        <v>122</v>
      </c>
      <c r="V299" s="1" t="s">
        <v>131</v>
      </c>
      <c r="W299" s="30">
        <f>VLOOKUP(V299,definitions_list_lookup!$A$13:$B$19,2,0)</f>
        <v>4</v>
      </c>
      <c r="X299" s="1" t="s">
        <v>94</v>
      </c>
      <c r="Y299" s="1" t="s">
        <v>95</v>
      </c>
      <c r="AD299" s="6" t="s">
        <v>89</v>
      </c>
      <c r="AE299" s="2">
        <f>VLOOKUP(AD299,definitions_list_lookup!$V$13:$W$16,2,0)</f>
        <v>0</v>
      </c>
      <c r="AH299" s="31">
        <v>95.5</v>
      </c>
      <c r="AI299" s="1">
        <v>2</v>
      </c>
      <c r="AJ299" s="1">
        <v>1</v>
      </c>
      <c r="AK299" s="1" t="s">
        <v>97</v>
      </c>
      <c r="AL299" s="1" t="s">
        <v>98</v>
      </c>
      <c r="AN299" s="31">
        <v>0</v>
      </c>
      <c r="AT299" s="31">
        <v>0</v>
      </c>
      <c r="AZ299" s="31">
        <v>4</v>
      </c>
      <c r="BA299" s="1">
        <v>4</v>
      </c>
      <c r="BB299" s="1">
        <v>2</v>
      </c>
      <c r="BC299" s="1" t="s">
        <v>97</v>
      </c>
      <c r="BD299" s="1" t="s">
        <v>98</v>
      </c>
      <c r="BF299" s="31">
        <v>0</v>
      </c>
      <c r="BL299" s="31">
        <v>0.5</v>
      </c>
      <c r="BM299" s="1">
        <v>0.5</v>
      </c>
      <c r="BN299" s="1">
        <v>0.5</v>
      </c>
      <c r="BO299" s="1" t="s">
        <v>118</v>
      </c>
      <c r="BP299" s="1" t="s">
        <v>98</v>
      </c>
      <c r="BX299" s="31">
        <v>0</v>
      </c>
      <c r="CE299" s="1" t="s">
        <v>232</v>
      </c>
      <c r="CL299" s="32">
        <f t="shared" si="19"/>
        <v>100</v>
      </c>
      <c r="CM299" s="1" t="str">
        <f>VLOOKUP(O299,definitions_list_lookup!$K$30:$L$54,2,0)</f>
        <v>Opx-b</v>
      </c>
    </row>
    <row r="300" spans="1:91">
      <c r="A300" s="27">
        <v>43305</v>
      </c>
      <c r="B300" s="1" t="s">
        <v>225</v>
      </c>
      <c r="D300" s="1" t="s">
        <v>86</v>
      </c>
      <c r="E300" s="1">
        <v>80</v>
      </c>
      <c r="F300" s="1">
        <v>4</v>
      </c>
      <c r="G300" s="2" t="str">
        <f t="shared" si="16"/>
        <v>80-4</v>
      </c>
      <c r="H300" s="1">
        <v>0</v>
      </c>
      <c r="I300" s="1">
        <v>98</v>
      </c>
      <c r="J300" s="3" t="str">
        <f>IF(((VLOOKUP($G300,Depth_Lookup!$A$3:$J$561,9,0))-(I300/100))&gt;=0,"Good","Too Long")</f>
        <v>Good</v>
      </c>
      <c r="K300" s="28">
        <f>(VLOOKUP($G300,Depth_Lookup!$A$3:$J$561,10,0))+(H300/100)</f>
        <v>169.57</v>
      </c>
      <c r="L300" s="28">
        <f>(VLOOKUP($G300,Depth_Lookup!$A$3:$J$561,10,0))+(I300/100)</f>
        <v>170.54999999999998</v>
      </c>
      <c r="M300" s="29">
        <v>29</v>
      </c>
      <c r="N300" s="1" t="s">
        <v>87</v>
      </c>
      <c r="O300" s="1" t="s">
        <v>207</v>
      </c>
      <c r="P300" s="1" t="s">
        <v>91</v>
      </c>
      <c r="Q300" s="2" t="str">
        <f t="shared" si="17"/>
        <v>Orthopyroxene-bearing  Dunite</v>
      </c>
      <c r="R300" s="1" t="s">
        <v>100</v>
      </c>
      <c r="S300" s="1" t="str">
        <f t="shared" si="18"/>
        <v>Continuous</v>
      </c>
      <c r="V300" s="1" t="s">
        <v>131</v>
      </c>
      <c r="W300" s="30">
        <f>VLOOKUP(V300,definitions_list_lookup!$A$13:$B$19,2,0)</f>
        <v>4</v>
      </c>
      <c r="X300" s="1" t="s">
        <v>94</v>
      </c>
      <c r="Y300" s="1" t="s">
        <v>95</v>
      </c>
      <c r="AD300" s="6" t="s">
        <v>89</v>
      </c>
      <c r="AE300" s="2">
        <f>VLOOKUP(AD300,definitions_list_lookup!$V$13:$W$16,2,0)</f>
        <v>0</v>
      </c>
      <c r="AH300" s="31">
        <v>95.5</v>
      </c>
      <c r="AI300" s="1">
        <v>2</v>
      </c>
      <c r="AJ300" s="1">
        <v>1</v>
      </c>
      <c r="AK300" s="1" t="s">
        <v>97</v>
      </c>
      <c r="AL300" s="1" t="s">
        <v>98</v>
      </c>
      <c r="AN300" s="31">
        <v>0</v>
      </c>
      <c r="AT300" s="31">
        <v>0</v>
      </c>
      <c r="AZ300" s="31">
        <v>4</v>
      </c>
      <c r="BA300" s="1">
        <v>4</v>
      </c>
      <c r="BB300" s="1">
        <v>2</v>
      </c>
      <c r="BC300" s="1" t="s">
        <v>97</v>
      </c>
      <c r="BD300" s="1" t="s">
        <v>98</v>
      </c>
      <c r="BF300" s="31">
        <v>0</v>
      </c>
      <c r="BL300" s="31">
        <v>0.5</v>
      </c>
      <c r="BM300" s="1">
        <v>0.5</v>
      </c>
      <c r="BN300" s="1">
        <v>0.5</v>
      </c>
      <c r="BO300" s="1" t="s">
        <v>118</v>
      </c>
      <c r="BP300" s="1" t="s">
        <v>98</v>
      </c>
      <c r="BX300" s="31">
        <v>0</v>
      </c>
      <c r="CE300" s="1" t="s">
        <v>232</v>
      </c>
      <c r="CL300" s="32">
        <f t="shared" si="19"/>
        <v>100</v>
      </c>
      <c r="CM300" s="1" t="str">
        <f>VLOOKUP(O300,definitions_list_lookup!$K$30:$L$54,2,0)</f>
        <v>Opx-b</v>
      </c>
    </row>
    <row r="301" spans="1:91">
      <c r="A301" s="27">
        <v>43305</v>
      </c>
      <c r="B301" s="1" t="s">
        <v>225</v>
      </c>
      <c r="D301" s="1" t="s">
        <v>86</v>
      </c>
      <c r="E301" s="1">
        <v>81</v>
      </c>
      <c r="F301" s="1">
        <v>1</v>
      </c>
      <c r="G301" s="2" t="str">
        <f t="shared" si="16"/>
        <v>81-1</v>
      </c>
      <c r="H301" s="1">
        <v>0</v>
      </c>
      <c r="I301" s="1">
        <v>85</v>
      </c>
      <c r="J301" s="3" t="str">
        <f>IF(((VLOOKUP($G301,Depth_Lookup!$A$3:$J$561,9,0))-(I301/100))&gt;=0,"Good","Too Long")</f>
        <v>Good</v>
      </c>
      <c r="K301" s="28">
        <f>(VLOOKUP($G301,Depth_Lookup!$A$3:$J$561,10,0))+(H301/100)</f>
        <v>170.6</v>
      </c>
      <c r="L301" s="28">
        <f>(VLOOKUP($G301,Depth_Lookup!$A$3:$J$561,10,0))+(I301/100)</f>
        <v>171.45</v>
      </c>
      <c r="M301" s="29">
        <v>29</v>
      </c>
      <c r="N301" s="1" t="s">
        <v>87</v>
      </c>
      <c r="O301" s="1" t="s">
        <v>207</v>
      </c>
      <c r="P301" s="1" t="s">
        <v>91</v>
      </c>
      <c r="Q301" s="2" t="str">
        <f t="shared" si="17"/>
        <v>Orthopyroxene-bearing  Dunite</v>
      </c>
      <c r="R301" s="1" t="s">
        <v>100</v>
      </c>
      <c r="S301" s="1" t="str">
        <f t="shared" si="18"/>
        <v>Continuous</v>
      </c>
      <c r="V301" s="1" t="s">
        <v>131</v>
      </c>
      <c r="W301" s="30">
        <f>VLOOKUP(V301,definitions_list_lookup!$A$13:$B$19,2,0)</f>
        <v>4</v>
      </c>
      <c r="X301" s="1" t="s">
        <v>94</v>
      </c>
      <c r="Y301" s="1" t="s">
        <v>95</v>
      </c>
      <c r="AD301" s="6" t="s">
        <v>89</v>
      </c>
      <c r="AE301" s="2">
        <f>VLOOKUP(AD301,definitions_list_lookup!$V$13:$W$16,2,0)</f>
        <v>0</v>
      </c>
      <c r="AH301" s="31">
        <v>95.5</v>
      </c>
      <c r="AI301" s="1">
        <v>2</v>
      </c>
      <c r="AJ301" s="1">
        <v>1</v>
      </c>
      <c r="AK301" s="1" t="s">
        <v>97</v>
      </c>
      <c r="AL301" s="1" t="s">
        <v>98</v>
      </c>
      <c r="AN301" s="31">
        <v>0</v>
      </c>
      <c r="AT301" s="31">
        <v>0</v>
      </c>
      <c r="AZ301" s="31">
        <v>4</v>
      </c>
      <c r="BA301" s="1">
        <v>4</v>
      </c>
      <c r="BB301" s="1">
        <v>2</v>
      </c>
      <c r="BC301" s="1" t="s">
        <v>97</v>
      </c>
      <c r="BD301" s="1" t="s">
        <v>98</v>
      </c>
      <c r="BF301" s="31">
        <v>0</v>
      </c>
      <c r="BL301" s="31">
        <v>0.5</v>
      </c>
      <c r="BM301" s="1">
        <v>0.5</v>
      </c>
      <c r="BN301" s="1">
        <v>0.5</v>
      </c>
      <c r="BO301" s="1" t="s">
        <v>118</v>
      </c>
      <c r="BP301" s="1" t="s">
        <v>98</v>
      </c>
      <c r="BX301" s="31">
        <v>0</v>
      </c>
      <c r="CE301" s="1" t="s">
        <v>232</v>
      </c>
      <c r="CL301" s="32">
        <f t="shared" si="19"/>
        <v>100</v>
      </c>
      <c r="CM301" s="1" t="str">
        <f>VLOOKUP(O301,definitions_list_lookup!$K$30:$L$54,2,0)</f>
        <v>Opx-b</v>
      </c>
    </row>
    <row r="302" spans="1:91">
      <c r="A302" s="27">
        <v>43305</v>
      </c>
      <c r="B302" s="1" t="s">
        <v>225</v>
      </c>
      <c r="D302" s="1" t="s">
        <v>86</v>
      </c>
      <c r="E302" s="1">
        <v>81</v>
      </c>
      <c r="F302" s="1">
        <v>2</v>
      </c>
      <c r="G302" s="2" t="str">
        <f t="shared" si="16"/>
        <v>81-2</v>
      </c>
      <c r="H302" s="1">
        <v>0</v>
      </c>
      <c r="I302" s="1">
        <v>66</v>
      </c>
      <c r="J302" s="3" t="str">
        <f>IF(((VLOOKUP($G302,Depth_Lookup!$A$3:$J$561,9,0))-(I302/100))&gt;=0,"Good","Too Long")</f>
        <v>Good</v>
      </c>
      <c r="K302" s="28">
        <f>(VLOOKUP($G302,Depth_Lookup!$A$3:$J$561,10,0))+(H302/100)</f>
        <v>171.45</v>
      </c>
      <c r="L302" s="28">
        <f>(VLOOKUP($G302,Depth_Lookup!$A$3:$J$561,10,0))+(I302/100)</f>
        <v>172.10999999999999</v>
      </c>
      <c r="M302" s="29">
        <v>29</v>
      </c>
      <c r="N302" s="1" t="s">
        <v>87</v>
      </c>
      <c r="O302" s="1" t="s">
        <v>207</v>
      </c>
      <c r="P302" s="1" t="s">
        <v>91</v>
      </c>
      <c r="Q302" s="2" t="str">
        <f t="shared" si="17"/>
        <v>Orthopyroxene-bearing  Dunite</v>
      </c>
      <c r="R302" s="1" t="s">
        <v>100</v>
      </c>
      <c r="S302" s="1" t="str">
        <f t="shared" si="18"/>
        <v>Modal</v>
      </c>
      <c r="V302" s="1" t="s">
        <v>131</v>
      </c>
      <c r="W302" s="30">
        <f>VLOOKUP(V302,definitions_list_lookup!$A$13:$B$19,2,0)</f>
        <v>4</v>
      </c>
      <c r="X302" s="1" t="s">
        <v>94</v>
      </c>
      <c r="Y302" s="1" t="s">
        <v>95</v>
      </c>
      <c r="AD302" s="6" t="s">
        <v>89</v>
      </c>
      <c r="AE302" s="2">
        <f>VLOOKUP(AD302,definitions_list_lookup!$V$13:$W$16,2,0)</f>
        <v>0</v>
      </c>
      <c r="AH302" s="31">
        <v>95.5</v>
      </c>
      <c r="AI302" s="1">
        <v>2</v>
      </c>
      <c r="AJ302" s="1">
        <v>1</v>
      </c>
      <c r="AK302" s="1" t="s">
        <v>97</v>
      </c>
      <c r="AL302" s="1" t="s">
        <v>98</v>
      </c>
      <c r="AN302" s="31">
        <v>0</v>
      </c>
      <c r="AT302" s="31">
        <v>0</v>
      </c>
      <c r="AZ302" s="31">
        <v>4</v>
      </c>
      <c r="BA302" s="1">
        <v>4</v>
      </c>
      <c r="BB302" s="1">
        <v>2</v>
      </c>
      <c r="BC302" s="1" t="s">
        <v>97</v>
      </c>
      <c r="BD302" s="1" t="s">
        <v>98</v>
      </c>
      <c r="BF302" s="31">
        <v>0</v>
      </c>
      <c r="BL302" s="31">
        <v>0.5</v>
      </c>
      <c r="BM302" s="1">
        <v>0.5</v>
      </c>
      <c r="BN302" s="1">
        <v>0.5</v>
      </c>
      <c r="BO302" s="1" t="s">
        <v>118</v>
      </c>
      <c r="BP302" s="1" t="s">
        <v>98</v>
      </c>
      <c r="BX302" s="31">
        <v>0</v>
      </c>
      <c r="CE302" s="1" t="s">
        <v>232</v>
      </c>
      <c r="CL302" s="32">
        <f t="shared" si="19"/>
        <v>100</v>
      </c>
      <c r="CM302" s="1" t="str">
        <f>VLOOKUP(O302,definitions_list_lookup!$K$30:$L$54,2,0)</f>
        <v>Opx-b</v>
      </c>
    </row>
    <row r="303" spans="1:91">
      <c r="A303" s="27">
        <v>43305</v>
      </c>
      <c r="B303" s="1" t="s">
        <v>225</v>
      </c>
      <c r="D303" s="1" t="s">
        <v>86</v>
      </c>
      <c r="E303" s="1">
        <v>81</v>
      </c>
      <c r="F303" s="1">
        <v>2</v>
      </c>
      <c r="G303" s="2" t="str">
        <f t="shared" si="16"/>
        <v>81-2</v>
      </c>
      <c r="H303" s="1">
        <v>66</v>
      </c>
      <c r="I303" s="1">
        <v>87.5</v>
      </c>
      <c r="J303" s="3" t="str">
        <f>IF(((VLOOKUP($G303,Depth_Lookup!$A$3:$J$561,9,0))-(I303/100))&gt;=0,"Good","Too Long")</f>
        <v>Good</v>
      </c>
      <c r="K303" s="28">
        <f>(VLOOKUP($G303,Depth_Lookup!$A$3:$J$561,10,0))+(H303/100)</f>
        <v>172.10999999999999</v>
      </c>
      <c r="L303" s="28">
        <f>(VLOOKUP($G303,Depth_Lookup!$A$3:$J$561,10,0))+(I303/100)</f>
        <v>172.32499999999999</v>
      </c>
      <c r="M303" s="29">
        <v>30</v>
      </c>
      <c r="N303" s="1" t="s">
        <v>87</v>
      </c>
      <c r="P303" s="1" t="s">
        <v>202</v>
      </c>
      <c r="Q303" s="2" t="str">
        <f t="shared" si="17"/>
        <v xml:space="preserve"> Harzburgite</v>
      </c>
      <c r="R303" s="1" t="s">
        <v>120</v>
      </c>
      <c r="S303" s="1" t="str">
        <f t="shared" si="18"/>
        <v>Continuous</v>
      </c>
      <c r="T303" s="1" t="s">
        <v>121</v>
      </c>
      <c r="U303" s="1" t="s">
        <v>102</v>
      </c>
      <c r="V303" s="1" t="s">
        <v>131</v>
      </c>
      <c r="W303" s="30">
        <f>VLOOKUP(V303,definitions_list_lookup!$A$13:$B$19,2,0)</f>
        <v>4</v>
      </c>
      <c r="X303" s="1" t="s">
        <v>94</v>
      </c>
      <c r="Y303" s="1" t="s">
        <v>203</v>
      </c>
      <c r="AD303" s="6" t="s">
        <v>89</v>
      </c>
      <c r="AE303" s="2">
        <f>VLOOKUP(AD303,definitions_list_lookup!$V$13:$W$16,2,0)</f>
        <v>0</v>
      </c>
      <c r="AH303" s="31">
        <v>89.5</v>
      </c>
      <c r="AI303" s="1">
        <v>3</v>
      </c>
      <c r="AJ303" s="1">
        <v>2</v>
      </c>
      <c r="AK303" s="1" t="s">
        <v>97</v>
      </c>
      <c r="AL303" s="1" t="s">
        <v>98</v>
      </c>
      <c r="AN303" s="31">
        <v>0</v>
      </c>
      <c r="AT303" s="31">
        <v>0</v>
      </c>
      <c r="AZ303" s="31">
        <v>10</v>
      </c>
      <c r="BA303" s="1">
        <v>4</v>
      </c>
      <c r="BB303" s="1">
        <v>2</v>
      </c>
      <c r="BC303" s="1" t="s">
        <v>97</v>
      </c>
      <c r="BD303" s="1" t="s">
        <v>98</v>
      </c>
      <c r="BF303" s="31">
        <v>0</v>
      </c>
      <c r="BL303" s="31">
        <v>0.5</v>
      </c>
      <c r="BM303" s="1">
        <v>0.1</v>
      </c>
      <c r="BN303" s="1">
        <v>0.1</v>
      </c>
      <c r="BO303" s="1" t="s">
        <v>118</v>
      </c>
      <c r="BP303" s="1" t="s">
        <v>98</v>
      </c>
      <c r="BX303" s="31">
        <v>0</v>
      </c>
      <c r="CE303" s="1" t="s">
        <v>204</v>
      </c>
      <c r="CL303" s="32">
        <f t="shared" si="19"/>
        <v>100</v>
      </c>
      <c r="CM303" s="1" t="e">
        <f>VLOOKUP(O303,definitions_list_lookup!$K$30:$L$54,2,0)</f>
        <v>#N/A</v>
      </c>
    </row>
    <row r="304" spans="1:91">
      <c r="A304" s="27">
        <v>43305</v>
      </c>
      <c r="B304" s="1" t="s">
        <v>225</v>
      </c>
      <c r="D304" s="1" t="s">
        <v>86</v>
      </c>
      <c r="E304" s="1">
        <v>81</v>
      </c>
      <c r="F304" s="1">
        <v>3</v>
      </c>
      <c r="G304" s="2" t="str">
        <f t="shared" si="16"/>
        <v>81-3</v>
      </c>
      <c r="H304" s="1">
        <v>0</v>
      </c>
      <c r="I304" s="1">
        <v>68.5</v>
      </c>
      <c r="J304" s="3" t="str">
        <f>IF(((VLOOKUP($G304,Depth_Lookup!$A$3:$J$561,9,0))-(I304/100))&gt;=0,"Good","Too Long")</f>
        <v>Good</v>
      </c>
      <c r="K304" s="28">
        <f>(VLOOKUP($G304,Depth_Lookup!$A$3:$J$561,10,0))+(H304/100)</f>
        <v>172.32499999999999</v>
      </c>
      <c r="L304" s="28">
        <f>(VLOOKUP($G304,Depth_Lookup!$A$3:$J$561,10,0))+(I304/100)</f>
        <v>173.01</v>
      </c>
      <c r="M304" s="29">
        <v>30</v>
      </c>
      <c r="N304" s="1" t="s">
        <v>87</v>
      </c>
      <c r="P304" s="1" t="s">
        <v>202</v>
      </c>
      <c r="Q304" s="2" t="str">
        <f t="shared" si="17"/>
        <v xml:space="preserve"> Harzburgite</v>
      </c>
      <c r="R304" s="1" t="s">
        <v>100</v>
      </c>
      <c r="S304" s="1" t="str">
        <f t="shared" si="18"/>
        <v>Continuous</v>
      </c>
      <c r="V304" s="1" t="s">
        <v>131</v>
      </c>
      <c r="W304" s="30">
        <f>VLOOKUP(V304,definitions_list_lookup!$A$13:$B$19,2,0)</f>
        <v>4</v>
      </c>
      <c r="X304" s="1" t="s">
        <v>94</v>
      </c>
      <c r="Y304" s="1" t="s">
        <v>203</v>
      </c>
      <c r="AD304" s="6" t="s">
        <v>89</v>
      </c>
      <c r="AE304" s="2">
        <f>VLOOKUP(AD304,definitions_list_lookup!$V$13:$W$16,2,0)</f>
        <v>0</v>
      </c>
      <c r="AH304" s="31">
        <v>89.5</v>
      </c>
      <c r="AI304" s="1">
        <v>3</v>
      </c>
      <c r="AJ304" s="1">
        <v>2</v>
      </c>
      <c r="AK304" s="1" t="s">
        <v>97</v>
      </c>
      <c r="AL304" s="1" t="s">
        <v>98</v>
      </c>
      <c r="AN304" s="31">
        <v>0</v>
      </c>
      <c r="AT304" s="31">
        <v>0</v>
      </c>
      <c r="AZ304" s="31">
        <v>10</v>
      </c>
      <c r="BA304" s="1">
        <v>4</v>
      </c>
      <c r="BB304" s="1">
        <v>2</v>
      </c>
      <c r="BC304" s="1" t="s">
        <v>97</v>
      </c>
      <c r="BD304" s="1" t="s">
        <v>98</v>
      </c>
      <c r="BF304" s="31">
        <v>0</v>
      </c>
      <c r="BL304" s="31">
        <v>0.5</v>
      </c>
      <c r="BM304" s="1">
        <v>0.1</v>
      </c>
      <c r="BN304" s="1">
        <v>0.1</v>
      </c>
      <c r="BO304" s="1" t="s">
        <v>118</v>
      </c>
      <c r="BP304" s="1" t="s">
        <v>98</v>
      </c>
      <c r="BX304" s="31">
        <v>0</v>
      </c>
      <c r="CE304" s="1" t="s">
        <v>204</v>
      </c>
      <c r="CL304" s="32">
        <f t="shared" si="19"/>
        <v>100</v>
      </c>
      <c r="CM304" s="1" t="e">
        <f>VLOOKUP(O304,definitions_list_lookup!$K$30:$L$54,2,0)</f>
        <v>#N/A</v>
      </c>
    </row>
    <row r="305" spans="1:91">
      <c r="A305" s="27">
        <v>43305</v>
      </c>
      <c r="B305" s="1" t="s">
        <v>225</v>
      </c>
      <c r="D305" s="1" t="s">
        <v>86</v>
      </c>
      <c r="E305" s="1">
        <v>81</v>
      </c>
      <c r="F305" s="1">
        <v>4</v>
      </c>
      <c r="G305" s="2" t="str">
        <f t="shared" si="16"/>
        <v>81-4</v>
      </c>
      <c r="H305" s="1">
        <v>0</v>
      </c>
      <c r="I305" s="1">
        <v>25</v>
      </c>
      <c r="J305" s="3" t="str">
        <f>IF(((VLOOKUP($G305,Depth_Lookup!$A$3:$J$561,9,0))-(I305/100))&gt;=0,"Good","Too Long")</f>
        <v>Good</v>
      </c>
      <c r="K305" s="28">
        <f>(VLOOKUP($G305,Depth_Lookup!$A$3:$J$561,10,0))+(H305/100)</f>
        <v>173.01</v>
      </c>
      <c r="L305" s="28">
        <f>(VLOOKUP($G305,Depth_Lookup!$A$3:$J$561,10,0))+(I305/100)</f>
        <v>173.26</v>
      </c>
      <c r="M305" s="29">
        <v>30</v>
      </c>
      <c r="N305" s="1" t="s">
        <v>87</v>
      </c>
      <c r="P305" s="1" t="s">
        <v>202</v>
      </c>
      <c r="Q305" s="2" t="str">
        <f t="shared" si="17"/>
        <v xml:space="preserve"> Harzburgite</v>
      </c>
      <c r="R305" s="1" t="s">
        <v>100</v>
      </c>
      <c r="S305" s="1" t="str">
        <f t="shared" si="18"/>
        <v>Modal</v>
      </c>
      <c r="V305" s="1" t="s">
        <v>131</v>
      </c>
      <c r="W305" s="30">
        <f>VLOOKUP(V305,definitions_list_lookup!$A$13:$B$19,2,0)</f>
        <v>4</v>
      </c>
      <c r="X305" s="1" t="s">
        <v>94</v>
      </c>
      <c r="Y305" s="1" t="s">
        <v>203</v>
      </c>
      <c r="AD305" s="6" t="s">
        <v>89</v>
      </c>
      <c r="AE305" s="2">
        <f>VLOOKUP(AD305,definitions_list_lookup!$V$13:$W$16,2,0)</f>
        <v>0</v>
      </c>
      <c r="AH305" s="31">
        <v>89.5</v>
      </c>
      <c r="AI305" s="1">
        <v>3</v>
      </c>
      <c r="AJ305" s="1">
        <v>2</v>
      </c>
      <c r="AK305" s="1" t="s">
        <v>97</v>
      </c>
      <c r="AL305" s="1" t="s">
        <v>98</v>
      </c>
      <c r="AN305" s="31">
        <v>0</v>
      </c>
      <c r="AT305" s="31">
        <v>0</v>
      </c>
      <c r="AZ305" s="31">
        <v>10</v>
      </c>
      <c r="BA305" s="1">
        <v>4</v>
      </c>
      <c r="BB305" s="1">
        <v>2</v>
      </c>
      <c r="BC305" s="1" t="s">
        <v>97</v>
      </c>
      <c r="BD305" s="1" t="s">
        <v>98</v>
      </c>
      <c r="BF305" s="31">
        <v>0</v>
      </c>
      <c r="BL305" s="31">
        <v>0.5</v>
      </c>
      <c r="BM305" s="1">
        <v>0.1</v>
      </c>
      <c r="BN305" s="1">
        <v>0.1</v>
      </c>
      <c r="BO305" s="1" t="s">
        <v>118</v>
      </c>
      <c r="BP305" s="1" t="s">
        <v>98</v>
      </c>
      <c r="BX305" s="31">
        <v>0</v>
      </c>
      <c r="CE305" s="1" t="s">
        <v>204</v>
      </c>
      <c r="CL305" s="32">
        <f t="shared" si="19"/>
        <v>100</v>
      </c>
      <c r="CM305" s="1" t="e">
        <f>VLOOKUP(O305,definitions_list_lookup!$K$30:$L$54,2,0)</f>
        <v>#N/A</v>
      </c>
    </row>
    <row r="306" spans="1:91">
      <c r="A306" s="27">
        <v>43305</v>
      </c>
      <c r="B306" s="1" t="s">
        <v>225</v>
      </c>
      <c r="D306" s="1" t="s">
        <v>86</v>
      </c>
      <c r="E306" s="1">
        <v>81</v>
      </c>
      <c r="F306" s="1">
        <v>4</v>
      </c>
      <c r="G306" s="2" t="str">
        <f t="shared" si="16"/>
        <v>81-4</v>
      </c>
      <c r="H306" s="1">
        <v>25</v>
      </c>
      <c r="I306" s="1">
        <v>61</v>
      </c>
      <c r="J306" s="3" t="str">
        <f>IF(((VLOOKUP($G306,Depth_Lookup!$A$3:$J$561,9,0))-(I306/100))&gt;=0,"Good","Too Long")</f>
        <v>Good</v>
      </c>
      <c r="K306" s="28">
        <f>(VLOOKUP($G306,Depth_Lookup!$A$3:$J$561,10,0))+(H306/100)</f>
        <v>173.26</v>
      </c>
      <c r="L306" s="28">
        <f>(VLOOKUP($G306,Depth_Lookup!$A$3:$J$561,10,0))+(I306/100)</f>
        <v>173.62</v>
      </c>
      <c r="M306" s="29">
        <v>31</v>
      </c>
      <c r="N306" s="1" t="s">
        <v>87</v>
      </c>
      <c r="O306" s="1" t="s">
        <v>207</v>
      </c>
      <c r="P306" s="1" t="s">
        <v>91</v>
      </c>
      <c r="Q306" s="2" t="str">
        <f t="shared" si="17"/>
        <v>Orthopyroxene-bearing  Dunite</v>
      </c>
      <c r="R306" s="1" t="s">
        <v>120</v>
      </c>
      <c r="S306" s="1" t="str">
        <f t="shared" si="18"/>
        <v>Continuous</v>
      </c>
      <c r="T306" s="1" t="s">
        <v>101</v>
      </c>
      <c r="U306" s="1" t="s">
        <v>102</v>
      </c>
      <c r="V306" s="1" t="s">
        <v>131</v>
      </c>
      <c r="W306" s="30">
        <f>VLOOKUP(V306,definitions_list_lookup!$A$13:$B$19,2,0)</f>
        <v>4</v>
      </c>
      <c r="X306" s="1" t="s">
        <v>94</v>
      </c>
      <c r="Y306" s="1" t="s">
        <v>95</v>
      </c>
      <c r="AD306" s="6" t="s">
        <v>89</v>
      </c>
      <c r="AE306" s="2">
        <f>VLOOKUP(AD306,definitions_list_lookup!$V$13:$W$16,2,0)</f>
        <v>0</v>
      </c>
      <c r="AH306" s="31">
        <v>95.9</v>
      </c>
      <c r="AI306" s="1">
        <v>3</v>
      </c>
      <c r="AJ306" s="1">
        <v>2</v>
      </c>
      <c r="AK306" s="1" t="s">
        <v>97</v>
      </c>
      <c r="AL306" s="1" t="s">
        <v>98</v>
      </c>
      <c r="AN306" s="31">
        <v>0</v>
      </c>
      <c r="AT306" s="31">
        <v>0</v>
      </c>
      <c r="AZ306" s="31">
        <v>4</v>
      </c>
      <c r="BA306" s="1">
        <v>4</v>
      </c>
      <c r="BB306" s="1">
        <v>2</v>
      </c>
      <c r="BC306" s="1" t="s">
        <v>97</v>
      </c>
      <c r="BD306" s="1" t="s">
        <v>98</v>
      </c>
      <c r="BF306" s="31">
        <v>0</v>
      </c>
      <c r="BL306" s="31">
        <v>0.1</v>
      </c>
      <c r="BM306" s="1">
        <v>0.5</v>
      </c>
      <c r="BN306" s="1">
        <v>0.5</v>
      </c>
      <c r="BO306" s="1" t="s">
        <v>118</v>
      </c>
      <c r="BP306" s="1" t="s">
        <v>98</v>
      </c>
      <c r="BX306" s="31">
        <v>0</v>
      </c>
      <c r="CE306" s="1" t="s">
        <v>232</v>
      </c>
      <c r="CL306" s="32">
        <f t="shared" si="19"/>
        <v>100</v>
      </c>
      <c r="CM306" s="1" t="str">
        <f>VLOOKUP(O306,definitions_list_lookup!$K$30:$L$54,2,0)</f>
        <v>Opx-b</v>
      </c>
    </row>
    <row r="307" spans="1:91">
      <c r="A307" s="27">
        <v>43305</v>
      </c>
      <c r="B307" s="1" t="s">
        <v>225</v>
      </c>
      <c r="D307" s="1" t="s">
        <v>86</v>
      </c>
      <c r="E307" s="1">
        <v>82</v>
      </c>
      <c r="F307" s="1">
        <v>1</v>
      </c>
      <c r="G307" s="2" t="str">
        <f t="shared" si="16"/>
        <v>82-1</v>
      </c>
      <c r="H307" s="1">
        <v>0</v>
      </c>
      <c r="I307" s="1">
        <v>64</v>
      </c>
      <c r="J307" s="3" t="str">
        <f>IF(((VLOOKUP($G307,Depth_Lookup!$A$3:$J$561,9,0))-(I307/100))&gt;=0,"Good","Too Long")</f>
        <v>Good</v>
      </c>
      <c r="K307" s="28">
        <f>(VLOOKUP($G307,Depth_Lookup!$A$3:$J$561,10,0))+(H307/100)</f>
        <v>173.6</v>
      </c>
      <c r="L307" s="28">
        <f>(VLOOKUP($G307,Depth_Lookup!$A$3:$J$561,10,0))+(I307/100)</f>
        <v>174.23999999999998</v>
      </c>
      <c r="M307" s="29">
        <v>31</v>
      </c>
      <c r="N307" s="1" t="s">
        <v>87</v>
      </c>
      <c r="O307" s="1" t="s">
        <v>207</v>
      </c>
      <c r="P307" s="1" t="s">
        <v>91</v>
      </c>
      <c r="Q307" s="2" t="str">
        <f t="shared" si="17"/>
        <v>Orthopyroxene-bearing  Dunite</v>
      </c>
      <c r="R307" s="1" t="s">
        <v>100</v>
      </c>
      <c r="S307" s="1" t="str">
        <f t="shared" si="18"/>
        <v>Modal</v>
      </c>
      <c r="V307" s="1" t="s">
        <v>131</v>
      </c>
      <c r="W307" s="30">
        <f>VLOOKUP(V307,definitions_list_lookup!$A$13:$B$19,2,0)</f>
        <v>4</v>
      </c>
      <c r="X307" s="1" t="s">
        <v>94</v>
      </c>
      <c r="Y307" s="1" t="s">
        <v>95</v>
      </c>
      <c r="AD307" s="6" t="s">
        <v>89</v>
      </c>
      <c r="AE307" s="2">
        <f>VLOOKUP(AD307,definitions_list_lookup!$V$13:$W$16,2,0)</f>
        <v>0</v>
      </c>
      <c r="AH307" s="31">
        <v>95.9</v>
      </c>
      <c r="AI307" s="1">
        <v>3</v>
      </c>
      <c r="AJ307" s="1">
        <v>2</v>
      </c>
      <c r="AK307" s="1" t="s">
        <v>97</v>
      </c>
      <c r="AL307" s="1" t="s">
        <v>98</v>
      </c>
      <c r="AN307" s="31">
        <v>0</v>
      </c>
      <c r="AT307" s="31">
        <v>0</v>
      </c>
      <c r="AZ307" s="31">
        <v>4</v>
      </c>
      <c r="BA307" s="1">
        <v>4</v>
      </c>
      <c r="BB307" s="1">
        <v>2</v>
      </c>
      <c r="BC307" s="1" t="s">
        <v>97</v>
      </c>
      <c r="BD307" s="1" t="s">
        <v>98</v>
      </c>
      <c r="BF307" s="31">
        <v>0</v>
      </c>
      <c r="BL307" s="31">
        <v>0.1</v>
      </c>
      <c r="BM307" s="1">
        <v>0.5</v>
      </c>
      <c r="BN307" s="1">
        <v>0.5</v>
      </c>
      <c r="BO307" s="1" t="s">
        <v>118</v>
      </c>
      <c r="BP307" s="1" t="s">
        <v>98</v>
      </c>
      <c r="BX307" s="31">
        <v>0</v>
      </c>
      <c r="CE307" s="1" t="s">
        <v>232</v>
      </c>
      <c r="CL307" s="32">
        <f t="shared" si="19"/>
        <v>100</v>
      </c>
      <c r="CM307" s="1" t="str">
        <f>VLOOKUP(O307,definitions_list_lookup!$K$30:$L$54,2,0)</f>
        <v>Opx-b</v>
      </c>
    </row>
    <row r="308" spans="1:91">
      <c r="A308" s="27">
        <v>43305</v>
      </c>
      <c r="B308" s="1" t="s">
        <v>225</v>
      </c>
      <c r="D308" s="1" t="s">
        <v>86</v>
      </c>
      <c r="E308" s="1">
        <v>82</v>
      </c>
      <c r="F308" s="1">
        <v>1</v>
      </c>
      <c r="G308" s="2" t="str">
        <f t="shared" si="16"/>
        <v>82-1</v>
      </c>
      <c r="H308" s="1">
        <v>64</v>
      </c>
      <c r="I308" s="1">
        <v>85.5</v>
      </c>
      <c r="J308" s="3" t="str">
        <f>IF(((VLOOKUP($G308,Depth_Lookup!$A$3:$J$561,9,0))-(I308/100))&gt;=0,"Good","Too Long")</f>
        <v>Good</v>
      </c>
      <c r="K308" s="28">
        <f>(VLOOKUP($G308,Depth_Lookup!$A$3:$J$561,10,0))+(H308/100)</f>
        <v>174.23999999999998</v>
      </c>
      <c r="L308" s="28">
        <f>(VLOOKUP($G308,Depth_Lookup!$A$3:$J$561,10,0))+(I308/100)</f>
        <v>174.45499999999998</v>
      </c>
      <c r="M308" s="29" t="s">
        <v>248</v>
      </c>
      <c r="N308" s="1" t="s">
        <v>87</v>
      </c>
      <c r="P308" s="1" t="s">
        <v>202</v>
      </c>
      <c r="Q308" s="2" t="str">
        <f t="shared" si="17"/>
        <v xml:space="preserve"> Harzburgite</v>
      </c>
      <c r="R308" s="1" t="s">
        <v>120</v>
      </c>
      <c r="S308" s="1" t="str">
        <f t="shared" si="18"/>
        <v>Continuous</v>
      </c>
      <c r="T308" s="1" t="s">
        <v>121</v>
      </c>
      <c r="U308" s="1" t="s">
        <v>102</v>
      </c>
      <c r="V308" s="1" t="s">
        <v>131</v>
      </c>
      <c r="W308" s="30">
        <f>VLOOKUP(V308,definitions_list_lookup!$A$13:$B$19,2,0)</f>
        <v>4</v>
      </c>
      <c r="X308" s="1" t="s">
        <v>94</v>
      </c>
      <c r="Y308" s="1" t="s">
        <v>203</v>
      </c>
      <c r="AD308" s="6" t="s">
        <v>89</v>
      </c>
      <c r="AE308" s="2">
        <f>VLOOKUP(AD308,definitions_list_lookup!$V$13:$W$16,2,0)</f>
        <v>0</v>
      </c>
      <c r="AH308" s="31">
        <v>84.9</v>
      </c>
      <c r="AI308" s="1">
        <v>3</v>
      </c>
      <c r="AJ308" s="1">
        <v>2</v>
      </c>
      <c r="AK308" s="1" t="s">
        <v>97</v>
      </c>
      <c r="AL308" s="1" t="s">
        <v>98</v>
      </c>
      <c r="AN308" s="31">
        <v>0</v>
      </c>
      <c r="AT308" s="31">
        <v>0</v>
      </c>
      <c r="AZ308" s="31">
        <v>15</v>
      </c>
      <c r="BA308" s="1">
        <v>4</v>
      </c>
      <c r="BB308" s="1">
        <v>2</v>
      </c>
      <c r="BC308" s="1" t="s">
        <v>97</v>
      </c>
      <c r="BD308" s="1" t="s">
        <v>98</v>
      </c>
      <c r="BF308" s="31">
        <v>0</v>
      </c>
      <c r="BL308" s="31">
        <v>0.1</v>
      </c>
      <c r="BM308" s="1">
        <v>0.1</v>
      </c>
      <c r="BN308" s="1">
        <v>0.1</v>
      </c>
      <c r="BO308" s="1" t="s">
        <v>118</v>
      </c>
      <c r="BP308" s="1" t="s">
        <v>98</v>
      </c>
      <c r="BX308" s="31">
        <v>0</v>
      </c>
      <c r="CE308" s="1" t="s">
        <v>204</v>
      </c>
      <c r="CL308" s="32">
        <f t="shared" si="19"/>
        <v>100</v>
      </c>
      <c r="CM308" s="1" t="e">
        <f>VLOOKUP(O308,definitions_list_lookup!$K$30:$L$54,2,0)</f>
        <v>#N/A</v>
      </c>
    </row>
    <row r="309" spans="1:91">
      <c r="A309" s="27">
        <v>43305</v>
      </c>
      <c r="B309" s="1" t="s">
        <v>225</v>
      </c>
      <c r="D309" s="1" t="s">
        <v>86</v>
      </c>
      <c r="E309" s="1">
        <v>82</v>
      </c>
      <c r="F309" s="1">
        <v>2</v>
      </c>
      <c r="G309" s="2" t="str">
        <f t="shared" si="16"/>
        <v>82-2</v>
      </c>
      <c r="H309" s="1">
        <v>0</v>
      </c>
      <c r="I309" s="1">
        <v>88.5</v>
      </c>
      <c r="J309" s="3" t="str">
        <f>IF(((VLOOKUP($G309,Depth_Lookup!$A$3:$J$561,9,0))-(I309/100))&gt;=0,"Good","Too Long")</f>
        <v>Good</v>
      </c>
      <c r="K309" s="28">
        <f>(VLOOKUP($G309,Depth_Lookup!$A$3:$J$561,10,0))+(H309/100)</f>
        <v>174.45500000000001</v>
      </c>
      <c r="L309" s="28">
        <f>(VLOOKUP($G309,Depth_Lookup!$A$3:$J$561,10,0))+(I309/100)</f>
        <v>175.34</v>
      </c>
      <c r="M309" s="29" t="s">
        <v>248</v>
      </c>
      <c r="N309" s="1" t="s">
        <v>87</v>
      </c>
      <c r="P309" s="1" t="s">
        <v>202</v>
      </c>
      <c r="Q309" s="2" t="str">
        <f t="shared" si="17"/>
        <v xml:space="preserve"> Harzburgite</v>
      </c>
      <c r="R309" s="1" t="s">
        <v>100</v>
      </c>
      <c r="S309" s="1" t="str">
        <f t="shared" si="18"/>
        <v>Continuous</v>
      </c>
      <c r="V309" s="1" t="s">
        <v>131</v>
      </c>
      <c r="W309" s="30">
        <f>VLOOKUP(V309,definitions_list_lookup!$A$13:$B$19,2,0)</f>
        <v>4</v>
      </c>
      <c r="X309" s="1" t="s">
        <v>94</v>
      </c>
      <c r="Y309" s="1" t="s">
        <v>203</v>
      </c>
      <c r="AD309" s="6" t="s">
        <v>89</v>
      </c>
      <c r="AE309" s="2">
        <f>VLOOKUP(AD309,definitions_list_lookup!$V$13:$W$16,2,0)</f>
        <v>0</v>
      </c>
      <c r="AH309" s="31">
        <v>84.9</v>
      </c>
      <c r="AI309" s="1">
        <v>3</v>
      </c>
      <c r="AJ309" s="1">
        <v>2</v>
      </c>
      <c r="AK309" s="1" t="s">
        <v>97</v>
      </c>
      <c r="AL309" s="1" t="s">
        <v>98</v>
      </c>
      <c r="AN309" s="31">
        <v>0</v>
      </c>
      <c r="AT309" s="31">
        <v>0</v>
      </c>
      <c r="AZ309" s="31">
        <v>15</v>
      </c>
      <c r="BA309" s="1">
        <v>4</v>
      </c>
      <c r="BB309" s="1">
        <v>2</v>
      </c>
      <c r="BC309" s="1" t="s">
        <v>97</v>
      </c>
      <c r="BD309" s="1" t="s">
        <v>98</v>
      </c>
      <c r="BF309" s="31">
        <v>0</v>
      </c>
      <c r="BL309" s="31">
        <v>0.1</v>
      </c>
      <c r="BM309" s="1">
        <v>0.1</v>
      </c>
      <c r="BN309" s="1">
        <v>0.1</v>
      </c>
      <c r="BO309" s="1" t="s">
        <v>118</v>
      </c>
      <c r="BP309" s="1" t="s">
        <v>98</v>
      </c>
      <c r="BX309" s="31">
        <v>0</v>
      </c>
      <c r="CE309" s="1" t="s">
        <v>204</v>
      </c>
      <c r="CL309" s="32">
        <f t="shared" si="19"/>
        <v>100</v>
      </c>
      <c r="CM309" s="1" t="e">
        <f>VLOOKUP(O309,definitions_list_lookup!$K$30:$L$54,2,0)</f>
        <v>#N/A</v>
      </c>
    </row>
    <row r="310" spans="1:91">
      <c r="A310" s="27">
        <v>43305</v>
      </c>
      <c r="B310" s="1" t="s">
        <v>225</v>
      </c>
      <c r="D310" s="1" t="s">
        <v>86</v>
      </c>
      <c r="E310" s="1">
        <v>82</v>
      </c>
      <c r="F310" s="1">
        <v>3</v>
      </c>
      <c r="G310" s="2" t="str">
        <f t="shared" si="16"/>
        <v>82-3</v>
      </c>
      <c r="H310" s="1">
        <v>0</v>
      </c>
      <c r="I310" s="1">
        <v>49.5</v>
      </c>
      <c r="J310" s="3" t="str">
        <f>IF(((VLOOKUP($G310,Depth_Lookup!$A$3:$J$561,9,0))-(I310/100))&gt;=0,"Good","Too Long")</f>
        <v>Good</v>
      </c>
      <c r="K310" s="28">
        <f>(VLOOKUP($G310,Depth_Lookup!$A$3:$J$561,10,0))+(H310/100)</f>
        <v>175.34</v>
      </c>
      <c r="L310" s="28">
        <f>(VLOOKUP($G310,Depth_Lookup!$A$3:$J$561,10,0))+(I310/100)</f>
        <v>175.83500000000001</v>
      </c>
      <c r="M310" s="29" t="s">
        <v>248</v>
      </c>
      <c r="N310" s="1" t="s">
        <v>87</v>
      </c>
      <c r="P310" s="1" t="s">
        <v>202</v>
      </c>
      <c r="Q310" s="2" t="str">
        <f t="shared" si="17"/>
        <v xml:space="preserve"> Harzburgite</v>
      </c>
      <c r="R310" s="1" t="s">
        <v>100</v>
      </c>
      <c r="S310" s="1" t="str">
        <f t="shared" si="18"/>
        <v>Continuous</v>
      </c>
      <c r="V310" s="1" t="s">
        <v>131</v>
      </c>
      <c r="W310" s="30">
        <f>VLOOKUP(V310,definitions_list_lookup!$A$13:$B$19,2,0)</f>
        <v>4</v>
      </c>
      <c r="X310" s="1" t="s">
        <v>94</v>
      </c>
      <c r="Y310" s="1" t="s">
        <v>203</v>
      </c>
      <c r="AD310" s="6" t="s">
        <v>89</v>
      </c>
      <c r="AE310" s="2">
        <f>VLOOKUP(AD310,definitions_list_lookup!$V$13:$W$16,2,0)</f>
        <v>0</v>
      </c>
      <c r="AH310" s="31">
        <v>84.9</v>
      </c>
      <c r="AI310" s="1">
        <v>3</v>
      </c>
      <c r="AJ310" s="1">
        <v>2</v>
      </c>
      <c r="AK310" s="1" t="s">
        <v>97</v>
      </c>
      <c r="AL310" s="1" t="s">
        <v>98</v>
      </c>
      <c r="AN310" s="31">
        <v>0</v>
      </c>
      <c r="AT310" s="31">
        <v>0</v>
      </c>
      <c r="AZ310" s="31">
        <v>15</v>
      </c>
      <c r="BA310" s="1">
        <v>4</v>
      </c>
      <c r="BB310" s="1">
        <v>2</v>
      </c>
      <c r="BC310" s="1" t="s">
        <v>97</v>
      </c>
      <c r="BD310" s="1" t="s">
        <v>98</v>
      </c>
      <c r="BF310" s="31">
        <v>0</v>
      </c>
      <c r="BL310" s="31">
        <v>0.1</v>
      </c>
      <c r="BM310" s="1">
        <v>0.1</v>
      </c>
      <c r="BN310" s="1">
        <v>0.1</v>
      </c>
      <c r="BO310" s="1" t="s">
        <v>118</v>
      </c>
      <c r="BP310" s="1" t="s">
        <v>98</v>
      </c>
      <c r="BX310" s="31">
        <v>0</v>
      </c>
      <c r="CE310" s="1" t="s">
        <v>204</v>
      </c>
      <c r="CL310" s="32">
        <f t="shared" si="19"/>
        <v>100</v>
      </c>
      <c r="CM310" s="1" t="e">
        <f>VLOOKUP(O310,definitions_list_lookup!$K$30:$L$54,2,0)</f>
        <v>#N/A</v>
      </c>
    </row>
    <row r="311" spans="1:91">
      <c r="A311" s="27">
        <v>43305</v>
      </c>
      <c r="B311" s="1" t="s">
        <v>225</v>
      </c>
      <c r="D311" s="1" t="s">
        <v>86</v>
      </c>
      <c r="E311" s="1">
        <v>82</v>
      </c>
      <c r="F311" s="1">
        <v>4</v>
      </c>
      <c r="G311" s="2" t="str">
        <f t="shared" si="16"/>
        <v>82-4</v>
      </c>
      <c r="H311" s="1">
        <v>0</v>
      </c>
      <c r="I311" s="1">
        <v>92.5</v>
      </c>
      <c r="J311" s="3" t="str">
        <f>IF(((VLOOKUP($G311,Depth_Lookup!$A$3:$J$561,9,0))-(I311/100))&gt;=0,"Good","Too Long")</f>
        <v>Good</v>
      </c>
      <c r="K311" s="28">
        <f>(VLOOKUP($G311,Depth_Lookup!$A$3:$J$561,10,0))+(H311/100)</f>
        <v>175.83500000000001</v>
      </c>
      <c r="L311" s="28">
        <f>(VLOOKUP($G311,Depth_Lookup!$A$3:$J$561,10,0))+(I311/100)</f>
        <v>176.76000000000002</v>
      </c>
      <c r="M311" s="29" t="s">
        <v>248</v>
      </c>
      <c r="N311" s="1" t="s">
        <v>87</v>
      </c>
      <c r="P311" s="1" t="s">
        <v>202</v>
      </c>
      <c r="Q311" s="2" t="str">
        <f t="shared" si="17"/>
        <v xml:space="preserve"> Harzburgite</v>
      </c>
      <c r="R311" s="1" t="s">
        <v>100</v>
      </c>
      <c r="S311" s="1" t="str">
        <f t="shared" si="18"/>
        <v>Continuous</v>
      </c>
      <c r="V311" s="1" t="s">
        <v>131</v>
      </c>
      <c r="W311" s="30">
        <f>VLOOKUP(V311,definitions_list_lookup!$A$13:$B$19,2,0)</f>
        <v>4</v>
      </c>
      <c r="X311" s="1" t="s">
        <v>94</v>
      </c>
      <c r="Y311" s="1" t="s">
        <v>203</v>
      </c>
      <c r="AD311" s="6" t="s">
        <v>89</v>
      </c>
      <c r="AE311" s="2">
        <f>VLOOKUP(AD311,definitions_list_lookup!$V$13:$W$16,2,0)</f>
        <v>0</v>
      </c>
      <c r="AH311" s="31">
        <v>84.9</v>
      </c>
      <c r="AI311" s="1">
        <v>3</v>
      </c>
      <c r="AJ311" s="1">
        <v>2</v>
      </c>
      <c r="AK311" s="1" t="s">
        <v>97</v>
      </c>
      <c r="AL311" s="1" t="s">
        <v>98</v>
      </c>
      <c r="AN311" s="31">
        <v>0</v>
      </c>
      <c r="AT311" s="31">
        <v>0</v>
      </c>
      <c r="AZ311" s="31">
        <v>15</v>
      </c>
      <c r="BA311" s="1">
        <v>4</v>
      </c>
      <c r="BB311" s="1">
        <v>2</v>
      </c>
      <c r="BC311" s="1" t="s">
        <v>97</v>
      </c>
      <c r="BD311" s="1" t="s">
        <v>98</v>
      </c>
      <c r="BF311" s="31">
        <v>0</v>
      </c>
      <c r="BL311" s="31">
        <v>0.1</v>
      </c>
      <c r="BM311" s="1">
        <v>0.1</v>
      </c>
      <c r="BN311" s="1">
        <v>0.1</v>
      </c>
      <c r="BO311" s="1" t="s">
        <v>118</v>
      </c>
      <c r="BP311" s="1" t="s">
        <v>98</v>
      </c>
      <c r="BX311" s="31">
        <v>0</v>
      </c>
      <c r="CE311" s="1" t="s">
        <v>204</v>
      </c>
      <c r="CL311" s="32">
        <f t="shared" si="19"/>
        <v>100</v>
      </c>
      <c r="CM311" s="1" t="e">
        <f>VLOOKUP(O311,definitions_list_lookup!$K$30:$L$54,2,0)</f>
        <v>#N/A</v>
      </c>
    </row>
    <row r="312" spans="1:91">
      <c r="A312" s="27">
        <v>43306</v>
      </c>
      <c r="B312" s="1" t="s">
        <v>225</v>
      </c>
      <c r="D312" s="1" t="s">
        <v>86</v>
      </c>
      <c r="E312" s="1">
        <v>83</v>
      </c>
      <c r="F312" s="1">
        <v>1</v>
      </c>
      <c r="G312" s="2" t="str">
        <f t="shared" si="16"/>
        <v>83-1</v>
      </c>
      <c r="H312" s="1">
        <v>0</v>
      </c>
      <c r="I312" s="1">
        <v>73.5</v>
      </c>
      <c r="J312" s="3" t="str">
        <f>IF(((VLOOKUP($G312,Depth_Lookup!$A$3:$J$561,9,0))-(I312/100))&gt;=0,"Good","Too Long")</f>
        <v>Good</v>
      </c>
      <c r="K312" s="28">
        <f>(VLOOKUP($G312,Depth_Lookup!$A$3:$J$561,10,0))+(H312/100)</f>
        <v>176.6</v>
      </c>
      <c r="L312" s="28">
        <f>(VLOOKUP($G312,Depth_Lookup!$A$3:$J$561,10,0))+(I312/100)</f>
        <v>177.33500000000001</v>
      </c>
      <c r="M312" s="29" t="s">
        <v>248</v>
      </c>
      <c r="N312" s="1" t="s">
        <v>87</v>
      </c>
      <c r="P312" s="1" t="s">
        <v>202</v>
      </c>
      <c r="Q312" s="2" t="str">
        <f t="shared" si="17"/>
        <v xml:space="preserve"> Harzburgite</v>
      </c>
      <c r="R312" s="1" t="s">
        <v>100</v>
      </c>
      <c r="S312" s="1" t="str">
        <f t="shared" si="18"/>
        <v>Continuous</v>
      </c>
      <c r="V312" s="1" t="s">
        <v>131</v>
      </c>
      <c r="W312" s="30">
        <f>VLOOKUP(V312,definitions_list_lookup!$A$13:$B$19,2,0)</f>
        <v>4</v>
      </c>
      <c r="X312" s="1" t="s">
        <v>94</v>
      </c>
      <c r="Y312" s="1" t="s">
        <v>203</v>
      </c>
      <c r="AD312" s="6" t="s">
        <v>89</v>
      </c>
      <c r="AE312" s="2">
        <f>VLOOKUP(AD312,definitions_list_lookup!$V$13:$W$16,2,0)</f>
        <v>0</v>
      </c>
      <c r="AH312" s="31">
        <v>84.9</v>
      </c>
      <c r="AI312" s="1">
        <v>3</v>
      </c>
      <c r="AJ312" s="1">
        <v>2</v>
      </c>
      <c r="AK312" s="1" t="s">
        <v>97</v>
      </c>
      <c r="AL312" s="1" t="s">
        <v>98</v>
      </c>
      <c r="AN312" s="31">
        <v>0</v>
      </c>
      <c r="AT312" s="31">
        <v>0</v>
      </c>
      <c r="AZ312" s="31">
        <v>15</v>
      </c>
      <c r="BA312" s="1">
        <v>4</v>
      </c>
      <c r="BB312" s="1">
        <v>2</v>
      </c>
      <c r="BC312" s="1" t="s">
        <v>97</v>
      </c>
      <c r="BD312" s="1" t="s">
        <v>98</v>
      </c>
      <c r="BF312" s="31">
        <v>0</v>
      </c>
      <c r="BL312" s="31">
        <v>0.1</v>
      </c>
      <c r="BM312" s="1">
        <v>0.1</v>
      </c>
      <c r="BN312" s="1">
        <v>0.1</v>
      </c>
      <c r="BO312" s="1" t="s">
        <v>118</v>
      </c>
      <c r="BP312" s="1" t="s">
        <v>98</v>
      </c>
      <c r="BX312" s="31">
        <v>0</v>
      </c>
      <c r="CE312" s="1" t="s">
        <v>204</v>
      </c>
      <c r="CL312" s="32">
        <f t="shared" si="19"/>
        <v>100</v>
      </c>
      <c r="CM312" s="1" t="e">
        <f>VLOOKUP(O312,definitions_list_lookup!$K$30:$L$54,2,0)</f>
        <v>#N/A</v>
      </c>
    </row>
    <row r="313" spans="1:91">
      <c r="A313" s="27">
        <v>43306</v>
      </c>
      <c r="B313" s="1" t="s">
        <v>225</v>
      </c>
      <c r="D313" s="1" t="s">
        <v>86</v>
      </c>
      <c r="E313" s="1">
        <v>83</v>
      </c>
      <c r="F313" s="1">
        <v>2</v>
      </c>
      <c r="G313" s="2" t="str">
        <f t="shared" si="16"/>
        <v>83-2</v>
      </c>
      <c r="H313" s="1">
        <v>0</v>
      </c>
      <c r="I313" s="1">
        <v>75</v>
      </c>
      <c r="J313" s="3" t="str">
        <f>IF(((VLOOKUP($G313,Depth_Lookup!$A$3:$J$561,9,0))-(I313/100))&gt;=0,"Good","Too Long")</f>
        <v>Good</v>
      </c>
      <c r="K313" s="28">
        <f>(VLOOKUP($G313,Depth_Lookup!$A$3:$J$561,10,0))+(H313/100)</f>
        <v>177.33500000000001</v>
      </c>
      <c r="L313" s="28">
        <f>(VLOOKUP($G313,Depth_Lookup!$A$3:$J$561,10,0))+(I313/100)</f>
        <v>178.08500000000001</v>
      </c>
      <c r="M313" s="29" t="s">
        <v>248</v>
      </c>
      <c r="N313" s="1" t="s">
        <v>87</v>
      </c>
      <c r="P313" s="1" t="s">
        <v>202</v>
      </c>
      <c r="Q313" s="2" t="str">
        <f t="shared" si="17"/>
        <v xml:space="preserve"> Harzburgite</v>
      </c>
      <c r="R313" s="1" t="s">
        <v>100</v>
      </c>
      <c r="S313" s="1" t="str">
        <f t="shared" si="18"/>
        <v>Continuous</v>
      </c>
      <c r="V313" s="1" t="s">
        <v>131</v>
      </c>
      <c r="W313" s="30">
        <f>VLOOKUP(V313,definitions_list_lookup!$A$13:$B$19,2,0)</f>
        <v>4</v>
      </c>
      <c r="X313" s="1" t="s">
        <v>94</v>
      </c>
      <c r="Y313" s="1" t="s">
        <v>203</v>
      </c>
      <c r="AD313" s="6" t="s">
        <v>89</v>
      </c>
      <c r="AE313" s="2">
        <f>VLOOKUP(AD313,definitions_list_lookup!$V$13:$W$16,2,0)</f>
        <v>0</v>
      </c>
      <c r="AH313" s="31">
        <v>84.9</v>
      </c>
      <c r="AI313" s="1">
        <v>3</v>
      </c>
      <c r="AJ313" s="1">
        <v>2</v>
      </c>
      <c r="AK313" s="1" t="s">
        <v>97</v>
      </c>
      <c r="AL313" s="1" t="s">
        <v>98</v>
      </c>
      <c r="AN313" s="31">
        <v>0</v>
      </c>
      <c r="AT313" s="31">
        <v>0</v>
      </c>
      <c r="AZ313" s="31">
        <v>15</v>
      </c>
      <c r="BA313" s="1">
        <v>4</v>
      </c>
      <c r="BB313" s="1">
        <v>2</v>
      </c>
      <c r="BC313" s="1" t="s">
        <v>97</v>
      </c>
      <c r="BD313" s="1" t="s">
        <v>98</v>
      </c>
      <c r="BF313" s="31">
        <v>0</v>
      </c>
      <c r="BL313" s="31">
        <v>0.1</v>
      </c>
      <c r="BM313" s="1">
        <v>0.1</v>
      </c>
      <c r="BN313" s="1">
        <v>0.1</v>
      </c>
      <c r="BO313" s="1" t="s">
        <v>118</v>
      </c>
      <c r="BP313" s="1" t="s">
        <v>98</v>
      </c>
      <c r="BX313" s="31">
        <v>0</v>
      </c>
      <c r="CE313" s="1" t="s">
        <v>204</v>
      </c>
      <c r="CL313" s="32">
        <f t="shared" si="19"/>
        <v>100</v>
      </c>
      <c r="CM313" s="1" t="e">
        <f>VLOOKUP(O313,definitions_list_lookup!$K$30:$L$54,2,0)</f>
        <v>#N/A</v>
      </c>
    </row>
    <row r="314" spans="1:91">
      <c r="A314" s="27">
        <v>43306</v>
      </c>
      <c r="B314" s="1" t="s">
        <v>225</v>
      </c>
      <c r="D314" s="1" t="s">
        <v>86</v>
      </c>
      <c r="E314" s="1">
        <v>83</v>
      </c>
      <c r="F314" s="1">
        <v>3</v>
      </c>
      <c r="G314" s="2" t="str">
        <f t="shared" si="16"/>
        <v>83-3</v>
      </c>
      <c r="H314" s="1">
        <v>0</v>
      </c>
      <c r="I314" s="1">
        <v>54.5</v>
      </c>
      <c r="J314" s="3" t="str">
        <f>IF(((VLOOKUP($G314,Depth_Lookup!$A$3:$J$561,9,0))-(I314/100))&gt;=0,"Good","Too Long")</f>
        <v>Good</v>
      </c>
      <c r="K314" s="28">
        <f>(VLOOKUP($G314,Depth_Lookup!$A$3:$J$561,10,0))+(H314/100)</f>
        <v>178.08500000000001</v>
      </c>
      <c r="L314" s="28">
        <f>(VLOOKUP($G314,Depth_Lookup!$A$3:$J$561,10,0))+(I314/100)</f>
        <v>178.63</v>
      </c>
      <c r="M314" s="29" t="s">
        <v>248</v>
      </c>
      <c r="N314" s="1" t="s">
        <v>87</v>
      </c>
      <c r="P314" s="1" t="s">
        <v>202</v>
      </c>
      <c r="Q314" s="2" t="str">
        <f t="shared" si="17"/>
        <v xml:space="preserve"> Harzburgite</v>
      </c>
      <c r="R314" s="1" t="s">
        <v>100</v>
      </c>
      <c r="S314" s="1" t="str">
        <f t="shared" si="18"/>
        <v>Intrusive</v>
      </c>
      <c r="V314" s="1" t="s">
        <v>131</v>
      </c>
      <c r="W314" s="30">
        <f>VLOOKUP(V314,definitions_list_lookup!$A$13:$B$19,2,0)</f>
        <v>4</v>
      </c>
      <c r="X314" s="1" t="s">
        <v>94</v>
      </c>
      <c r="Y314" s="1" t="s">
        <v>203</v>
      </c>
      <c r="AD314" s="6" t="s">
        <v>89</v>
      </c>
      <c r="AE314" s="2">
        <f>VLOOKUP(AD314,definitions_list_lookup!$V$13:$W$16,2,0)</f>
        <v>0</v>
      </c>
      <c r="AH314" s="31">
        <v>84.9</v>
      </c>
      <c r="AI314" s="1">
        <v>3</v>
      </c>
      <c r="AJ314" s="1">
        <v>2</v>
      </c>
      <c r="AK314" s="1" t="s">
        <v>97</v>
      </c>
      <c r="AL314" s="1" t="s">
        <v>98</v>
      </c>
      <c r="AN314" s="31">
        <v>0</v>
      </c>
      <c r="AT314" s="31">
        <v>0</v>
      </c>
      <c r="AZ314" s="31">
        <v>15</v>
      </c>
      <c r="BA314" s="1">
        <v>4</v>
      </c>
      <c r="BB314" s="1">
        <v>2</v>
      </c>
      <c r="BC314" s="1" t="s">
        <v>97</v>
      </c>
      <c r="BD314" s="1" t="s">
        <v>98</v>
      </c>
      <c r="BF314" s="31">
        <v>0</v>
      </c>
      <c r="BL314" s="31">
        <v>0.1</v>
      </c>
      <c r="BM314" s="1">
        <v>0.1</v>
      </c>
      <c r="BN314" s="1">
        <v>0.1</v>
      </c>
      <c r="BO314" s="1" t="s">
        <v>118</v>
      </c>
      <c r="BP314" s="1" t="s">
        <v>98</v>
      </c>
      <c r="BX314" s="31">
        <v>0</v>
      </c>
      <c r="CE314" s="1" t="s">
        <v>204</v>
      </c>
      <c r="CL314" s="32">
        <f t="shared" si="19"/>
        <v>100</v>
      </c>
      <c r="CM314" s="1" t="e">
        <f>VLOOKUP(O314,definitions_list_lookup!$K$30:$L$54,2,0)</f>
        <v>#N/A</v>
      </c>
    </row>
    <row r="315" spans="1:91">
      <c r="A315" s="27">
        <v>43306</v>
      </c>
      <c r="B315" s="1" t="s">
        <v>225</v>
      </c>
      <c r="D315" s="1" t="s">
        <v>86</v>
      </c>
      <c r="E315" s="1">
        <v>83</v>
      </c>
      <c r="F315" s="1">
        <v>3</v>
      </c>
      <c r="G315" s="2" t="str">
        <f t="shared" si="16"/>
        <v>83-3</v>
      </c>
      <c r="H315" s="1">
        <v>54.5</v>
      </c>
      <c r="I315" s="1">
        <v>55</v>
      </c>
      <c r="J315" s="3" t="str">
        <f>IF(((VLOOKUP($G315,Depth_Lookup!$A$3:$J$561,9,0))-(I315/100))&gt;=0,"Good","Too Long")</f>
        <v>Good</v>
      </c>
      <c r="K315" s="28">
        <f>(VLOOKUP($G315,Depth_Lookup!$A$3:$J$561,10,0))+(H315/100)</f>
        <v>178.63</v>
      </c>
      <c r="L315" s="28">
        <f>(VLOOKUP($G315,Depth_Lookup!$A$3:$J$561,10,0))+(I315/100)</f>
        <v>178.63500000000002</v>
      </c>
      <c r="M315" s="29" t="s">
        <v>249</v>
      </c>
      <c r="N315" s="1">
        <v>1</v>
      </c>
      <c r="P315" s="1" t="s">
        <v>218</v>
      </c>
      <c r="Q315" s="2" t="str">
        <f t="shared" si="17"/>
        <v xml:space="preserve"> Anorthosite</v>
      </c>
      <c r="R315" s="1" t="s">
        <v>105</v>
      </c>
      <c r="S315" s="1" t="str">
        <f t="shared" si="18"/>
        <v>Intrusive</v>
      </c>
      <c r="T315" s="1" t="s">
        <v>101</v>
      </c>
      <c r="U315" s="1" t="s">
        <v>102</v>
      </c>
      <c r="V315" s="1" t="s">
        <v>112</v>
      </c>
      <c r="W315" s="30">
        <f>VLOOKUP(V315,definitions_list_lookup!$A$13:$B$19,2,0)</f>
        <v>5</v>
      </c>
      <c r="X315" s="1" t="s">
        <v>94</v>
      </c>
      <c r="Y315" s="1" t="s">
        <v>95</v>
      </c>
      <c r="AD315" s="6" t="s">
        <v>89</v>
      </c>
      <c r="AE315" s="2">
        <f>VLOOKUP(AD315,definitions_list_lookup!$V$13:$W$16,2,0)</f>
        <v>0</v>
      </c>
      <c r="AH315" s="31">
        <v>0</v>
      </c>
      <c r="AN315" s="31">
        <v>100</v>
      </c>
      <c r="AO315" s="1">
        <v>8</v>
      </c>
      <c r="AP315" s="1">
        <v>3</v>
      </c>
      <c r="AQ315" s="1" t="s">
        <v>125</v>
      </c>
      <c r="AR315" s="1" t="s">
        <v>113</v>
      </c>
      <c r="AT315" s="31">
        <v>0</v>
      </c>
      <c r="AZ315" s="31">
        <v>0</v>
      </c>
      <c r="BF315" s="31">
        <v>0</v>
      </c>
      <c r="BL315" s="31">
        <v>0</v>
      </c>
      <c r="BX315" s="31">
        <v>0</v>
      </c>
      <c r="CE315" s="1" t="s">
        <v>246</v>
      </c>
      <c r="CL315" s="32">
        <f t="shared" si="19"/>
        <v>100</v>
      </c>
      <c r="CM315" s="1" t="e">
        <f>VLOOKUP(O315,definitions_list_lookup!$K$30:$L$54,2,0)</f>
        <v>#N/A</v>
      </c>
    </row>
    <row r="316" spans="1:91">
      <c r="A316" s="27">
        <v>43306</v>
      </c>
      <c r="B316" s="1" t="s">
        <v>225</v>
      </c>
      <c r="D316" s="1" t="s">
        <v>86</v>
      </c>
      <c r="E316" s="1">
        <v>83</v>
      </c>
      <c r="F316" s="1">
        <v>3</v>
      </c>
      <c r="G316" s="2" t="str">
        <f t="shared" si="16"/>
        <v>83-3</v>
      </c>
      <c r="H316" s="1">
        <v>55</v>
      </c>
      <c r="I316" s="1">
        <v>75</v>
      </c>
      <c r="J316" s="3" t="str">
        <f>IF(((VLOOKUP($G316,Depth_Lookup!$A$3:$J$561,9,0))-(I316/100))&gt;=0,"Good","Too Long")</f>
        <v>Good</v>
      </c>
      <c r="K316" s="28">
        <f>(VLOOKUP($G316,Depth_Lookup!$A$3:$J$561,10,0))+(H316/100)</f>
        <v>178.63500000000002</v>
      </c>
      <c r="L316" s="28">
        <f>(VLOOKUP($G316,Depth_Lookup!$A$3:$J$561,10,0))+(I316/100)</f>
        <v>178.83500000000001</v>
      </c>
      <c r="M316" s="29" t="s">
        <v>250</v>
      </c>
      <c r="N316" s="1">
        <v>2</v>
      </c>
      <c r="P316" s="1" t="s">
        <v>202</v>
      </c>
      <c r="Q316" s="2" t="str">
        <f t="shared" si="17"/>
        <v xml:space="preserve"> Harzburgite</v>
      </c>
      <c r="R316" s="1" t="s">
        <v>105</v>
      </c>
      <c r="S316" s="1" t="str">
        <f t="shared" si="18"/>
        <v>Continuous</v>
      </c>
      <c r="T316" s="1" t="s">
        <v>101</v>
      </c>
      <c r="U316" s="1" t="s">
        <v>102</v>
      </c>
      <c r="V316" s="1" t="s">
        <v>131</v>
      </c>
      <c r="W316" s="30">
        <f>VLOOKUP(V316,definitions_list_lookup!$A$13:$B$19,2,0)</f>
        <v>4</v>
      </c>
      <c r="X316" s="1" t="s">
        <v>94</v>
      </c>
      <c r="Y316" s="1" t="s">
        <v>203</v>
      </c>
      <c r="AD316" s="6" t="s">
        <v>89</v>
      </c>
      <c r="AE316" s="2">
        <f>VLOOKUP(AD316,definitions_list_lookup!$V$13:$W$16,2,0)</f>
        <v>0</v>
      </c>
      <c r="AH316" s="31">
        <v>84.5</v>
      </c>
      <c r="AI316" s="1">
        <v>2</v>
      </c>
      <c r="AJ316" s="1">
        <v>1</v>
      </c>
      <c r="AK316" s="1" t="s">
        <v>97</v>
      </c>
      <c r="AL316" s="1" t="s">
        <v>98</v>
      </c>
      <c r="AN316" s="31">
        <v>0</v>
      </c>
      <c r="AT316" s="31">
        <v>0</v>
      </c>
      <c r="AZ316" s="31">
        <v>15</v>
      </c>
      <c r="BA316" s="1">
        <v>8</v>
      </c>
      <c r="BB316" s="1">
        <v>2</v>
      </c>
      <c r="BC316" s="1" t="s">
        <v>97</v>
      </c>
      <c r="BD316" s="1" t="s">
        <v>98</v>
      </c>
      <c r="BF316" s="31">
        <v>0</v>
      </c>
      <c r="BL316" s="31">
        <v>0.5</v>
      </c>
      <c r="BM316" s="1">
        <v>1</v>
      </c>
      <c r="BN316" s="1">
        <v>0.5</v>
      </c>
      <c r="BO316" s="1" t="s">
        <v>118</v>
      </c>
      <c r="BP316" s="1" t="s">
        <v>98</v>
      </c>
      <c r="BX316" s="31">
        <v>0</v>
      </c>
      <c r="CE316" s="1" t="s">
        <v>204</v>
      </c>
      <c r="CL316" s="32">
        <f t="shared" si="19"/>
        <v>100</v>
      </c>
      <c r="CM316" s="1" t="e">
        <f>VLOOKUP(O316,definitions_list_lookup!$K$30:$L$54,2,0)</f>
        <v>#N/A</v>
      </c>
    </row>
    <row r="317" spans="1:91">
      <c r="A317" s="27">
        <v>43306</v>
      </c>
      <c r="B317" s="1" t="s">
        <v>225</v>
      </c>
      <c r="D317" s="1" t="s">
        <v>86</v>
      </c>
      <c r="E317" s="1">
        <v>83</v>
      </c>
      <c r="F317" s="1">
        <v>4</v>
      </c>
      <c r="G317" s="2" t="str">
        <f t="shared" si="16"/>
        <v>83-4</v>
      </c>
      <c r="H317" s="1">
        <v>0</v>
      </c>
      <c r="I317" s="1">
        <v>52</v>
      </c>
      <c r="J317" s="3" t="str">
        <f>IF(((VLOOKUP($G317,Depth_Lookup!$A$3:$J$561,9,0))-(I317/100))&gt;=0,"Good","Too Long")</f>
        <v>Good</v>
      </c>
      <c r="K317" s="28">
        <f>(VLOOKUP($G317,Depth_Lookup!$A$3:$J$561,10,0))+(H317/100)</f>
        <v>178.83500000000001</v>
      </c>
      <c r="L317" s="28">
        <f>(VLOOKUP($G317,Depth_Lookup!$A$3:$J$561,10,0))+(I317/100)</f>
        <v>179.35500000000002</v>
      </c>
      <c r="M317" s="29" t="s">
        <v>250</v>
      </c>
      <c r="N317" s="1">
        <v>2</v>
      </c>
      <c r="P317" s="1" t="s">
        <v>202</v>
      </c>
      <c r="Q317" s="2" t="str">
        <f t="shared" si="17"/>
        <v xml:space="preserve"> Harzburgite</v>
      </c>
      <c r="R317" s="1" t="s">
        <v>100</v>
      </c>
      <c r="S317" s="1" t="str">
        <f t="shared" si="18"/>
        <v>Intrusive</v>
      </c>
      <c r="V317" s="1" t="s">
        <v>131</v>
      </c>
      <c r="W317" s="30">
        <f>VLOOKUP(V317,definitions_list_lookup!$A$13:$B$19,2,0)</f>
        <v>4</v>
      </c>
      <c r="X317" s="1" t="s">
        <v>94</v>
      </c>
      <c r="Y317" s="1" t="s">
        <v>203</v>
      </c>
      <c r="AD317" s="6" t="s">
        <v>89</v>
      </c>
      <c r="AE317" s="2">
        <f>VLOOKUP(AD317,definitions_list_lookup!$V$13:$W$16,2,0)</f>
        <v>0</v>
      </c>
      <c r="AH317" s="31">
        <v>84.5</v>
      </c>
      <c r="AI317" s="1">
        <v>2</v>
      </c>
      <c r="AJ317" s="1">
        <v>1</v>
      </c>
      <c r="AK317" s="1" t="s">
        <v>97</v>
      </c>
      <c r="AL317" s="1" t="s">
        <v>98</v>
      </c>
      <c r="AN317" s="31">
        <v>0</v>
      </c>
      <c r="AT317" s="31">
        <v>0</v>
      </c>
      <c r="AZ317" s="31">
        <v>15</v>
      </c>
      <c r="BA317" s="1">
        <v>8</v>
      </c>
      <c r="BB317" s="1">
        <v>2</v>
      </c>
      <c r="BC317" s="1" t="s">
        <v>97</v>
      </c>
      <c r="BD317" s="1" t="s">
        <v>98</v>
      </c>
      <c r="BF317" s="31">
        <v>0</v>
      </c>
      <c r="BL317" s="31">
        <v>0.5</v>
      </c>
      <c r="BM317" s="1">
        <v>1</v>
      </c>
      <c r="BN317" s="1">
        <v>0.5</v>
      </c>
      <c r="BO317" s="1" t="s">
        <v>118</v>
      </c>
      <c r="BP317" s="1" t="s">
        <v>98</v>
      </c>
      <c r="BX317" s="31">
        <v>0</v>
      </c>
      <c r="CE317" s="1" t="s">
        <v>204</v>
      </c>
      <c r="CL317" s="32">
        <f t="shared" si="19"/>
        <v>100</v>
      </c>
      <c r="CM317" s="1" t="e">
        <f>VLOOKUP(O317,definitions_list_lookup!$K$30:$L$54,2,0)</f>
        <v>#N/A</v>
      </c>
    </row>
    <row r="318" spans="1:91">
      <c r="A318" s="27">
        <v>43306</v>
      </c>
      <c r="B318" s="1" t="s">
        <v>225</v>
      </c>
      <c r="D318" s="1" t="s">
        <v>86</v>
      </c>
      <c r="E318" s="1">
        <v>83</v>
      </c>
      <c r="F318" s="1">
        <v>4</v>
      </c>
      <c r="G318" s="2" t="str">
        <f t="shared" si="16"/>
        <v>83-4</v>
      </c>
      <c r="H318" s="1">
        <v>52</v>
      </c>
      <c r="I318" s="1">
        <v>53</v>
      </c>
      <c r="J318" s="3" t="str">
        <f>IF(((VLOOKUP($G318,Depth_Lookup!$A$3:$J$561,9,0))-(I318/100))&gt;=0,"Good","Too Long")</f>
        <v>Good</v>
      </c>
      <c r="K318" s="28">
        <f>(VLOOKUP($G318,Depth_Lookup!$A$3:$J$561,10,0))+(H318/100)</f>
        <v>179.35500000000002</v>
      </c>
      <c r="L318" s="28">
        <f>(VLOOKUP($G318,Depth_Lookup!$A$3:$J$561,10,0))+(I318/100)</f>
        <v>179.36500000000001</v>
      </c>
      <c r="M318" s="29" t="s">
        <v>251</v>
      </c>
      <c r="N318" s="1">
        <v>1</v>
      </c>
      <c r="P318" s="1" t="s">
        <v>218</v>
      </c>
      <c r="Q318" s="2" t="str">
        <f t="shared" si="17"/>
        <v xml:space="preserve"> Anorthosite</v>
      </c>
      <c r="R318" s="1" t="s">
        <v>105</v>
      </c>
      <c r="S318" s="1" t="str">
        <f t="shared" si="18"/>
        <v>Intrusive</v>
      </c>
      <c r="T318" s="1" t="s">
        <v>101</v>
      </c>
      <c r="U318" s="1" t="s">
        <v>102</v>
      </c>
      <c r="V318" s="1" t="s">
        <v>131</v>
      </c>
      <c r="W318" s="30">
        <f>VLOOKUP(V318,definitions_list_lookup!$A$13:$B$19,2,0)</f>
        <v>4</v>
      </c>
      <c r="X318" s="1" t="s">
        <v>94</v>
      </c>
      <c r="Y318" s="1" t="s">
        <v>95</v>
      </c>
      <c r="AD318" s="6" t="s">
        <v>89</v>
      </c>
      <c r="AE318" s="2">
        <f>VLOOKUP(AD318,definitions_list_lookup!$V$13:$W$16,2,0)</f>
        <v>0</v>
      </c>
      <c r="AH318" s="31">
        <v>0</v>
      </c>
      <c r="AN318" s="31">
        <v>100</v>
      </c>
      <c r="AO318" s="1">
        <v>4</v>
      </c>
      <c r="AP318" s="1">
        <v>2</v>
      </c>
      <c r="AQ318" s="1" t="s">
        <v>125</v>
      </c>
      <c r="AR318" s="1" t="s">
        <v>113</v>
      </c>
      <c r="AT318" s="31">
        <v>0</v>
      </c>
      <c r="AZ318" s="31">
        <v>0</v>
      </c>
      <c r="BF318" s="31">
        <v>0</v>
      </c>
      <c r="BL318" s="31">
        <v>0</v>
      </c>
      <c r="BX318" s="31">
        <v>0</v>
      </c>
      <c r="CE318" s="1" t="s">
        <v>246</v>
      </c>
      <c r="CL318" s="32">
        <f t="shared" si="19"/>
        <v>100</v>
      </c>
      <c r="CM318" s="1" t="e">
        <f>VLOOKUP(O318,definitions_list_lookup!$K$30:$L$54,2,0)</f>
        <v>#N/A</v>
      </c>
    </row>
    <row r="319" spans="1:91">
      <c r="A319" s="27">
        <v>43306</v>
      </c>
      <c r="B319" s="1" t="s">
        <v>225</v>
      </c>
      <c r="D319" s="1" t="s">
        <v>86</v>
      </c>
      <c r="E319" s="1">
        <v>83</v>
      </c>
      <c r="F319" s="1">
        <v>4</v>
      </c>
      <c r="G319" s="2" t="str">
        <f t="shared" si="16"/>
        <v>83-4</v>
      </c>
      <c r="H319" s="1">
        <v>53</v>
      </c>
      <c r="I319" s="1">
        <v>69.5</v>
      </c>
      <c r="J319" s="3" t="str">
        <f>IF(((VLOOKUP($G319,Depth_Lookup!$A$3:$J$561,9,0))-(I319/100))&gt;=0,"Good","Too Long")</f>
        <v>Good</v>
      </c>
      <c r="K319" s="28">
        <f>(VLOOKUP($G319,Depth_Lookup!$A$3:$J$561,10,0))+(H319/100)</f>
        <v>179.36500000000001</v>
      </c>
      <c r="L319" s="28">
        <f>(VLOOKUP($G319,Depth_Lookup!$A$3:$J$561,10,0))+(I319/100)</f>
        <v>179.53</v>
      </c>
      <c r="M319" s="29" t="s">
        <v>252</v>
      </c>
      <c r="N319" s="1">
        <v>1</v>
      </c>
      <c r="P319" s="1" t="s">
        <v>91</v>
      </c>
      <c r="Q319" s="2" t="str">
        <f t="shared" si="17"/>
        <v xml:space="preserve"> Dunite</v>
      </c>
      <c r="R319" s="1" t="s">
        <v>105</v>
      </c>
      <c r="S319" s="1" t="str">
        <f t="shared" si="18"/>
        <v>Intrusive</v>
      </c>
      <c r="T319" s="1" t="s">
        <v>101</v>
      </c>
      <c r="U319" s="1" t="s">
        <v>102</v>
      </c>
      <c r="V319" s="1" t="s">
        <v>131</v>
      </c>
      <c r="W319" s="30">
        <f>VLOOKUP(V319,definitions_list_lookup!$A$13:$B$19,2,0)</f>
        <v>4</v>
      </c>
      <c r="X319" s="1" t="s">
        <v>94</v>
      </c>
      <c r="Y319" s="1" t="s">
        <v>203</v>
      </c>
      <c r="AD319" s="6" t="s">
        <v>89</v>
      </c>
      <c r="AE319" s="2">
        <f>VLOOKUP(AD319,definitions_list_lookup!$V$13:$W$16,2,0)</f>
        <v>0</v>
      </c>
      <c r="AH319" s="31">
        <v>99</v>
      </c>
      <c r="AI319" s="1">
        <v>1</v>
      </c>
      <c r="AJ319" s="1">
        <v>0.5</v>
      </c>
      <c r="AK319" s="1" t="s">
        <v>97</v>
      </c>
      <c r="AL319" s="1" t="s">
        <v>98</v>
      </c>
      <c r="AN319" s="31">
        <v>0</v>
      </c>
      <c r="AT319" s="31">
        <v>0</v>
      </c>
      <c r="AZ319" s="31">
        <v>0.5</v>
      </c>
      <c r="BA319" s="1">
        <v>1</v>
      </c>
      <c r="BB319" s="1">
        <v>1</v>
      </c>
      <c r="BC319" s="1" t="s">
        <v>97</v>
      </c>
      <c r="BD319" s="1" t="s">
        <v>98</v>
      </c>
      <c r="BF319" s="31">
        <v>0</v>
      </c>
      <c r="BL319" s="31">
        <v>0.5</v>
      </c>
      <c r="BM319" s="1">
        <v>1</v>
      </c>
      <c r="BN319" s="1">
        <v>0.5</v>
      </c>
      <c r="BO319" s="1" t="s">
        <v>97</v>
      </c>
      <c r="BP319" s="1" t="s">
        <v>98</v>
      </c>
      <c r="BX319" s="31">
        <v>0</v>
      </c>
      <c r="CE319" s="1" t="s">
        <v>205</v>
      </c>
      <c r="CL319" s="32">
        <f t="shared" si="19"/>
        <v>100</v>
      </c>
      <c r="CM319" s="1" t="e">
        <f>VLOOKUP(O319,definitions_list_lookup!$K$30:$L$54,2,0)</f>
        <v>#N/A</v>
      </c>
    </row>
    <row r="320" spans="1:91">
      <c r="A320" s="27">
        <v>43306</v>
      </c>
      <c r="B320" s="1" t="s">
        <v>225</v>
      </c>
      <c r="D320" s="1" t="s">
        <v>86</v>
      </c>
      <c r="E320" s="1">
        <v>83</v>
      </c>
      <c r="F320" s="1">
        <v>4</v>
      </c>
      <c r="G320" s="2" t="str">
        <f t="shared" si="16"/>
        <v>83-4</v>
      </c>
      <c r="H320" s="1">
        <v>69.5</v>
      </c>
      <c r="I320" s="1">
        <v>71</v>
      </c>
      <c r="J320" s="3" t="str">
        <f>IF(((VLOOKUP($G320,Depth_Lookup!$A$3:$J$561,9,0))-(I320/100))&gt;=0,"Good","Too Long")</f>
        <v>Good</v>
      </c>
      <c r="K320" s="28">
        <f>(VLOOKUP($G320,Depth_Lookup!$A$3:$J$561,10,0))+(H320/100)</f>
        <v>179.53</v>
      </c>
      <c r="L320" s="28">
        <f>(VLOOKUP($G320,Depth_Lookup!$A$3:$J$561,10,0))+(I320/100)</f>
        <v>179.54500000000002</v>
      </c>
      <c r="M320" s="29" t="s">
        <v>253</v>
      </c>
      <c r="N320" s="1">
        <v>1</v>
      </c>
      <c r="O320" s="1" t="s">
        <v>254</v>
      </c>
      <c r="P320" s="1" t="s">
        <v>218</v>
      </c>
      <c r="Q320" s="2" t="str">
        <f t="shared" si="17"/>
        <v>Olivine-bearing  Anorthosite</v>
      </c>
      <c r="R320" s="1" t="s">
        <v>105</v>
      </c>
      <c r="S320" s="1" t="str">
        <f t="shared" si="18"/>
        <v>Intrusive</v>
      </c>
      <c r="T320" s="1" t="s">
        <v>101</v>
      </c>
      <c r="U320" s="1" t="s">
        <v>102</v>
      </c>
      <c r="V320" s="1" t="s">
        <v>131</v>
      </c>
      <c r="W320" s="30">
        <f>VLOOKUP(V320,definitions_list_lookup!$A$13:$B$19,2,0)</f>
        <v>4</v>
      </c>
      <c r="X320" s="1" t="s">
        <v>94</v>
      </c>
      <c r="Y320" s="1" t="s">
        <v>95</v>
      </c>
      <c r="AD320" s="6" t="s">
        <v>89</v>
      </c>
      <c r="AE320" s="2">
        <f>VLOOKUP(AD320,definitions_list_lookup!$V$13:$W$16,2,0)</f>
        <v>0</v>
      </c>
      <c r="AH320" s="31">
        <v>7</v>
      </c>
      <c r="AI320" s="1">
        <v>5</v>
      </c>
      <c r="AJ320" s="1">
        <v>2</v>
      </c>
      <c r="AK320" s="1" t="s">
        <v>151</v>
      </c>
      <c r="AL320" s="1" t="s">
        <v>98</v>
      </c>
      <c r="AN320" s="31">
        <v>93</v>
      </c>
      <c r="AO320" s="1">
        <v>4</v>
      </c>
      <c r="AP320" s="1">
        <v>2</v>
      </c>
      <c r="AQ320" s="1" t="s">
        <v>125</v>
      </c>
      <c r="AR320" s="1" t="s">
        <v>98</v>
      </c>
      <c r="AT320" s="31">
        <v>0</v>
      </c>
      <c r="AZ320" s="31">
        <v>0</v>
      </c>
      <c r="BF320" s="31">
        <v>0</v>
      </c>
      <c r="BL320" s="31">
        <v>0</v>
      </c>
      <c r="BX320" s="31">
        <v>0</v>
      </c>
      <c r="CE320" s="1" t="s">
        <v>246</v>
      </c>
      <c r="CL320" s="32">
        <f t="shared" si="19"/>
        <v>100</v>
      </c>
      <c r="CM320" s="1" t="str">
        <f>VLOOKUP(O320,definitions_list_lookup!$K$30:$L$54,2,0)</f>
        <v>Ol-b</v>
      </c>
    </row>
    <row r="321" spans="1:91">
      <c r="A321" s="27">
        <v>43306</v>
      </c>
      <c r="B321" s="1" t="s">
        <v>225</v>
      </c>
      <c r="D321" s="1" t="s">
        <v>86</v>
      </c>
      <c r="E321" s="1">
        <v>83</v>
      </c>
      <c r="F321" s="1">
        <v>4</v>
      </c>
      <c r="G321" s="2" t="str">
        <f t="shared" si="16"/>
        <v>83-4</v>
      </c>
      <c r="H321" s="1">
        <v>71</v>
      </c>
      <c r="I321" s="1">
        <v>79</v>
      </c>
      <c r="J321" s="3" t="str">
        <f>IF(((VLOOKUP($G321,Depth_Lookup!$A$3:$J$561,9,0))-(I321/100))&gt;=0,"Good","Too Long")</f>
        <v>Good</v>
      </c>
      <c r="K321" s="28">
        <f>(VLOOKUP($G321,Depth_Lookup!$A$3:$J$561,10,0))+(H321/100)</f>
        <v>179.54500000000002</v>
      </c>
      <c r="L321" s="28">
        <f>(VLOOKUP($G321,Depth_Lookup!$A$3:$J$561,10,0))+(I321/100)</f>
        <v>179.625</v>
      </c>
      <c r="M321" s="29" t="s">
        <v>255</v>
      </c>
      <c r="N321" s="1">
        <v>2</v>
      </c>
      <c r="O321" s="1" t="s">
        <v>207</v>
      </c>
      <c r="P321" s="1" t="s">
        <v>91</v>
      </c>
      <c r="Q321" s="2" t="str">
        <f t="shared" si="17"/>
        <v>Orthopyroxene-bearing  Dunite</v>
      </c>
      <c r="R321" s="1" t="s">
        <v>105</v>
      </c>
      <c r="S321" s="1" t="str">
        <f t="shared" si="18"/>
        <v>Continuous</v>
      </c>
      <c r="T321" s="1" t="s">
        <v>101</v>
      </c>
      <c r="U321" s="1" t="s">
        <v>102</v>
      </c>
      <c r="V321" s="1" t="s">
        <v>131</v>
      </c>
      <c r="W321" s="30">
        <f>VLOOKUP(V321,definitions_list_lookup!$A$13:$B$19,2,0)</f>
        <v>4</v>
      </c>
      <c r="X321" s="1" t="s">
        <v>94</v>
      </c>
      <c r="Y321" s="1" t="s">
        <v>95</v>
      </c>
      <c r="AD321" s="6" t="s">
        <v>89</v>
      </c>
      <c r="AE321" s="2">
        <f>VLOOKUP(AD321,definitions_list_lookup!$V$13:$W$16,2,0)</f>
        <v>0</v>
      </c>
      <c r="AH321" s="31">
        <v>98.9</v>
      </c>
      <c r="AI321" s="1">
        <v>1.5</v>
      </c>
      <c r="AJ321" s="1">
        <v>1</v>
      </c>
      <c r="AK321" s="1" t="s">
        <v>97</v>
      </c>
      <c r="AL321" s="1" t="s">
        <v>98</v>
      </c>
      <c r="AN321" s="31">
        <v>0</v>
      </c>
      <c r="AT321" s="31">
        <v>0</v>
      </c>
      <c r="AZ321" s="31">
        <v>1</v>
      </c>
      <c r="BA321" s="1">
        <v>1</v>
      </c>
      <c r="BB321" s="1">
        <v>0.5</v>
      </c>
      <c r="BC321" s="1" t="s">
        <v>125</v>
      </c>
      <c r="BD321" s="1" t="s">
        <v>98</v>
      </c>
      <c r="BF321" s="31">
        <v>0</v>
      </c>
      <c r="BL321" s="31">
        <v>0.1</v>
      </c>
      <c r="BM321" s="1">
        <v>0.5</v>
      </c>
      <c r="BN321" s="1">
        <v>0.5</v>
      </c>
      <c r="BO321" s="1" t="s">
        <v>97</v>
      </c>
      <c r="BP321" s="1" t="s">
        <v>114</v>
      </c>
      <c r="BX321" s="31">
        <v>0</v>
      </c>
      <c r="CE321" s="1" t="s">
        <v>232</v>
      </c>
      <c r="CL321" s="32">
        <f t="shared" si="19"/>
        <v>100</v>
      </c>
      <c r="CM321" s="1" t="str">
        <f>VLOOKUP(O321,definitions_list_lookup!$K$30:$L$54,2,0)</f>
        <v>Opx-b</v>
      </c>
    </row>
    <row r="322" spans="1:91">
      <c r="A322" s="27">
        <v>43306</v>
      </c>
      <c r="B322" s="1" t="s">
        <v>225</v>
      </c>
      <c r="D322" s="1" t="s">
        <v>86</v>
      </c>
      <c r="E322" s="1">
        <v>84</v>
      </c>
      <c r="F322" s="1">
        <v>1</v>
      </c>
      <c r="G322" s="2" t="str">
        <f t="shared" si="16"/>
        <v>84-1</v>
      </c>
      <c r="H322" s="1">
        <v>0</v>
      </c>
      <c r="I322" s="1">
        <v>3.5</v>
      </c>
      <c r="J322" s="3" t="str">
        <f>IF(((VLOOKUP($G322,Depth_Lookup!$A$3:$J$561,9,0))-(I322/100))&gt;=0,"Good","Too Long")</f>
        <v>Good</v>
      </c>
      <c r="K322" s="28">
        <f>(VLOOKUP($G322,Depth_Lookup!$A$3:$J$561,10,0))+(H322/100)</f>
        <v>179.6</v>
      </c>
      <c r="L322" s="28">
        <f>(VLOOKUP($G322,Depth_Lookup!$A$3:$J$561,10,0))+(I322/100)</f>
        <v>179.63499999999999</v>
      </c>
      <c r="M322" s="29" t="s">
        <v>255</v>
      </c>
      <c r="N322" s="1">
        <v>2</v>
      </c>
      <c r="O322" s="1" t="s">
        <v>207</v>
      </c>
      <c r="P322" s="1" t="s">
        <v>91</v>
      </c>
      <c r="Q322" s="2" t="str">
        <f t="shared" si="17"/>
        <v>Orthopyroxene-bearing  Dunite</v>
      </c>
      <c r="R322" s="1" t="s">
        <v>100</v>
      </c>
      <c r="S322" s="1" t="str">
        <f t="shared" si="18"/>
        <v>Intrusive</v>
      </c>
      <c r="V322" s="1" t="s">
        <v>131</v>
      </c>
      <c r="W322" s="30">
        <f>VLOOKUP(V322,definitions_list_lookup!$A$13:$B$19,2,0)</f>
        <v>4</v>
      </c>
      <c r="X322" s="1" t="s">
        <v>94</v>
      </c>
      <c r="Y322" s="1" t="s">
        <v>95</v>
      </c>
      <c r="AD322" s="6" t="s">
        <v>89</v>
      </c>
      <c r="AE322" s="2">
        <f>VLOOKUP(AD322,definitions_list_lookup!$V$13:$W$16,2,0)</f>
        <v>0</v>
      </c>
      <c r="AH322" s="31">
        <v>98.9</v>
      </c>
      <c r="AI322" s="1">
        <v>1.5</v>
      </c>
      <c r="AJ322" s="1">
        <v>1</v>
      </c>
      <c r="AK322" s="1" t="s">
        <v>97</v>
      </c>
      <c r="AL322" s="1" t="s">
        <v>98</v>
      </c>
      <c r="AN322" s="31">
        <v>0</v>
      </c>
      <c r="AT322" s="31">
        <v>0</v>
      </c>
      <c r="AZ322" s="31">
        <v>1</v>
      </c>
      <c r="BA322" s="1">
        <v>1</v>
      </c>
      <c r="BB322" s="1">
        <v>0.5</v>
      </c>
      <c r="BC322" s="1" t="s">
        <v>125</v>
      </c>
      <c r="BD322" s="1" t="s">
        <v>98</v>
      </c>
      <c r="BF322" s="31">
        <v>0</v>
      </c>
      <c r="BL322" s="31">
        <v>0.1</v>
      </c>
      <c r="BM322" s="1">
        <v>0.5</v>
      </c>
      <c r="BN322" s="1">
        <v>0.5</v>
      </c>
      <c r="BO322" s="1" t="s">
        <v>97</v>
      </c>
      <c r="BP322" s="1" t="s">
        <v>114</v>
      </c>
      <c r="BX322" s="31">
        <v>0</v>
      </c>
      <c r="CE322" s="1" t="s">
        <v>232</v>
      </c>
      <c r="CL322" s="32">
        <f t="shared" si="19"/>
        <v>100</v>
      </c>
      <c r="CM322" s="1" t="str">
        <f>VLOOKUP(O322,definitions_list_lookup!$K$30:$L$54,2,0)</f>
        <v>Opx-b</v>
      </c>
    </row>
    <row r="323" spans="1:91">
      <c r="A323" s="27">
        <v>43306</v>
      </c>
      <c r="B323" s="1" t="s">
        <v>225</v>
      </c>
      <c r="D323" s="1" t="s">
        <v>86</v>
      </c>
      <c r="E323" s="1">
        <v>84</v>
      </c>
      <c r="F323" s="1">
        <v>1</v>
      </c>
      <c r="G323" s="2" t="str">
        <f t="shared" ref="G323:G386" si="20">E323&amp;"-"&amp;F323</f>
        <v>84-1</v>
      </c>
      <c r="H323" s="1">
        <v>3.5</v>
      </c>
      <c r="I323" s="1">
        <v>8</v>
      </c>
      <c r="J323" s="3" t="str">
        <f>IF(((VLOOKUP($G323,Depth_Lookup!$A$3:$J$561,9,0))-(I323/100))&gt;=0,"Good","Too Long")</f>
        <v>Good</v>
      </c>
      <c r="K323" s="28">
        <f>(VLOOKUP($G323,Depth_Lookup!$A$3:$J$561,10,0))+(H323/100)</f>
        <v>179.63499999999999</v>
      </c>
      <c r="L323" s="28">
        <f>(VLOOKUP($G323,Depth_Lookup!$A$3:$J$561,10,0))+(I323/100)</f>
        <v>179.68</v>
      </c>
      <c r="M323" s="29" t="s">
        <v>256</v>
      </c>
      <c r="N323" s="1">
        <v>1</v>
      </c>
      <c r="P323" s="1" t="s">
        <v>218</v>
      </c>
      <c r="Q323" s="2" t="str">
        <f t="shared" ref="Q323:Q386" si="21">O323&amp;" "&amp;P323</f>
        <v xml:space="preserve"> Anorthosite</v>
      </c>
      <c r="R323" s="1" t="s">
        <v>105</v>
      </c>
      <c r="S323" s="1" t="str">
        <f t="shared" ref="S323:S339" si="22">R324</f>
        <v>Intrusive</v>
      </c>
      <c r="T323" s="1" t="s">
        <v>101</v>
      </c>
      <c r="U323" s="1" t="s">
        <v>219</v>
      </c>
      <c r="V323" s="1" t="s">
        <v>131</v>
      </c>
      <c r="W323" s="30">
        <f>VLOOKUP(V323,definitions_list_lookup!$A$13:$B$19,2,0)</f>
        <v>4</v>
      </c>
      <c r="X323" s="1" t="s">
        <v>94</v>
      </c>
      <c r="Y323" s="1" t="s">
        <v>95</v>
      </c>
      <c r="AD323" s="6" t="s">
        <v>89</v>
      </c>
      <c r="AE323" s="2">
        <f>VLOOKUP(AD323,definitions_list_lookup!$V$13:$W$16,2,0)</f>
        <v>0</v>
      </c>
      <c r="AH323" s="31">
        <v>1</v>
      </c>
      <c r="AI323" s="1">
        <v>2</v>
      </c>
      <c r="AJ323" s="1">
        <v>1</v>
      </c>
      <c r="AK323" s="1" t="s">
        <v>151</v>
      </c>
      <c r="AL323" s="1" t="s">
        <v>98</v>
      </c>
      <c r="AN323" s="31">
        <v>99</v>
      </c>
      <c r="AO323" s="1">
        <v>1</v>
      </c>
      <c r="AP323" s="1">
        <v>0.5</v>
      </c>
      <c r="AQ323" s="1" t="s">
        <v>125</v>
      </c>
      <c r="AR323" s="1" t="s">
        <v>113</v>
      </c>
      <c r="AT323" s="31">
        <v>0</v>
      </c>
      <c r="AZ323" s="31">
        <v>0</v>
      </c>
      <c r="BF323" s="31">
        <v>0</v>
      </c>
      <c r="BL323" s="31">
        <v>0</v>
      </c>
      <c r="BX323" s="31">
        <v>0</v>
      </c>
      <c r="CE323" s="1" t="s">
        <v>238</v>
      </c>
      <c r="CL323" s="32">
        <f t="shared" ref="CL323:CL386" si="23">AH323+AN323+AZ323+AT323+BF323+BL323+BX323</f>
        <v>100</v>
      </c>
      <c r="CM323" s="1" t="e">
        <f>VLOOKUP(O323,definitions_list_lookup!$K$30:$L$54,2,0)</f>
        <v>#N/A</v>
      </c>
    </row>
    <row r="324" spans="1:91">
      <c r="A324" s="27">
        <v>43306</v>
      </c>
      <c r="B324" s="1" t="s">
        <v>225</v>
      </c>
      <c r="D324" s="1" t="s">
        <v>86</v>
      </c>
      <c r="E324" s="1">
        <v>84</v>
      </c>
      <c r="F324" s="1">
        <v>1</v>
      </c>
      <c r="G324" s="2" t="str">
        <f t="shared" si="20"/>
        <v>84-1</v>
      </c>
      <c r="H324" s="1">
        <v>8</v>
      </c>
      <c r="I324" s="1">
        <v>70</v>
      </c>
      <c r="J324" s="3" t="str">
        <f>IF(((VLOOKUP($G324,Depth_Lookup!$A$3:$J$561,9,0))-(I324/100))&gt;=0,"Good","Too Long")</f>
        <v>Good</v>
      </c>
      <c r="K324" s="28">
        <f>(VLOOKUP($G324,Depth_Lookup!$A$3:$J$561,10,0))+(H324/100)</f>
        <v>179.68</v>
      </c>
      <c r="L324" s="28">
        <f>(VLOOKUP($G324,Depth_Lookup!$A$3:$J$561,10,0))+(I324/100)</f>
        <v>180.29999999999998</v>
      </c>
      <c r="M324" s="29" t="s">
        <v>257</v>
      </c>
      <c r="N324" s="1">
        <v>12</v>
      </c>
      <c r="P324" s="1" t="s">
        <v>202</v>
      </c>
      <c r="Q324" s="2" t="str">
        <f t="shared" si="21"/>
        <v xml:space="preserve"> Harzburgite</v>
      </c>
      <c r="R324" s="1" t="s">
        <v>105</v>
      </c>
      <c r="S324" s="1" t="str">
        <f t="shared" si="22"/>
        <v>Continuous</v>
      </c>
      <c r="T324" s="1" t="s">
        <v>101</v>
      </c>
      <c r="U324" s="1" t="s">
        <v>219</v>
      </c>
      <c r="V324" s="1" t="s">
        <v>131</v>
      </c>
      <c r="W324" s="30">
        <f>VLOOKUP(V324,definitions_list_lookup!$A$13:$B$19,2,0)</f>
        <v>4</v>
      </c>
      <c r="X324" s="1" t="s">
        <v>94</v>
      </c>
      <c r="Y324" s="1" t="s">
        <v>203</v>
      </c>
      <c r="AD324" s="6" t="s">
        <v>89</v>
      </c>
      <c r="AE324" s="2">
        <f>VLOOKUP(AD324,definitions_list_lookup!$V$13:$W$16,2,0)</f>
        <v>0</v>
      </c>
      <c r="AH324" s="31">
        <v>79.5</v>
      </c>
      <c r="AI324" s="1">
        <v>3</v>
      </c>
      <c r="AJ324" s="1">
        <v>2</v>
      </c>
      <c r="AK324" s="1" t="s">
        <v>97</v>
      </c>
      <c r="AL324" s="1" t="s">
        <v>98</v>
      </c>
      <c r="AN324" s="31">
        <v>0</v>
      </c>
      <c r="AT324" s="31">
        <v>0</v>
      </c>
      <c r="AZ324" s="31">
        <v>20</v>
      </c>
      <c r="BA324" s="1">
        <v>4</v>
      </c>
      <c r="BB324" s="1">
        <v>2</v>
      </c>
      <c r="BC324" s="1" t="s">
        <v>97</v>
      </c>
      <c r="BD324" s="1" t="s">
        <v>98</v>
      </c>
      <c r="BF324" s="31">
        <v>0</v>
      </c>
      <c r="BL324" s="31">
        <v>0.5</v>
      </c>
      <c r="BM324" s="1">
        <v>0.5</v>
      </c>
      <c r="BN324" s="1">
        <v>0.5</v>
      </c>
      <c r="BO324" s="1" t="s">
        <v>97</v>
      </c>
      <c r="BP324" s="1" t="s">
        <v>98</v>
      </c>
      <c r="BX324" s="31">
        <v>0</v>
      </c>
      <c r="CE324" s="1" t="s">
        <v>204</v>
      </c>
      <c r="CL324" s="32">
        <f t="shared" si="23"/>
        <v>100</v>
      </c>
      <c r="CM324" s="1" t="e">
        <f>VLOOKUP(O324,definitions_list_lookup!$K$30:$L$54,2,0)</f>
        <v>#N/A</v>
      </c>
    </row>
    <row r="325" spans="1:91">
      <c r="A325" s="27">
        <v>43306</v>
      </c>
      <c r="B325" s="1" t="s">
        <v>225</v>
      </c>
      <c r="D325" s="1" t="s">
        <v>86</v>
      </c>
      <c r="E325" s="1">
        <v>84</v>
      </c>
      <c r="F325" s="1">
        <v>2</v>
      </c>
      <c r="G325" s="2" t="str">
        <f t="shared" si="20"/>
        <v>84-2</v>
      </c>
      <c r="H325" s="1">
        <v>0</v>
      </c>
      <c r="I325" s="1">
        <v>64</v>
      </c>
      <c r="J325" s="3" t="str">
        <f>IF(((VLOOKUP($G325,Depth_Lookup!$A$3:$J$561,9,0))-(I325/100))&gt;=0,"Good","Too Long")</f>
        <v>Good</v>
      </c>
      <c r="K325" s="28">
        <f>(VLOOKUP($G325,Depth_Lookup!$A$3:$J$561,10,0))+(H325/100)</f>
        <v>180.3</v>
      </c>
      <c r="L325" s="28">
        <f>(VLOOKUP($G325,Depth_Lookup!$A$3:$J$561,10,0))+(I325/100)</f>
        <v>180.94</v>
      </c>
      <c r="M325" s="29" t="s">
        <v>257</v>
      </c>
      <c r="N325" s="1">
        <v>12</v>
      </c>
      <c r="P325" s="1" t="s">
        <v>202</v>
      </c>
      <c r="Q325" s="2" t="str">
        <f t="shared" si="21"/>
        <v xml:space="preserve"> Harzburgite</v>
      </c>
      <c r="R325" s="1" t="s">
        <v>100</v>
      </c>
      <c r="S325" s="1" t="str">
        <f t="shared" si="22"/>
        <v>Continuous</v>
      </c>
      <c r="V325" s="1" t="s">
        <v>131</v>
      </c>
      <c r="W325" s="30">
        <f>VLOOKUP(V325,definitions_list_lookup!$A$13:$B$19,2,0)</f>
        <v>4</v>
      </c>
      <c r="X325" s="1" t="s">
        <v>94</v>
      </c>
      <c r="Y325" s="1" t="s">
        <v>203</v>
      </c>
      <c r="AD325" s="6" t="s">
        <v>89</v>
      </c>
      <c r="AE325" s="2">
        <f>VLOOKUP(AD325,definitions_list_lookup!$V$13:$W$16,2,0)</f>
        <v>0</v>
      </c>
      <c r="AH325" s="31">
        <v>79.5</v>
      </c>
      <c r="AI325" s="1">
        <v>3</v>
      </c>
      <c r="AJ325" s="1">
        <v>2</v>
      </c>
      <c r="AK325" s="1" t="s">
        <v>97</v>
      </c>
      <c r="AL325" s="1" t="s">
        <v>98</v>
      </c>
      <c r="AN325" s="31">
        <v>0</v>
      </c>
      <c r="AT325" s="31">
        <v>0</v>
      </c>
      <c r="AZ325" s="31">
        <v>20</v>
      </c>
      <c r="BA325" s="1">
        <v>4</v>
      </c>
      <c r="BB325" s="1">
        <v>2</v>
      </c>
      <c r="BC325" s="1" t="s">
        <v>97</v>
      </c>
      <c r="BD325" s="1" t="s">
        <v>98</v>
      </c>
      <c r="BF325" s="31">
        <v>0</v>
      </c>
      <c r="BL325" s="31">
        <v>0.5</v>
      </c>
      <c r="BM325" s="1">
        <v>0.5</v>
      </c>
      <c r="BN325" s="1">
        <v>0.5</v>
      </c>
      <c r="BO325" s="1" t="s">
        <v>97</v>
      </c>
      <c r="BP325" s="1" t="s">
        <v>98</v>
      </c>
      <c r="BX325" s="31">
        <v>0</v>
      </c>
      <c r="CE325" s="1" t="s">
        <v>204</v>
      </c>
      <c r="CL325" s="32">
        <f t="shared" si="23"/>
        <v>100</v>
      </c>
      <c r="CM325" s="1" t="e">
        <f>VLOOKUP(O325,definitions_list_lookup!$K$30:$L$54,2,0)</f>
        <v>#N/A</v>
      </c>
    </row>
    <row r="326" spans="1:91">
      <c r="A326" s="27">
        <v>43306</v>
      </c>
      <c r="B326" s="1" t="s">
        <v>225</v>
      </c>
      <c r="D326" s="1" t="s">
        <v>86</v>
      </c>
      <c r="E326" s="1">
        <v>84</v>
      </c>
      <c r="F326" s="1">
        <v>3</v>
      </c>
      <c r="G326" s="2" t="str">
        <f t="shared" si="20"/>
        <v>84-3</v>
      </c>
      <c r="H326" s="1">
        <v>0</v>
      </c>
      <c r="I326" s="1">
        <v>87.5</v>
      </c>
      <c r="J326" s="3" t="str">
        <f>IF(((VLOOKUP($G326,Depth_Lookup!$A$3:$J$561,9,0))-(I326/100))&gt;=0,"Good","Too Long")</f>
        <v>Good</v>
      </c>
      <c r="K326" s="28">
        <f>(VLOOKUP($G326,Depth_Lookup!$A$3:$J$561,10,0))+(H326/100)</f>
        <v>180.94</v>
      </c>
      <c r="L326" s="28">
        <f>(VLOOKUP($G326,Depth_Lookup!$A$3:$J$561,10,0))+(I326/100)</f>
        <v>181.815</v>
      </c>
      <c r="M326" s="29" t="s">
        <v>257</v>
      </c>
      <c r="N326" s="1">
        <v>12</v>
      </c>
      <c r="P326" s="1" t="s">
        <v>202</v>
      </c>
      <c r="Q326" s="2" t="str">
        <f t="shared" si="21"/>
        <v xml:space="preserve"> Harzburgite</v>
      </c>
      <c r="R326" s="1" t="s">
        <v>100</v>
      </c>
      <c r="S326" s="1" t="str">
        <f t="shared" si="22"/>
        <v>Intrusive</v>
      </c>
      <c r="V326" s="1" t="s">
        <v>131</v>
      </c>
      <c r="W326" s="30">
        <f>VLOOKUP(V326,definitions_list_lookup!$A$13:$B$19,2,0)</f>
        <v>4</v>
      </c>
      <c r="X326" s="1" t="s">
        <v>94</v>
      </c>
      <c r="Y326" s="1" t="s">
        <v>203</v>
      </c>
      <c r="AD326" s="6" t="s">
        <v>89</v>
      </c>
      <c r="AE326" s="2">
        <f>VLOOKUP(AD326,definitions_list_lookup!$V$13:$W$16,2,0)</f>
        <v>0</v>
      </c>
      <c r="AH326" s="31">
        <v>79.5</v>
      </c>
      <c r="AI326" s="1">
        <v>3</v>
      </c>
      <c r="AJ326" s="1">
        <v>2</v>
      </c>
      <c r="AK326" s="1" t="s">
        <v>97</v>
      </c>
      <c r="AL326" s="1" t="s">
        <v>98</v>
      </c>
      <c r="AN326" s="31">
        <v>0</v>
      </c>
      <c r="AT326" s="31">
        <v>0</v>
      </c>
      <c r="AZ326" s="31">
        <v>20</v>
      </c>
      <c r="BA326" s="1">
        <v>4</v>
      </c>
      <c r="BB326" s="1">
        <v>2</v>
      </c>
      <c r="BC326" s="1" t="s">
        <v>97</v>
      </c>
      <c r="BD326" s="1" t="s">
        <v>98</v>
      </c>
      <c r="BF326" s="31">
        <v>0</v>
      </c>
      <c r="BL326" s="31">
        <v>0.5</v>
      </c>
      <c r="BM326" s="1">
        <v>0.5</v>
      </c>
      <c r="BN326" s="1">
        <v>0.5</v>
      </c>
      <c r="BO326" s="1" t="s">
        <v>97</v>
      </c>
      <c r="BP326" s="1" t="s">
        <v>98</v>
      </c>
      <c r="BX326" s="31">
        <v>0</v>
      </c>
      <c r="CE326" s="1" t="s">
        <v>204</v>
      </c>
      <c r="CL326" s="32">
        <f t="shared" si="23"/>
        <v>100</v>
      </c>
      <c r="CM326" s="1" t="e">
        <f>VLOOKUP(O326,definitions_list_lookup!$K$30:$L$54,2,0)</f>
        <v>#N/A</v>
      </c>
    </row>
    <row r="327" spans="1:91">
      <c r="A327" s="27">
        <v>43306</v>
      </c>
      <c r="B327" s="1" t="s">
        <v>225</v>
      </c>
      <c r="D327" s="1" t="s">
        <v>86</v>
      </c>
      <c r="E327" s="1">
        <v>84</v>
      </c>
      <c r="F327" s="1">
        <v>3</v>
      </c>
      <c r="G327" s="2" t="str">
        <f t="shared" si="20"/>
        <v>84-3</v>
      </c>
      <c r="H327" s="1">
        <v>87.5</v>
      </c>
      <c r="I327" s="1">
        <v>91.5</v>
      </c>
      <c r="J327" s="3" t="str">
        <f>IF(((VLOOKUP($G327,Depth_Lookup!$A$3:$J$561,9,0))-(I327/100))&gt;=0,"Good","Too Long")</f>
        <v>Good</v>
      </c>
      <c r="K327" s="28">
        <f>(VLOOKUP($G327,Depth_Lookup!$A$3:$J$561,10,0))+(H327/100)</f>
        <v>181.815</v>
      </c>
      <c r="L327" s="28">
        <f>(VLOOKUP($G327,Depth_Lookup!$A$3:$J$561,10,0))+(I327/100)</f>
        <v>181.85499999999999</v>
      </c>
      <c r="M327" s="29" t="s">
        <v>258</v>
      </c>
      <c r="N327" s="1">
        <v>1</v>
      </c>
      <c r="O327" s="1" t="s">
        <v>254</v>
      </c>
      <c r="P327" s="1" t="s">
        <v>218</v>
      </c>
      <c r="Q327" s="2" t="str">
        <f t="shared" si="21"/>
        <v>Olivine-bearing  Anorthosite</v>
      </c>
      <c r="R327" s="1" t="s">
        <v>105</v>
      </c>
      <c r="S327" s="1" t="str">
        <f t="shared" si="22"/>
        <v>Intrusive</v>
      </c>
      <c r="T327" s="1" t="s">
        <v>101</v>
      </c>
      <c r="U327" s="1" t="s">
        <v>219</v>
      </c>
      <c r="V327" s="1" t="s">
        <v>131</v>
      </c>
      <c r="W327" s="30">
        <f>VLOOKUP(V327,definitions_list_lookup!$A$13:$B$19,2,0)</f>
        <v>4</v>
      </c>
      <c r="X327" s="1" t="s">
        <v>94</v>
      </c>
      <c r="Y327" s="1" t="s">
        <v>95</v>
      </c>
      <c r="AD327" s="6" t="s">
        <v>89</v>
      </c>
      <c r="AE327" s="2">
        <f>VLOOKUP(AD327,definitions_list_lookup!$V$13:$W$16,2,0)</f>
        <v>0</v>
      </c>
      <c r="AH327" s="31">
        <v>1</v>
      </c>
      <c r="AI327" s="1">
        <v>3</v>
      </c>
      <c r="AJ327" s="1">
        <v>2</v>
      </c>
      <c r="AK327" s="1" t="s">
        <v>125</v>
      </c>
      <c r="AL327" s="1" t="s">
        <v>98</v>
      </c>
      <c r="AN327" s="31">
        <v>99</v>
      </c>
      <c r="AO327" s="1">
        <v>4</v>
      </c>
      <c r="AP327" s="1">
        <v>2</v>
      </c>
      <c r="AQ327" s="1" t="s">
        <v>125</v>
      </c>
      <c r="AR327" s="1" t="s">
        <v>113</v>
      </c>
      <c r="AT327" s="31">
        <v>0</v>
      </c>
      <c r="AZ327" s="31">
        <v>0</v>
      </c>
      <c r="BF327" s="31">
        <v>0</v>
      </c>
      <c r="BL327" s="31">
        <v>0</v>
      </c>
      <c r="BX327" s="31">
        <v>0</v>
      </c>
      <c r="CE327" s="1" t="s">
        <v>238</v>
      </c>
      <c r="CL327" s="32">
        <f t="shared" si="23"/>
        <v>100</v>
      </c>
      <c r="CM327" s="1" t="str">
        <f>VLOOKUP(O327,definitions_list_lookup!$K$30:$L$54,2,0)</f>
        <v>Ol-b</v>
      </c>
    </row>
    <row r="328" spans="1:91">
      <c r="A328" s="27">
        <v>43306</v>
      </c>
      <c r="B328" s="1" t="s">
        <v>225</v>
      </c>
      <c r="D328" s="1" t="s">
        <v>86</v>
      </c>
      <c r="E328" s="1">
        <v>84</v>
      </c>
      <c r="F328" s="1">
        <v>4</v>
      </c>
      <c r="G328" s="2" t="str">
        <f t="shared" si="20"/>
        <v>84-4</v>
      </c>
      <c r="H328" s="1">
        <v>0</v>
      </c>
      <c r="I328" s="1">
        <v>83.5</v>
      </c>
      <c r="J328" s="3" t="str">
        <f>IF(((VLOOKUP($G328,Depth_Lookup!$A$3:$J$561,9,0))-(I328/100))&gt;=0,"Good","Too Long")</f>
        <v>Good</v>
      </c>
      <c r="K328" s="28">
        <f>(VLOOKUP($G328,Depth_Lookup!$A$3:$J$561,10,0))+(H328/100)</f>
        <v>181.85499999999999</v>
      </c>
      <c r="L328" s="28">
        <f>(VLOOKUP($G328,Depth_Lookup!$A$3:$J$561,10,0))+(I328/100)</f>
        <v>182.69</v>
      </c>
      <c r="M328" s="29" t="s">
        <v>259</v>
      </c>
      <c r="N328" s="1" t="s">
        <v>87</v>
      </c>
      <c r="P328" s="1" t="s">
        <v>202</v>
      </c>
      <c r="Q328" s="2" t="str">
        <f t="shared" si="21"/>
        <v xml:space="preserve"> Harzburgite</v>
      </c>
      <c r="R328" s="1" t="s">
        <v>105</v>
      </c>
      <c r="S328" s="1" t="str">
        <f t="shared" si="22"/>
        <v>Continuous</v>
      </c>
      <c r="T328" s="1" t="s">
        <v>101</v>
      </c>
      <c r="U328" s="1" t="s">
        <v>219</v>
      </c>
      <c r="V328" s="1" t="s">
        <v>131</v>
      </c>
      <c r="W328" s="30">
        <f>VLOOKUP(V328,definitions_list_lookup!$A$13:$B$19,2,0)</f>
        <v>4</v>
      </c>
      <c r="X328" s="1" t="s">
        <v>94</v>
      </c>
      <c r="Y328" s="1" t="s">
        <v>203</v>
      </c>
      <c r="AD328" s="6" t="s">
        <v>89</v>
      </c>
      <c r="AE328" s="2">
        <f>VLOOKUP(AD328,definitions_list_lookup!$V$13:$W$16,2,0)</f>
        <v>0</v>
      </c>
      <c r="AH328" s="31">
        <v>79.8</v>
      </c>
      <c r="AI328" s="1">
        <v>3</v>
      </c>
      <c r="AJ328" s="1">
        <v>2</v>
      </c>
      <c r="AK328" s="1" t="s">
        <v>97</v>
      </c>
      <c r="AL328" s="1" t="s">
        <v>98</v>
      </c>
      <c r="AN328" s="31">
        <v>0</v>
      </c>
      <c r="AT328" s="31">
        <v>0</v>
      </c>
      <c r="AZ328" s="31">
        <v>20</v>
      </c>
      <c r="BA328" s="1">
        <v>7</v>
      </c>
      <c r="BB328" s="1">
        <v>2</v>
      </c>
      <c r="BC328" s="1" t="s">
        <v>125</v>
      </c>
      <c r="BD328" s="1" t="s">
        <v>98</v>
      </c>
      <c r="BF328" s="31">
        <v>0</v>
      </c>
      <c r="BL328" s="31">
        <v>0.2</v>
      </c>
      <c r="BM328" s="1">
        <v>0.5</v>
      </c>
      <c r="BN328" s="1">
        <v>0.5</v>
      </c>
      <c r="BO328" s="1" t="s">
        <v>125</v>
      </c>
      <c r="BP328" s="1" t="s">
        <v>98</v>
      </c>
      <c r="BX328" s="31">
        <v>0</v>
      </c>
      <c r="CD328" s="1" t="s">
        <v>260</v>
      </c>
      <c r="CE328" s="1" t="s">
        <v>204</v>
      </c>
      <c r="CL328" s="32">
        <f t="shared" si="23"/>
        <v>100</v>
      </c>
      <c r="CM328" s="1" t="e">
        <f>VLOOKUP(O328,definitions_list_lookup!$K$30:$L$54,2,0)</f>
        <v>#N/A</v>
      </c>
    </row>
    <row r="329" spans="1:91">
      <c r="A329" s="27">
        <v>43306</v>
      </c>
      <c r="B329" s="1" t="s">
        <v>225</v>
      </c>
      <c r="D329" s="1" t="s">
        <v>86</v>
      </c>
      <c r="E329" s="1">
        <v>85</v>
      </c>
      <c r="F329" s="1">
        <v>1</v>
      </c>
      <c r="G329" s="2" t="str">
        <f t="shared" si="20"/>
        <v>85-1</v>
      </c>
      <c r="H329" s="1">
        <v>0</v>
      </c>
      <c r="I329" s="1">
        <v>49</v>
      </c>
      <c r="J329" s="3" t="str">
        <f>IF(((VLOOKUP($G329,Depth_Lookup!$A$3:$J$561,9,0))-(I329/100))&gt;=0,"Good","Too Long")</f>
        <v>Good</v>
      </c>
      <c r="K329" s="28">
        <f>(VLOOKUP($G329,Depth_Lookup!$A$3:$J$561,10,0))+(H329/100)</f>
        <v>182.6</v>
      </c>
      <c r="L329" s="28">
        <f>(VLOOKUP($G329,Depth_Lookup!$A$3:$J$561,10,0))+(I329/100)</f>
        <v>183.09</v>
      </c>
      <c r="M329" s="29" t="s">
        <v>259</v>
      </c>
      <c r="N329" s="1" t="s">
        <v>87</v>
      </c>
      <c r="P329" s="1" t="s">
        <v>202</v>
      </c>
      <c r="Q329" s="2" t="str">
        <f t="shared" si="21"/>
        <v xml:space="preserve"> Harzburgite</v>
      </c>
      <c r="R329" s="1" t="s">
        <v>100</v>
      </c>
      <c r="S329" s="1" t="str">
        <f t="shared" si="22"/>
        <v>Continuous</v>
      </c>
      <c r="V329" s="1" t="s">
        <v>131</v>
      </c>
      <c r="W329" s="30">
        <f>VLOOKUP(V329,definitions_list_lookup!$A$13:$B$19,2,0)</f>
        <v>4</v>
      </c>
      <c r="X329" s="1" t="s">
        <v>94</v>
      </c>
      <c r="Y329" s="1" t="s">
        <v>203</v>
      </c>
      <c r="AD329" s="6" t="s">
        <v>89</v>
      </c>
      <c r="AE329" s="2">
        <f>VLOOKUP(AD329,definitions_list_lookup!$V$13:$W$16,2,0)</f>
        <v>0</v>
      </c>
      <c r="AH329" s="31">
        <v>79.8</v>
      </c>
      <c r="AI329" s="1">
        <v>3</v>
      </c>
      <c r="AJ329" s="1">
        <v>2</v>
      </c>
      <c r="AK329" s="1" t="s">
        <v>97</v>
      </c>
      <c r="AL329" s="1" t="s">
        <v>98</v>
      </c>
      <c r="AN329" s="31">
        <v>0</v>
      </c>
      <c r="AT329" s="31">
        <v>0</v>
      </c>
      <c r="AZ329" s="31">
        <v>20</v>
      </c>
      <c r="BA329" s="1">
        <v>7</v>
      </c>
      <c r="BB329" s="1">
        <v>2</v>
      </c>
      <c r="BC329" s="1" t="s">
        <v>125</v>
      </c>
      <c r="BD329" s="1" t="s">
        <v>98</v>
      </c>
      <c r="BF329" s="31">
        <v>0</v>
      </c>
      <c r="BL329" s="31">
        <v>0.2</v>
      </c>
      <c r="BM329" s="1">
        <v>0.5</v>
      </c>
      <c r="BN329" s="1">
        <v>0.5</v>
      </c>
      <c r="BO329" s="1" t="s">
        <v>125</v>
      </c>
      <c r="BP329" s="1" t="s">
        <v>98</v>
      </c>
      <c r="BX329" s="31">
        <v>0</v>
      </c>
      <c r="CD329" s="1" t="s">
        <v>260</v>
      </c>
      <c r="CE329" s="1" t="s">
        <v>204</v>
      </c>
      <c r="CL329" s="32">
        <f t="shared" si="23"/>
        <v>100</v>
      </c>
      <c r="CM329" s="1" t="e">
        <f>VLOOKUP(O329,definitions_list_lookup!$K$30:$L$54,2,0)</f>
        <v>#N/A</v>
      </c>
    </row>
    <row r="330" spans="1:91">
      <c r="A330" s="27">
        <v>43306</v>
      </c>
      <c r="B330" s="1" t="s">
        <v>225</v>
      </c>
      <c r="D330" s="1" t="s">
        <v>86</v>
      </c>
      <c r="E330" s="1">
        <v>85</v>
      </c>
      <c r="F330" s="1">
        <v>2</v>
      </c>
      <c r="G330" s="2" t="str">
        <f t="shared" si="20"/>
        <v>85-2</v>
      </c>
      <c r="H330" s="1">
        <v>0</v>
      </c>
      <c r="I330" s="1">
        <v>75</v>
      </c>
      <c r="J330" s="3" t="str">
        <f>IF(((VLOOKUP($G330,Depth_Lookup!$A$3:$J$561,9,0))-(I330/100))&gt;=0,"Good","Too Long")</f>
        <v>Good</v>
      </c>
      <c r="K330" s="28">
        <f>(VLOOKUP($G330,Depth_Lookup!$A$3:$J$561,10,0))+(H330/100)</f>
        <v>183.09</v>
      </c>
      <c r="L330" s="28">
        <f>(VLOOKUP($G330,Depth_Lookup!$A$3:$J$561,10,0))+(I330/100)</f>
        <v>183.84</v>
      </c>
      <c r="M330" s="29" t="s">
        <v>259</v>
      </c>
      <c r="N330" s="1" t="s">
        <v>87</v>
      </c>
      <c r="P330" s="1" t="s">
        <v>202</v>
      </c>
      <c r="Q330" s="2" t="str">
        <f t="shared" si="21"/>
        <v xml:space="preserve"> Harzburgite</v>
      </c>
      <c r="R330" s="1" t="s">
        <v>100</v>
      </c>
      <c r="S330" s="1" t="str">
        <f t="shared" si="22"/>
        <v>Continuous</v>
      </c>
      <c r="V330" s="1" t="s">
        <v>131</v>
      </c>
      <c r="W330" s="30">
        <f>VLOOKUP(V330,definitions_list_lookup!$A$13:$B$19,2,0)</f>
        <v>4</v>
      </c>
      <c r="X330" s="1" t="s">
        <v>94</v>
      </c>
      <c r="Y330" s="1" t="s">
        <v>203</v>
      </c>
      <c r="AD330" s="6" t="s">
        <v>89</v>
      </c>
      <c r="AE330" s="2">
        <f>VLOOKUP(AD330,definitions_list_lookup!$V$13:$W$16,2,0)</f>
        <v>0</v>
      </c>
      <c r="AH330" s="31">
        <v>79.8</v>
      </c>
      <c r="AI330" s="1">
        <v>3</v>
      </c>
      <c r="AJ330" s="1">
        <v>2</v>
      </c>
      <c r="AK330" s="1" t="s">
        <v>97</v>
      </c>
      <c r="AL330" s="1" t="s">
        <v>98</v>
      </c>
      <c r="AN330" s="31">
        <v>0</v>
      </c>
      <c r="AT330" s="31">
        <v>0</v>
      </c>
      <c r="AZ330" s="31">
        <v>20</v>
      </c>
      <c r="BA330" s="1">
        <v>7</v>
      </c>
      <c r="BB330" s="1">
        <v>2</v>
      </c>
      <c r="BC330" s="1" t="s">
        <v>125</v>
      </c>
      <c r="BD330" s="1" t="s">
        <v>98</v>
      </c>
      <c r="BF330" s="31">
        <v>0</v>
      </c>
      <c r="BL330" s="31">
        <v>0.2</v>
      </c>
      <c r="BM330" s="1">
        <v>0.5</v>
      </c>
      <c r="BN330" s="1">
        <v>0.5</v>
      </c>
      <c r="BO330" s="1" t="s">
        <v>125</v>
      </c>
      <c r="BP330" s="1" t="s">
        <v>98</v>
      </c>
      <c r="BX330" s="31">
        <v>0</v>
      </c>
      <c r="CD330" s="1" t="s">
        <v>260</v>
      </c>
      <c r="CE330" s="1" t="s">
        <v>204</v>
      </c>
      <c r="CL330" s="32">
        <f t="shared" si="23"/>
        <v>100</v>
      </c>
      <c r="CM330" s="1" t="e">
        <f>VLOOKUP(O330,definitions_list_lookup!$K$30:$L$54,2,0)</f>
        <v>#N/A</v>
      </c>
    </row>
    <row r="331" spans="1:91">
      <c r="A331" s="27">
        <v>43306</v>
      </c>
      <c r="B331" s="1" t="s">
        <v>225</v>
      </c>
      <c r="D331" s="1" t="s">
        <v>86</v>
      </c>
      <c r="E331" s="1">
        <v>85</v>
      </c>
      <c r="F331" s="1">
        <v>3</v>
      </c>
      <c r="G331" s="2" t="str">
        <f t="shared" si="20"/>
        <v>85-3</v>
      </c>
      <c r="H331" s="1">
        <v>0</v>
      </c>
      <c r="I331" s="1">
        <v>98</v>
      </c>
      <c r="J331" s="3" t="str">
        <f>IF(((VLOOKUP($G331,Depth_Lookup!$A$3:$J$561,9,0))-(I331/100))&gt;=0,"Good","Too Long")</f>
        <v>Good</v>
      </c>
      <c r="K331" s="28">
        <f>(VLOOKUP($G331,Depth_Lookup!$A$3:$J$561,10,0))+(H331/100)</f>
        <v>183.84</v>
      </c>
      <c r="L331" s="28">
        <f>(VLOOKUP($G331,Depth_Lookup!$A$3:$J$561,10,0))+(I331/100)</f>
        <v>184.82</v>
      </c>
      <c r="M331" s="29" t="s">
        <v>259</v>
      </c>
      <c r="N331" s="1" t="s">
        <v>87</v>
      </c>
      <c r="P331" s="1" t="s">
        <v>202</v>
      </c>
      <c r="Q331" s="2" t="str">
        <f t="shared" si="21"/>
        <v xml:space="preserve"> Harzburgite</v>
      </c>
      <c r="R331" s="1" t="s">
        <v>100</v>
      </c>
      <c r="S331" s="1" t="str">
        <f t="shared" si="22"/>
        <v>Continuous</v>
      </c>
      <c r="V331" s="1" t="s">
        <v>131</v>
      </c>
      <c r="W331" s="30">
        <f>VLOOKUP(V331,definitions_list_lookup!$A$13:$B$19,2,0)</f>
        <v>4</v>
      </c>
      <c r="X331" s="1" t="s">
        <v>94</v>
      </c>
      <c r="Y331" s="1" t="s">
        <v>203</v>
      </c>
      <c r="AD331" s="6" t="s">
        <v>89</v>
      </c>
      <c r="AE331" s="2">
        <f>VLOOKUP(AD331,definitions_list_lookup!$V$13:$W$16,2,0)</f>
        <v>0</v>
      </c>
      <c r="AH331" s="31">
        <v>79.8</v>
      </c>
      <c r="AI331" s="1">
        <v>3</v>
      </c>
      <c r="AJ331" s="1">
        <v>2</v>
      </c>
      <c r="AK331" s="1" t="s">
        <v>97</v>
      </c>
      <c r="AL331" s="1" t="s">
        <v>98</v>
      </c>
      <c r="AN331" s="31">
        <v>0</v>
      </c>
      <c r="AT331" s="31">
        <v>0</v>
      </c>
      <c r="AZ331" s="31">
        <v>20</v>
      </c>
      <c r="BA331" s="1">
        <v>7</v>
      </c>
      <c r="BB331" s="1">
        <v>2</v>
      </c>
      <c r="BC331" s="1" t="s">
        <v>125</v>
      </c>
      <c r="BD331" s="1" t="s">
        <v>98</v>
      </c>
      <c r="BF331" s="31">
        <v>0</v>
      </c>
      <c r="BL331" s="31">
        <v>0.2</v>
      </c>
      <c r="BM331" s="1">
        <v>0.5</v>
      </c>
      <c r="BN331" s="1">
        <v>0.5</v>
      </c>
      <c r="BO331" s="1" t="s">
        <v>125</v>
      </c>
      <c r="BP331" s="1" t="s">
        <v>98</v>
      </c>
      <c r="BX331" s="31">
        <v>0</v>
      </c>
      <c r="CD331" s="1" t="s">
        <v>260</v>
      </c>
      <c r="CE331" s="1" t="s">
        <v>204</v>
      </c>
      <c r="CL331" s="32">
        <f t="shared" si="23"/>
        <v>100</v>
      </c>
      <c r="CM331" s="1" t="e">
        <f>VLOOKUP(O331,definitions_list_lookup!$K$30:$L$54,2,0)</f>
        <v>#N/A</v>
      </c>
    </row>
    <row r="332" spans="1:91">
      <c r="A332" s="27">
        <v>43306</v>
      </c>
      <c r="B332" s="1" t="s">
        <v>225</v>
      </c>
      <c r="D332" s="1" t="s">
        <v>86</v>
      </c>
      <c r="E332" s="1">
        <v>85</v>
      </c>
      <c r="F332" s="1">
        <v>4</v>
      </c>
      <c r="G332" s="2" t="str">
        <f t="shared" si="20"/>
        <v>85-4</v>
      </c>
      <c r="H332" s="1">
        <v>0</v>
      </c>
      <c r="I332" s="1">
        <v>89</v>
      </c>
      <c r="J332" s="3" t="str">
        <f>IF(((VLOOKUP($G332,Depth_Lookup!$A$3:$J$561,9,0))-(I332/100))&gt;=0,"Good","Too Long")</f>
        <v>Good</v>
      </c>
      <c r="K332" s="28">
        <f>(VLOOKUP($G332,Depth_Lookup!$A$3:$J$561,10,0))+(H332/100)</f>
        <v>184.82</v>
      </c>
      <c r="L332" s="28">
        <f>(VLOOKUP($G332,Depth_Lookup!$A$3:$J$561,10,0))+(I332/100)</f>
        <v>185.70999999999998</v>
      </c>
      <c r="M332" s="29" t="s">
        <v>259</v>
      </c>
      <c r="N332" s="1" t="s">
        <v>87</v>
      </c>
      <c r="P332" s="1" t="s">
        <v>202</v>
      </c>
      <c r="Q332" s="2" t="str">
        <f t="shared" si="21"/>
        <v xml:space="preserve"> Harzburgite</v>
      </c>
      <c r="R332" s="1" t="s">
        <v>100</v>
      </c>
      <c r="S332" s="1" t="str">
        <f t="shared" si="22"/>
        <v>Continuous</v>
      </c>
      <c r="V332" s="1" t="s">
        <v>131</v>
      </c>
      <c r="W332" s="30">
        <f>VLOOKUP(V332,definitions_list_lookup!$A$13:$B$19,2,0)</f>
        <v>4</v>
      </c>
      <c r="X332" s="1" t="s">
        <v>94</v>
      </c>
      <c r="Y332" s="1" t="s">
        <v>203</v>
      </c>
      <c r="AD332" s="6" t="s">
        <v>89</v>
      </c>
      <c r="AE332" s="2">
        <f>VLOOKUP(AD332,definitions_list_lookup!$V$13:$W$16,2,0)</f>
        <v>0</v>
      </c>
      <c r="AH332" s="31">
        <v>79.8</v>
      </c>
      <c r="AI332" s="1">
        <v>3</v>
      </c>
      <c r="AJ332" s="1">
        <v>2</v>
      </c>
      <c r="AK332" s="1" t="s">
        <v>97</v>
      </c>
      <c r="AL332" s="1" t="s">
        <v>98</v>
      </c>
      <c r="AN332" s="31">
        <v>0</v>
      </c>
      <c r="AT332" s="31">
        <v>0</v>
      </c>
      <c r="AZ332" s="31">
        <v>20</v>
      </c>
      <c r="BA332" s="1">
        <v>7</v>
      </c>
      <c r="BB332" s="1">
        <v>2</v>
      </c>
      <c r="BC332" s="1" t="s">
        <v>125</v>
      </c>
      <c r="BD332" s="1" t="s">
        <v>98</v>
      </c>
      <c r="BF332" s="31">
        <v>0</v>
      </c>
      <c r="BL332" s="31">
        <v>0.2</v>
      </c>
      <c r="BM332" s="1">
        <v>0.5</v>
      </c>
      <c r="BN332" s="1">
        <v>0.5</v>
      </c>
      <c r="BO332" s="1" t="s">
        <v>125</v>
      </c>
      <c r="BP332" s="1" t="s">
        <v>98</v>
      </c>
      <c r="BX332" s="31">
        <v>0</v>
      </c>
      <c r="CD332" s="1" t="s">
        <v>260</v>
      </c>
      <c r="CE332" s="1" t="s">
        <v>204</v>
      </c>
      <c r="CL332" s="32">
        <f t="shared" si="23"/>
        <v>100</v>
      </c>
      <c r="CM332" s="1" t="e">
        <f>VLOOKUP(O332,definitions_list_lookup!$K$30:$L$54,2,0)</f>
        <v>#N/A</v>
      </c>
    </row>
    <row r="333" spans="1:91">
      <c r="A333" s="27">
        <v>43306</v>
      </c>
      <c r="B333" s="1" t="s">
        <v>225</v>
      </c>
      <c r="D333" s="1" t="s">
        <v>86</v>
      </c>
      <c r="E333" s="1">
        <v>86</v>
      </c>
      <c r="F333" s="1">
        <v>1</v>
      </c>
      <c r="G333" s="2" t="str">
        <f t="shared" si="20"/>
        <v>86-1</v>
      </c>
      <c r="H333" s="1">
        <v>0</v>
      </c>
      <c r="I333" s="1">
        <v>36.5</v>
      </c>
      <c r="J333" s="3" t="str">
        <f>IF(((VLOOKUP($G333,Depth_Lookup!$A$3:$J$561,9,0))-(I333/100))&gt;=0,"Good","Too Long")</f>
        <v>Good</v>
      </c>
      <c r="K333" s="28">
        <f>(VLOOKUP($G333,Depth_Lookup!$A$3:$J$561,10,0))+(H333/100)</f>
        <v>185.6</v>
      </c>
      <c r="L333" s="28">
        <f>(VLOOKUP($G333,Depth_Lookup!$A$3:$J$561,10,0))+(I333/100)</f>
        <v>185.965</v>
      </c>
      <c r="M333" s="29" t="s">
        <v>259</v>
      </c>
      <c r="N333" s="1" t="s">
        <v>87</v>
      </c>
      <c r="P333" s="1" t="s">
        <v>202</v>
      </c>
      <c r="Q333" s="2" t="str">
        <f t="shared" si="21"/>
        <v xml:space="preserve"> Harzburgite</v>
      </c>
      <c r="R333" s="1" t="s">
        <v>100</v>
      </c>
      <c r="S333" s="1" t="str">
        <f t="shared" si="22"/>
        <v>Intrusive</v>
      </c>
      <c r="V333" s="1" t="s">
        <v>131</v>
      </c>
      <c r="W333" s="30">
        <f>VLOOKUP(V333,definitions_list_lookup!$A$13:$B$19,2,0)</f>
        <v>4</v>
      </c>
      <c r="X333" s="1" t="s">
        <v>94</v>
      </c>
      <c r="Y333" s="1" t="s">
        <v>203</v>
      </c>
      <c r="AD333" s="6" t="s">
        <v>89</v>
      </c>
      <c r="AE333" s="2">
        <f>VLOOKUP(AD333,definitions_list_lookup!$V$13:$W$16,2,0)</f>
        <v>0</v>
      </c>
      <c r="AH333" s="31">
        <v>79.8</v>
      </c>
      <c r="AI333" s="1">
        <v>3</v>
      </c>
      <c r="AJ333" s="1">
        <v>2</v>
      </c>
      <c r="AK333" s="1" t="s">
        <v>97</v>
      </c>
      <c r="AL333" s="1" t="s">
        <v>98</v>
      </c>
      <c r="AN333" s="31">
        <v>0</v>
      </c>
      <c r="AT333" s="31">
        <v>0</v>
      </c>
      <c r="AZ333" s="31">
        <v>20</v>
      </c>
      <c r="BA333" s="1">
        <v>7</v>
      </c>
      <c r="BB333" s="1">
        <v>2</v>
      </c>
      <c r="BC333" s="1" t="s">
        <v>125</v>
      </c>
      <c r="BD333" s="1" t="s">
        <v>98</v>
      </c>
      <c r="BF333" s="31">
        <v>0</v>
      </c>
      <c r="BL333" s="31">
        <v>0.2</v>
      </c>
      <c r="BM333" s="1">
        <v>0.5</v>
      </c>
      <c r="BN333" s="1">
        <v>0.5</v>
      </c>
      <c r="BO333" s="1" t="s">
        <v>125</v>
      </c>
      <c r="BP333" s="1" t="s">
        <v>98</v>
      </c>
      <c r="BX333" s="31">
        <v>0</v>
      </c>
      <c r="CD333" s="1" t="s">
        <v>260</v>
      </c>
      <c r="CE333" s="1" t="s">
        <v>204</v>
      </c>
      <c r="CL333" s="32">
        <f t="shared" si="23"/>
        <v>100</v>
      </c>
      <c r="CM333" s="1" t="e">
        <f>VLOOKUP(O333,definitions_list_lookup!$K$30:$L$54,2,0)</f>
        <v>#N/A</v>
      </c>
    </row>
    <row r="334" spans="1:91">
      <c r="A334" s="27">
        <v>43306</v>
      </c>
      <c r="B334" s="1" t="s">
        <v>225</v>
      </c>
      <c r="D334" s="1" t="s">
        <v>86</v>
      </c>
      <c r="E334" s="1">
        <v>86</v>
      </c>
      <c r="F334" s="1">
        <v>1</v>
      </c>
      <c r="G334" s="2" t="str">
        <f t="shared" si="20"/>
        <v>86-1</v>
      </c>
      <c r="H334" s="1">
        <v>36.5</v>
      </c>
      <c r="I334" s="1">
        <v>37</v>
      </c>
      <c r="J334" s="3" t="str">
        <f>IF(((VLOOKUP($G334,Depth_Lookup!$A$3:$J$561,9,0))-(I334/100))&gt;=0,"Good","Too Long")</f>
        <v>Good</v>
      </c>
      <c r="K334" s="28">
        <f>(VLOOKUP($G334,Depth_Lookup!$A$3:$J$561,10,0))+(H334/100)</f>
        <v>185.965</v>
      </c>
      <c r="L334" s="28">
        <f>(VLOOKUP($G334,Depth_Lookup!$A$3:$J$561,10,0))+(I334/100)</f>
        <v>185.97</v>
      </c>
      <c r="M334" s="29" t="s">
        <v>261</v>
      </c>
      <c r="N334" s="1">
        <v>1</v>
      </c>
      <c r="P334" s="1" t="s">
        <v>104</v>
      </c>
      <c r="Q334" s="2" t="str">
        <f t="shared" si="21"/>
        <v xml:space="preserve"> Gabbro</v>
      </c>
      <c r="R334" s="1" t="s">
        <v>105</v>
      </c>
      <c r="S334" s="1" t="str">
        <f t="shared" si="22"/>
        <v>Intrusive</v>
      </c>
      <c r="T334" s="1" t="s">
        <v>101</v>
      </c>
      <c r="U334" s="1" t="s">
        <v>102</v>
      </c>
      <c r="V334" s="1" t="s">
        <v>131</v>
      </c>
      <c r="W334" s="30">
        <f>VLOOKUP(V334,definitions_list_lookup!$A$13:$B$19,2,0)</f>
        <v>4</v>
      </c>
      <c r="X334" s="1" t="s">
        <v>94</v>
      </c>
      <c r="Y334" s="1" t="s">
        <v>95</v>
      </c>
      <c r="AD334" s="6" t="s">
        <v>89</v>
      </c>
      <c r="AE334" s="2">
        <f>VLOOKUP(AD334,definitions_list_lookup!$V$13:$W$16,2,0)</f>
        <v>0</v>
      </c>
      <c r="AH334" s="31">
        <v>0</v>
      </c>
      <c r="AN334" s="31">
        <v>90</v>
      </c>
      <c r="AO334" s="1">
        <v>2</v>
      </c>
      <c r="AP334" s="1">
        <v>1</v>
      </c>
      <c r="AQ334" s="1" t="s">
        <v>97</v>
      </c>
      <c r="AR334" s="1" t="s">
        <v>113</v>
      </c>
      <c r="AT334" s="31">
        <v>10</v>
      </c>
      <c r="AU334" s="1">
        <v>2</v>
      </c>
      <c r="AV334" s="1">
        <v>1</v>
      </c>
      <c r="AW334" s="1" t="s">
        <v>97</v>
      </c>
      <c r="AX334" s="1" t="s">
        <v>98</v>
      </c>
      <c r="AZ334" s="31">
        <v>0</v>
      </c>
      <c r="BF334" s="31">
        <v>0</v>
      </c>
      <c r="BL334" s="31">
        <v>0</v>
      </c>
      <c r="BX334" s="31">
        <v>0</v>
      </c>
      <c r="CE334" s="1" t="s">
        <v>262</v>
      </c>
      <c r="CL334" s="32">
        <f t="shared" si="23"/>
        <v>100</v>
      </c>
      <c r="CM334" s="1" t="e">
        <f>VLOOKUP(O334,definitions_list_lookup!$K$30:$L$54,2,0)</f>
        <v>#N/A</v>
      </c>
    </row>
    <row r="335" spans="1:91">
      <c r="A335" s="27">
        <v>43306</v>
      </c>
      <c r="B335" s="1" t="s">
        <v>225</v>
      </c>
      <c r="D335" s="1" t="s">
        <v>86</v>
      </c>
      <c r="E335" s="1">
        <v>86</v>
      </c>
      <c r="F335" s="1">
        <v>1</v>
      </c>
      <c r="G335" s="2" t="str">
        <f t="shared" si="20"/>
        <v>86-1</v>
      </c>
      <c r="H335" s="1">
        <v>37</v>
      </c>
      <c r="I335" s="1">
        <v>59</v>
      </c>
      <c r="J335" s="3" t="str">
        <f>IF(((VLOOKUP($G335,Depth_Lookup!$A$3:$J$561,9,0))-(I335/100))&gt;=0,"Good","Too Long")</f>
        <v>Good</v>
      </c>
      <c r="K335" s="28">
        <f>(VLOOKUP($G335,Depth_Lookup!$A$3:$J$561,10,0))+(H335/100)</f>
        <v>185.97</v>
      </c>
      <c r="L335" s="28">
        <f>(VLOOKUP($G335,Depth_Lookup!$A$3:$J$561,10,0))+(I335/100)</f>
        <v>186.19</v>
      </c>
      <c r="M335" s="29" t="s">
        <v>263</v>
      </c>
      <c r="N335" s="1">
        <v>6</v>
      </c>
      <c r="P335" s="1" t="s">
        <v>202</v>
      </c>
      <c r="Q335" s="2" t="str">
        <f t="shared" si="21"/>
        <v xml:space="preserve"> Harzburgite</v>
      </c>
      <c r="R335" s="1" t="s">
        <v>105</v>
      </c>
      <c r="S335" s="1" t="str">
        <f t="shared" si="22"/>
        <v>Continuous</v>
      </c>
      <c r="T335" s="1" t="s">
        <v>101</v>
      </c>
      <c r="U335" s="1" t="s">
        <v>102</v>
      </c>
      <c r="V335" s="1" t="s">
        <v>131</v>
      </c>
      <c r="W335" s="30">
        <f>VLOOKUP(V335,definitions_list_lookup!$A$13:$B$19,2,0)</f>
        <v>4</v>
      </c>
      <c r="X335" s="1" t="s">
        <v>94</v>
      </c>
      <c r="Y335" s="1" t="s">
        <v>203</v>
      </c>
      <c r="AD335" s="6" t="s">
        <v>89</v>
      </c>
      <c r="AE335" s="2">
        <f>VLOOKUP(AD335,definitions_list_lookup!$V$13:$W$16,2,0)</f>
        <v>0</v>
      </c>
      <c r="AH335" s="31">
        <v>84.8</v>
      </c>
      <c r="AI335" s="1">
        <v>3</v>
      </c>
      <c r="AJ335" s="1">
        <v>2</v>
      </c>
      <c r="AK335" s="1" t="s">
        <v>97</v>
      </c>
      <c r="AL335" s="1" t="s">
        <v>98</v>
      </c>
      <c r="AN335" s="31">
        <v>0</v>
      </c>
      <c r="AT335" s="31">
        <v>0</v>
      </c>
      <c r="AZ335" s="31">
        <v>15</v>
      </c>
      <c r="BA335" s="1">
        <v>9</v>
      </c>
      <c r="BB335" s="1">
        <v>3</v>
      </c>
      <c r="BC335" s="1" t="s">
        <v>97</v>
      </c>
      <c r="BD335" s="1" t="s">
        <v>98</v>
      </c>
      <c r="BF335" s="31">
        <v>0</v>
      </c>
      <c r="BL335" s="31">
        <v>0.2</v>
      </c>
      <c r="BM335" s="1">
        <v>0.5</v>
      </c>
      <c r="BN335" s="1">
        <v>0.5</v>
      </c>
      <c r="BO335" s="1" t="s">
        <v>118</v>
      </c>
      <c r="BP335" s="1" t="s">
        <v>98</v>
      </c>
      <c r="BX335" s="31">
        <v>0</v>
      </c>
      <c r="CE335" s="1" t="s">
        <v>204</v>
      </c>
      <c r="CL335" s="32">
        <f t="shared" si="23"/>
        <v>100</v>
      </c>
      <c r="CM335" s="1" t="e">
        <f>VLOOKUP(O335,definitions_list_lookup!$K$30:$L$54,2,0)</f>
        <v>#N/A</v>
      </c>
    </row>
    <row r="336" spans="1:91">
      <c r="A336" s="27">
        <v>43306</v>
      </c>
      <c r="B336" s="1" t="s">
        <v>225</v>
      </c>
      <c r="D336" s="1" t="s">
        <v>86</v>
      </c>
      <c r="E336" s="1">
        <v>86</v>
      </c>
      <c r="F336" s="1">
        <v>2</v>
      </c>
      <c r="G336" s="2" t="str">
        <f t="shared" si="20"/>
        <v>86-2</v>
      </c>
      <c r="H336" s="1">
        <v>0</v>
      </c>
      <c r="I336" s="1">
        <v>91</v>
      </c>
      <c r="J336" s="3" t="str">
        <f>IF(((VLOOKUP($G336,Depth_Lookup!$A$3:$J$561,9,0))-(I336/100))&gt;=0,"Good","Too Long")</f>
        <v>Good</v>
      </c>
      <c r="K336" s="28">
        <f>(VLOOKUP($G336,Depth_Lookup!$A$3:$J$561,10,0))+(H336/100)</f>
        <v>186.19</v>
      </c>
      <c r="L336" s="28">
        <f>(VLOOKUP($G336,Depth_Lookup!$A$3:$J$561,10,0))+(I336/100)</f>
        <v>187.1</v>
      </c>
      <c r="M336" s="29" t="s">
        <v>263</v>
      </c>
      <c r="N336" s="1">
        <v>6</v>
      </c>
      <c r="P336" s="1" t="s">
        <v>202</v>
      </c>
      <c r="Q336" s="2" t="str">
        <f t="shared" si="21"/>
        <v xml:space="preserve"> Harzburgite</v>
      </c>
      <c r="R336" s="1" t="s">
        <v>100</v>
      </c>
      <c r="S336" s="1" t="str">
        <f t="shared" si="22"/>
        <v>Continuous</v>
      </c>
      <c r="V336" s="1" t="s">
        <v>131</v>
      </c>
      <c r="W336" s="30">
        <f>VLOOKUP(V336,definitions_list_lookup!$A$13:$B$19,2,0)</f>
        <v>4</v>
      </c>
      <c r="X336" s="1" t="s">
        <v>94</v>
      </c>
      <c r="Y336" s="1" t="s">
        <v>203</v>
      </c>
      <c r="AD336" s="6" t="s">
        <v>89</v>
      </c>
      <c r="AE336" s="2">
        <f>VLOOKUP(AD336,definitions_list_lookup!$V$13:$W$16,2,0)</f>
        <v>0</v>
      </c>
      <c r="AH336" s="31">
        <v>84.8</v>
      </c>
      <c r="AI336" s="1">
        <v>3</v>
      </c>
      <c r="AJ336" s="1">
        <v>2</v>
      </c>
      <c r="AK336" s="1" t="s">
        <v>97</v>
      </c>
      <c r="AL336" s="1" t="s">
        <v>98</v>
      </c>
      <c r="AN336" s="31">
        <v>0</v>
      </c>
      <c r="AT336" s="31">
        <v>0</v>
      </c>
      <c r="AZ336" s="31">
        <v>15</v>
      </c>
      <c r="BA336" s="1">
        <v>9</v>
      </c>
      <c r="BB336" s="1">
        <v>3</v>
      </c>
      <c r="BC336" s="1" t="s">
        <v>97</v>
      </c>
      <c r="BD336" s="1" t="s">
        <v>98</v>
      </c>
      <c r="BF336" s="31">
        <v>0</v>
      </c>
      <c r="BL336" s="31">
        <v>0.2</v>
      </c>
      <c r="BM336" s="1">
        <v>0.5</v>
      </c>
      <c r="BN336" s="1">
        <v>0.5</v>
      </c>
      <c r="BO336" s="1" t="s">
        <v>118</v>
      </c>
      <c r="BP336" s="1" t="s">
        <v>98</v>
      </c>
      <c r="BX336" s="31">
        <v>0</v>
      </c>
      <c r="CE336" s="1" t="s">
        <v>204</v>
      </c>
      <c r="CL336" s="32">
        <f t="shared" si="23"/>
        <v>100</v>
      </c>
      <c r="CM336" s="1" t="e">
        <f>VLOOKUP(O336,definitions_list_lookup!$K$30:$L$54,2,0)</f>
        <v>#N/A</v>
      </c>
    </row>
    <row r="337" spans="1:91">
      <c r="A337" s="27">
        <v>43306</v>
      </c>
      <c r="B337" s="1" t="s">
        <v>225</v>
      </c>
      <c r="D337" s="1" t="s">
        <v>86</v>
      </c>
      <c r="E337" s="1">
        <v>86</v>
      </c>
      <c r="F337" s="1">
        <v>3</v>
      </c>
      <c r="G337" s="2" t="str">
        <f t="shared" si="20"/>
        <v>86-3</v>
      </c>
      <c r="H337" s="1">
        <v>0</v>
      </c>
      <c r="I337" s="1">
        <v>36</v>
      </c>
      <c r="J337" s="3" t="str">
        <f>IF(((VLOOKUP($G337,Depth_Lookup!$A$3:$J$561,9,0))-(I337/100))&gt;=0,"Good","Too Long")</f>
        <v>Good</v>
      </c>
      <c r="K337" s="28">
        <f>(VLOOKUP($G337,Depth_Lookup!$A$3:$J$561,10,0))+(H337/100)</f>
        <v>187.1</v>
      </c>
      <c r="L337" s="28">
        <f>(VLOOKUP($G337,Depth_Lookup!$A$3:$J$561,10,0))+(I337/100)</f>
        <v>187.46</v>
      </c>
      <c r="M337" s="29" t="s">
        <v>263</v>
      </c>
      <c r="N337" s="1">
        <v>6</v>
      </c>
      <c r="P337" s="1" t="s">
        <v>202</v>
      </c>
      <c r="Q337" s="2" t="str">
        <f t="shared" si="21"/>
        <v xml:space="preserve"> Harzburgite</v>
      </c>
      <c r="R337" s="1" t="s">
        <v>100</v>
      </c>
      <c r="S337" s="1" t="str">
        <f t="shared" si="22"/>
        <v>Modal</v>
      </c>
      <c r="V337" s="1" t="s">
        <v>131</v>
      </c>
      <c r="W337" s="30">
        <f>VLOOKUP(V337,definitions_list_lookup!$A$13:$B$19,2,0)</f>
        <v>4</v>
      </c>
      <c r="X337" s="1" t="s">
        <v>94</v>
      </c>
      <c r="Y337" s="1" t="s">
        <v>203</v>
      </c>
      <c r="AD337" s="6" t="s">
        <v>89</v>
      </c>
      <c r="AE337" s="2">
        <f>VLOOKUP(AD337,definitions_list_lookup!$V$13:$W$16,2,0)</f>
        <v>0</v>
      </c>
      <c r="AH337" s="31">
        <v>84.8</v>
      </c>
      <c r="AI337" s="1">
        <v>3</v>
      </c>
      <c r="AJ337" s="1">
        <v>2</v>
      </c>
      <c r="AK337" s="1" t="s">
        <v>97</v>
      </c>
      <c r="AL337" s="1" t="s">
        <v>98</v>
      </c>
      <c r="AN337" s="31">
        <v>0</v>
      </c>
      <c r="AT337" s="31">
        <v>0</v>
      </c>
      <c r="AZ337" s="31">
        <v>15</v>
      </c>
      <c r="BA337" s="1">
        <v>9</v>
      </c>
      <c r="BB337" s="1">
        <v>3</v>
      </c>
      <c r="BC337" s="1" t="s">
        <v>97</v>
      </c>
      <c r="BD337" s="1" t="s">
        <v>98</v>
      </c>
      <c r="BF337" s="31">
        <v>0</v>
      </c>
      <c r="BL337" s="31">
        <v>0.2</v>
      </c>
      <c r="BM337" s="1">
        <v>0.5</v>
      </c>
      <c r="BN337" s="1">
        <v>0.5</v>
      </c>
      <c r="BO337" s="1" t="s">
        <v>118</v>
      </c>
      <c r="BP337" s="1" t="s">
        <v>98</v>
      </c>
      <c r="BX337" s="31">
        <v>0</v>
      </c>
      <c r="CE337" s="1" t="s">
        <v>204</v>
      </c>
      <c r="CL337" s="32">
        <f t="shared" si="23"/>
        <v>100</v>
      </c>
      <c r="CM337" s="1" t="e">
        <f>VLOOKUP(O337,definitions_list_lookup!$K$30:$L$54,2,0)</f>
        <v>#N/A</v>
      </c>
    </row>
    <row r="338" spans="1:91">
      <c r="A338" s="27">
        <v>43306</v>
      </c>
      <c r="B338" s="1" t="s">
        <v>225</v>
      </c>
      <c r="D338" s="1" t="s">
        <v>86</v>
      </c>
      <c r="E338" s="1">
        <v>86</v>
      </c>
      <c r="F338" s="1">
        <v>3</v>
      </c>
      <c r="G338" s="2" t="str">
        <f t="shared" si="20"/>
        <v>86-3</v>
      </c>
      <c r="H338" s="1">
        <v>36</v>
      </c>
      <c r="I338" s="1">
        <v>90</v>
      </c>
      <c r="J338" s="3" t="str">
        <f>IF(((VLOOKUP($G338,Depth_Lookup!$A$3:$J$561,9,0))-(I338/100))&gt;=0,"Good","Too Long")</f>
        <v>Good</v>
      </c>
      <c r="K338" s="28">
        <f>(VLOOKUP($G338,Depth_Lookup!$A$3:$J$561,10,0))+(H338/100)</f>
        <v>187.46</v>
      </c>
      <c r="L338" s="28">
        <f>(VLOOKUP($G338,Depth_Lookup!$A$3:$J$561,10,0))+(I338/100)</f>
        <v>188</v>
      </c>
      <c r="M338" s="29">
        <v>33</v>
      </c>
      <c r="N338" s="1" t="s">
        <v>87</v>
      </c>
      <c r="O338" s="1" t="s">
        <v>207</v>
      </c>
      <c r="P338" s="1" t="s">
        <v>91</v>
      </c>
      <c r="Q338" s="2" t="str">
        <f t="shared" si="21"/>
        <v>Orthopyroxene-bearing  Dunite</v>
      </c>
      <c r="R338" s="1" t="s">
        <v>120</v>
      </c>
      <c r="S338" s="1" t="str">
        <f t="shared" si="22"/>
        <v>Modal</v>
      </c>
      <c r="T338" s="1" t="s">
        <v>101</v>
      </c>
      <c r="U338" s="1" t="s">
        <v>102</v>
      </c>
      <c r="V338" s="1" t="s">
        <v>131</v>
      </c>
      <c r="W338" s="30">
        <f>VLOOKUP(V338,definitions_list_lookup!$A$13:$B$19,2,0)</f>
        <v>4</v>
      </c>
      <c r="X338" s="1" t="s">
        <v>94</v>
      </c>
      <c r="Y338" s="1" t="s">
        <v>95</v>
      </c>
      <c r="AD338" s="6" t="s">
        <v>89</v>
      </c>
      <c r="AE338" s="2">
        <f>VLOOKUP(AD338,definitions_list_lookup!$V$13:$W$16,2,0)</f>
        <v>0</v>
      </c>
      <c r="AH338" s="31">
        <v>96.8</v>
      </c>
      <c r="AI338" s="1">
        <v>3</v>
      </c>
      <c r="AJ338" s="1">
        <v>2</v>
      </c>
      <c r="AK338" s="1" t="s">
        <v>125</v>
      </c>
      <c r="AL338" s="1" t="s">
        <v>98</v>
      </c>
      <c r="AN338" s="31">
        <v>0</v>
      </c>
      <c r="AT338" s="31">
        <v>0</v>
      </c>
      <c r="AZ338" s="31">
        <v>3</v>
      </c>
      <c r="BA338" s="1">
        <v>4</v>
      </c>
      <c r="BB338" s="1">
        <v>2</v>
      </c>
      <c r="BC338" s="1" t="s">
        <v>125</v>
      </c>
      <c r="BD338" s="1" t="s">
        <v>98</v>
      </c>
      <c r="BF338" s="31">
        <v>0</v>
      </c>
      <c r="BL338" s="31">
        <v>0.2</v>
      </c>
      <c r="BM338" s="1">
        <v>0.5</v>
      </c>
      <c r="BN338" s="1">
        <v>0.5</v>
      </c>
      <c r="BO338" s="1" t="s">
        <v>97</v>
      </c>
      <c r="BP338" s="1" t="s">
        <v>114</v>
      </c>
      <c r="BX338" s="31">
        <v>0</v>
      </c>
      <c r="CE338" s="1" t="s">
        <v>205</v>
      </c>
      <c r="CL338" s="32">
        <f t="shared" si="23"/>
        <v>100</v>
      </c>
      <c r="CM338" s="1" t="str">
        <f>VLOOKUP(O338,definitions_list_lookup!$K$30:$L$54,2,0)</f>
        <v>Opx-b</v>
      </c>
    </row>
    <row r="339" spans="1:91">
      <c r="A339" s="27">
        <v>43306</v>
      </c>
      <c r="B339" s="1" t="s">
        <v>225</v>
      </c>
      <c r="D339" s="1" t="s">
        <v>86</v>
      </c>
      <c r="E339" s="1">
        <v>86</v>
      </c>
      <c r="F339" s="1">
        <v>3</v>
      </c>
      <c r="G339" s="2" t="str">
        <f t="shared" si="20"/>
        <v>86-3</v>
      </c>
      <c r="H339" s="1">
        <v>90</v>
      </c>
      <c r="I339" s="1">
        <v>95.5</v>
      </c>
      <c r="J339" s="3" t="str">
        <f>IF(((VLOOKUP($G339,Depth_Lookup!$A$3:$J$561,9,0))-(I339/100))&gt;=0,"Good","Too Long")</f>
        <v>Good</v>
      </c>
      <c r="K339" s="28">
        <f>(VLOOKUP($G339,Depth_Lookup!$A$3:$J$561,10,0))+(H339/100)</f>
        <v>188</v>
      </c>
      <c r="L339" s="28">
        <f>(VLOOKUP($G339,Depth_Lookup!$A$3:$J$561,10,0))+(I339/100)</f>
        <v>188.05500000000001</v>
      </c>
      <c r="M339" s="29">
        <v>34</v>
      </c>
      <c r="N339" s="1" t="s">
        <v>87</v>
      </c>
      <c r="P339" s="1" t="s">
        <v>202</v>
      </c>
      <c r="Q339" s="2" t="str">
        <f t="shared" si="21"/>
        <v xml:space="preserve"> Harzburgite</v>
      </c>
      <c r="R339" s="1" t="s">
        <v>120</v>
      </c>
      <c r="S339" s="1" t="str">
        <f t="shared" si="22"/>
        <v>Continuous</v>
      </c>
      <c r="T339" s="1" t="s">
        <v>121</v>
      </c>
      <c r="U339" s="1" t="s">
        <v>102</v>
      </c>
      <c r="V339" s="1" t="s">
        <v>131</v>
      </c>
      <c r="W339" s="30">
        <f>VLOOKUP(V339,definitions_list_lookup!$A$13:$B$19,2,0)</f>
        <v>4</v>
      </c>
      <c r="X339" s="1" t="s">
        <v>94</v>
      </c>
      <c r="Y339" s="1" t="s">
        <v>203</v>
      </c>
      <c r="AD339" s="6" t="s">
        <v>89</v>
      </c>
      <c r="AE339" s="2">
        <f>VLOOKUP(AD339,definitions_list_lookup!$V$13:$W$16,2,0)</f>
        <v>0</v>
      </c>
      <c r="AH339" s="31">
        <v>84.5</v>
      </c>
      <c r="AI339" s="1">
        <v>3</v>
      </c>
      <c r="AJ339" s="1">
        <v>2</v>
      </c>
      <c r="AK339" s="1" t="s">
        <v>97</v>
      </c>
      <c r="AL339" s="1" t="s">
        <v>98</v>
      </c>
      <c r="AN339" s="31">
        <v>0</v>
      </c>
      <c r="AT339" s="31">
        <v>0</v>
      </c>
      <c r="AZ339" s="31">
        <v>15</v>
      </c>
      <c r="BA339" s="1">
        <v>7</v>
      </c>
      <c r="BB339" s="1">
        <v>3</v>
      </c>
      <c r="BC339" s="1" t="s">
        <v>125</v>
      </c>
      <c r="BD339" s="1" t="s">
        <v>98</v>
      </c>
      <c r="BF339" s="31">
        <v>0</v>
      </c>
      <c r="BL339" s="31">
        <v>0.5</v>
      </c>
      <c r="BM339" s="1">
        <v>0.5</v>
      </c>
      <c r="BN339" s="1">
        <v>0.5</v>
      </c>
      <c r="BO339" s="1" t="s">
        <v>97</v>
      </c>
      <c r="BP339" s="1" t="s">
        <v>98</v>
      </c>
      <c r="BX339" s="31">
        <v>0</v>
      </c>
      <c r="CD339" s="1" t="s">
        <v>260</v>
      </c>
      <c r="CE339" s="1" t="s">
        <v>204</v>
      </c>
      <c r="CL339" s="32">
        <f t="shared" si="23"/>
        <v>100</v>
      </c>
      <c r="CM339" s="1" t="e">
        <f>VLOOKUP(O339,definitions_list_lookup!$K$30:$L$54,2,0)</f>
        <v>#N/A</v>
      </c>
    </row>
    <row r="340" spans="1:91">
      <c r="A340" s="27">
        <v>43306</v>
      </c>
      <c r="B340" s="1" t="s">
        <v>225</v>
      </c>
      <c r="D340" s="1" t="s">
        <v>86</v>
      </c>
      <c r="E340" s="1">
        <v>86</v>
      </c>
      <c r="F340" s="1">
        <v>4</v>
      </c>
      <c r="G340" s="2" t="str">
        <f t="shared" si="20"/>
        <v>86-4</v>
      </c>
      <c r="H340" s="1">
        <v>0</v>
      </c>
      <c r="I340" s="1">
        <v>87</v>
      </c>
      <c r="J340" s="3" t="str">
        <f>IF(((VLOOKUP($G340,Depth_Lookup!$A$3:$J$561,9,0))-(I340/100))&gt;=0,"Good","Too Long")</f>
        <v>Good</v>
      </c>
      <c r="K340" s="28">
        <f>(VLOOKUP($G340,Depth_Lookup!$A$3:$J$561,10,0))+(H340/100)</f>
        <v>188.05500000000001</v>
      </c>
      <c r="L340" s="28">
        <f>(VLOOKUP($G340,Depth_Lookup!$A$3:$J$561,10,0))+(I340/100)</f>
        <v>188.92500000000001</v>
      </c>
      <c r="M340" s="29">
        <v>34</v>
      </c>
      <c r="N340" s="1" t="s">
        <v>87</v>
      </c>
      <c r="P340" s="1" t="s">
        <v>202</v>
      </c>
      <c r="Q340" s="2" t="str">
        <f t="shared" si="21"/>
        <v xml:space="preserve"> Harzburgite</v>
      </c>
      <c r="R340" s="1" t="s">
        <v>100</v>
      </c>
      <c r="S340" s="1" t="s">
        <v>100</v>
      </c>
      <c r="V340" s="1" t="s">
        <v>131</v>
      </c>
      <c r="W340" s="30">
        <f>VLOOKUP(V340,definitions_list_lookup!$A$13:$B$19,2,0)</f>
        <v>4</v>
      </c>
      <c r="X340" s="1" t="s">
        <v>94</v>
      </c>
      <c r="Y340" s="1" t="s">
        <v>203</v>
      </c>
      <c r="AD340" s="6" t="s">
        <v>89</v>
      </c>
      <c r="AE340" s="2">
        <f>VLOOKUP(AD340,definitions_list_lookup!$V$13:$W$16,2,0)</f>
        <v>0</v>
      </c>
      <c r="AH340" s="31">
        <v>84.5</v>
      </c>
      <c r="AI340" s="1">
        <v>3</v>
      </c>
      <c r="AJ340" s="1">
        <v>2</v>
      </c>
      <c r="AK340" s="1" t="s">
        <v>97</v>
      </c>
      <c r="AL340" s="1" t="s">
        <v>98</v>
      </c>
      <c r="AN340" s="31">
        <v>0</v>
      </c>
      <c r="AT340" s="31">
        <v>0</v>
      </c>
      <c r="AZ340" s="31">
        <v>15</v>
      </c>
      <c r="BA340" s="1">
        <v>7</v>
      </c>
      <c r="BB340" s="1">
        <v>3</v>
      </c>
      <c r="BC340" s="1" t="s">
        <v>125</v>
      </c>
      <c r="BD340" s="1" t="s">
        <v>98</v>
      </c>
      <c r="BF340" s="31">
        <v>0</v>
      </c>
      <c r="BL340" s="31">
        <v>0.5</v>
      </c>
      <c r="BM340" s="1">
        <v>0.5</v>
      </c>
      <c r="BN340" s="1">
        <v>0.5</v>
      </c>
      <c r="BO340" s="1" t="s">
        <v>97</v>
      </c>
      <c r="BP340" s="1" t="s">
        <v>98</v>
      </c>
      <c r="BX340" s="31">
        <v>0</v>
      </c>
      <c r="CD340" s="1" t="s">
        <v>260</v>
      </c>
      <c r="CE340" s="1" t="s">
        <v>204</v>
      </c>
      <c r="CL340" s="32">
        <f t="shared" si="23"/>
        <v>100</v>
      </c>
      <c r="CM340" s="1" t="e">
        <f>VLOOKUP(O340,definitions_list_lookup!$K$30:$L$54,2,0)</f>
        <v>#N/A</v>
      </c>
    </row>
    <row r="341" spans="1:91">
      <c r="A341" s="27">
        <v>43306</v>
      </c>
      <c r="B341" s="1" t="s">
        <v>225</v>
      </c>
      <c r="D341" s="1" t="s">
        <v>86</v>
      </c>
      <c r="E341" s="1">
        <v>87</v>
      </c>
      <c r="F341" s="1">
        <v>1</v>
      </c>
      <c r="G341" s="2" t="str">
        <f t="shared" si="20"/>
        <v>87-1</v>
      </c>
      <c r="H341" s="1">
        <v>0</v>
      </c>
      <c r="I341" s="1">
        <v>86.5</v>
      </c>
      <c r="J341" s="3" t="str">
        <f>IF(((VLOOKUP($G341,Depth_Lookup!$A$3:$J$561,9,0))-(I341/100))&gt;=0,"Good","Too Long")</f>
        <v>Good</v>
      </c>
      <c r="K341" s="28">
        <f>(VLOOKUP($G341,Depth_Lookup!$A$3:$J$561,10,0))+(H341/100)</f>
        <v>188.6</v>
      </c>
      <c r="L341" s="28">
        <f>(VLOOKUP($G341,Depth_Lookup!$A$3:$J$561,10,0))+(I341/100)</f>
        <v>189.465</v>
      </c>
      <c r="M341" s="29">
        <v>34</v>
      </c>
      <c r="N341" s="1" t="s">
        <v>87</v>
      </c>
      <c r="P341" s="1" t="s">
        <v>202</v>
      </c>
      <c r="Q341" s="2" t="str">
        <f t="shared" si="21"/>
        <v xml:space="preserve"> Harzburgite</v>
      </c>
      <c r="R341" s="1" t="s">
        <v>100</v>
      </c>
      <c r="S341" s="1" t="s">
        <v>100</v>
      </c>
      <c r="V341" s="1" t="s">
        <v>131</v>
      </c>
      <c r="W341" s="30">
        <f>VLOOKUP(V341,definitions_list_lookup!$A$13:$B$19,2,0)</f>
        <v>4</v>
      </c>
      <c r="X341" s="1" t="s">
        <v>94</v>
      </c>
      <c r="Y341" s="1" t="s">
        <v>203</v>
      </c>
      <c r="AD341" s="6" t="s">
        <v>89</v>
      </c>
      <c r="AE341" s="2">
        <f>VLOOKUP(AD341,definitions_list_lookup!$V$13:$W$16,2,0)</f>
        <v>0</v>
      </c>
      <c r="AH341" s="31">
        <v>84.5</v>
      </c>
      <c r="AI341" s="1">
        <v>3</v>
      </c>
      <c r="AJ341" s="1">
        <v>2</v>
      </c>
      <c r="AK341" s="1" t="s">
        <v>97</v>
      </c>
      <c r="AL341" s="1" t="s">
        <v>98</v>
      </c>
      <c r="AN341" s="31">
        <v>0</v>
      </c>
      <c r="AT341" s="31">
        <v>0</v>
      </c>
      <c r="AZ341" s="31">
        <v>15</v>
      </c>
      <c r="BA341" s="1">
        <v>7</v>
      </c>
      <c r="BB341" s="1">
        <v>3</v>
      </c>
      <c r="BC341" s="1" t="s">
        <v>125</v>
      </c>
      <c r="BD341" s="1" t="s">
        <v>98</v>
      </c>
      <c r="BF341" s="31">
        <v>0</v>
      </c>
      <c r="BL341" s="31">
        <v>0.5</v>
      </c>
      <c r="BM341" s="1">
        <v>0.5</v>
      </c>
      <c r="BN341" s="1">
        <v>0.5</v>
      </c>
      <c r="BO341" s="1" t="s">
        <v>97</v>
      </c>
      <c r="BP341" s="1" t="s">
        <v>98</v>
      </c>
      <c r="BX341" s="31">
        <v>0</v>
      </c>
      <c r="CD341" s="1" t="s">
        <v>260</v>
      </c>
      <c r="CE341" s="1" t="s">
        <v>204</v>
      </c>
      <c r="CL341" s="32">
        <f t="shared" si="23"/>
        <v>100</v>
      </c>
      <c r="CM341" s="1" t="e">
        <f>VLOOKUP(O341,definitions_list_lookup!$K$30:$L$54,2,0)</f>
        <v>#N/A</v>
      </c>
    </row>
    <row r="342" spans="1:91">
      <c r="A342" s="27">
        <v>43306</v>
      </c>
      <c r="B342" s="1" t="s">
        <v>225</v>
      </c>
      <c r="D342" s="1" t="s">
        <v>86</v>
      </c>
      <c r="E342" s="1">
        <v>87</v>
      </c>
      <c r="F342" s="1">
        <v>2</v>
      </c>
      <c r="G342" s="2" t="str">
        <f t="shared" si="20"/>
        <v>87-2</v>
      </c>
      <c r="H342" s="1">
        <v>0</v>
      </c>
      <c r="I342" s="1">
        <v>3</v>
      </c>
      <c r="J342" s="3" t="str">
        <f>IF(((VLOOKUP($G342,Depth_Lookup!$A$3:$J$561,9,0))-(I342/100))&gt;=0,"Good","Too Long")</f>
        <v>Good</v>
      </c>
      <c r="K342" s="28">
        <f>(VLOOKUP($G342,Depth_Lookup!$A$3:$J$561,10,0))+(H342/100)</f>
        <v>189.465</v>
      </c>
      <c r="L342" s="28">
        <f>(VLOOKUP($G342,Depth_Lookup!$A$3:$J$561,10,0))+(I342/100)</f>
        <v>189.495</v>
      </c>
      <c r="M342" s="29">
        <v>34</v>
      </c>
      <c r="N342" s="1" t="s">
        <v>87</v>
      </c>
      <c r="P342" s="1" t="s">
        <v>202</v>
      </c>
      <c r="Q342" s="2" t="str">
        <f t="shared" si="21"/>
        <v xml:space="preserve"> Harzburgite</v>
      </c>
      <c r="R342" s="1" t="s">
        <v>100</v>
      </c>
      <c r="S342" s="1" t="s">
        <v>100</v>
      </c>
      <c r="V342" s="1" t="s">
        <v>131</v>
      </c>
      <c r="W342" s="30">
        <f>VLOOKUP(V342,definitions_list_lookup!$A$13:$B$19,2,0)</f>
        <v>4</v>
      </c>
      <c r="X342" s="1" t="s">
        <v>94</v>
      </c>
      <c r="Y342" s="1" t="s">
        <v>203</v>
      </c>
      <c r="AD342" s="6" t="s">
        <v>89</v>
      </c>
      <c r="AE342" s="2">
        <f>VLOOKUP(AD342,definitions_list_lookup!$V$13:$W$16,2,0)</f>
        <v>0</v>
      </c>
      <c r="AH342" s="31">
        <v>84.5</v>
      </c>
      <c r="AI342" s="1">
        <v>3</v>
      </c>
      <c r="AJ342" s="1">
        <v>2</v>
      </c>
      <c r="AK342" s="1" t="s">
        <v>97</v>
      </c>
      <c r="AL342" s="1" t="s">
        <v>98</v>
      </c>
      <c r="AN342" s="31">
        <v>0</v>
      </c>
      <c r="AT342" s="31">
        <v>0</v>
      </c>
      <c r="AZ342" s="31">
        <v>15</v>
      </c>
      <c r="BA342" s="1">
        <v>7</v>
      </c>
      <c r="BB342" s="1">
        <v>3</v>
      </c>
      <c r="BC342" s="1" t="s">
        <v>125</v>
      </c>
      <c r="BD342" s="1" t="s">
        <v>98</v>
      </c>
      <c r="BF342" s="31">
        <v>0</v>
      </c>
      <c r="BL342" s="31">
        <v>0.5</v>
      </c>
      <c r="BM342" s="1">
        <v>0.5</v>
      </c>
      <c r="BN342" s="1">
        <v>0.5</v>
      </c>
      <c r="BO342" s="1" t="s">
        <v>97</v>
      </c>
      <c r="BP342" s="1" t="s">
        <v>98</v>
      </c>
      <c r="BX342" s="31">
        <v>0</v>
      </c>
      <c r="CD342" s="1" t="s">
        <v>260</v>
      </c>
      <c r="CE342" s="1" t="s">
        <v>204</v>
      </c>
      <c r="CL342" s="32">
        <f t="shared" si="23"/>
        <v>100</v>
      </c>
      <c r="CM342" s="1" t="e">
        <f>VLOOKUP(O342,definitions_list_lookup!$K$30:$L$54,2,0)</f>
        <v>#N/A</v>
      </c>
    </row>
    <row r="343" spans="1:91">
      <c r="A343" s="27">
        <v>43306</v>
      </c>
      <c r="B343" s="1" t="s">
        <v>225</v>
      </c>
      <c r="D343" s="1" t="s">
        <v>86</v>
      </c>
      <c r="E343" s="1">
        <v>87</v>
      </c>
      <c r="F343" s="1">
        <v>2</v>
      </c>
      <c r="G343" s="2" t="str">
        <f t="shared" si="20"/>
        <v>87-2</v>
      </c>
      <c r="H343" s="1">
        <v>3</v>
      </c>
      <c r="I343" s="1">
        <v>57.5</v>
      </c>
      <c r="J343" s="3" t="str">
        <f>IF(((VLOOKUP($G343,Depth_Lookup!$A$3:$J$561,9,0))-(I343/100))&gt;=0,"Good","Too Long")</f>
        <v>Good</v>
      </c>
      <c r="K343" s="28">
        <f>(VLOOKUP($G343,Depth_Lookup!$A$3:$J$561,10,0))+(H343/100)</f>
        <v>189.495</v>
      </c>
      <c r="L343" s="28">
        <f>(VLOOKUP($G343,Depth_Lookup!$A$3:$J$561,10,0))+(I343/100)</f>
        <v>190.04</v>
      </c>
      <c r="M343" s="29">
        <v>35</v>
      </c>
      <c r="N343" s="1" t="s">
        <v>87</v>
      </c>
      <c r="O343" s="1" t="s">
        <v>207</v>
      </c>
      <c r="P343" s="1" t="s">
        <v>91</v>
      </c>
      <c r="Q343" s="2" t="str">
        <f t="shared" si="21"/>
        <v>Orthopyroxene-bearing  Dunite</v>
      </c>
      <c r="R343" s="1" t="s">
        <v>92</v>
      </c>
      <c r="S343" s="1" t="str">
        <f t="shared" ref="S343:S388" si="24">R344</f>
        <v>Modal</v>
      </c>
      <c r="V343" s="1" t="s">
        <v>93</v>
      </c>
      <c r="W343" s="30">
        <f>VLOOKUP(V343,definitions_list_lookup!$A$13:$B$19,2,0)</f>
        <v>3</v>
      </c>
      <c r="X343" s="1" t="s">
        <v>94</v>
      </c>
      <c r="Y343" s="1" t="s">
        <v>95</v>
      </c>
      <c r="AD343" s="6" t="s">
        <v>89</v>
      </c>
      <c r="AE343" s="2">
        <f>VLOOKUP(AD343,definitions_list_lookup!$V$13:$W$16,2,0)</f>
        <v>0</v>
      </c>
      <c r="AH343" s="31">
        <v>95</v>
      </c>
      <c r="AI343" s="1">
        <v>1</v>
      </c>
      <c r="AJ343" s="1">
        <v>0.2</v>
      </c>
      <c r="AK343" s="1" t="s">
        <v>125</v>
      </c>
      <c r="AL343" s="1" t="s">
        <v>98</v>
      </c>
      <c r="AN343" s="31">
        <v>0</v>
      </c>
      <c r="AT343" s="31">
        <v>0</v>
      </c>
      <c r="AZ343" s="31">
        <v>4.5</v>
      </c>
      <c r="BA343" s="1">
        <v>1</v>
      </c>
      <c r="BB343" s="1">
        <v>0.5</v>
      </c>
      <c r="BC343" s="1" t="s">
        <v>125</v>
      </c>
      <c r="BD343" s="1" t="s">
        <v>98</v>
      </c>
      <c r="BF343" s="31">
        <v>0</v>
      </c>
      <c r="BL343" s="31">
        <v>0.5</v>
      </c>
      <c r="BM343" s="1">
        <v>0.5</v>
      </c>
      <c r="BN343" s="1">
        <v>0.5</v>
      </c>
      <c r="BO343" s="1" t="s">
        <v>97</v>
      </c>
      <c r="BP343" s="1" t="s">
        <v>98</v>
      </c>
      <c r="BX343" s="31">
        <v>0</v>
      </c>
      <c r="CE343" s="1" t="s">
        <v>232</v>
      </c>
      <c r="CL343" s="32">
        <f t="shared" si="23"/>
        <v>100</v>
      </c>
      <c r="CM343" s="1" t="str">
        <f>VLOOKUP(O343,definitions_list_lookup!$K$30:$L$54,2,0)</f>
        <v>Opx-b</v>
      </c>
    </row>
    <row r="344" spans="1:91">
      <c r="A344" s="27">
        <v>43306</v>
      </c>
      <c r="B344" s="1" t="s">
        <v>225</v>
      </c>
      <c r="D344" s="1" t="s">
        <v>86</v>
      </c>
      <c r="E344" s="1">
        <v>87</v>
      </c>
      <c r="F344" s="1">
        <v>2</v>
      </c>
      <c r="G344" s="2" t="str">
        <f t="shared" si="20"/>
        <v>87-2</v>
      </c>
      <c r="H344" s="1">
        <v>57.5</v>
      </c>
      <c r="I344" s="1">
        <v>79</v>
      </c>
      <c r="J344" s="3" t="str">
        <f>IF(((VLOOKUP($G344,Depth_Lookup!$A$3:$J$561,9,0))-(I344/100))&gt;=0,"Good","Too Long")</f>
        <v>Good</v>
      </c>
      <c r="K344" s="28">
        <f>(VLOOKUP($G344,Depth_Lookup!$A$3:$J$561,10,0))+(H344/100)</f>
        <v>190.04</v>
      </c>
      <c r="L344" s="28">
        <f>(VLOOKUP($G344,Depth_Lookup!$A$3:$J$561,10,0))+(I344/100)</f>
        <v>190.255</v>
      </c>
      <c r="M344" s="29">
        <v>36</v>
      </c>
      <c r="N344" s="1" t="s">
        <v>87</v>
      </c>
      <c r="P344" s="1" t="s">
        <v>202</v>
      </c>
      <c r="Q344" s="2" t="str">
        <f t="shared" si="21"/>
        <v xml:space="preserve"> Harzburgite</v>
      </c>
      <c r="R344" s="1" t="s">
        <v>120</v>
      </c>
      <c r="S344" s="1" t="str">
        <f t="shared" si="24"/>
        <v>Continuous</v>
      </c>
      <c r="T344" s="1" t="s">
        <v>101</v>
      </c>
      <c r="U344" s="1" t="s">
        <v>102</v>
      </c>
      <c r="V344" s="1" t="s">
        <v>131</v>
      </c>
      <c r="W344" s="30">
        <f>VLOOKUP(V344,definitions_list_lookup!$A$13:$B$19,2,0)</f>
        <v>4</v>
      </c>
      <c r="X344" s="1" t="s">
        <v>94</v>
      </c>
      <c r="Y344" s="1" t="s">
        <v>203</v>
      </c>
      <c r="AD344" s="6" t="s">
        <v>89</v>
      </c>
      <c r="AE344" s="2">
        <f>VLOOKUP(AD344,definitions_list_lookup!$V$13:$W$16,2,0)</f>
        <v>0</v>
      </c>
      <c r="AH344" s="31">
        <v>74.5</v>
      </c>
      <c r="AI344" s="1">
        <v>3</v>
      </c>
      <c r="AJ344" s="1">
        <v>1</v>
      </c>
      <c r="AK344" s="1" t="s">
        <v>97</v>
      </c>
      <c r="AL344" s="1" t="s">
        <v>98</v>
      </c>
      <c r="AN344" s="31">
        <v>0</v>
      </c>
      <c r="AT344" s="31">
        <v>0</v>
      </c>
      <c r="AZ344" s="31">
        <v>25</v>
      </c>
      <c r="BA344" s="1">
        <v>6</v>
      </c>
      <c r="BB344" s="1">
        <v>2</v>
      </c>
      <c r="BC344" s="1" t="s">
        <v>97</v>
      </c>
      <c r="BD344" s="1" t="s">
        <v>98</v>
      </c>
      <c r="BF344" s="31">
        <v>0</v>
      </c>
      <c r="BL344" s="31">
        <v>0.5</v>
      </c>
      <c r="BM344" s="1">
        <v>0.5</v>
      </c>
      <c r="BN344" s="1">
        <v>0.5</v>
      </c>
      <c r="BO344" s="1" t="s">
        <v>118</v>
      </c>
      <c r="BP344" s="1" t="s">
        <v>98</v>
      </c>
      <c r="BX344" s="31">
        <v>0</v>
      </c>
      <c r="CE344" s="1" t="s">
        <v>204</v>
      </c>
      <c r="CL344" s="32">
        <f t="shared" si="23"/>
        <v>100</v>
      </c>
      <c r="CM344" s="1" t="e">
        <f>VLOOKUP(O344,definitions_list_lookup!$K$30:$L$54,2,0)</f>
        <v>#N/A</v>
      </c>
    </row>
    <row r="345" spans="1:91">
      <c r="A345" s="27">
        <v>43306</v>
      </c>
      <c r="B345" s="1" t="s">
        <v>225</v>
      </c>
      <c r="D345" s="1" t="s">
        <v>86</v>
      </c>
      <c r="E345" s="1">
        <v>87</v>
      </c>
      <c r="F345" s="1">
        <v>3</v>
      </c>
      <c r="G345" s="2" t="str">
        <f t="shared" si="20"/>
        <v>87-3</v>
      </c>
      <c r="H345" s="1">
        <v>0</v>
      </c>
      <c r="I345" s="1">
        <v>66</v>
      </c>
      <c r="J345" s="3" t="str">
        <f>IF(((VLOOKUP($G345,Depth_Lookup!$A$3:$J$561,9,0))-(I345/100))&gt;=0,"Good","Too Long")</f>
        <v>Good</v>
      </c>
      <c r="K345" s="28">
        <f>(VLOOKUP($G345,Depth_Lookup!$A$3:$J$561,10,0))+(H345/100)</f>
        <v>190.255</v>
      </c>
      <c r="L345" s="28">
        <f>(VLOOKUP($G345,Depth_Lookup!$A$3:$J$561,10,0))+(I345/100)</f>
        <v>190.91499999999999</v>
      </c>
      <c r="M345" s="29">
        <v>36</v>
      </c>
      <c r="N345" s="1" t="s">
        <v>87</v>
      </c>
      <c r="P345" s="1" t="s">
        <v>202</v>
      </c>
      <c r="Q345" s="2" t="str">
        <f t="shared" si="21"/>
        <v xml:space="preserve"> Harzburgite</v>
      </c>
      <c r="R345" s="1" t="s">
        <v>100</v>
      </c>
      <c r="S345" s="1" t="str">
        <f t="shared" si="24"/>
        <v>Continuous</v>
      </c>
      <c r="V345" s="1" t="s">
        <v>131</v>
      </c>
      <c r="W345" s="30">
        <f>VLOOKUP(V345,definitions_list_lookup!$A$13:$B$19,2,0)</f>
        <v>4</v>
      </c>
      <c r="X345" s="1" t="s">
        <v>94</v>
      </c>
      <c r="Y345" s="1" t="s">
        <v>203</v>
      </c>
      <c r="AD345" s="6" t="s">
        <v>89</v>
      </c>
      <c r="AE345" s="2">
        <f>VLOOKUP(AD345,definitions_list_lookup!$V$13:$W$16,2,0)</f>
        <v>0</v>
      </c>
      <c r="AH345" s="31">
        <v>74.5</v>
      </c>
      <c r="AI345" s="1">
        <v>3</v>
      </c>
      <c r="AJ345" s="1">
        <v>1</v>
      </c>
      <c r="AK345" s="1" t="s">
        <v>97</v>
      </c>
      <c r="AL345" s="1" t="s">
        <v>98</v>
      </c>
      <c r="AN345" s="31">
        <v>0</v>
      </c>
      <c r="AT345" s="31">
        <v>0</v>
      </c>
      <c r="AZ345" s="31">
        <v>25</v>
      </c>
      <c r="BA345" s="1">
        <v>6</v>
      </c>
      <c r="BB345" s="1">
        <v>2</v>
      </c>
      <c r="BC345" s="1" t="s">
        <v>97</v>
      </c>
      <c r="BD345" s="1" t="s">
        <v>98</v>
      </c>
      <c r="BF345" s="31">
        <v>0</v>
      </c>
      <c r="BL345" s="31">
        <v>0.5</v>
      </c>
      <c r="BM345" s="1">
        <v>0.5</v>
      </c>
      <c r="BN345" s="1">
        <v>0.5</v>
      </c>
      <c r="BO345" s="1" t="s">
        <v>118</v>
      </c>
      <c r="BP345" s="1" t="s">
        <v>98</v>
      </c>
      <c r="BX345" s="31">
        <v>0</v>
      </c>
      <c r="CE345" s="1" t="s">
        <v>204</v>
      </c>
      <c r="CL345" s="32">
        <f t="shared" si="23"/>
        <v>100</v>
      </c>
      <c r="CM345" s="1" t="e">
        <f>VLOOKUP(O345,definitions_list_lookup!$K$30:$L$54,2,0)</f>
        <v>#N/A</v>
      </c>
    </row>
    <row r="346" spans="1:91">
      <c r="A346" s="27">
        <v>43306</v>
      </c>
      <c r="B346" s="1" t="s">
        <v>225</v>
      </c>
      <c r="D346" s="1" t="s">
        <v>86</v>
      </c>
      <c r="E346" s="1">
        <v>88</v>
      </c>
      <c r="F346" s="1">
        <v>1</v>
      </c>
      <c r="G346" s="2" t="str">
        <f t="shared" si="20"/>
        <v>88-1</v>
      </c>
      <c r="H346" s="1">
        <v>0</v>
      </c>
      <c r="I346" s="1">
        <v>81</v>
      </c>
      <c r="J346" s="3" t="str">
        <f>IF(((VLOOKUP($G346,Depth_Lookup!$A$3:$J$561,9,0))-(I346/100))&gt;=0,"Good","Too Long")</f>
        <v>Good</v>
      </c>
      <c r="K346" s="28">
        <f>(VLOOKUP($G346,Depth_Lookup!$A$3:$J$561,10,0))+(H346/100)</f>
        <v>190.9</v>
      </c>
      <c r="L346" s="28">
        <f>(VLOOKUP($G346,Depth_Lookup!$A$3:$J$561,10,0))+(I346/100)</f>
        <v>191.71</v>
      </c>
      <c r="M346" s="29">
        <v>36</v>
      </c>
      <c r="N346" s="1" t="s">
        <v>87</v>
      </c>
      <c r="P346" s="1" t="s">
        <v>202</v>
      </c>
      <c r="Q346" s="2" t="str">
        <f t="shared" si="21"/>
        <v xml:space="preserve"> Harzburgite</v>
      </c>
      <c r="R346" s="1" t="s">
        <v>100</v>
      </c>
      <c r="S346" s="1" t="str">
        <f t="shared" si="24"/>
        <v>Modal</v>
      </c>
      <c r="V346" s="1" t="s">
        <v>131</v>
      </c>
      <c r="W346" s="30">
        <f>VLOOKUP(V346,definitions_list_lookup!$A$13:$B$19,2,0)</f>
        <v>4</v>
      </c>
      <c r="X346" s="1" t="s">
        <v>94</v>
      </c>
      <c r="Y346" s="1" t="s">
        <v>203</v>
      </c>
      <c r="AD346" s="6" t="s">
        <v>89</v>
      </c>
      <c r="AE346" s="2">
        <f>VLOOKUP(AD346,definitions_list_lookup!$V$13:$W$16,2,0)</f>
        <v>0</v>
      </c>
      <c r="AH346" s="31">
        <v>74.5</v>
      </c>
      <c r="AI346" s="1">
        <v>3</v>
      </c>
      <c r="AJ346" s="1">
        <v>1</v>
      </c>
      <c r="AK346" s="1" t="s">
        <v>97</v>
      </c>
      <c r="AL346" s="1" t="s">
        <v>98</v>
      </c>
      <c r="AN346" s="31">
        <v>0</v>
      </c>
      <c r="AT346" s="31">
        <v>0</v>
      </c>
      <c r="AZ346" s="31">
        <v>25</v>
      </c>
      <c r="BA346" s="1">
        <v>6</v>
      </c>
      <c r="BB346" s="1">
        <v>2</v>
      </c>
      <c r="BC346" s="1" t="s">
        <v>97</v>
      </c>
      <c r="BD346" s="1" t="s">
        <v>98</v>
      </c>
      <c r="BF346" s="31">
        <v>0</v>
      </c>
      <c r="BL346" s="31">
        <v>0.5</v>
      </c>
      <c r="BM346" s="1">
        <v>0.5</v>
      </c>
      <c r="BN346" s="1">
        <v>0.5</v>
      </c>
      <c r="BO346" s="1" t="s">
        <v>118</v>
      </c>
      <c r="BP346" s="1" t="s">
        <v>98</v>
      </c>
      <c r="BX346" s="31">
        <v>0</v>
      </c>
      <c r="CE346" s="1" t="s">
        <v>204</v>
      </c>
      <c r="CL346" s="32">
        <f t="shared" si="23"/>
        <v>100</v>
      </c>
      <c r="CM346" s="1" t="e">
        <f>VLOOKUP(O346,definitions_list_lookup!$K$30:$L$54,2,0)</f>
        <v>#N/A</v>
      </c>
    </row>
    <row r="347" spans="1:91">
      <c r="A347" s="27">
        <v>43306</v>
      </c>
      <c r="B347" s="1" t="s">
        <v>225</v>
      </c>
      <c r="D347" s="1" t="s">
        <v>86</v>
      </c>
      <c r="E347" s="1">
        <v>89</v>
      </c>
      <c r="F347" s="1">
        <v>1</v>
      </c>
      <c r="G347" s="2" t="str">
        <f t="shared" si="20"/>
        <v>89-1</v>
      </c>
      <c r="H347" s="1">
        <v>0</v>
      </c>
      <c r="I347" s="1">
        <v>48</v>
      </c>
      <c r="J347" s="3" t="str">
        <f>IF(((VLOOKUP($G347,Depth_Lookup!$A$3:$J$561,9,0))-(I347/100))&gt;=0,"Good","Too Long")</f>
        <v>Good</v>
      </c>
      <c r="K347" s="28">
        <f>(VLOOKUP($G347,Depth_Lookup!$A$3:$J$561,10,0))+(H347/100)</f>
        <v>191.6</v>
      </c>
      <c r="L347" s="28">
        <f>(VLOOKUP($G347,Depth_Lookup!$A$3:$J$561,10,0))+(I347/100)</f>
        <v>192.07999999999998</v>
      </c>
      <c r="M347" s="29">
        <v>37</v>
      </c>
      <c r="N347" s="1">
        <v>3</v>
      </c>
      <c r="P347" s="1" t="s">
        <v>91</v>
      </c>
      <c r="Q347" s="2" t="str">
        <f t="shared" si="21"/>
        <v xml:space="preserve"> Dunite</v>
      </c>
      <c r="R347" s="1" t="s">
        <v>120</v>
      </c>
      <c r="S347" s="1" t="str">
        <f t="shared" si="24"/>
        <v>Modal</v>
      </c>
      <c r="T347" s="1" t="s">
        <v>101</v>
      </c>
      <c r="U347" s="1" t="s">
        <v>102</v>
      </c>
      <c r="V347" s="1" t="s">
        <v>131</v>
      </c>
      <c r="W347" s="30">
        <f>VLOOKUP(V347,definitions_list_lookup!$A$13:$B$19,2,0)</f>
        <v>4</v>
      </c>
      <c r="X347" s="1" t="s">
        <v>94</v>
      </c>
      <c r="Y347" s="1" t="s">
        <v>95</v>
      </c>
      <c r="AD347" s="6" t="s">
        <v>89</v>
      </c>
      <c r="AE347" s="2">
        <f>VLOOKUP(AD347,definitions_list_lookup!$V$13:$W$16,2,0)</f>
        <v>0</v>
      </c>
      <c r="AH347" s="31">
        <v>99.9</v>
      </c>
      <c r="AI347" s="1">
        <v>7</v>
      </c>
      <c r="AJ347" s="1">
        <v>3</v>
      </c>
      <c r="AK347" s="1" t="s">
        <v>97</v>
      </c>
      <c r="AL347" s="1" t="s">
        <v>98</v>
      </c>
      <c r="AN347" s="31">
        <v>0</v>
      </c>
      <c r="AT347" s="31">
        <v>0</v>
      </c>
      <c r="AZ347" s="31">
        <v>0</v>
      </c>
      <c r="BF347" s="31">
        <v>0</v>
      </c>
      <c r="BL347" s="31">
        <v>0.1</v>
      </c>
      <c r="BM347" s="1">
        <v>0.5</v>
      </c>
      <c r="BN347" s="1">
        <v>0.1</v>
      </c>
      <c r="BO347" s="1" t="s">
        <v>97</v>
      </c>
      <c r="BP347" s="1" t="s">
        <v>114</v>
      </c>
      <c r="BX347" s="31">
        <v>0</v>
      </c>
      <c r="CE347" s="1" t="s">
        <v>205</v>
      </c>
      <c r="CL347" s="32">
        <f t="shared" si="23"/>
        <v>100</v>
      </c>
      <c r="CM347" s="1" t="e">
        <f>VLOOKUP(O347,definitions_list_lookup!$K$30:$L$54,2,0)</f>
        <v>#N/A</v>
      </c>
    </row>
    <row r="348" spans="1:91">
      <c r="A348" s="27">
        <v>43306</v>
      </c>
      <c r="B348" s="1" t="s">
        <v>225</v>
      </c>
      <c r="D348" s="1" t="s">
        <v>86</v>
      </c>
      <c r="E348" s="1">
        <v>89</v>
      </c>
      <c r="F348" s="1">
        <v>1</v>
      </c>
      <c r="G348" s="2" t="str">
        <f t="shared" si="20"/>
        <v>89-1</v>
      </c>
      <c r="H348" s="1">
        <v>48</v>
      </c>
      <c r="I348" s="1">
        <v>63.5</v>
      </c>
      <c r="J348" s="3" t="str">
        <f>IF(((VLOOKUP($G348,Depth_Lookup!$A$3:$J$561,9,0))-(I348/100))&gt;=0,"Good","Too Long")</f>
        <v>Good</v>
      </c>
      <c r="K348" s="28">
        <f>(VLOOKUP($G348,Depth_Lookup!$A$3:$J$561,10,0))+(H348/100)</f>
        <v>192.07999999999998</v>
      </c>
      <c r="L348" s="28">
        <f>(VLOOKUP($G348,Depth_Lookup!$A$3:$J$561,10,0))+(I348/100)</f>
        <v>192.23499999999999</v>
      </c>
      <c r="M348" s="29" t="s">
        <v>264</v>
      </c>
      <c r="N348" s="1">
        <v>2</v>
      </c>
      <c r="P348" s="1" t="s">
        <v>202</v>
      </c>
      <c r="Q348" s="2" t="str">
        <f t="shared" si="21"/>
        <v xml:space="preserve"> Harzburgite</v>
      </c>
      <c r="R348" s="1" t="s">
        <v>120</v>
      </c>
      <c r="S348" s="1" t="str">
        <f t="shared" si="24"/>
        <v>Continuous</v>
      </c>
      <c r="T348" s="1" t="s">
        <v>121</v>
      </c>
      <c r="U348" s="1" t="s">
        <v>102</v>
      </c>
      <c r="V348" s="1" t="s">
        <v>131</v>
      </c>
      <c r="W348" s="30">
        <f>VLOOKUP(V348,definitions_list_lookup!$A$13:$B$19,2,0)</f>
        <v>4</v>
      </c>
      <c r="X348" s="1" t="s">
        <v>94</v>
      </c>
      <c r="Y348" s="1" t="s">
        <v>203</v>
      </c>
      <c r="AD348" s="6" t="s">
        <v>89</v>
      </c>
      <c r="AE348" s="2">
        <f>VLOOKUP(AD348,definitions_list_lookup!$V$13:$W$16,2,0)</f>
        <v>0</v>
      </c>
      <c r="AH348" s="31">
        <v>84.8</v>
      </c>
      <c r="AI348" s="1">
        <v>2</v>
      </c>
      <c r="AJ348" s="1">
        <v>1</v>
      </c>
      <c r="AK348" s="1" t="s">
        <v>97</v>
      </c>
      <c r="AL348" s="1" t="s">
        <v>98</v>
      </c>
      <c r="AN348" s="31">
        <v>0</v>
      </c>
      <c r="AT348" s="31">
        <v>0</v>
      </c>
      <c r="AZ348" s="31">
        <v>15</v>
      </c>
      <c r="BA348" s="1">
        <v>3</v>
      </c>
      <c r="BB348" s="1">
        <v>1</v>
      </c>
      <c r="BC348" s="1" t="s">
        <v>97</v>
      </c>
      <c r="BD348" s="1" t="s">
        <v>98</v>
      </c>
      <c r="BF348" s="31">
        <v>0</v>
      </c>
      <c r="BL348" s="31">
        <v>0.2</v>
      </c>
      <c r="BM348" s="1">
        <v>0.5</v>
      </c>
      <c r="BN348" s="1">
        <v>0.1</v>
      </c>
      <c r="BO348" s="1" t="s">
        <v>97</v>
      </c>
      <c r="BP348" s="1" t="s">
        <v>98</v>
      </c>
      <c r="BX348" s="31">
        <v>0</v>
      </c>
      <c r="CE348" s="1" t="s">
        <v>204</v>
      </c>
      <c r="CL348" s="32">
        <f t="shared" si="23"/>
        <v>100</v>
      </c>
      <c r="CM348" s="1" t="e">
        <f>VLOOKUP(O348,definitions_list_lookup!$K$30:$L$54,2,0)</f>
        <v>#N/A</v>
      </c>
    </row>
    <row r="349" spans="1:91">
      <c r="A349" s="27">
        <v>43306</v>
      </c>
      <c r="B349" s="1" t="s">
        <v>225</v>
      </c>
      <c r="D349" s="1" t="s">
        <v>86</v>
      </c>
      <c r="E349" s="1">
        <v>89</v>
      </c>
      <c r="F349" s="1">
        <v>2</v>
      </c>
      <c r="G349" s="2" t="str">
        <f t="shared" si="20"/>
        <v>89-2</v>
      </c>
      <c r="H349" s="1">
        <v>0</v>
      </c>
      <c r="I349" s="1">
        <v>28</v>
      </c>
      <c r="J349" s="3" t="str">
        <f>IF(((VLOOKUP($G349,Depth_Lookup!$A$3:$J$561,9,0))-(I349/100))&gt;=0,"Good","Too Long")</f>
        <v>Good</v>
      </c>
      <c r="K349" s="28">
        <f>(VLOOKUP($G349,Depth_Lookup!$A$3:$J$561,10,0))+(H349/100)</f>
        <v>192.23500000000001</v>
      </c>
      <c r="L349" s="28">
        <f>(VLOOKUP($G349,Depth_Lookup!$A$3:$J$561,10,0))+(I349/100)</f>
        <v>192.51500000000001</v>
      </c>
      <c r="M349" s="29" t="s">
        <v>264</v>
      </c>
      <c r="N349" s="1">
        <v>2</v>
      </c>
      <c r="P349" s="1" t="s">
        <v>202</v>
      </c>
      <c r="Q349" s="2" t="str">
        <f t="shared" si="21"/>
        <v xml:space="preserve"> Harzburgite</v>
      </c>
      <c r="R349" s="1" t="s">
        <v>100</v>
      </c>
      <c r="S349" s="1" t="str">
        <f t="shared" si="24"/>
        <v>Intrusive</v>
      </c>
      <c r="V349" s="1" t="s">
        <v>131</v>
      </c>
      <c r="W349" s="30">
        <f>VLOOKUP(V349,definitions_list_lookup!$A$13:$B$19,2,0)</f>
        <v>4</v>
      </c>
      <c r="X349" s="1" t="s">
        <v>94</v>
      </c>
      <c r="Y349" s="1" t="s">
        <v>203</v>
      </c>
      <c r="AD349" s="6" t="s">
        <v>89</v>
      </c>
      <c r="AE349" s="2">
        <f>VLOOKUP(AD349,definitions_list_lookup!$V$13:$W$16,2,0)</f>
        <v>0</v>
      </c>
      <c r="AH349" s="31">
        <v>84.8</v>
      </c>
      <c r="AI349" s="1">
        <v>2</v>
      </c>
      <c r="AJ349" s="1">
        <v>1</v>
      </c>
      <c r="AK349" s="1" t="s">
        <v>97</v>
      </c>
      <c r="AL349" s="1" t="s">
        <v>98</v>
      </c>
      <c r="AN349" s="31">
        <v>0</v>
      </c>
      <c r="AT349" s="31">
        <v>0</v>
      </c>
      <c r="AZ349" s="31">
        <v>15</v>
      </c>
      <c r="BA349" s="1">
        <v>3</v>
      </c>
      <c r="BB349" s="1">
        <v>1</v>
      </c>
      <c r="BC349" s="1" t="s">
        <v>97</v>
      </c>
      <c r="BD349" s="1" t="s">
        <v>98</v>
      </c>
      <c r="BF349" s="31">
        <v>0</v>
      </c>
      <c r="BL349" s="31">
        <v>0.2</v>
      </c>
      <c r="BM349" s="1">
        <v>0.5</v>
      </c>
      <c r="BN349" s="1">
        <v>0.1</v>
      </c>
      <c r="BO349" s="1" t="s">
        <v>97</v>
      </c>
      <c r="BP349" s="1" t="s">
        <v>98</v>
      </c>
      <c r="BX349" s="31">
        <v>0</v>
      </c>
      <c r="CE349" s="1" t="s">
        <v>204</v>
      </c>
      <c r="CL349" s="32">
        <f t="shared" si="23"/>
        <v>100</v>
      </c>
      <c r="CM349" s="1" t="e">
        <f>VLOOKUP(O349,definitions_list_lookup!$K$30:$L$54,2,0)</f>
        <v>#N/A</v>
      </c>
    </row>
    <row r="350" spans="1:91">
      <c r="A350" s="27">
        <v>43306</v>
      </c>
      <c r="B350" s="1" t="s">
        <v>225</v>
      </c>
      <c r="D350" s="1" t="s">
        <v>86</v>
      </c>
      <c r="E350" s="1">
        <v>89</v>
      </c>
      <c r="F350" s="1">
        <v>2</v>
      </c>
      <c r="G350" s="2" t="str">
        <f t="shared" si="20"/>
        <v>89-2</v>
      </c>
      <c r="H350" s="1">
        <v>28</v>
      </c>
      <c r="I350" s="1">
        <v>28.5</v>
      </c>
      <c r="J350" s="3" t="str">
        <f>IF(((VLOOKUP($G350,Depth_Lookup!$A$3:$J$561,9,0))-(I350/100))&gt;=0,"Good","Too Long")</f>
        <v>Good</v>
      </c>
      <c r="K350" s="28">
        <f>(VLOOKUP($G350,Depth_Lookup!$A$3:$J$561,10,0))+(H350/100)</f>
        <v>192.51500000000001</v>
      </c>
      <c r="L350" s="28">
        <f>(VLOOKUP($G350,Depth_Lookup!$A$3:$J$561,10,0))+(I350/100)</f>
        <v>192.52</v>
      </c>
      <c r="M350" s="29" t="s">
        <v>265</v>
      </c>
      <c r="N350" s="1">
        <v>1</v>
      </c>
      <c r="P350" s="1" t="s">
        <v>218</v>
      </c>
      <c r="Q350" s="2" t="str">
        <f t="shared" si="21"/>
        <v xml:space="preserve"> Anorthosite</v>
      </c>
      <c r="R350" s="1" t="s">
        <v>105</v>
      </c>
      <c r="S350" s="1" t="str">
        <f t="shared" si="24"/>
        <v>Intrusive</v>
      </c>
      <c r="T350" s="1" t="s">
        <v>101</v>
      </c>
      <c r="U350" s="1" t="s">
        <v>102</v>
      </c>
      <c r="V350" s="1" t="s">
        <v>112</v>
      </c>
      <c r="W350" s="30">
        <f>VLOOKUP(V350,definitions_list_lookup!$A$13:$B$19,2,0)</f>
        <v>5</v>
      </c>
      <c r="X350" s="1" t="s">
        <v>94</v>
      </c>
      <c r="Y350" s="1" t="s">
        <v>95</v>
      </c>
      <c r="AD350" s="6" t="s">
        <v>89</v>
      </c>
      <c r="AE350" s="2">
        <f>VLOOKUP(AD350,definitions_list_lookup!$V$13:$W$16,2,0)</f>
        <v>0</v>
      </c>
      <c r="AH350" s="31">
        <v>0</v>
      </c>
      <c r="AN350" s="31">
        <v>100</v>
      </c>
      <c r="AO350" s="1">
        <v>8</v>
      </c>
      <c r="AP350" s="1">
        <v>3</v>
      </c>
      <c r="AQ350" s="1" t="s">
        <v>125</v>
      </c>
      <c r="AR350" s="1" t="s">
        <v>113</v>
      </c>
      <c r="AT350" s="31">
        <v>0</v>
      </c>
      <c r="AZ350" s="31">
        <v>0</v>
      </c>
      <c r="BF350" s="31">
        <v>0</v>
      </c>
      <c r="BL350" s="31">
        <v>0</v>
      </c>
      <c r="BX350" s="31">
        <v>0</v>
      </c>
      <c r="CE350" s="1" t="s">
        <v>246</v>
      </c>
      <c r="CL350" s="32">
        <f t="shared" si="23"/>
        <v>100</v>
      </c>
      <c r="CM350" s="1" t="e">
        <f>VLOOKUP(O350,definitions_list_lookup!$K$30:$L$54,2,0)</f>
        <v>#N/A</v>
      </c>
    </row>
    <row r="351" spans="1:91">
      <c r="A351" s="27">
        <v>43306</v>
      </c>
      <c r="B351" s="1" t="s">
        <v>225</v>
      </c>
      <c r="D351" s="1" t="s">
        <v>86</v>
      </c>
      <c r="E351" s="1">
        <v>89</v>
      </c>
      <c r="F351" s="1">
        <v>2</v>
      </c>
      <c r="G351" s="2" t="str">
        <f t="shared" si="20"/>
        <v>89-2</v>
      </c>
      <c r="H351" s="1">
        <v>28.5</v>
      </c>
      <c r="I351" s="1">
        <v>74.5</v>
      </c>
      <c r="J351" s="3" t="str">
        <f>IF(((VLOOKUP($G351,Depth_Lookup!$A$3:$J$561,9,0))-(I351/100))&gt;=0,"Good","Too Long")</f>
        <v>Good</v>
      </c>
      <c r="K351" s="28">
        <f>(VLOOKUP($G351,Depth_Lookup!$A$3:$J$561,10,0))+(H351/100)</f>
        <v>192.52</v>
      </c>
      <c r="L351" s="28">
        <f>(VLOOKUP($G351,Depth_Lookup!$A$3:$J$561,10,0))+(I351/100)</f>
        <v>192.98000000000002</v>
      </c>
      <c r="M351" s="29" t="s">
        <v>266</v>
      </c>
      <c r="N351" s="1" t="s">
        <v>87</v>
      </c>
      <c r="P351" s="1" t="s">
        <v>202</v>
      </c>
      <c r="Q351" s="2" t="str">
        <f t="shared" si="21"/>
        <v xml:space="preserve"> Harzburgite</v>
      </c>
      <c r="R351" s="1" t="s">
        <v>105</v>
      </c>
      <c r="S351" s="1" t="str">
        <f t="shared" si="24"/>
        <v>Continuous</v>
      </c>
      <c r="T351" s="1" t="s">
        <v>101</v>
      </c>
      <c r="U351" s="1" t="s">
        <v>102</v>
      </c>
      <c r="V351" s="1" t="s">
        <v>131</v>
      </c>
      <c r="W351" s="30">
        <f>VLOOKUP(V351,definitions_list_lookup!$A$13:$B$19,2,0)</f>
        <v>4</v>
      </c>
      <c r="X351" s="1" t="s">
        <v>94</v>
      </c>
      <c r="Y351" s="1" t="s">
        <v>203</v>
      </c>
      <c r="AD351" s="6" t="s">
        <v>89</v>
      </c>
      <c r="AE351" s="2">
        <f>VLOOKUP(AD351,definitions_list_lookup!$V$13:$W$16,2,0)</f>
        <v>0</v>
      </c>
      <c r="AH351" s="31">
        <v>87.2</v>
      </c>
      <c r="AI351" s="1">
        <v>4</v>
      </c>
      <c r="AJ351" s="1">
        <v>1.5</v>
      </c>
      <c r="AK351" s="1" t="s">
        <v>125</v>
      </c>
      <c r="AL351" s="1" t="s">
        <v>98</v>
      </c>
      <c r="AN351" s="31">
        <v>0</v>
      </c>
      <c r="AT351" s="31">
        <v>0</v>
      </c>
      <c r="AZ351" s="31">
        <v>12</v>
      </c>
      <c r="BA351" s="1">
        <v>9</v>
      </c>
      <c r="BB351" s="1">
        <v>4</v>
      </c>
      <c r="BC351" s="1" t="s">
        <v>125</v>
      </c>
      <c r="BD351" s="1" t="s">
        <v>98</v>
      </c>
      <c r="BF351" s="31">
        <v>0</v>
      </c>
      <c r="BL351" s="31">
        <v>0.2</v>
      </c>
      <c r="BM351" s="1">
        <v>0.5</v>
      </c>
      <c r="BN351" s="1">
        <v>0.5</v>
      </c>
      <c r="BO351" s="1" t="s">
        <v>118</v>
      </c>
      <c r="BP351" s="1" t="s">
        <v>98</v>
      </c>
      <c r="BX351" s="31">
        <v>0</v>
      </c>
      <c r="CE351" s="1" t="s">
        <v>204</v>
      </c>
      <c r="CL351" s="32">
        <f t="shared" si="23"/>
        <v>99.4</v>
      </c>
      <c r="CM351" s="1" t="e">
        <f>VLOOKUP(O351,definitions_list_lookup!$K$30:$L$54,2,0)</f>
        <v>#N/A</v>
      </c>
    </row>
    <row r="352" spans="1:91">
      <c r="A352" s="27">
        <v>43306</v>
      </c>
      <c r="B352" s="1" t="s">
        <v>225</v>
      </c>
      <c r="D352" s="1" t="s">
        <v>86</v>
      </c>
      <c r="E352" s="1">
        <v>89</v>
      </c>
      <c r="F352" s="1">
        <v>3</v>
      </c>
      <c r="G352" s="2" t="str">
        <f t="shared" si="20"/>
        <v>89-3</v>
      </c>
      <c r="H352" s="1">
        <v>0</v>
      </c>
      <c r="I352" s="1">
        <v>84.5</v>
      </c>
      <c r="J352" s="3" t="str">
        <f>IF(((VLOOKUP($G352,Depth_Lookup!$A$3:$J$561,9,0))-(I352/100))&gt;=0,"Good","Too Long")</f>
        <v>Good</v>
      </c>
      <c r="K352" s="28">
        <f>(VLOOKUP($G352,Depth_Lookup!$A$3:$J$561,10,0))+(H352/100)</f>
        <v>192.98</v>
      </c>
      <c r="L352" s="28">
        <f>(VLOOKUP($G352,Depth_Lookup!$A$3:$J$561,10,0))+(I352/100)</f>
        <v>193.82499999999999</v>
      </c>
      <c r="M352" s="29" t="s">
        <v>266</v>
      </c>
      <c r="N352" s="1" t="s">
        <v>87</v>
      </c>
      <c r="P352" s="1" t="s">
        <v>202</v>
      </c>
      <c r="Q352" s="2" t="str">
        <f t="shared" si="21"/>
        <v xml:space="preserve"> Harzburgite</v>
      </c>
      <c r="R352" s="1" t="s">
        <v>100</v>
      </c>
      <c r="S352" s="1" t="str">
        <f t="shared" si="24"/>
        <v>Continuous</v>
      </c>
      <c r="V352" s="1" t="s">
        <v>131</v>
      </c>
      <c r="W352" s="30">
        <f>VLOOKUP(V352,definitions_list_lookup!$A$13:$B$19,2,0)</f>
        <v>4</v>
      </c>
      <c r="X352" s="1" t="s">
        <v>94</v>
      </c>
      <c r="Y352" s="1" t="s">
        <v>203</v>
      </c>
      <c r="AD352" s="6" t="s">
        <v>89</v>
      </c>
      <c r="AE352" s="2">
        <f>VLOOKUP(AD352,definitions_list_lookup!$V$13:$W$16,2,0)</f>
        <v>0</v>
      </c>
      <c r="AH352" s="31">
        <v>87.2</v>
      </c>
      <c r="AI352" s="1">
        <v>4</v>
      </c>
      <c r="AJ352" s="1">
        <v>1.5</v>
      </c>
      <c r="AK352" s="1" t="s">
        <v>125</v>
      </c>
      <c r="AL352" s="1" t="s">
        <v>98</v>
      </c>
      <c r="AN352" s="31">
        <v>0</v>
      </c>
      <c r="AT352" s="31">
        <v>0</v>
      </c>
      <c r="AZ352" s="31">
        <v>12</v>
      </c>
      <c r="BA352" s="1">
        <v>9</v>
      </c>
      <c r="BB352" s="1">
        <v>4</v>
      </c>
      <c r="BC352" s="1" t="s">
        <v>125</v>
      </c>
      <c r="BD352" s="1" t="s">
        <v>98</v>
      </c>
      <c r="BF352" s="31">
        <v>0</v>
      </c>
      <c r="BL352" s="31">
        <v>0.2</v>
      </c>
      <c r="BM352" s="1">
        <v>0.5</v>
      </c>
      <c r="BN352" s="1">
        <v>0.5</v>
      </c>
      <c r="BO352" s="1" t="s">
        <v>118</v>
      </c>
      <c r="BP352" s="1" t="s">
        <v>98</v>
      </c>
      <c r="BX352" s="31">
        <v>0</v>
      </c>
      <c r="CE352" s="1" t="s">
        <v>204</v>
      </c>
      <c r="CL352" s="32">
        <f t="shared" si="23"/>
        <v>99.4</v>
      </c>
      <c r="CM352" s="1" t="e">
        <f>VLOOKUP(O352,definitions_list_lookup!$K$30:$L$54,2,0)</f>
        <v>#N/A</v>
      </c>
    </row>
    <row r="353" spans="1:91">
      <c r="A353" s="27">
        <v>43306</v>
      </c>
      <c r="B353" s="1" t="s">
        <v>225</v>
      </c>
      <c r="D353" s="1" t="s">
        <v>86</v>
      </c>
      <c r="E353" s="1">
        <v>89</v>
      </c>
      <c r="F353" s="1">
        <v>4</v>
      </c>
      <c r="G353" s="2" t="str">
        <f t="shared" si="20"/>
        <v>89-4</v>
      </c>
      <c r="H353" s="1">
        <v>0</v>
      </c>
      <c r="I353" s="1">
        <v>30.5</v>
      </c>
      <c r="J353" s="3" t="str">
        <f>IF(((VLOOKUP($G353,Depth_Lookup!$A$3:$J$561,9,0))-(I353/100))&gt;=0,"Good","Too Long")</f>
        <v>Good</v>
      </c>
      <c r="K353" s="28">
        <f>(VLOOKUP($G353,Depth_Lookup!$A$3:$J$561,10,0))+(H353/100)</f>
        <v>193.82499999999999</v>
      </c>
      <c r="L353" s="28">
        <f>(VLOOKUP($G353,Depth_Lookup!$A$3:$J$561,10,0))+(I353/100)</f>
        <v>194.13</v>
      </c>
      <c r="M353" s="29" t="s">
        <v>266</v>
      </c>
      <c r="N353" s="1" t="s">
        <v>87</v>
      </c>
      <c r="P353" s="1" t="s">
        <v>202</v>
      </c>
      <c r="Q353" s="2" t="str">
        <f t="shared" si="21"/>
        <v xml:space="preserve"> Harzburgite</v>
      </c>
      <c r="R353" s="1" t="s">
        <v>100</v>
      </c>
      <c r="S353" s="1" t="str">
        <f t="shared" si="24"/>
        <v>Intrusive</v>
      </c>
      <c r="V353" s="1" t="s">
        <v>131</v>
      </c>
      <c r="W353" s="30">
        <f>VLOOKUP(V353,definitions_list_lookup!$A$13:$B$19,2,0)</f>
        <v>4</v>
      </c>
      <c r="X353" s="1" t="s">
        <v>94</v>
      </c>
      <c r="Y353" s="1" t="s">
        <v>203</v>
      </c>
      <c r="AD353" s="6" t="s">
        <v>89</v>
      </c>
      <c r="AE353" s="2">
        <f>VLOOKUP(AD353,definitions_list_lookup!$V$13:$W$16,2,0)</f>
        <v>0</v>
      </c>
      <c r="AH353" s="31">
        <v>87.2</v>
      </c>
      <c r="AI353" s="1">
        <v>4</v>
      </c>
      <c r="AJ353" s="1">
        <v>1.5</v>
      </c>
      <c r="AK353" s="1" t="s">
        <v>125</v>
      </c>
      <c r="AL353" s="1" t="s">
        <v>98</v>
      </c>
      <c r="AN353" s="31">
        <v>0</v>
      </c>
      <c r="AT353" s="31">
        <v>0</v>
      </c>
      <c r="AZ353" s="31">
        <v>12</v>
      </c>
      <c r="BA353" s="1">
        <v>9</v>
      </c>
      <c r="BB353" s="1">
        <v>4</v>
      </c>
      <c r="BC353" s="1" t="s">
        <v>125</v>
      </c>
      <c r="BD353" s="1" t="s">
        <v>98</v>
      </c>
      <c r="BF353" s="31">
        <v>0</v>
      </c>
      <c r="BL353" s="31">
        <v>0.2</v>
      </c>
      <c r="BM353" s="1">
        <v>0.5</v>
      </c>
      <c r="BN353" s="1">
        <v>0.5</v>
      </c>
      <c r="BO353" s="1" t="s">
        <v>118</v>
      </c>
      <c r="BP353" s="1" t="s">
        <v>98</v>
      </c>
      <c r="BX353" s="31">
        <v>0</v>
      </c>
      <c r="CE353" s="1" t="s">
        <v>204</v>
      </c>
      <c r="CL353" s="32">
        <f t="shared" si="23"/>
        <v>99.4</v>
      </c>
      <c r="CM353" s="1" t="e">
        <f>VLOOKUP(O353,definitions_list_lookup!$K$30:$L$54,2,0)</f>
        <v>#N/A</v>
      </c>
    </row>
    <row r="354" spans="1:91">
      <c r="A354" s="27">
        <v>43306</v>
      </c>
      <c r="B354" s="1" t="s">
        <v>225</v>
      </c>
      <c r="D354" s="1" t="s">
        <v>86</v>
      </c>
      <c r="E354" s="1">
        <v>89</v>
      </c>
      <c r="F354" s="1">
        <v>4</v>
      </c>
      <c r="G354" s="2" t="str">
        <f t="shared" si="20"/>
        <v>89-4</v>
      </c>
      <c r="H354" s="1">
        <v>30.5</v>
      </c>
      <c r="I354" s="1">
        <v>45</v>
      </c>
      <c r="J354" s="3" t="str">
        <f>IF(((VLOOKUP($G354,Depth_Lookup!$A$3:$J$561,9,0))-(I354/100))&gt;=0,"Good","Too Long")</f>
        <v>Good</v>
      </c>
      <c r="K354" s="28">
        <f>(VLOOKUP($G354,Depth_Lookup!$A$3:$J$561,10,0))+(H354/100)</f>
        <v>194.13</v>
      </c>
      <c r="L354" s="28">
        <f>(VLOOKUP($G354,Depth_Lookup!$A$3:$J$561,10,0))+(I354/100)</f>
        <v>194.27499999999998</v>
      </c>
      <c r="M354" s="29" t="s">
        <v>267</v>
      </c>
      <c r="N354" s="1" t="s">
        <v>87</v>
      </c>
      <c r="O354" s="1" t="s">
        <v>254</v>
      </c>
      <c r="P354" s="1" t="s">
        <v>218</v>
      </c>
      <c r="Q354" s="2" t="str">
        <f t="shared" si="21"/>
        <v>Olivine-bearing  Anorthosite</v>
      </c>
      <c r="R354" s="1" t="s">
        <v>105</v>
      </c>
      <c r="S354" s="1" t="str">
        <f t="shared" si="24"/>
        <v>Intrusive</v>
      </c>
      <c r="T354" s="1" t="s">
        <v>101</v>
      </c>
      <c r="U354" s="1" t="s">
        <v>102</v>
      </c>
      <c r="V354" s="1" t="s">
        <v>112</v>
      </c>
      <c r="W354" s="30">
        <f>VLOOKUP(V354,definitions_list_lookup!$A$13:$B$19,2,0)</f>
        <v>5</v>
      </c>
      <c r="X354" s="1" t="s">
        <v>94</v>
      </c>
      <c r="Y354" s="1" t="s">
        <v>95</v>
      </c>
      <c r="AD354" s="6" t="s">
        <v>89</v>
      </c>
      <c r="AE354" s="2">
        <f>VLOOKUP(AD354,definitions_list_lookup!$V$13:$W$16,2,0)</f>
        <v>0</v>
      </c>
      <c r="AH354" s="31">
        <v>3</v>
      </c>
      <c r="AI354" s="1">
        <v>15</v>
      </c>
      <c r="AJ354" s="1">
        <v>7</v>
      </c>
      <c r="AK354" s="1" t="s">
        <v>151</v>
      </c>
      <c r="AL354" s="1" t="s">
        <v>98</v>
      </c>
      <c r="AN354" s="31">
        <v>96</v>
      </c>
      <c r="AO354" s="1">
        <v>10</v>
      </c>
      <c r="AP354" s="1">
        <v>3</v>
      </c>
      <c r="AQ354" s="1" t="s">
        <v>125</v>
      </c>
      <c r="AR354" s="1" t="s">
        <v>113</v>
      </c>
      <c r="AT354" s="31">
        <v>1</v>
      </c>
      <c r="AU354" s="1">
        <v>8</v>
      </c>
      <c r="AV354" s="1">
        <v>4</v>
      </c>
      <c r="AW354" s="1" t="s">
        <v>125</v>
      </c>
      <c r="AX354" s="1" t="s">
        <v>113</v>
      </c>
      <c r="AZ354" s="31">
        <v>0</v>
      </c>
      <c r="BF354" s="31">
        <v>0</v>
      </c>
      <c r="BL354" s="31">
        <v>0</v>
      </c>
      <c r="BX354" s="31">
        <v>0</v>
      </c>
      <c r="CE354" s="1" t="s">
        <v>268</v>
      </c>
      <c r="CL354" s="32">
        <f t="shared" si="23"/>
        <v>100</v>
      </c>
      <c r="CM354" s="1" t="str">
        <f>VLOOKUP(O354,definitions_list_lookup!$K$30:$L$54,2,0)</f>
        <v>Ol-b</v>
      </c>
    </row>
    <row r="355" spans="1:91">
      <c r="A355" s="27">
        <v>43306</v>
      </c>
      <c r="B355" s="1" t="s">
        <v>225</v>
      </c>
      <c r="D355" s="1" t="s">
        <v>86</v>
      </c>
      <c r="E355" s="1">
        <v>89</v>
      </c>
      <c r="F355" s="1">
        <v>4</v>
      </c>
      <c r="G355" s="2" t="str">
        <f t="shared" si="20"/>
        <v>89-4</v>
      </c>
      <c r="H355" s="1">
        <v>45</v>
      </c>
      <c r="I355" s="1">
        <v>93.5</v>
      </c>
      <c r="J355" s="3" t="str">
        <f>IF(((VLOOKUP($G355,Depth_Lookup!$A$3:$J$561,9,0))-(I355/100))&gt;=0,"Good","Too Long")</f>
        <v>Good</v>
      </c>
      <c r="K355" s="28">
        <f>(VLOOKUP($G355,Depth_Lookup!$A$3:$J$561,10,0))+(H355/100)</f>
        <v>194.27499999999998</v>
      </c>
      <c r="L355" s="28">
        <f>(VLOOKUP($G355,Depth_Lookup!$A$3:$J$561,10,0))+(I355/100)</f>
        <v>194.76</v>
      </c>
      <c r="M355" s="29" t="s">
        <v>269</v>
      </c>
      <c r="N355" s="1" t="s">
        <v>87</v>
      </c>
      <c r="P355" s="1" t="s">
        <v>202</v>
      </c>
      <c r="Q355" s="2" t="str">
        <f t="shared" si="21"/>
        <v xml:space="preserve"> Harzburgite</v>
      </c>
      <c r="R355" s="1" t="s">
        <v>105</v>
      </c>
      <c r="S355" s="1" t="str">
        <f t="shared" si="24"/>
        <v>Continuous</v>
      </c>
      <c r="T355" s="1" t="s">
        <v>101</v>
      </c>
      <c r="U355" s="1" t="s">
        <v>102</v>
      </c>
      <c r="V355" s="1" t="s">
        <v>131</v>
      </c>
      <c r="W355" s="30">
        <f>VLOOKUP(V355,definitions_list_lookup!$A$13:$B$19,2,0)</f>
        <v>4</v>
      </c>
      <c r="X355" s="1" t="s">
        <v>94</v>
      </c>
      <c r="Y355" s="1" t="s">
        <v>203</v>
      </c>
      <c r="AD355" s="6" t="s">
        <v>89</v>
      </c>
      <c r="AE355" s="2">
        <f>VLOOKUP(AD355,definitions_list_lookup!$V$13:$W$16,2,0)</f>
        <v>0</v>
      </c>
      <c r="AH355" s="31">
        <v>79.900000000000006</v>
      </c>
      <c r="AI355" s="1">
        <v>3</v>
      </c>
      <c r="AJ355" s="1">
        <v>1</v>
      </c>
      <c r="AK355" s="1" t="s">
        <v>97</v>
      </c>
      <c r="AL355" s="1" t="s">
        <v>98</v>
      </c>
      <c r="AN355" s="31">
        <v>0</v>
      </c>
      <c r="AT355" s="31">
        <v>0</v>
      </c>
      <c r="AZ355" s="31">
        <v>20</v>
      </c>
      <c r="BA355" s="1">
        <v>6</v>
      </c>
      <c r="BB355" s="1">
        <v>2</v>
      </c>
      <c r="BC355" s="1" t="s">
        <v>97</v>
      </c>
      <c r="BD355" s="1" t="s">
        <v>98</v>
      </c>
      <c r="BF355" s="31">
        <v>0</v>
      </c>
      <c r="BL355" s="31">
        <v>0.1</v>
      </c>
      <c r="BM355" s="1">
        <v>0.5</v>
      </c>
      <c r="BN355" s="1">
        <v>0.1</v>
      </c>
      <c r="BO355" s="1" t="s">
        <v>118</v>
      </c>
      <c r="BP355" s="1" t="s">
        <v>98</v>
      </c>
      <c r="BX355" s="31">
        <v>0</v>
      </c>
      <c r="CE355" s="1" t="s">
        <v>204</v>
      </c>
      <c r="CL355" s="32">
        <f t="shared" si="23"/>
        <v>100</v>
      </c>
      <c r="CM355" s="1" t="e">
        <f>VLOOKUP(O355,definitions_list_lookup!$K$30:$L$54,2,0)</f>
        <v>#N/A</v>
      </c>
    </row>
    <row r="356" spans="1:91">
      <c r="A356" s="27">
        <v>43306</v>
      </c>
      <c r="B356" s="1" t="s">
        <v>225</v>
      </c>
      <c r="D356" s="1" t="s">
        <v>86</v>
      </c>
      <c r="E356" s="1">
        <v>90</v>
      </c>
      <c r="F356" s="1">
        <v>1</v>
      </c>
      <c r="G356" s="2" t="str">
        <f t="shared" si="20"/>
        <v>90-1</v>
      </c>
      <c r="H356" s="1">
        <v>0</v>
      </c>
      <c r="I356" s="1">
        <v>74</v>
      </c>
      <c r="J356" s="3" t="str">
        <f>IF(((VLOOKUP($G356,Depth_Lookup!$A$3:$J$561,9,0))-(I356/100))&gt;=0,"Good","Too Long")</f>
        <v>Good</v>
      </c>
      <c r="K356" s="28">
        <f>(VLOOKUP($G356,Depth_Lookup!$A$3:$J$561,10,0))+(H356/100)</f>
        <v>194.6</v>
      </c>
      <c r="L356" s="28">
        <f>(VLOOKUP($G356,Depth_Lookup!$A$3:$J$561,10,0))+(I356/100)</f>
        <v>195.34</v>
      </c>
      <c r="M356" s="29" t="s">
        <v>269</v>
      </c>
      <c r="N356" s="1" t="s">
        <v>87</v>
      </c>
      <c r="P356" s="1" t="s">
        <v>202</v>
      </c>
      <c r="Q356" s="2" t="str">
        <f t="shared" si="21"/>
        <v xml:space="preserve"> Harzburgite</v>
      </c>
      <c r="R356" s="1" t="s">
        <v>100</v>
      </c>
      <c r="S356" s="1" t="str">
        <f t="shared" si="24"/>
        <v>Continuous</v>
      </c>
      <c r="V356" s="1" t="s">
        <v>131</v>
      </c>
      <c r="W356" s="30">
        <f>VLOOKUP(V356,definitions_list_lookup!$A$13:$B$19,2,0)</f>
        <v>4</v>
      </c>
      <c r="X356" s="1" t="s">
        <v>94</v>
      </c>
      <c r="Y356" s="1" t="s">
        <v>203</v>
      </c>
      <c r="AD356" s="6" t="s">
        <v>89</v>
      </c>
      <c r="AE356" s="2">
        <f>VLOOKUP(AD356,definitions_list_lookup!$V$13:$W$16,2,0)</f>
        <v>0</v>
      </c>
      <c r="AH356" s="31">
        <v>79.900000000000006</v>
      </c>
      <c r="AI356" s="1">
        <v>3</v>
      </c>
      <c r="AJ356" s="1">
        <v>1</v>
      </c>
      <c r="AK356" s="1" t="s">
        <v>97</v>
      </c>
      <c r="AL356" s="1" t="s">
        <v>98</v>
      </c>
      <c r="AN356" s="31">
        <v>0</v>
      </c>
      <c r="AT356" s="31">
        <v>0</v>
      </c>
      <c r="AZ356" s="31">
        <v>20</v>
      </c>
      <c r="BA356" s="1">
        <v>6</v>
      </c>
      <c r="BB356" s="1">
        <v>2</v>
      </c>
      <c r="BC356" s="1" t="s">
        <v>97</v>
      </c>
      <c r="BD356" s="1" t="s">
        <v>98</v>
      </c>
      <c r="BF356" s="31">
        <v>0</v>
      </c>
      <c r="BL356" s="31">
        <v>0.1</v>
      </c>
      <c r="BM356" s="1">
        <v>0.5</v>
      </c>
      <c r="BN356" s="1">
        <v>0.1</v>
      </c>
      <c r="BO356" s="1" t="s">
        <v>118</v>
      </c>
      <c r="BP356" s="1" t="s">
        <v>98</v>
      </c>
      <c r="BX356" s="31">
        <v>0</v>
      </c>
      <c r="CE356" s="1" t="s">
        <v>204</v>
      </c>
      <c r="CL356" s="32">
        <f t="shared" si="23"/>
        <v>100</v>
      </c>
      <c r="CM356" s="1" t="e">
        <f>VLOOKUP(O356,definitions_list_lookup!$K$30:$L$54,2,0)</f>
        <v>#N/A</v>
      </c>
    </row>
    <row r="357" spans="1:91">
      <c r="A357" s="27">
        <v>43306</v>
      </c>
      <c r="B357" s="1" t="s">
        <v>225</v>
      </c>
      <c r="D357" s="1" t="s">
        <v>86</v>
      </c>
      <c r="E357" s="1">
        <v>90</v>
      </c>
      <c r="F357" s="1">
        <v>2</v>
      </c>
      <c r="G357" s="2" t="str">
        <f t="shared" si="20"/>
        <v>90-2</v>
      </c>
      <c r="H357" s="1">
        <v>0</v>
      </c>
      <c r="I357" s="1">
        <v>82.5</v>
      </c>
      <c r="J357" s="3" t="str">
        <f>IF(((VLOOKUP($G357,Depth_Lookup!$A$3:$J$561,9,0))-(I357/100))&gt;=0,"Good","Too Long")</f>
        <v>Good</v>
      </c>
      <c r="K357" s="28">
        <f>(VLOOKUP($G357,Depth_Lookup!$A$3:$J$561,10,0))+(H357/100)</f>
        <v>195.34</v>
      </c>
      <c r="L357" s="28">
        <f>(VLOOKUP($G357,Depth_Lookup!$A$3:$J$561,10,0))+(I357/100)</f>
        <v>196.16499999999999</v>
      </c>
      <c r="M357" s="29" t="s">
        <v>269</v>
      </c>
      <c r="N357" s="1" t="s">
        <v>87</v>
      </c>
      <c r="P357" s="1" t="s">
        <v>202</v>
      </c>
      <c r="Q357" s="2" t="str">
        <f t="shared" si="21"/>
        <v xml:space="preserve"> Harzburgite</v>
      </c>
      <c r="R357" s="1" t="s">
        <v>100</v>
      </c>
      <c r="S357" s="1" t="str">
        <f t="shared" si="24"/>
        <v>Continuous</v>
      </c>
      <c r="V357" s="1" t="s">
        <v>131</v>
      </c>
      <c r="W357" s="30">
        <f>VLOOKUP(V357,definitions_list_lookup!$A$13:$B$19,2,0)</f>
        <v>4</v>
      </c>
      <c r="X357" s="1" t="s">
        <v>94</v>
      </c>
      <c r="Y357" s="1" t="s">
        <v>203</v>
      </c>
      <c r="AD357" s="6" t="s">
        <v>89</v>
      </c>
      <c r="AE357" s="2">
        <f>VLOOKUP(AD357,definitions_list_lookup!$V$13:$W$16,2,0)</f>
        <v>0</v>
      </c>
      <c r="AH357" s="31">
        <v>79.900000000000006</v>
      </c>
      <c r="AI357" s="1">
        <v>3</v>
      </c>
      <c r="AJ357" s="1">
        <v>1</v>
      </c>
      <c r="AK357" s="1" t="s">
        <v>97</v>
      </c>
      <c r="AL357" s="1" t="s">
        <v>98</v>
      </c>
      <c r="AN357" s="31">
        <v>0</v>
      </c>
      <c r="AT357" s="31">
        <v>0</v>
      </c>
      <c r="AZ357" s="31">
        <v>20</v>
      </c>
      <c r="BA357" s="1">
        <v>6</v>
      </c>
      <c r="BB357" s="1">
        <v>2</v>
      </c>
      <c r="BC357" s="1" t="s">
        <v>97</v>
      </c>
      <c r="BD357" s="1" t="s">
        <v>98</v>
      </c>
      <c r="BF357" s="31">
        <v>0</v>
      </c>
      <c r="BL357" s="31">
        <v>0.1</v>
      </c>
      <c r="BM357" s="1">
        <v>0.5</v>
      </c>
      <c r="BN357" s="1">
        <v>0.1</v>
      </c>
      <c r="BO357" s="1" t="s">
        <v>118</v>
      </c>
      <c r="BP357" s="1" t="s">
        <v>98</v>
      </c>
      <c r="BX357" s="31">
        <v>0</v>
      </c>
      <c r="CE357" s="1" t="s">
        <v>204</v>
      </c>
      <c r="CL357" s="32">
        <f t="shared" si="23"/>
        <v>100</v>
      </c>
      <c r="CM357" s="1" t="e">
        <f>VLOOKUP(O357,definitions_list_lookup!$K$30:$L$54,2,0)</f>
        <v>#N/A</v>
      </c>
    </row>
    <row r="358" spans="1:91">
      <c r="A358" s="27">
        <v>43306</v>
      </c>
      <c r="B358" s="1" t="s">
        <v>225</v>
      </c>
      <c r="D358" s="1" t="s">
        <v>86</v>
      </c>
      <c r="E358" s="1">
        <v>90</v>
      </c>
      <c r="F358" s="1">
        <v>3</v>
      </c>
      <c r="G358" s="2" t="str">
        <f t="shared" si="20"/>
        <v>90-3</v>
      </c>
      <c r="H358" s="1">
        <v>0</v>
      </c>
      <c r="I358" s="1">
        <v>75.5</v>
      </c>
      <c r="J358" s="3" t="str">
        <f>IF(((VLOOKUP($G358,Depth_Lookup!$A$3:$J$561,9,0))-(I358/100))&gt;=0,"Good","Too Long")</f>
        <v>Good</v>
      </c>
      <c r="K358" s="28">
        <f>(VLOOKUP($G358,Depth_Lookup!$A$3:$J$561,10,0))+(H358/100)</f>
        <v>196.16499999999999</v>
      </c>
      <c r="L358" s="28">
        <f>(VLOOKUP($G358,Depth_Lookup!$A$3:$J$561,10,0))+(I358/100)</f>
        <v>196.92</v>
      </c>
      <c r="M358" s="29" t="s">
        <v>269</v>
      </c>
      <c r="N358" s="1" t="s">
        <v>87</v>
      </c>
      <c r="P358" s="1" t="s">
        <v>202</v>
      </c>
      <c r="Q358" s="2" t="str">
        <f t="shared" si="21"/>
        <v xml:space="preserve"> Harzburgite</v>
      </c>
      <c r="R358" s="1" t="s">
        <v>100</v>
      </c>
      <c r="S358" s="1" t="str">
        <f t="shared" si="24"/>
        <v>Continuous</v>
      </c>
      <c r="V358" s="1" t="s">
        <v>131</v>
      </c>
      <c r="W358" s="30">
        <f>VLOOKUP(V358,definitions_list_lookup!$A$13:$B$19,2,0)</f>
        <v>4</v>
      </c>
      <c r="X358" s="1" t="s">
        <v>94</v>
      </c>
      <c r="Y358" s="1" t="s">
        <v>203</v>
      </c>
      <c r="AD358" s="6" t="s">
        <v>89</v>
      </c>
      <c r="AE358" s="2">
        <f>VLOOKUP(AD358,definitions_list_lookup!$V$13:$W$16,2,0)</f>
        <v>0</v>
      </c>
      <c r="AH358" s="31">
        <v>79.900000000000006</v>
      </c>
      <c r="AI358" s="1">
        <v>3</v>
      </c>
      <c r="AJ358" s="1">
        <v>1</v>
      </c>
      <c r="AK358" s="1" t="s">
        <v>97</v>
      </c>
      <c r="AL358" s="1" t="s">
        <v>98</v>
      </c>
      <c r="AN358" s="31">
        <v>0</v>
      </c>
      <c r="AT358" s="31">
        <v>0</v>
      </c>
      <c r="AZ358" s="31">
        <v>20</v>
      </c>
      <c r="BA358" s="1">
        <v>6</v>
      </c>
      <c r="BB358" s="1">
        <v>2</v>
      </c>
      <c r="BC358" s="1" t="s">
        <v>97</v>
      </c>
      <c r="BD358" s="1" t="s">
        <v>98</v>
      </c>
      <c r="BF358" s="31">
        <v>0</v>
      </c>
      <c r="BL358" s="31">
        <v>0.1</v>
      </c>
      <c r="BM358" s="1">
        <v>0.5</v>
      </c>
      <c r="BN358" s="1">
        <v>0.1</v>
      </c>
      <c r="BO358" s="1" t="s">
        <v>118</v>
      </c>
      <c r="BP358" s="1" t="s">
        <v>98</v>
      </c>
      <c r="BX358" s="31">
        <v>0</v>
      </c>
      <c r="CE358" s="1" t="s">
        <v>204</v>
      </c>
      <c r="CL358" s="32">
        <f t="shared" si="23"/>
        <v>100</v>
      </c>
      <c r="CM358" s="1" t="e">
        <f>VLOOKUP(O358,definitions_list_lookup!$K$30:$L$54,2,0)</f>
        <v>#N/A</v>
      </c>
    </row>
    <row r="359" spans="1:91">
      <c r="A359" s="27">
        <v>43306</v>
      </c>
      <c r="B359" s="1" t="s">
        <v>225</v>
      </c>
      <c r="D359" s="1" t="s">
        <v>86</v>
      </c>
      <c r="E359" s="1">
        <v>90</v>
      </c>
      <c r="F359" s="1">
        <v>4</v>
      </c>
      <c r="G359" s="2" t="str">
        <f t="shared" si="20"/>
        <v>90-4</v>
      </c>
      <c r="H359" s="1">
        <v>0</v>
      </c>
      <c r="I359" s="1">
        <v>75.5</v>
      </c>
      <c r="J359" s="3" t="str">
        <f>IF(((VLOOKUP($G359,Depth_Lookup!$A$3:$J$561,9,0))-(I359/100))&gt;=0,"Good","Too Long")</f>
        <v>Good</v>
      </c>
      <c r="K359" s="28">
        <f>(VLOOKUP($G359,Depth_Lookup!$A$3:$J$561,10,0))+(H359/100)</f>
        <v>196.92</v>
      </c>
      <c r="L359" s="28">
        <f>(VLOOKUP($G359,Depth_Lookup!$A$3:$J$561,10,0))+(I359/100)</f>
        <v>197.67499999999998</v>
      </c>
      <c r="M359" s="29" t="s">
        <v>269</v>
      </c>
      <c r="N359" s="1" t="s">
        <v>87</v>
      </c>
      <c r="P359" s="1" t="s">
        <v>202</v>
      </c>
      <c r="Q359" s="2" t="str">
        <f t="shared" si="21"/>
        <v xml:space="preserve"> Harzburgite</v>
      </c>
      <c r="R359" s="1" t="s">
        <v>100</v>
      </c>
      <c r="S359" s="1" t="str">
        <f t="shared" si="24"/>
        <v>Continuous</v>
      </c>
      <c r="V359" s="1" t="s">
        <v>131</v>
      </c>
      <c r="W359" s="30">
        <f>VLOOKUP(V359,definitions_list_lookup!$A$13:$B$19,2,0)</f>
        <v>4</v>
      </c>
      <c r="X359" s="1" t="s">
        <v>94</v>
      </c>
      <c r="Y359" s="1" t="s">
        <v>203</v>
      </c>
      <c r="AD359" s="6" t="s">
        <v>89</v>
      </c>
      <c r="AE359" s="2">
        <f>VLOOKUP(AD359,definitions_list_lookup!$V$13:$W$16,2,0)</f>
        <v>0</v>
      </c>
      <c r="AH359" s="31">
        <v>79.900000000000006</v>
      </c>
      <c r="AI359" s="1">
        <v>3</v>
      </c>
      <c r="AJ359" s="1">
        <v>1</v>
      </c>
      <c r="AK359" s="1" t="s">
        <v>97</v>
      </c>
      <c r="AL359" s="1" t="s">
        <v>98</v>
      </c>
      <c r="AN359" s="31">
        <v>0</v>
      </c>
      <c r="AT359" s="31">
        <v>0</v>
      </c>
      <c r="AZ359" s="31">
        <v>20</v>
      </c>
      <c r="BA359" s="1">
        <v>6</v>
      </c>
      <c r="BB359" s="1">
        <v>2</v>
      </c>
      <c r="BC359" s="1" t="s">
        <v>97</v>
      </c>
      <c r="BD359" s="1" t="s">
        <v>98</v>
      </c>
      <c r="BF359" s="31">
        <v>0</v>
      </c>
      <c r="BL359" s="31">
        <v>0.1</v>
      </c>
      <c r="BM359" s="1">
        <v>0.5</v>
      </c>
      <c r="BN359" s="1">
        <v>0.1</v>
      </c>
      <c r="BO359" s="1" t="s">
        <v>118</v>
      </c>
      <c r="BP359" s="1" t="s">
        <v>98</v>
      </c>
      <c r="BX359" s="31">
        <v>0</v>
      </c>
      <c r="CE359" s="1" t="s">
        <v>204</v>
      </c>
      <c r="CL359" s="32">
        <f t="shared" si="23"/>
        <v>100</v>
      </c>
      <c r="CM359" s="1" t="e">
        <f>VLOOKUP(O359,definitions_list_lookup!$K$30:$L$54,2,0)</f>
        <v>#N/A</v>
      </c>
    </row>
    <row r="360" spans="1:91">
      <c r="A360" s="27">
        <v>43306</v>
      </c>
      <c r="B360" s="1" t="s">
        <v>225</v>
      </c>
      <c r="D360" s="1" t="s">
        <v>86</v>
      </c>
      <c r="E360" s="1">
        <v>91</v>
      </c>
      <c r="F360" s="1">
        <v>1</v>
      </c>
      <c r="G360" s="2" t="str">
        <f t="shared" si="20"/>
        <v>91-1</v>
      </c>
      <c r="H360" s="1">
        <v>0</v>
      </c>
      <c r="I360" s="1">
        <v>17</v>
      </c>
      <c r="J360" s="3" t="str">
        <f>IF(((VLOOKUP($G360,Depth_Lookup!$A$3:$J$561,9,0))-(I360/100))&gt;=0,"Good","Too Long")</f>
        <v>Good</v>
      </c>
      <c r="K360" s="28">
        <f>(VLOOKUP($G360,Depth_Lookup!$A$3:$J$561,10,0))+(H360/100)</f>
        <v>197.6</v>
      </c>
      <c r="L360" s="28">
        <f>(VLOOKUP($G360,Depth_Lookup!$A$3:$J$561,10,0))+(I360/100)</f>
        <v>197.76999999999998</v>
      </c>
      <c r="M360" s="29" t="s">
        <v>269</v>
      </c>
      <c r="N360" s="1" t="s">
        <v>87</v>
      </c>
      <c r="P360" s="1" t="s">
        <v>202</v>
      </c>
      <c r="Q360" s="2" t="str">
        <f t="shared" si="21"/>
        <v xml:space="preserve"> Harzburgite</v>
      </c>
      <c r="R360" s="1" t="s">
        <v>100</v>
      </c>
      <c r="S360" s="1" t="str">
        <f t="shared" si="24"/>
        <v>Intrusive</v>
      </c>
      <c r="V360" s="1" t="s">
        <v>131</v>
      </c>
      <c r="W360" s="30">
        <f>VLOOKUP(V360,definitions_list_lookup!$A$13:$B$19,2,0)</f>
        <v>4</v>
      </c>
      <c r="X360" s="1" t="s">
        <v>94</v>
      </c>
      <c r="Y360" s="1" t="s">
        <v>203</v>
      </c>
      <c r="AD360" s="6" t="s">
        <v>89</v>
      </c>
      <c r="AE360" s="2">
        <f>VLOOKUP(AD360,definitions_list_lookup!$V$13:$W$16,2,0)</f>
        <v>0</v>
      </c>
      <c r="AH360" s="31">
        <v>79.900000000000006</v>
      </c>
      <c r="AI360" s="1">
        <v>3</v>
      </c>
      <c r="AJ360" s="1">
        <v>1</v>
      </c>
      <c r="AK360" s="1" t="s">
        <v>97</v>
      </c>
      <c r="AL360" s="1" t="s">
        <v>98</v>
      </c>
      <c r="AN360" s="31">
        <v>0</v>
      </c>
      <c r="AT360" s="31">
        <v>0</v>
      </c>
      <c r="AZ360" s="31">
        <v>20</v>
      </c>
      <c r="BA360" s="1">
        <v>6</v>
      </c>
      <c r="BB360" s="1">
        <v>2</v>
      </c>
      <c r="BC360" s="1" t="s">
        <v>97</v>
      </c>
      <c r="BD360" s="1" t="s">
        <v>98</v>
      </c>
      <c r="BF360" s="31">
        <v>0</v>
      </c>
      <c r="BL360" s="31">
        <v>0.1</v>
      </c>
      <c r="BM360" s="1">
        <v>0.5</v>
      </c>
      <c r="BN360" s="1">
        <v>0.1</v>
      </c>
      <c r="BO360" s="1" t="s">
        <v>118</v>
      </c>
      <c r="BP360" s="1" t="s">
        <v>98</v>
      </c>
      <c r="BX360" s="31">
        <v>0</v>
      </c>
      <c r="CE360" s="1" t="s">
        <v>204</v>
      </c>
      <c r="CL360" s="32">
        <f t="shared" si="23"/>
        <v>100</v>
      </c>
      <c r="CM360" s="1" t="e">
        <f>VLOOKUP(O360,definitions_list_lookup!$K$30:$L$54,2,0)</f>
        <v>#N/A</v>
      </c>
    </row>
    <row r="361" spans="1:91">
      <c r="A361" s="27">
        <v>43306</v>
      </c>
      <c r="B361" s="1" t="s">
        <v>225</v>
      </c>
      <c r="D361" s="1" t="s">
        <v>86</v>
      </c>
      <c r="E361" s="1">
        <v>91</v>
      </c>
      <c r="F361" s="1">
        <v>1</v>
      </c>
      <c r="G361" s="2" t="str">
        <f t="shared" si="20"/>
        <v>91-1</v>
      </c>
      <c r="H361" s="1">
        <v>17</v>
      </c>
      <c r="I361" s="1">
        <v>18</v>
      </c>
      <c r="J361" s="3" t="str">
        <f>IF(((VLOOKUP($G361,Depth_Lookup!$A$3:$J$561,9,0))-(I361/100))&gt;=0,"Good","Too Long")</f>
        <v>Good</v>
      </c>
      <c r="K361" s="28">
        <f>(VLOOKUP($G361,Depth_Lookup!$A$3:$J$561,10,0))+(H361/100)</f>
        <v>197.76999999999998</v>
      </c>
      <c r="L361" s="28">
        <f>(VLOOKUP($G361,Depth_Lookup!$A$3:$J$561,10,0))+(I361/100)</f>
        <v>197.78</v>
      </c>
      <c r="M361" s="29" t="s">
        <v>270</v>
      </c>
      <c r="N361" s="1">
        <v>1</v>
      </c>
      <c r="O361" s="1" t="s">
        <v>254</v>
      </c>
      <c r="P361" s="1" t="s">
        <v>218</v>
      </c>
      <c r="Q361" s="2" t="str">
        <f t="shared" si="21"/>
        <v>Olivine-bearing  Anorthosite</v>
      </c>
      <c r="R361" s="1" t="s">
        <v>105</v>
      </c>
      <c r="S361" s="1" t="str">
        <f t="shared" si="24"/>
        <v>Intrusive</v>
      </c>
      <c r="T361" s="1" t="s">
        <v>101</v>
      </c>
      <c r="U361" s="1" t="s">
        <v>102</v>
      </c>
      <c r="V361" s="1" t="s">
        <v>131</v>
      </c>
      <c r="W361" s="30">
        <f>VLOOKUP(V361,definitions_list_lookup!$A$13:$B$19,2,0)</f>
        <v>4</v>
      </c>
      <c r="X361" s="1" t="s">
        <v>94</v>
      </c>
      <c r="Y361" s="1" t="s">
        <v>95</v>
      </c>
      <c r="AD361" s="6" t="s">
        <v>89</v>
      </c>
      <c r="AE361" s="2">
        <f>VLOOKUP(AD361,definitions_list_lookup!$V$13:$W$16,2,0)</f>
        <v>0</v>
      </c>
      <c r="AH361" s="31">
        <v>2</v>
      </c>
      <c r="AI361" s="1">
        <v>2</v>
      </c>
      <c r="AJ361" s="1">
        <v>1</v>
      </c>
      <c r="AK361" s="1" t="s">
        <v>97</v>
      </c>
      <c r="AL361" s="1" t="s">
        <v>98</v>
      </c>
      <c r="AN361" s="31">
        <v>97</v>
      </c>
      <c r="AO361" s="1">
        <v>3</v>
      </c>
      <c r="AP361" s="1">
        <v>1</v>
      </c>
      <c r="AQ361" s="1" t="s">
        <v>125</v>
      </c>
      <c r="AR361" s="1" t="s">
        <v>113</v>
      </c>
      <c r="AT361" s="31">
        <v>1</v>
      </c>
      <c r="AU361" s="1">
        <v>1</v>
      </c>
      <c r="AV361" s="1">
        <v>0.5</v>
      </c>
      <c r="AW361" s="1" t="s">
        <v>97</v>
      </c>
      <c r="AX361" s="1" t="s">
        <v>98</v>
      </c>
      <c r="AZ361" s="31">
        <v>0</v>
      </c>
      <c r="BF361" s="31">
        <v>0</v>
      </c>
      <c r="BL361" s="31">
        <v>0</v>
      </c>
      <c r="BX361" s="31">
        <v>0</v>
      </c>
      <c r="CE361" s="1" t="s">
        <v>268</v>
      </c>
      <c r="CL361" s="32">
        <f t="shared" si="23"/>
        <v>100</v>
      </c>
      <c r="CM361" s="1" t="str">
        <f>VLOOKUP(O361,definitions_list_lookup!$K$30:$L$54,2,0)</f>
        <v>Ol-b</v>
      </c>
    </row>
    <row r="362" spans="1:91">
      <c r="A362" s="27">
        <v>43306</v>
      </c>
      <c r="B362" s="1" t="s">
        <v>225</v>
      </c>
      <c r="D362" s="1" t="s">
        <v>86</v>
      </c>
      <c r="E362" s="1">
        <v>91</v>
      </c>
      <c r="F362" s="1">
        <v>1</v>
      </c>
      <c r="G362" s="2" t="str">
        <f t="shared" si="20"/>
        <v>91-1</v>
      </c>
      <c r="H362" s="1">
        <v>18</v>
      </c>
      <c r="I362" s="1">
        <v>63</v>
      </c>
      <c r="J362" s="3" t="str">
        <f>IF(((VLOOKUP($G362,Depth_Lookup!$A$3:$J$561,9,0))-(I362/100))&gt;=0,"Good","Too Long")</f>
        <v>Good</v>
      </c>
      <c r="K362" s="28">
        <f>(VLOOKUP($G362,Depth_Lookup!$A$3:$J$561,10,0))+(H362/100)</f>
        <v>197.78</v>
      </c>
      <c r="L362" s="28">
        <f>(VLOOKUP($G362,Depth_Lookup!$A$3:$J$561,10,0))+(I362/100)</f>
        <v>198.23</v>
      </c>
      <c r="M362" s="29" t="s">
        <v>271</v>
      </c>
      <c r="N362" s="1">
        <v>2</v>
      </c>
      <c r="P362" s="1" t="s">
        <v>202</v>
      </c>
      <c r="Q362" s="2" t="str">
        <f t="shared" si="21"/>
        <v xml:space="preserve"> Harzburgite</v>
      </c>
      <c r="R362" s="1" t="s">
        <v>105</v>
      </c>
      <c r="S362" s="1" t="str">
        <f t="shared" si="24"/>
        <v>Continuous</v>
      </c>
      <c r="T362" s="1" t="s">
        <v>101</v>
      </c>
      <c r="U362" s="1" t="s">
        <v>102</v>
      </c>
      <c r="V362" s="1" t="s">
        <v>131</v>
      </c>
      <c r="W362" s="30">
        <f>VLOOKUP(V362,definitions_list_lookup!$A$13:$B$19,2,0)</f>
        <v>4</v>
      </c>
      <c r="X362" s="1" t="s">
        <v>94</v>
      </c>
      <c r="Y362" s="1" t="s">
        <v>203</v>
      </c>
      <c r="AD362" s="6" t="s">
        <v>89</v>
      </c>
      <c r="AE362" s="2">
        <f>VLOOKUP(AD362,definitions_list_lookup!$V$13:$W$16,2,0)</f>
        <v>0</v>
      </c>
      <c r="AH362" s="31">
        <v>79.8</v>
      </c>
      <c r="AI362" s="1">
        <v>2</v>
      </c>
      <c r="AJ362" s="1">
        <v>1</v>
      </c>
      <c r="AK362" s="1" t="s">
        <v>97</v>
      </c>
      <c r="AL362" s="1" t="s">
        <v>98</v>
      </c>
      <c r="AN362" s="31">
        <v>0</v>
      </c>
      <c r="AT362" s="31">
        <v>0</v>
      </c>
      <c r="AZ362" s="31">
        <v>20</v>
      </c>
      <c r="BA362" s="1">
        <v>10</v>
      </c>
      <c r="BB362" s="1">
        <v>4</v>
      </c>
      <c r="BC362" s="1" t="s">
        <v>97</v>
      </c>
      <c r="BD362" s="1" t="s">
        <v>98</v>
      </c>
      <c r="BF362" s="31">
        <v>0</v>
      </c>
      <c r="BL362" s="31">
        <v>0.2</v>
      </c>
      <c r="BM362" s="1">
        <v>0.5</v>
      </c>
      <c r="BN362" s="1">
        <v>0.1</v>
      </c>
      <c r="BO362" s="1" t="s">
        <v>97</v>
      </c>
      <c r="BP362" s="1" t="s">
        <v>98</v>
      </c>
      <c r="BX362" s="31">
        <v>0</v>
      </c>
      <c r="CE362" s="1" t="s">
        <v>204</v>
      </c>
      <c r="CL362" s="32">
        <f t="shared" si="23"/>
        <v>100</v>
      </c>
      <c r="CM362" s="1" t="e">
        <f>VLOOKUP(O362,definitions_list_lookup!$K$30:$L$54,2,0)</f>
        <v>#N/A</v>
      </c>
    </row>
    <row r="363" spans="1:91">
      <c r="A363" s="27">
        <v>43306</v>
      </c>
      <c r="B363" s="1" t="s">
        <v>225</v>
      </c>
      <c r="D363" s="1" t="s">
        <v>86</v>
      </c>
      <c r="E363" s="1">
        <v>91</v>
      </c>
      <c r="F363" s="1">
        <v>2</v>
      </c>
      <c r="G363" s="2" t="str">
        <f t="shared" si="20"/>
        <v>91-2</v>
      </c>
      <c r="H363" s="1">
        <v>0</v>
      </c>
      <c r="I363" s="1">
        <v>7.5</v>
      </c>
      <c r="J363" s="3" t="str">
        <f>IF(((VLOOKUP($G363,Depth_Lookup!$A$3:$J$561,9,0))-(I363/100))&gt;=0,"Good","Too Long")</f>
        <v>Good</v>
      </c>
      <c r="K363" s="28">
        <f>(VLOOKUP($G363,Depth_Lookup!$A$3:$J$561,10,0))+(H363/100)</f>
        <v>198.23</v>
      </c>
      <c r="L363" s="28">
        <f>(VLOOKUP($G363,Depth_Lookup!$A$3:$J$561,10,0))+(I363/100)</f>
        <v>198.30499999999998</v>
      </c>
      <c r="M363" s="29" t="s">
        <v>271</v>
      </c>
      <c r="N363" s="1">
        <v>2</v>
      </c>
      <c r="P363" s="1" t="s">
        <v>202</v>
      </c>
      <c r="Q363" s="2" t="str">
        <f t="shared" si="21"/>
        <v xml:space="preserve"> Harzburgite</v>
      </c>
      <c r="R363" s="1" t="s">
        <v>100</v>
      </c>
      <c r="S363" s="1" t="str">
        <f t="shared" si="24"/>
        <v>Intrusive</v>
      </c>
      <c r="V363" s="1" t="s">
        <v>131</v>
      </c>
      <c r="W363" s="30">
        <f>VLOOKUP(V363,definitions_list_lookup!$A$13:$B$19,2,0)</f>
        <v>4</v>
      </c>
      <c r="X363" s="1" t="s">
        <v>94</v>
      </c>
      <c r="Y363" s="1" t="s">
        <v>203</v>
      </c>
      <c r="AD363" s="6" t="s">
        <v>89</v>
      </c>
      <c r="AE363" s="2">
        <f>VLOOKUP(AD363,definitions_list_lookup!$V$13:$W$16,2,0)</f>
        <v>0</v>
      </c>
      <c r="AH363" s="31">
        <v>79.8</v>
      </c>
      <c r="AI363" s="1">
        <v>2</v>
      </c>
      <c r="AJ363" s="1">
        <v>1</v>
      </c>
      <c r="AK363" s="1" t="s">
        <v>97</v>
      </c>
      <c r="AL363" s="1" t="s">
        <v>98</v>
      </c>
      <c r="AN363" s="31">
        <v>0</v>
      </c>
      <c r="AT363" s="31">
        <v>0</v>
      </c>
      <c r="AZ363" s="31">
        <v>20</v>
      </c>
      <c r="BA363" s="1">
        <v>10</v>
      </c>
      <c r="BB363" s="1">
        <v>4</v>
      </c>
      <c r="BC363" s="1" t="s">
        <v>97</v>
      </c>
      <c r="BD363" s="1" t="s">
        <v>98</v>
      </c>
      <c r="BF363" s="31">
        <v>0</v>
      </c>
      <c r="BL363" s="31">
        <v>0.2</v>
      </c>
      <c r="BM363" s="1">
        <v>0.5</v>
      </c>
      <c r="BN363" s="1">
        <v>0.1</v>
      </c>
      <c r="BO363" s="1" t="s">
        <v>97</v>
      </c>
      <c r="BP363" s="1" t="s">
        <v>98</v>
      </c>
      <c r="BX363" s="31">
        <v>0</v>
      </c>
      <c r="CE363" s="1" t="s">
        <v>204</v>
      </c>
      <c r="CL363" s="32">
        <f t="shared" si="23"/>
        <v>100</v>
      </c>
      <c r="CM363" s="1" t="e">
        <f>VLOOKUP(O363,definitions_list_lookup!$K$30:$L$54,2,0)</f>
        <v>#N/A</v>
      </c>
    </row>
    <row r="364" spans="1:91">
      <c r="A364" s="27">
        <v>43306</v>
      </c>
      <c r="B364" s="1" t="s">
        <v>225</v>
      </c>
      <c r="D364" s="1" t="s">
        <v>86</v>
      </c>
      <c r="E364" s="1">
        <v>91</v>
      </c>
      <c r="F364" s="1">
        <v>2</v>
      </c>
      <c r="G364" s="2" t="str">
        <f t="shared" si="20"/>
        <v>91-2</v>
      </c>
      <c r="H364" s="1">
        <v>7.5</v>
      </c>
      <c r="I364" s="1">
        <v>9</v>
      </c>
      <c r="J364" s="3" t="str">
        <f>IF(((VLOOKUP($G364,Depth_Lookup!$A$3:$J$561,9,0))-(I364/100))&gt;=0,"Good","Too Long")</f>
        <v>Good</v>
      </c>
      <c r="K364" s="28">
        <f>(VLOOKUP($G364,Depth_Lookup!$A$3:$J$561,10,0))+(H364/100)</f>
        <v>198.30499999999998</v>
      </c>
      <c r="L364" s="28">
        <f>(VLOOKUP($G364,Depth_Lookup!$A$3:$J$561,10,0))+(I364/100)</f>
        <v>198.32</v>
      </c>
      <c r="M364" s="29" t="s">
        <v>272</v>
      </c>
      <c r="N364" s="1">
        <v>1</v>
      </c>
      <c r="P364" s="1" t="s">
        <v>234</v>
      </c>
      <c r="Q364" s="2" t="str">
        <f t="shared" si="21"/>
        <v xml:space="preserve"> Troctolite</v>
      </c>
      <c r="R364" s="1" t="s">
        <v>105</v>
      </c>
      <c r="S364" s="1" t="str">
        <f t="shared" si="24"/>
        <v>Intrusive</v>
      </c>
      <c r="T364" s="1" t="s">
        <v>101</v>
      </c>
      <c r="U364" s="1" t="s">
        <v>102</v>
      </c>
      <c r="V364" s="1" t="s">
        <v>131</v>
      </c>
      <c r="W364" s="30">
        <f>VLOOKUP(V364,definitions_list_lookup!$A$13:$B$19,2,0)</f>
        <v>4</v>
      </c>
      <c r="X364" s="1" t="s">
        <v>94</v>
      </c>
      <c r="Y364" s="1" t="s">
        <v>95</v>
      </c>
      <c r="AD364" s="6" t="s">
        <v>89</v>
      </c>
      <c r="AE364" s="2">
        <f>VLOOKUP(AD364,definitions_list_lookup!$V$13:$W$16,2,0)</f>
        <v>0</v>
      </c>
      <c r="AH364" s="31">
        <v>60</v>
      </c>
      <c r="AI364" s="1">
        <v>5</v>
      </c>
      <c r="AJ364" s="1">
        <v>2</v>
      </c>
      <c r="AK364" s="1" t="s">
        <v>97</v>
      </c>
      <c r="AL364" s="1" t="s">
        <v>98</v>
      </c>
      <c r="AN364" s="31">
        <v>40</v>
      </c>
      <c r="AO364" s="1">
        <v>6</v>
      </c>
      <c r="AP364" s="1">
        <v>4</v>
      </c>
      <c r="AQ364" s="1" t="s">
        <v>180</v>
      </c>
      <c r="AR364" s="1" t="s">
        <v>98</v>
      </c>
      <c r="AT364" s="31">
        <v>0</v>
      </c>
      <c r="AZ364" s="31">
        <v>0</v>
      </c>
      <c r="BF364" s="31">
        <v>0</v>
      </c>
      <c r="BL364" s="31">
        <v>0</v>
      </c>
      <c r="BX364" s="31">
        <v>0</v>
      </c>
      <c r="CE364" s="1" t="s">
        <v>273</v>
      </c>
      <c r="CL364" s="32">
        <f t="shared" si="23"/>
        <v>100</v>
      </c>
      <c r="CM364" s="1" t="e">
        <f>VLOOKUP(O364,definitions_list_lookup!$K$30:$L$54,2,0)</f>
        <v>#N/A</v>
      </c>
    </row>
    <row r="365" spans="1:91">
      <c r="A365" s="27">
        <v>43306</v>
      </c>
      <c r="B365" s="1" t="s">
        <v>225</v>
      </c>
      <c r="D365" s="1" t="s">
        <v>86</v>
      </c>
      <c r="E365" s="1">
        <v>91</v>
      </c>
      <c r="F365" s="1">
        <v>2</v>
      </c>
      <c r="G365" s="2" t="str">
        <f t="shared" si="20"/>
        <v>91-2</v>
      </c>
      <c r="H365" s="1">
        <v>9</v>
      </c>
      <c r="I365" s="1">
        <v>96</v>
      </c>
      <c r="J365" s="3" t="str">
        <f>IF(((VLOOKUP($G365,Depth_Lookup!$A$3:$J$561,9,0))-(I365/100))&gt;=0,"Good","Too Long")</f>
        <v>Good</v>
      </c>
      <c r="K365" s="28">
        <f>(VLOOKUP($G365,Depth_Lookup!$A$3:$J$561,10,0))+(H365/100)</f>
        <v>198.32</v>
      </c>
      <c r="L365" s="28">
        <f>(VLOOKUP($G365,Depth_Lookup!$A$3:$J$561,10,0))+(I365/100)</f>
        <v>199.19</v>
      </c>
      <c r="M365" s="29" t="s">
        <v>274</v>
      </c>
      <c r="N365" s="1">
        <v>7</v>
      </c>
      <c r="P365" s="1" t="s">
        <v>202</v>
      </c>
      <c r="Q365" s="2" t="str">
        <f t="shared" si="21"/>
        <v xml:space="preserve"> Harzburgite</v>
      </c>
      <c r="R365" s="1" t="s">
        <v>105</v>
      </c>
      <c r="S365" s="1" t="str">
        <f t="shared" si="24"/>
        <v>Continuous</v>
      </c>
      <c r="T365" s="1" t="s">
        <v>101</v>
      </c>
      <c r="U365" s="1" t="s">
        <v>102</v>
      </c>
      <c r="V365" s="1" t="s">
        <v>131</v>
      </c>
      <c r="W365" s="30">
        <f>VLOOKUP(V365,definitions_list_lookup!$A$13:$B$19,2,0)</f>
        <v>4</v>
      </c>
      <c r="X365" s="1" t="s">
        <v>94</v>
      </c>
      <c r="Y365" s="1" t="s">
        <v>203</v>
      </c>
      <c r="AD365" s="6" t="s">
        <v>89</v>
      </c>
      <c r="AE365" s="2">
        <f>VLOOKUP(AD365,definitions_list_lookup!$V$13:$W$16,2,0)</f>
        <v>0</v>
      </c>
      <c r="AH365" s="31">
        <v>79.900000000000006</v>
      </c>
      <c r="AI365" s="1">
        <v>3</v>
      </c>
      <c r="AJ365" s="1">
        <v>1</v>
      </c>
      <c r="AK365" s="1" t="s">
        <v>97</v>
      </c>
      <c r="AL365" s="1" t="s">
        <v>98</v>
      </c>
      <c r="AN365" s="31">
        <v>0</v>
      </c>
      <c r="AT365" s="31">
        <v>0</v>
      </c>
      <c r="AZ365" s="31">
        <v>20</v>
      </c>
      <c r="BA365" s="1">
        <v>6</v>
      </c>
      <c r="BB365" s="1">
        <v>2</v>
      </c>
      <c r="BC365" s="1" t="s">
        <v>97</v>
      </c>
      <c r="BD365" s="1" t="s">
        <v>98</v>
      </c>
      <c r="BF365" s="31">
        <v>0</v>
      </c>
      <c r="BL365" s="31">
        <v>0.1</v>
      </c>
      <c r="BM365" s="1">
        <v>0.5</v>
      </c>
      <c r="BN365" s="1">
        <v>0.1</v>
      </c>
      <c r="BO365" s="1" t="s">
        <v>118</v>
      </c>
      <c r="BP365" s="1" t="s">
        <v>98</v>
      </c>
      <c r="BX365" s="31">
        <v>0</v>
      </c>
      <c r="CE365" s="1" t="s">
        <v>204</v>
      </c>
      <c r="CL365" s="32">
        <f t="shared" si="23"/>
        <v>100</v>
      </c>
      <c r="CM365" s="1" t="e">
        <f>VLOOKUP(O365,definitions_list_lookup!$K$30:$L$54,2,0)</f>
        <v>#N/A</v>
      </c>
    </row>
    <row r="366" spans="1:91">
      <c r="A366" s="27">
        <v>43306</v>
      </c>
      <c r="B366" s="1" t="s">
        <v>225</v>
      </c>
      <c r="D366" s="1" t="s">
        <v>86</v>
      </c>
      <c r="E366" s="1">
        <v>91</v>
      </c>
      <c r="F366" s="1">
        <v>3</v>
      </c>
      <c r="G366" s="2" t="str">
        <f t="shared" si="20"/>
        <v>91-3</v>
      </c>
      <c r="H366" s="1">
        <v>0</v>
      </c>
      <c r="I366" s="1">
        <v>68</v>
      </c>
      <c r="J366" s="3" t="str">
        <f>IF(((VLOOKUP($G366,Depth_Lookup!$A$3:$J$561,9,0))-(I366/100))&gt;=0,"Good","Too Long")</f>
        <v>Good</v>
      </c>
      <c r="K366" s="28">
        <f>(VLOOKUP($G366,Depth_Lookup!$A$3:$J$561,10,0))+(H366/100)</f>
        <v>199.19</v>
      </c>
      <c r="L366" s="28">
        <f>(VLOOKUP($G366,Depth_Lookup!$A$3:$J$561,10,0))+(I366/100)</f>
        <v>199.87</v>
      </c>
      <c r="M366" s="29" t="s">
        <v>274</v>
      </c>
      <c r="N366" s="1">
        <v>7</v>
      </c>
      <c r="P366" s="1" t="s">
        <v>202</v>
      </c>
      <c r="Q366" s="2" t="str">
        <f t="shared" si="21"/>
        <v xml:space="preserve"> Harzburgite</v>
      </c>
      <c r="R366" s="1" t="s">
        <v>100</v>
      </c>
      <c r="S366" s="1" t="str">
        <f t="shared" si="24"/>
        <v>Continuous</v>
      </c>
      <c r="V366" s="1" t="s">
        <v>131</v>
      </c>
      <c r="W366" s="30">
        <f>VLOOKUP(V366,definitions_list_lookup!$A$13:$B$19,2,0)</f>
        <v>4</v>
      </c>
      <c r="X366" s="1" t="s">
        <v>94</v>
      </c>
      <c r="Y366" s="1" t="s">
        <v>203</v>
      </c>
      <c r="AD366" s="6" t="s">
        <v>89</v>
      </c>
      <c r="AE366" s="2">
        <f>VLOOKUP(AD366,definitions_list_lookup!$V$13:$W$16,2,0)</f>
        <v>0</v>
      </c>
      <c r="AH366" s="31">
        <v>79.900000000000006</v>
      </c>
      <c r="AI366" s="1">
        <v>3</v>
      </c>
      <c r="AJ366" s="1">
        <v>1</v>
      </c>
      <c r="AK366" s="1" t="s">
        <v>97</v>
      </c>
      <c r="AL366" s="1" t="s">
        <v>98</v>
      </c>
      <c r="AN366" s="31">
        <v>0</v>
      </c>
      <c r="AT366" s="31">
        <v>0</v>
      </c>
      <c r="AZ366" s="31">
        <v>20</v>
      </c>
      <c r="BA366" s="1">
        <v>6</v>
      </c>
      <c r="BB366" s="1">
        <v>2</v>
      </c>
      <c r="BC366" s="1" t="s">
        <v>97</v>
      </c>
      <c r="BD366" s="1" t="s">
        <v>98</v>
      </c>
      <c r="BF366" s="31">
        <v>0</v>
      </c>
      <c r="BL366" s="31">
        <v>0.1</v>
      </c>
      <c r="BM366" s="1">
        <v>0.5</v>
      </c>
      <c r="BN366" s="1">
        <v>0.1</v>
      </c>
      <c r="BO366" s="1" t="s">
        <v>118</v>
      </c>
      <c r="BP366" s="1" t="s">
        <v>98</v>
      </c>
      <c r="BX366" s="31">
        <v>0</v>
      </c>
      <c r="CE366" s="1" t="s">
        <v>204</v>
      </c>
      <c r="CL366" s="32">
        <f t="shared" si="23"/>
        <v>100</v>
      </c>
      <c r="CM366" s="1" t="e">
        <f>VLOOKUP(O366,definitions_list_lookup!$K$30:$L$54,2,0)</f>
        <v>#N/A</v>
      </c>
    </row>
    <row r="367" spans="1:91">
      <c r="A367" s="27">
        <v>43306</v>
      </c>
      <c r="B367" s="1" t="s">
        <v>225</v>
      </c>
      <c r="D367" s="1" t="s">
        <v>86</v>
      </c>
      <c r="E367" s="1">
        <v>91</v>
      </c>
      <c r="F367" s="1">
        <v>4</v>
      </c>
      <c r="G367" s="2" t="str">
        <f t="shared" si="20"/>
        <v>91-4</v>
      </c>
      <c r="H367" s="1">
        <v>0</v>
      </c>
      <c r="I367" s="1">
        <v>78</v>
      </c>
      <c r="J367" s="3" t="str">
        <f>IF(((VLOOKUP($G367,Depth_Lookup!$A$3:$J$561,9,0))-(I367/100))&gt;=0,"Good","Too Long")</f>
        <v>Good</v>
      </c>
      <c r="K367" s="28">
        <f>(VLOOKUP($G367,Depth_Lookup!$A$3:$J$561,10,0))+(H367/100)</f>
        <v>199.87</v>
      </c>
      <c r="L367" s="28">
        <f>(VLOOKUP($G367,Depth_Lookup!$A$3:$J$561,10,0))+(I367/100)</f>
        <v>200.65</v>
      </c>
      <c r="M367" s="29" t="s">
        <v>274</v>
      </c>
      <c r="N367" s="1">
        <v>7</v>
      </c>
      <c r="P367" s="1" t="s">
        <v>202</v>
      </c>
      <c r="Q367" s="2" t="str">
        <f t="shared" si="21"/>
        <v xml:space="preserve"> Harzburgite</v>
      </c>
      <c r="R367" s="1" t="s">
        <v>100</v>
      </c>
      <c r="S367" s="1" t="str">
        <f t="shared" si="24"/>
        <v>Continuous</v>
      </c>
      <c r="V367" s="1" t="s">
        <v>131</v>
      </c>
      <c r="W367" s="30">
        <f>VLOOKUP(V367,definitions_list_lookup!$A$13:$B$19,2,0)</f>
        <v>4</v>
      </c>
      <c r="X367" s="1" t="s">
        <v>94</v>
      </c>
      <c r="Y367" s="1" t="s">
        <v>203</v>
      </c>
      <c r="AD367" s="6" t="s">
        <v>89</v>
      </c>
      <c r="AE367" s="2">
        <f>VLOOKUP(AD367,definitions_list_lookup!$V$13:$W$16,2,0)</f>
        <v>0</v>
      </c>
      <c r="AH367" s="31">
        <v>79.900000000000006</v>
      </c>
      <c r="AI367" s="1">
        <v>3</v>
      </c>
      <c r="AJ367" s="1">
        <v>1</v>
      </c>
      <c r="AK367" s="1" t="s">
        <v>97</v>
      </c>
      <c r="AL367" s="1" t="s">
        <v>98</v>
      </c>
      <c r="AN367" s="31">
        <v>0</v>
      </c>
      <c r="AT367" s="31">
        <v>0</v>
      </c>
      <c r="AZ367" s="31">
        <v>20</v>
      </c>
      <c r="BA367" s="1">
        <v>6</v>
      </c>
      <c r="BB367" s="1">
        <v>2</v>
      </c>
      <c r="BC367" s="1" t="s">
        <v>97</v>
      </c>
      <c r="BD367" s="1" t="s">
        <v>98</v>
      </c>
      <c r="BF367" s="31">
        <v>0</v>
      </c>
      <c r="BL367" s="31">
        <v>0.1</v>
      </c>
      <c r="BM367" s="1">
        <v>0.5</v>
      </c>
      <c r="BN367" s="1">
        <v>0.1</v>
      </c>
      <c r="BO367" s="1" t="s">
        <v>118</v>
      </c>
      <c r="BP367" s="1" t="s">
        <v>98</v>
      </c>
      <c r="BX367" s="31">
        <v>0</v>
      </c>
      <c r="CE367" s="1" t="s">
        <v>204</v>
      </c>
      <c r="CL367" s="32">
        <f t="shared" si="23"/>
        <v>100</v>
      </c>
      <c r="CM367" s="1" t="e">
        <f>VLOOKUP(O367,definitions_list_lookup!$K$30:$L$54,2,0)</f>
        <v>#N/A</v>
      </c>
    </row>
    <row r="368" spans="1:91">
      <c r="A368" s="27">
        <v>43306</v>
      </c>
      <c r="B368" s="1" t="s">
        <v>225</v>
      </c>
      <c r="D368" s="1" t="s">
        <v>86</v>
      </c>
      <c r="E368" s="1">
        <v>92</v>
      </c>
      <c r="F368" s="1">
        <v>1</v>
      </c>
      <c r="G368" s="2" t="str">
        <f t="shared" si="20"/>
        <v>92-1</v>
      </c>
      <c r="H368" s="1">
        <v>0</v>
      </c>
      <c r="I368" s="1">
        <v>60</v>
      </c>
      <c r="J368" s="3" t="str">
        <f>IF(((VLOOKUP($G368,Depth_Lookup!$A$3:$J$561,9,0))-(I368/100))&gt;=0,"Good","Too Long")</f>
        <v>Good</v>
      </c>
      <c r="K368" s="28">
        <f>(VLOOKUP($G368,Depth_Lookup!$A$3:$J$561,10,0))+(H368/100)</f>
        <v>200.6</v>
      </c>
      <c r="L368" s="28">
        <f>(VLOOKUP($G368,Depth_Lookup!$A$3:$J$561,10,0))+(I368/100)</f>
        <v>201.2</v>
      </c>
      <c r="M368" s="29" t="s">
        <v>274</v>
      </c>
      <c r="N368" s="1">
        <v>7</v>
      </c>
      <c r="P368" s="1" t="s">
        <v>202</v>
      </c>
      <c r="Q368" s="2" t="str">
        <f t="shared" si="21"/>
        <v xml:space="preserve"> Harzburgite</v>
      </c>
      <c r="R368" s="1" t="s">
        <v>100</v>
      </c>
      <c r="S368" s="1" t="str">
        <f t="shared" si="24"/>
        <v>Intrusive</v>
      </c>
      <c r="V368" s="1" t="s">
        <v>131</v>
      </c>
      <c r="W368" s="30">
        <f>VLOOKUP(V368,definitions_list_lookup!$A$13:$B$19,2,0)</f>
        <v>4</v>
      </c>
      <c r="X368" s="1" t="s">
        <v>94</v>
      </c>
      <c r="Y368" s="1" t="s">
        <v>203</v>
      </c>
      <c r="AD368" s="6" t="s">
        <v>89</v>
      </c>
      <c r="AE368" s="2">
        <f>VLOOKUP(AD368,definitions_list_lookup!$V$13:$W$16,2,0)</f>
        <v>0</v>
      </c>
      <c r="AH368" s="31">
        <v>79.900000000000006</v>
      </c>
      <c r="AI368" s="1">
        <v>3</v>
      </c>
      <c r="AJ368" s="1">
        <v>1</v>
      </c>
      <c r="AK368" s="1" t="s">
        <v>97</v>
      </c>
      <c r="AL368" s="1" t="s">
        <v>98</v>
      </c>
      <c r="AN368" s="31">
        <v>0</v>
      </c>
      <c r="AT368" s="31">
        <v>0</v>
      </c>
      <c r="AZ368" s="31">
        <v>20</v>
      </c>
      <c r="BA368" s="1">
        <v>6</v>
      </c>
      <c r="BB368" s="1">
        <v>2</v>
      </c>
      <c r="BC368" s="1" t="s">
        <v>97</v>
      </c>
      <c r="BD368" s="1" t="s">
        <v>98</v>
      </c>
      <c r="BF368" s="31">
        <v>0</v>
      </c>
      <c r="BL368" s="31">
        <v>0.1</v>
      </c>
      <c r="BM368" s="1">
        <v>0.5</v>
      </c>
      <c r="BN368" s="1">
        <v>0.1</v>
      </c>
      <c r="BO368" s="1" t="s">
        <v>118</v>
      </c>
      <c r="BP368" s="1" t="s">
        <v>98</v>
      </c>
      <c r="BX368" s="31">
        <v>0</v>
      </c>
      <c r="CE368" s="1" t="s">
        <v>204</v>
      </c>
      <c r="CL368" s="32">
        <f t="shared" si="23"/>
        <v>100</v>
      </c>
      <c r="CM368" s="1" t="e">
        <f>VLOOKUP(O368,definitions_list_lookup!$K$30:$L$54,2,0)</f>
        <v>#N/A</v>
      </c>
    </row>
    <row r="369" spans="1:91">
      <c r="A369" s="27">
        <v>43306</v>
      </c>
      <c r="B369" s="1" t="s">
        <v>225</v>
      </c>
      <c r="D369" s="1" t="s">
        <v>86</v>
      </c>
      <c r="E369" s="1">
        <v>92</v>
      </c>
      <c r="F369" s="1">
        <v>1</v>
      </c>
      <c r="G369" s="2" t="str">
        <f t="shared" si="20"/>
        <v>92-1</v>
      </c>
      <c r="H369" s="1">
        <v>60</v>
      </c>
      <c r="I369" s="1">
        <v>61</v>
      </c>
      <c r="J369" s="3" t="str">
        <f>IF(((VLOOKUP($G369,Depth_Lookup!$A$3:$J$561,9,0))-(I369/100))&gt;=0,"Good","Too Long")</f>
        <v>Good</v>
      </c>
      <c r="K369" s="28">
        <f>(VLOOKUP($G369,Depth_Lookup!$A$3:$J$561,10,0))+(H369/100)</f>
        <v>201.2</v>
      </c>
      <c r="L369" s="28">
        <f>(VLOOKUP($G369,Depth_Lookup!$A$3:$J$561,10,0))+(I369/100)</f>
        <v>201.21</v>
      </c>
      <c r="M369" s="29" t="s">
        <v>275</v>
      </c>
      <c r="N369" s="1">
        <v>1</v>
      </c>
      <c r="O369" s="1" t="s">
        <v>254</v>
      </c>
      <c r="P369" s="1" t="s">
        <v>214</v>
      </c>
      <c r="Q369" s="2" t="str">
        <f t="shared" si="21"/>
        <v>Olivine-bearing  Websterite</v>
      </c>
      <c r="R369" s="1" t="s">
        <v>105</v>
      </c>
      <c r="S369" s="1" t="str">
        <f t="shared" si="24"/>
        <v>Intrusive</v>
      </c>
      <c r="T369" s="1" t="s">
        <v>101</v>
      </c>
      <c r="U369" s="1" t="s">
        <v>219</v>
      </c>
      <c r="V369" s="1" t="s">
        <v>131</v>
      </c>
      <c r="W369" s="30">
        <f>VLOOKUP(V369,definitions_list_lookup!$A$13:$B$19,2,0)</f>
        <v>4</v>
      </c>
      <c r="X369" s="1" t="s">
        <v>94</v>
      </c>
      <c r="Y369" s="1" t="s">
        <v>95</v>
      </c>
      <c r="AD369" s="6" t="s">
        <v>89</v>
      </c>
      <c r="AE369" s="2">
        <f>VLOOKUP(AD369,definitions_list_lookup!$V$13:$W$16,2,0)</f>
        <v>0</v>
      </c>
      <c r="AH369" s="31">
        <v>5</v>
      </c>
      <c r="AI369" s="1">
        <v>1.5</v>
      </c>
      <c r="AJ369" s="1">
        <v>1</v>
      </c>
      <c r="AK369" s="1" t="s">
        <v>97</v>
      </c>
      <c r="AL369" s="1" t="s">
        <v>98</v>
      </c>
      <c r="AN369" s="31">
        <v>0</v>
      </c>
      <c r="AT369" s="31">
        <v>15</v>
      </c>
      <c r="AU369" s="1">
        <v>3</v>
      </c>
      <c r="AV369" s="1">
        <v>2</v>
      </c>
      <c r="AW369" s="1" t="s">
        <v>97</v>
      </c>
      <c r="AX369" s="1" t="s">
        <v>98</v>
      </c>
      <c r="AZ369" s="31">
        <v>80</v>
      </c>
      <c r="BA369" s="1">
        <v>3</v>
      </c>
      <c r="BB369" s="1">
        <v>2</v>
      </c>
      <c r="BC369" s="1" t="s">
        <v>125</v>
      </c>
      <c r="BD369" s="1" t="s">
        <v>98</v>
      </c>
      <c r="BF369" s="31">
        <v>0</v>
      </c>
      <c r="BL369" s="31">
        <v>0</v>
      </c>
      <c r="BX369" s="31">
        <v>0</v>
      </c>
      <c r="CE369" s="1" t="s">
        <v>276</v>
      </c>
      <c r="CL369" s="32">
        <f t="shared" si="23"/>
        <v>100</v>
      </c>
      <c r="CM369" s="1" t="str">
        <f>VLOOKUP(O369,definitions_list_lookup!$K$30:$L$54,2,0)</f>
        <v>Ol-b</v>
      </c>
    </row>
    <row r="370" spans="1:91">
      <c r="A370" s="27">
        <v>43306</v>
      </c>
      <c r="B370" s="1" t="s">
        <v>225</v>
      </c>
      <c r="D370" s="1" t="s">
        <v>86</v>
      </c>
      <c r="E370" s="1">
        <v>92</v>
      </c>
      <c r="F370" s="1">
        <v>1</v>
      </c>
      <c r="G370" s="2" t="str">
        <f t="shared" si="20"/>
        <v>92-1</v>
      </c>
      <c r="H370" s="1">
        <v>61</v>
      </c>
      <c r="I370" s="1">
        <v>70</v>
      </c>
      <c r="J370" s="3" t="str">
        <f>IF(((VLOOKUP($G370,Depth_Lookup!$A$3:$J$561,9,0))-(I370/100))&gt;=0,"Good","Too Long")</f>
        <v>Good</v>
      </c>
      <c r="K370" s="28">
        <f>(VLOOKUP($G370,Depth_Lookup!$A$3:$J$561,10,0))+(H370/100)</f>
        <v>201.21</v>
      </c>
      <c r="L370" s="28">
        <f>(VLOOKUP($G370,Depth_Lookup!$A$3:$J$561,10,0))+(I370/100)</f>
        <v>201.29999999999998</v>
      </c>
      <c r="M370" s="29" t="s">
        <v>277</v>
      </c>
      <c r="N370" s="1">
        <v>2</v>
      </c>
      <c r="P370" s="1" t="s">
        <v>202</v>
      </c>
      <c r="Q370" s="2" t="str">
        <f t="shared" si="21"/>
        <v xml:space="preserve"> Harzburgite</v>
      </c>
      <c r="R370" s="1" t="s">
        <v>105</v>
      </c>
      <c r="S370" s="1" t="str">
        <f t="shared" si="24"/>
        <v>Continuous</v>
      </c>
      <c r="T370" s="1" t="s">
        <v>101</v>
      </c>
      <c r="U370" s="1" t="s">
        <v>219</v>
      </c>
      <c r="V370" s="1" t="s">
        <v>131</v>
      </c>
      <c r="W370" s="30">
        <f>VLOOKUP(V370,definitions_list_lookup!$A$13:$B$19,2,0)</f>
        <v>4</v>
      </c>
      <c r="X370" s="1" t="s">
        <v>94</v>
      </c>
      <c r="Y370" s="1" t="s">
        <v>203</v>
      </c>
      <c r="AD370" s="6" t="s">
        <v>89</v>
      </c>
      <c r="AE370" s="2">
        <f>VLOOKUP(AD370,definitions_list_lookup!$V$13:$W$16,2,0)</f>
        <v>0</v>
      </c>
      <c r="AH370" s="31">
        <v>84.9</v>
      </c>
      <c r="AI370" s="1">
        <v>1.5</v>
      </c>
      <c r="AJ370" s="1">
        <v>1</v>
      </c>
      <c r="AK370" s="1" t="s">
        <v>97</v>
      </c>
      <c r="AL370" s="1" t="s">
        <v>98</v>
      </c>
      <c r="AN370" s="31">
        <v>0</v>
      </c>
      <c r="AT370" s="31">
        <v>0</v>
      </c>
      <c r="AZ370" s="31">
        <v>15</v>
      </c>
      <c r="BA370" s="1">
        <v>8</v>
      </c>
      <c r="BB370" s="1">
        <v>3</v>
      </c>
      <c r="BC370" s="1" t="s">
        <v>97</v>
      </c>
      <c r="BD370" s="1" t="s">
        <v>98</v>
      </c>
      <c r="BF370" s="31">
        <v>0</v>
      </c>
      <c r="BL370" s="31">
        <v>0.1</v>
      </c>
      <c r="BM370" s="1">
        <v>0.5</v>
      </c>
      <c r="BN370" s="1">
        <v>0.2</v>
      </c>
      <c r="BO370" s="1" t="s">
        <v>118</v>
      </c>
      <c r="BP370" s="1" t="s">
        <v>98</v>
      </c>
      <c r="BX370" s="31">
        <v>0</v>
      </c>
      <c r="CE370" s="1" t="s">
        <v>204</v>
      </c>
      <c r="CL370" s="32">
        <f t="shared" si="23"/>
        <v>100</v>
      </c>
      <c r="CM370" s="1" t="e">
        <f>VLOOKUP(O370,definitions_list_lookup!$K$30:$L$54,2,0)</f>
        <v>#N/A</v>
      </c>
    </row>
    <row r="371" spans="1:91">
      <c r="A371" s="27">
        <v>43306</v>
      </c>
      <c r="B371" s="1" t="s">
        <v>225</v>
      </c>
      <c r="D371" s="1" t="s">
        <v>86</v>
      </c>
      <c r="E371" s="1">
        <v>92</v>
      </c>
      <c r="F371" s="1">
        <v>2</v>
      </c>
      <c r="G371" s="2" t="str">
        <f t="shared" si="20"/>
        <v>92-2</v>
      </c>
      <c r="H371" s="1">
        <v>0</v>
      </c>
      <c r="I371" s="1">
        <v>59.5</v>
      </c>
      <c r="J371" s="3" t="str">
        <f>IF(((VLOOKUP($G371,Depth_Lookup!$A$3:$J$561,9,0))-(I371/100))&gt;=0,"Good","Too Long")</f>
        <v>Good</v>
      </c>
      <c r="K371" s="28">
        <f>(VLOOKUP($G371,Depth_Lookup!$A$3:$J$561,10,0))+(H371/100)</f>
        <v>201.3</v>
      </c>
      <c r="L371" s="28">
        <f>(VLOOKUP($G371,Depth_Lookup!$A$3:$J$561,10,0))+(I371/100)</f>
        <v>201.89500000000001</v>
      </c>
      <c r="M371" s="29" t="s">
        <v>277</v>
      </c>
      <c r="N371" s="1">
        <v>2</v>
      </c>
      <c r="P371" s="1" t="s">
        <v>202</v>
      </c>
      <c r="Q371" s="2" t="str">
        <f t="shared" si="21"/>
        <v xml:space="preserve"> Harzburgite</v>
      </c>
      <c r="R371" s="1" t="s">
        <v>100</v>
      </c>
      <c r="S371" s="1" t="str">
        <f t="shared" si="24"/>
        <v>Intrusive</v>
      </c>
      <c r="V371" s="1" t="s">
        <v>131</v>
      </c>
      <c r="W371" s="30">
        <f>VLOOKUP(V371,definitions_list_lookup!$A$13:$B$19,2,0)</f>
        <v>4</v>
      </c>
      <c r="X371" s="1" t="s">
        <v>94</v>
      </c>
      <c r="Y371" s="1" t="s">
        <v>203</v>
      </c>
      <c r="AD371" s="6" t="s">
        <v>89</v>
      </c>
      <c r="AE371" s="2">
        <f>VLOOKUP(AD371,definitions_list_lookup!$V$13:$W$16,2,0)</f>
        <v>0</v>
      </c>
      <c r="AH371" s="31">
        <v>84.9</v>
      </c>
      <c r="AI371" s="1">
        <v>1.5</v>
      </c>
      <c r="AJ371" s="1">
        <v>1</v>
      </c>
      <c r="AK371" s="1" t="s">
        <v>97</v>
      </c>
      <c r="AL371" s="1" t="s">
        <v>98</v>
      </c>
      <c r="AN371" s="31">
        <v>0</v>
      </c>
      <c r="AT371" s="31">
        <v>0</v>
      </c>
      <c r="AZ371" s="31">
        <v>15</v>
      </c>
      <c r="BA371" s="1">
        <v>8</v>
      </c>
      <c r="BB371" s="1">
        <v>3</v>
      </c>
      <c r="BC371" s="1" t="s">
        <v>97</v>
      </c>
      <c r="BD371" s="1" t="s">
        <v>98</v>
      </c>
      <c r="BF371" s="31">
        <v>0</v>
      </c>
      <c r="BL371" s="31">
        <v>0.1</v>
      </c>
      <c r="BM371" s="1">
        <v>0.5</v>
      </c>
      <c r="BN371" s="1">
        <v>0.2</v>
      </c>
      <c r="BO371" s="1" t="s">
        <v>118</v>
      </c>
      <c r="BP371" s="1" t="s">
        <v>98</v>
      </c>
      <c r="BX371" s="31">
        <v>0</v>
      </c>
      <c r="CE371" s="1" t="s">
        <v>204</v>
      </c>
      <c r="CL371" s="32">
        <f t="shared" si="23"/>
        <v>100</v>
      </c>
      <c r="CM371" s="1" t="e">
        <f>VLOOKUP(O371,definitions_list_lookup!$K$30:$L$54,2,0)</f>
        <v>#N/A</v>
      </c>
    </row>
    <row r="372" spans="1:91">
      <c r="A372" s="27">
        <v>43306</v>
      </c>
      <c r="B372" s="1" t="s">
        <v>225</v>
      </c>
      <c r="D372" s="1" t="s">
        <v>86</v>
      </c>
      <c r="E372" s="1">
        <v>92</v>
      </c>
      <c r="F372" s="1">
        <v>2</v>
      </c>
      <c r="G372" s="2" t="str">
        <f t="shared" si="20"/>
        <v>92-2</v>
      </c>
      <c r="H372" s="1">
        <v>59.5</v>
      </c>
      <c r="I372" s="1">
        <v>65</v>
      </c>
      <c r="J372" s="3" t="str">
        <f>IF(((VLOOKUP($G372,Depth_Lookup!$A$3:$J$561,9,0))-(I372/100))&gt;=0,"Good","Too Long")</f>
        <v>Good</v>
      </c>
      <c r="K372" s="28">
        <f>(VLOOKUP($G372,Depth_Lookup!$A$3:$J$561,10,0))+(H372/100)</f>
        <v>201.89500000000001</v>
      </c>
      <c r="L372" s="28">
        <f>(VLOOKUP($G372,Depth_Lookup!$A$3:$J$561,10,0))+(I372/100)</f>
        <v>201.95000000000002</v>
      </c>
      <c r="M372" s="29" t="s">
        <v>278</v>
      </c>
      <c r="N372" s="1">
        <v>1</v>
      </c>
      <c r="P372" s="1" t="s">
        <v>234</v>
      </c>
      <c r="Q372" s="2" t="str">
        <f t="shared" si="21"/>
        <v xml:space="preserve"> Troctolite</v>
      </c>
      <c r="R372" s="1" t="s">
        <v>105</v>
      </c>
      <c r="S372" s="1" t="str">
        <f t="shared" si="24"/>
        <v>Intrusive</v>
      </c>
      <c r="T372" s="1" t="s">
        <v>101</v>
      </c>
      <c r="U372" s="1" t="s">
        <v>102</v>
      </c>
      <c r="V372" s="1" t="s">
        <v>131</v>
      </c>
      <c r="W372" s="30">
        <f>VLOOKUP(V372,definitions_list_lookup!$A$13:$B$19,2,0)</f>
        <v>4</v>
      </c>
      <c r="X372" s="1" t="s">
        <v>94</v>
      </c>
      <c r="Y372" s="1" t="s">
        <v>95</v>
      </c>
      <c r="AD372" s="6" t="s">
        <v>89</v>
      </c>
      <c r="AE372" s="2">
        <f>VLOOKUP(AD372,definitions_list_lookup!$V$13:$W$16,2,0)</f>
        <v>0</v>
      </c>
      <c r="AH372" s="31">
        <v>50</v>
      </c>
      <c r="AI372" s="1">
        <v>2</v>
      </c>
      <c r="AJ372" s="1">
        <v>1</v>
      </c>
      <c r="AK372" s="1" t="s">
        <v>125</v>
      </c>
      <c r="AL372" s="1" t="s">
        <v>113</v>
      </c>
      <c r="AN372" s="31">
        <v>49.5</v>
      </c>
      <c r="AO372" s="1">
        <v>5</v>
      </c>
      <c r="AP372" s="1">
        <v>2</v>
      </c>
      <c r="AQ372" s="1" t="s">
        <v>125</v>
      </c>
      <c r="AR372" s="1" t="s">
        <v>113</v>
      </c>
      <c r="AT372" s="31">
        <v>0</v>
      </c>
      <c r="AZ372" s="31">
        <v>0</v>
      </c>
      <c r="BF372" s="31">
        <v>0</v>
      </c>
      <c r="BL372" s="31">
        <v>0.5</v>
      </c>
      <c r="BM372" s="1">
        <v>0.1</v>
      </c>
      <c r="BN372" s="1">
        <v>0.1</v>
      </c>
      <c r="BO372" s="1" t="s">
        <v>97</v>
      </c>
      <c r="BP372" s="1" t="s">
        <v>114</v>
      </c>
      <c r="BX372" s="31">
        <v>0</v>
      </c>
      <c r="CE372" s="1" t="s">
        <v>273</v>
      </c>
      <c r="CL372" s="32">
        <f t="shared" si="23"/>
        <v>100</v>
      </c>
      <c r="CM372" s="1" t="e">
        <f>VLOOKUP(O372,definitions_list_lookup!$K$30:$L$54,2,0)</f>
        <v>#N/A</v>
      </c>
    </row>
    <row r="373" spans="1:91">
      <c r="A373" s="27">
        <v>43306</v>
      </c>
      <c r="B373" s="1" t="s">
        <v>225</v>
      </c>
      <c r="D373" s="1" t="s">
        <v>86</v>
      </c>
      <c r="E373" s="1">
        <v>92</v>
      </c>
      <c r="F373" s="1">
        <v>2</v>
      </c>
      <c r="G373" s="2" t="str">
        <f t="shared" si="20"/>
        <v>92-2</v>
      </c>
      <c r="H373" s="1">
        <v>65</v>
      </c>
      <c r="I373" s="1">
        <v>66.5</v>
      </c>
      <c r="J373" s="3" t="str">
        <f>IF(((VLOOKUP($G373,Depth_Lookup!$A$3:$J$561,9,0))-(I373/100))&gt;=0,"Good","Too Long")</f>
        <v>Good</v>
      </c>
      <c r="K373" s="28">
        <f>(VLOOKUP($G373,Depth_Lookup!$A$3:$J$561,10,0))+(H373/100)</f>
        <v>201.95000000000002</v>
      </c>
      <c r="L373" s="28">
        <f>(VLOOKUP($G373,Depth_Lookup!$A$3:$J$561,10,0))+(I373/100)</f>
        <v>201.965</v>
      </c>
      <c r="M373" s="29" t="s">
        <v>279</v>
      </c>
      <c r="N373" s="1">
        <v>2</v>
      </c>
      <c r="P373" s="1" t="s">
        <v>202</v>
      </c>
      <c r="Q373" s="2" t="str">
        <f t="shared" si="21"/>
        <v xml:space="preserve"> Harzburgite</v>
      </c>
      <c r="R373" s="1" t="s">
        <v>105</v>
      </c>
      <c r="S373" s="1" t="str">
        <f t="shared" si="24"/>
        <v>Continuous</v>
      </c>
      <c r="T373" s="1" t="s">
        <v>101</v>
      </c>
      <c r="U373" s="1" t="s">
        <v>102</v>
      </c>
      <c r="V373" s="1" t="s">
        <v>131</v>
      </c>
      <c r="W373" s="30">
        <f>VLOOKUP(V373,definitions_list_lookup!$A$13:$B$19,2,0)</f>
        <v>4</v>
      </c>
      <c r="X373" s="1" t="s">
        <v>94</v>
      </c>
      <c r="Y373" s="1" t="s">
        <v>203</v>
      </c>
      <c r="AD373" s="6" t="s">
        <v>89</v>
      </c>
      <c r="AE373" s="2">
        <f>VLOOKUP(AD373,definitions_list_lookup!$V$13:$W$16,2,0)</f>
        <v>0</v>
      </c>
      <c r="AH373" s="31">
        <v>84.9</v>
      </c>
      <c r="AI373" s="1">
        <v>1.5</v>
      </c>
      <c r="AJ373" s="1">
        <v>1</v>
      </c>
      <c r="AK373" s="1" t="s">
        <v>97</v>
      </c>
      <c r="AL373" s="1" t="s">
        <v>98</v>
      </c>
      <c r="AN373" s="31">
        <v>0</v>
      </c>
      <c r="AT373" s="31">
        <v>0</v>
      </c>
      <c r="AZ373" s="31">
        <v>15</v>
      </c>
      <c r="BA373" s="1">
        <v>5</v>
      </c>
      <c r="BB373" s="1">
        <v>2.5</v>
      </c>
      <c r="BC373" s="1" t="s">
        <v>97</v>
      </c>
      <c r="BD373" s="1" t="s">
        <v>98</v>
      </c>
      <c r="BF373" s="31">
        <v>0</v>
      </c>
      <c r="BL373" s="31">
        <v>0.1</v>
      </c>
      <c r="BM373" s="1">
        <v>0.5</v>
      </c>
      <c r="BN373" s="1">
        <v>0.2</v>
      </c>
      <c r="BO373" s="1" t="s">
        <v>97</v>
      </c>
      <c r="BP373" s="1" t="s">
        <v>98</v>
      </c>
      <c r="BX373" s="31">
        <v>0</v>
      </c>
      <c r="CE373" s="1" t="s">
        <v>204</v>
      </c>
      <c r="CL373" s="32">
        <f t="shared" si="23"/>
        <v>100</v>
      </c>
      <c r="CM373" s="1" t="e">
        <f>VLOOKUP(O373,definitions_list_lookup!$K$30:$L$54,2,0)</f>
        <v>#N/A</v>
      </c>
    </row>
    <row r="374" spans="1:91">
      <c r="A374" s="27">
        <v>43306</v>
      </c>
      <c r="B374" s="1" t="s">
        <v>225</v>
      </c>
      <c r="D374" s="1" t="s">
        <v>86</v>
      </c>
      <c r="E374" s="1">
        <v>92</v>
      </c>
      <c r="F374" s="1">
        <v>3</v>
      </c>
      <c r="G374" s="2" t="str">
        <f t="shared" si="20"/>
        <v>92-3</v>
      </c>
      <c r="H374" s="1">
        <v>0</v>
      </c>
      <c r="I374" s="1">
        <v>36</v>
      </c>
      <c r="J374" s="3" t="str">
        <f>IF(((VLOOKUP($G374,Depth_Lookup!$A$3:$J$561,9,0))-(I374/100))&gt;=0,"Good","Too Long")</f>
        <v>Good</v>
      </c>
      <c r="K374" s="28">
        <f>(VLOOKUP($G374,Depth_Lookup!$A$3:$J$561,10,0))+(H374/100)</f>
        <v>201.965</v>
      </c>
      <c r="L374" s="28">
        <f>(VLOOKUP($G374,Depth_Lookup!$A$3:$J$561,10,0))+(I374/100)</f>
        <v>202.32500000000002</v>
      </c>
      <c r="M374" s="29" t="s">
        <v>279</v>
      </c>
      <c r="N374" s="1">
        <v>2</v>
      </c>
      <c r="P374" s="1" t="s">
        <v>202</v>
      </c>
      <c r="Q374" s="2" t="str">
        <f t="shared" si="21"/>
        <v xml:space="preserve"> Harzburgite</v>
      </c>
      <c r="R374" s="1" t="s">
        <v>100</v>
      </c>
      <c r="S374" s="1" t="str">
        <f t="shared" si="24"/>
        <v>Intrusive</v>
      </c>
      <c r="V374" s="1" t="s">
        <v>131</v>
      </c>
      <c r="W374" s="30">
        <f>VLOOKUP(V374,definitions_list_lookup!$A$13:$B$19,2,0)</f>
        <v>4</v>
      </c>
      <c r="X374" s="1" t="s">
        <v>94</v>
      </c>
      <c r="Y374" s="1" t="s">
        <v>203</v>
      </c>
      <c r="AD374" s="6" t="s">
        <v>89</v>
      </c>
      <c r="AE374" s="2">
        <f>VLOOKUP(AD374,definitions_list_lookup!$V$13:$W$16,2,0)</f>
        <v>0</v>
      </c>
      <c r="AH374" s="31">
        <v>84.9</v>
      </c>
      <c r="AI374" s="1">
        <v>1.5</v>
      </c>
      <c r="AJ374" s="1">
        <v>1</v>
      </c>
      <c r="AK374" s="1" t="s">
        <v>97</v>
      </c>
      <c r="AL374" s="1" t="s">
        <v>98</v>
      </c>
      <c r="AN374" s="31">
        <v>0</v>
      </c>
      <c r="AT374" s="31">
        <v>0</v>
      </c>
      <c r="AZ374" s="31">
        <v>15</v>
      </c>
      <c r="BA374" s="1">
        <v>5</v>
      </c>
      <c r="BB374" s="1">
        <v>2.5</v>
      </c>
      <c r="BC374" s="1" t="s">
        <v>97</v>
      </c>
      <c r="BD374" s="1" t="s">
        <v>98</v>
      </c>
      <c r="BF374" s="31">
        <v>0</v>
      </c>
      <c r="BL374" s="31">
        <v>0.1</v>
      </c>
      <c r="BM374" s="1">
        <v>0.5</v>
      </c>
      <c r="BN374" s="1">
        <v>0.2</v>
      </c>
      <c r="BO374" s="1" t="s">
        <v>97</v>
      </c>
      <c r="BP374" s="1" t="s">
        <v>98</v>
      </c>
      <c r="BX374" s="31">
        <v>0</v>
      </c>
      <c r="CE374" s="1" t="s">
        <v>204</v>
      </c>
      <c r="CL374" s="32">
        <f t="shared" si="23"/>
        <v>100</v>
      </c>
      <c r="CM374" s="1" t="e">
        <f>VLOOKUP(O374,definitions_list_lookup!$K$30:$L$54,2,0)</f>
        <v>#N/A</v>
      </c>
    </row>
    <row r="375" spans="1:91">
      <c r="A375" s="27">
        <v>43306</v>
      </c>
      <c r="B375" s="1" t="s">
        <v>225</v>
      </c>
      <c r="D375" s="1" t="s">
        <v>86</v>
      </c>
      <c r="E375" s="1">
        <v>92</v>
      </c>
      <c r="F375" s="1">
        <v>3</v>
      </c>
      <c r="G375" s="2" t="str">
        <f t="shared" si="20"/>
        <v>92-3</v>
      </c>
      <c r="H375" s="1">
        <v>36</v>
      </c>
      <c r="I375" s="1">
        <v>40</v>
      </c>
      <c r="J375" s="3" t="str">
        <f>IF(((VLOOKUP($G375,Depth_Lookup!$A$3:$J$561,9,0))-(I375/100))&gt;=0,"Good","Too Long")</f>
        <v>Good</v>
      </c>
      <c r="K375" s="28">
        <f>(VLOOKUP($G375,Depth_Lookup!$A$3:$J$561,10,0))+(H375/100)</f>
        <v>202.32500000000002</v>
      </c>
      <c r="L375" s="28">
        <f>(VLOOKUP($G375,Depth_Lookup!$A$3:$J$561,10,0))+(I375/100)</f>
        <v>202.36500000000001</v>
      </c>
      <c r="M375" s="29" t="s">
        <v>280</v>
      </c>
      <c r="N375" s="1">
        <v>1</v>
      </c>
      <c r="P375" s="1" t="s">
        <v>234</v>
      </c>
      <c r="Q375" s="2" t="str">
        <f t="shared" si="21"/>
        <v xml:space="preserve"> Troctolite</v>
      </c>
      <c r="R375" s="1" t="s">
        <v>105</v>
      </c>
      <c r="S375" s="1" t="str">
        <f t="shared" si="24"/>
        <v>Intrusive</v>
      </c>
      <c r="T375" s="1" t="s">
        <v>101</v>
      </c>
      <c r="U375" s="1" t="s">
        <v>102</v>
      </c>
      <c r="V375" s="1" t="s">
        <v>131</v>
      </c>
      <c r="W375" s="30">
        <f>VLOOKUP(V375,definitions_list_lookup!$A$13:$B$19,2,0)</f>
        <v>4</v>
      </c>
      <c r="X375" s="1" t="s">
        <v>94</v>
      </c>
      <c r="Y375" s="1" t="s">
        <v>95</v>
      </c>
      <c r="AD375" s="6" t="s">
        <v>89</v>
      </c>
      <c r="AE375" s="2">
        <f>VLOOKUP(AD375,definitions_list_lookup!$V$13:$W$16,2,0)</f>
        <v>0</v>
      </c>
      <c r="AH375" s="31">
        <v>60</v>
      </c>
      <c r="AI375" s="1">
        <v>1.5</v>
      </c>
      <c r="AJ375" s="1">
        <v>1</v>
      </c>
      <c r="AK375" s="1" t="s">
        <v>125</v>
      </c>
      <c r="AL375" s="1" t="s">
        <v>98</v>
      </c>
      <c r="AN375" s="31">
        <v>40</v>
      </c>
      <c r="AO375" s="1">
        <v>3</v>
      </c>
      <c r="AP375" s="1">
        <v>2</v>
      </c>
      <c r="AQ375" s="1" t="s">
        <v>125</v>
      </c>
      <c r="AR375" s="1" t="s">
        <v>98</v>
      </c>
      <c r="AT375" s="31">
        <v>0</v>
      </c>
      <c r="AZ375" s="31">
        <v>0</v>
      </c>
      <c r="BF375" s="31">
        <v>0</v>
      </c>
      <c r="BL375" s="31">
        <v>0</v>
      </c>
      <c r="BX375" s="31">
        <v>0</v>
      </c>
      <c r="CE375" s="1" t="s">
        <v>273</v>
      </c>
      <c r="CL375" s="32">
        <f t="shared" si="23"/>
        <v>100</v>
      </c>
      <c r="CM375" s="1" t="e">
        <f>VLOOKUP(O375,definitions_list_lookup!$K$30:$L$54,2,0)</f>
        <v>#N/A</v>
      </c>
    </row>
    <row r="376" spans="1:91">
      <c r="A376" s="27">
        <v>43306</v>
      </c>
      <c r="B376" s="1" t="s">
        <v>225</v>
      </c>
      <c r="D376" s="1" t="s">
        <v>86</v>
      </c>
      <c r="E376" s="1">
        <v>92</v>
      </c>
      <c r="F376" s="1">
        <v>3</v>
      </c>
      <c r="G376" s="2" t="str">
        <f t="shared" si="20"/>
        <v>92-3</v>
      </c>
      <c r="H376" s="1">
        <v>40</v>
      </c>
      <c r="I376" s="1">
        <v>84</v>
      </c>
      <c r="J376" s="3" t="str">
        <f>IF(((VLOOKUP($G376,Depth_Lookup!$A$3:$J$561,9,0))-(I376/100))&gt;=0,"Good","Too Long")</f>
        <v>Good</v>
      </c>
      <c r="K376" s="28">
        <f>(VLOOKUP($G376,Depth_Lookup!$A$3:$J$561,10,0))+(H376/100)</f>
        <v>202.36500000000001</v>
      </c>
      <c r="L376" s="28">
        <f>(VLOOKUP($G376,Depth_Lookup!$A$3:$J$561,10,0))+(I376/100)</f>
        <v>202.80500000000001</v>
      </c>
      <c r="M376" s="29" t="s">
        <v>281</v>
      </c>
      <c r="N376" s="1">
        <v>2</v>
      </c>
      <c r="P376" s="1" t="s">
        <v>202</v>
      </c>
      <c r="Q376" s="2" t="str">
        <f t="shared" si="21"/>
        <v xml:space="preserve"> Harzburgite</v>
      </c>
      <c r="R376" s="1" t="s">
        <v>105</v>
      </c>
      <c r="S376" s="1" t="str">
        <f t="shared" si="24"/>
        <v>Continuous</v>
      </c>
      <c r="T376" s="1" t="s">
        <v>101</v>
      </c>
      <c r="U376" s="1" t="s">
        <v>102</v>
      </c>
      <c r="V376" s="1" t="s">
        <v>131</v>
      </c>
      <c r="W376" s="30">
        <f>VLOOKUP(V376,definitions_list_lookup!$A$13:$B$19,2,0)</f>
        <v>4</v>
      </c>
      <c r="X376" s="1" t="s">
        <v>94</v>
      </c>
      <c r="Y376" s="1" t="s">
        <v>203</v>
      </c>
      <c r="AD376" s="6" t="s">
        <v>89</v>
      </c>
      <c r="AE376" s="2">
        <f>VLOOKUP(AD376,definitions_list_lookup!$V$13:$W$16,2,0)</f>
        <v>0</v>
      </c>
      <c r="AH376" s="31">
        <v>84.5</v>
      </c>
      <c r="AI376" s="1">
        <v>2</v>
      </c>
      <c r="AJ376" s="1">
        <v>1</v>
      </c>
      <c r="AK376" s="1" t="s">
        <v>97</v>
      </c>
      <c r="AL376" s="1" t="s">
        <v>98</v>
      </c>
      <c r="AN376" s="31">
        <v>0</v>
      </c>
      <c r="AT376" s="31">
        <v>0</v>
      </c>
      <c r="AZ376" s="31">
        <v>15</v>
      </c>
      <c r="BA376" s="1">
        <v>7</v>
      </c>
      <c r="BB376" s="1">
        <v>4</v>
      </c>
      <c r="BC376" s="1" t="s">
        <v>97</v>
      </c>
      <c r="BD376" s="1" t="s">
        <v>98</v>
      </c>
      <c r="BF376" s="31">
        <v>0</v>
      </c>
      <c r="BL376" s="31">
        <v>0.5</v>
      </c>
      <c r="BM376" s="1">
        <v>0.2</v>
      </c>
      <c r="BN376" s="1">
        <v>0.1</v>
      </c>
      <c r="BO376" s="1" t="s">
        <v>118</v>
      </c>
      <c r="BP376" s="1" t="s">
        <v>98</v>
      </c>
      <c r="BX376" s="31">
        <v>0</v>
      </c>
      <c r="CE376" s="1" t="s">
        <v>204</v>
      </c>
      <c r="CL376" s="32">
        <f t="shared" si="23"/>
        <v>100</v>
      </c>
      <c r="CM376" s="1" t="e">
        <f>VLOOKUP(O376,definitions_list_lookup!$K$30:$L$54,2,0)</f>
        <v>#N/A</v>
      </c>
    </row>
    <row r="377" spans="1:91">
      <c r="A377" s="27">
        <v>43306</v>
      </c>
      <c r="B377" s="1" t="s">
        <v>225</v>
      </c>
      <c r="D377" s="1" t="s">
        <v>86</v>
      </c>
      <c r="E377" s="1">
        <v>92</v>
      </c>
      <c r="F377" s="1">
        <v>4</v>
      </c>
      <c r="G377" s="2" t="str">
        <f t="shared" si="20"/>
        <v>92-4</v>
      </c>
      <c r="H377" s="1">
        <v>0</v>
      </c>
      <c r="I377" s="1">
        <v>51</v>
      </c>
      <c r="J377" s="3" t="str">
        <f>IF(((VLOOKUP($G377,Depth_Lookup!$A$3:$J$561,9,0))-(I377/100))&gt;=0,"Good","Too Long")</f>
        <v>Good</v>
      </c>
      <c r="K377" s="28">
        <f>(VLOOKUP($G377,Depth_Lookup!$A$3:$J$561,10,0))+(H377/100)</f>
        <v>202.80500000000001</v>
      </c>
      <c r="L377" s="28">
        <f>(VLOOKUP($G377,Depth_Lookup!$A$3:$J$561,10,0))+(I377/100)</f>
        <v>203.315</v>
      </c>
      <c r="M377" s="29" t="s">
        <v>281</v>
      </c>
      <c r="N377" s="1">
        <v>2</v>
      </c>
      <c r="P377" s="1" t="s">
        <v>202</v>
      </c>
      <c r="Q377" s="2" t="str">
        <f t="shared" si="21"/>
        <v xml:space="preserve"> Harzburgite</v>
      </c>
      <c r="R377" s="1" t="s">
        <v>100</v>
      </c>
      <c r="S377" s="1" t="str">
        <f t="shared" si="24"/>
        <v>Intrusive</v>
      </c>
      <c r="V377" s="1" t="s">
        <v>131</v>
      </c>
      <c r="W377" s="30">
        <f>VLOOKUP(V377,definitions_list_lookup!$A$13:$B$19,2,0)</f>
        <v>4</v>
      </c>
      <c r="X377" s="1" t="s">
        <v>94</v>
      </c>
      <c r="Y377" s="1" t="s">
        <v>203</v>
      </c>
      <c r="AD377" s="6" t="s">
        <v>89</v>
      </c>
      <c r="AE377" s="2">
        <f>VLOOKUP(AD377,definitions_list_lookup!$V$13:$W$16,2,0)</f>
        <v>0</v>
      </c>
      <c r="AH377" s="31">
        <v>84.5</v>
      </c>
      <c r="AI377" s="1">
        <v>2</v>
      </c>
      <c r="AJ377" s="1">
        <v>1</v>
      </c>
      <c r="AK377" s="1" t="s">
        <v>97</v>
      </c>
      <c r="AL377" s="1" t="s">
        <v>98</v>
      </c>
      <c r="AN377" s="31">
        <v>0</v>
      </c>
      <c r="AT377" s="31">
        <v>0</v>
      </c>
      <c r="AZ377" s="31">
        <v>15</v>
      </c>
      <c r="BA377" s="1">
        <v>7</v>
      </c>
      <c r="BB377" s="1">
        <v>4</v>
      </c>
      <c r="BC377" s="1" t="s">
        <v>97</v>
      </c>
      <c r="BD377" s="1" t="s">
        <v>98</v>
      </c>
      <c r="BF377" s="31">
        <v>0</v>
      </c>
      <c r="BL377" s="31">
        <v>0.5</v>
      </c>
      <c r="BM377" s="1">
        <v>0.2</v>
      </c>
      <c r="BN377" s="1">
        <v>0.1</v>
      </c>
      <c r="BO377" s="1" t="s">
        <v>118</v>
      </c>
      <c r="BP377" s="1" t="s">
        <v>98</v>
      </c>
      <c r="BX377" s="31">
        <v>0</v>
      </c>
      <c r="CE377" s="1" t="s">
        <v>204</v>
      </c>
      <c r="CL377" s="32">
        <f t="shared" si="23"/>
        <v>100</v>
      </c>
      <c r="CM377" s="1" t="e">
        <f>VLOOKUP(O377,definitions_list_lookup!$K$30:$L$54,2,0)</f>
        <v>#N/A</v>
      </c>
    </row>
    <row r="378" spans="1:91">
      <c r="A378" s="27">
        <v>43306</v>
      </c>
      <c r="B378" s="1" t="s">
        <v>225</v>
      </c>
      <c r="D378" s="1" t="s">
        <v>86</v>
      </c>
      <c r="E378" s="1">
        <v>92</v>
      </c>
      <c r="F378" s="1">
        <v>4</v>
      </c>
      <c r="G378" s="2" t="str">
        <f t="shared" si="20"/>
        <v>92-4</v>
      </c>
      <c r="H378" s="1">
        <v>51</v>
      </c>
      <c r="I378" s="1">
        <v>51.5</v>
      </c>
      <c r="J378" s="3" t="str">
        <f>IF(((VLOOKUP($G378,Depth_Lookup!$A$3:$J$561,9,0))-(I378/100))&gt;=0,"Good","Too Long")</f>
        <v>Good</v>
      </c>
      <c r="K378" s="28">
        <f>(VLOOKUP($G378,Depth_Lookup!$A$3:$J$561,10,0))+(H378/100)</f>
        <v>203.315</v>
      </c>
      <c r="L378" s="28">
        <f>(VLOOKUP($G378,Depth_Lookup!$A$3:$J$561,10,0))+(I378/100)</f>
        <v>203.32</v>
      </c>
      <c r="M378" s="29" t="s">
        <v>282</v>
      </c>
      <c r="N378" s="1">
        <v>1</v>
      </c>
      <c r="P378" s="1" t="s">
        <v>218</v>
      </c>
      <c r="Q378" s="2" t="str">
        <f t="shared" si="21"/>
        <v xml:space="preserve"> Anorthosite</v>
      </c>
      <c r="R378" s="1" t="s">
        <v>105</v>
      </c>
      <c r="S378" s="1" t="str">
        <f t="shared" si="24"/>
        <v>Intrusive</v>
      </c>
      <c r="T378" s="1" t="s">
        <v>101</v>
      </c>
      <c r="U378" s="1" t="s">
        <v>102</v>
      </c>
      <c r="V378" s="1" t="s">
        <v>131</v>
      </c>
      <c r="W378" s="30">
        <f>VLOOKUP(V378,definitions_list_lookup!$A$13:$B$19,2,0)</f>
        <v>4</v>
      </c>
      <c r="X378" s="1" t="s">
        <v>94</v>
      </c>
      <c r="Y378" s="1" t="s">
        <v>95</v>
      </c>
      <c r="AD378" s="6" t="s">
        <v>89</v>
      </c>
      <c r="AE378" s="2">
        <f>VLOOKUP(AD378,definitions_list_lookup!$V$13:$W$16,2,0)</f>
        <v>0</v>
      </c>
      <c r="AH378" s="31">
        <v>0</v>
      </c>
      <c r="AN378" s="31">
        <v>100</v>
      </c>
      <c r="AO378" s="1">
        <v>1.5</v>
      </c>
      <c r="AP378" s="1">
        <v>1</v>
      </c>
      <c r="AQ378" s="1" t="s">
        <v>125</v>
      </c>
      <c r="AR378" s="1" t="s">
        <v>113</v>
      </c>
      <c r="AT378" s="31">
        <v>0</v>
      </c>
      <c r="AZ378" s="31">
        <v>0</v>
      </c>
      <c r="BF378" s="31">
        <v>0</v>
      </c>
      <c r="BL378" s="31">
        <v>0</v>
      </c>
      <c r="BX378" s="31">
        <v>0</v>
      </c>
      <c r="CE378" s="1" t="s">
        <v>246</v>
      </c>
      <c r="CL378" s="32">
        <f t="shared" si="23"/>
        <v>100</v>
      </c>
      <c r="CM378" s="1" t="e">
        <f>VLOOKUP(O378,definitions_list_lookup!$K$30:$L$54,2,0)</f>
        <v>#N/A</v>
      </c>
    </row>
    <row r="379" spans="1:91">
      <c r="A379" s="27">
        <v>43306</v>
      </c>
      <c r="B379" s="1" t="s">
        <v>225</v>
      </c>
      <c r="D379" s="1" t="s">
        <v>86</v>
      </c>
      <c r="E379" s="1">
        <v>92</v>
      </c>
      <c r="F379" s="1">
        <v>4</v>
      </c>
      <c r="G379" s="2" t="str">
        <f t="shared" si="20"/>
        <v>92-4</v>
      </c>
      <c r="H379" s="1">
        <v>51.5</v>
      </c>
      <c r="I379" s="1">
        <v>58</v>
      </c>
      <c r="J379" s="3" t="str">
        <f>IF(((VLOOKUP($G379,Depth_Lookup!$A$3:$J$561,9,0))-(I379/100))&gt;=0,"Good","Too Long")</f>
        <v>Good</v>
      </c>
      <c r="K379" s="28">
        <f>(VLOOKUP($G379,Depth_Lookup!$A$3:$J$561,10,0))+(H379/100)</f>
        <v>203.32</v>
      </c>
      <c r="L379" s="28">
        <f>(VLOOKUP($G379,Depth_Lookup!$A$3:$J$561,10,0))+(I379/100)</f>
        <v>203.38500000000002</v>
      </c>
      <c r="M379" s="29" t="s">
        <v>283</v>
      </c>
      <c r="N379" s="1">
        <v>1</v>
      </c>
      <c r="P379" s="1" t="s">
        <v>202</v>
      </c>
      <c r="Q379" s="2" t="str">
        <f t="shared" si="21"/>
        <v xml:space="preserve"> Harzburgite</v>
      </c>
      <c r="R379" s="1" t="s">
        <v>105</v>
      </c>
      <c r="S379" s="1" t="str">
        <f t="shared" si="24"/>
        <v>Intrusive</v>
      </c>
      <c r="T379" s="1" t="s">
        <v>101</v>
      </c>
      <c r="U379" s="1" t="s">
        <v>102</v>
      </c>
      <c r="V379" s="1" t="s">
        <v>131</v>
      </c>
      <c r="W379" s="30">
        <f>VLOOKUP(V379,definitions_list_lookup!$A$13:$B$19,2,0)</f>
        <v>4</v>
      </c>
      <c r="X379" s="1" t="s">
        <v>94</v>
      </c>
      <c r="Y379" s="1" t="s">
        <v>203</v>
      </c>
      <c r="AD379" s="6" t="s">
        <v>89</v>
      </c>
      <c r="AE379" s="2">
        <f>VLOOKUP(AD379,definitions_list_lookup!$V$13:$W$16,2,0)</f>
        <v>0</v>
      </c>
      <c r="AH379" s="31">
        <v>84.5</v>
      </c>
      <c r="AI379" s="1">
        <v>2</v>
      </c>
      <c r="AJ379" s="1">
        <v>1</v>
      </c>
      <c r="AK379" s="1" t="s">
        <v>97</v>
      </c>
      <c r="AL379" s="1" t="s">
        <v>98</v>
      </c>
      <c r="AN379" s="31">
        <v>0</v>
      </c>
      <c r="AT379" s="31">
        <v>0</v>
      </c>
      <c r="AZ379" s="31">
        <v>15</v>
      </c>
      <c r="BA379" s="1">
        <v>3</v>
      </c>
      <c r="BB379" s="1">
        <v>2</v>
      </c>
      <c r="BC379" s="1" t="s">
        <v>97</v>
      </c>
      <c r="BD379" s="1" t="s">
        <v>98</v>
      </c>
      <c r="BF379" s="31">
        <v>0</v>
      </c>
      <c r="BL379" s="31">
        <v>0.5</v>
      </c>
      <c r="BM379" s="1">
        <v>0.2</v>
      </c>
      <c r="BN379" s="1">
        <v>0.1</v>
      </c>
      <c r="BO379" s="1" t="s">
        <v>97</v>
      </c>
      <c r="BP379" s="1" t="s">
        <v>98</v>
      </c>
      <c r="BX379" s="31">
        <v>0</v>
      </c>
      <c r="CE379" s="1" t="s">
        <v>204</v>
      </c>
      <c r="CL379" s="32">
        <f t="shared" si="23"/>
        <v>100</v>
      </c>
      <c r="CM379" s="1" t="e">
        <f>VLOOKUP(O379,definitions_list_lookup!$K$30:$L$54,2,0)</f>
        <v>#N/A</v>
      </c>
    </row>
    <row r="380" spans="1:91">
      <c r="A380" s="27">
        <v>43306</v>
      </c>
      <c r="B380" s="1" t="s">
        <v>225</v>
      </c>
      <c r="D380" s="1" t="s">
        <v>86</v>
      </c>
      <c r="E380" s="1">
        <v>92</v>
      </c>
      <c r="F380" s="1">
        <v>4</v>
      </c>
      <c r="G380" s="2" t="str">
        <f t="shared" si="20"/>
        <v>92-4</v>
      </c>
      <c r="H380" s="1">
        <v>58</v>
      </c>
      <c r="I380" s="1">
        <v>59</v>
      </c>
      <c r="J380" s="3" t="str">
        <f>IF(((VLOOKUP($G380,Depth_Lookup!$A$3:$J$561,9,0))-(I380/100))&gt;=0,"Good","Too Long")</f>
        <v>Good</v>
      </c>
      <c r="K380" s="28">
        <f>(VLOOKUP($G380,Depth_Lookup!$A$3:$J$561,10,0))+(H380/100)</f>
        <v>203.38500000000002</v>
      </c>
      <c r="L380" s="28">
        <f>(VLOOKUP($G380,Depth_Lookup!$A$3:$J$561,10,0))+(I380/100)</f>
        <v>203.39500000000001</v>
      </c>
      <c r="M380" s="29" t="s">
        <v>284</v>
      </c>
      <c r="N380" s="1">
        <v>1</v>
      </c>
      <c r="P380" s="1" t="s">
        <v>218</v>
      </c>
      <c r="Q380" s="2" t="str">
        <f t="shared" si="21"/>
        <v xml:space="preserve"> Anorthosite</v>
      </c>
      <c r="R380" s="1" t="s">
        <v>105</v>
      </c>
      <c r="S380" s="1" t="str">
        <f t="shared" si="24"/>
        <v>Intrusive</v>
      </c>
      <c r="T380" s="1" t="s">
        <v>101</v>
      </c>
      <c r="U380" s="1" t="s">
        <v>102</v>
      </c>
      <c r="V380" s="1" t="s">
        <v>131</v>
      </c>
      <c r="W380" s="30">
        <f>VLOOKUP(V380,definitions_list_lookup!$A$13:$B$19,2,0)</f>
        <v>4</v>
      </c>
      <c r="X380" s="1" t="s">
        <v>94</v>
      </c>
      <c r="Y380" s="1" t="s">
        <v>95</v>
      </c>
      <c r="AD380" s="6" t="s">
        <v>89</v>
      </c>
      <c r="AE380" s="2">
        <f>VLOOKUP(AD380,definitions_list_lookup!$V$13:$W$16,2,0)</f>
        <v>0</v>
      </c>
      <c r="AH380" s="31">
        <v>0</v>
      </c>
      <c r="AN380" s="31">
        <v>100</v>
      </c>
      <c r="AO380" s="1">
        <v>1.5</v>
      </c>
      <c r="AP380" s="1">
        <v>1</v>
      </c>
      <c r="AQ380" s="1" t="s">
        <v>125</v>
      </c>
      <c r="AR380" s="1" t="s">
        <v>113</v>
      </c>
      <c r="AT380" s="31">
        <v>0</v>
      </c>
      <c r="AZ380" s="31">
        <v>0</v>
      </c>
      <c r="BF380" s="31">
        <v>0</v>
      </c>
      <c r="BL380" s="31">
        <v>0</v>
      </c>
      <c r="BX380" s="31">
        <v>0</v>
      </c>
      <c r="CE380" s="1" t="s">
        <v>246</v>
      </c>
      <c r="CL380" s="32">
        <f t="shared" si="23"/>
        <v>100</v>
      </c>
      <c r="CM380" s="1" t="e">
        <f>VLOOKUP(O380,definitions_list_lookup!$K$30:$L$54,2,0)</f>
        <v>#N/A</v>
      </c>
    </row>
    <row r="381" spans="1:91">
      <c r="A381" s="27">
        <v>43306</v>
      </c>
      <c r="B381" s="1" t="s">
        <v>225</v>
      </c>
      <c r="D381" s="1" t="s">
        <v>86</v>
      </c>
      <c r="E381" s="1">
        <v>92</v>
      </c>
      <c r="F381" s="1">
        <v>4</v>
      </c>
      <c r="G381" s="2" t="str">
        <f t="shared" si="20"/>
        <v>92-4</v>
      </c>
      <c r="H381" s="1">
        <v>59</v>
      </c>
      <c r="I381" s="1">
        <v>85.5</v>
      </c>
      <c r="J381" s="3" t="str">
        <f>IF(((VLOOKUP($G381,Depth_Lookup!$A$3:$J$561,9,0))-(I381/100))&gt;=0,"Good","Too Long")</f>
        <v>Good</v>
      </c>
      <c r="K381" s="28">
        <f>(VLOOKUP($G381,Depth_Lookup!$A$3:$J$561,10,0))+(H381/100)</f>
        <v>203.39500000000001</v>
      </c>
      <c r="L381" s="28">
        <f>(VLOOKUP($G381,Depth_Lookup!$A$3:$J$561,10,0))+(I381/100)</f>
        <v>203.66</v>
      </c>
      <c r="M381" s="29" t="s">
        <v>285</v>
      </c>
      <c r="N381" s="1">
        <v>10</v>
      </c>
      <c r="P381" s="1" t="s">
        <v>202</v>
      </c>
      <c r="Q381" s="2" t="str">
        <f t="shared" si="21"/>
        <v xml:space="preserve"> Harzburgite</v>
      </c>
      <c r="R381" s="1" t="s">
        <v>105</v>
      </c>
      <c r="S381" s="1" t="str">
        <f t="shared" si="24"/>
        <v>Continuous</v>
      </c>
      <c r="T381" s="1" t="s">
        <v>101</v>
      </c>
      <c r="U381" s="1" t="s">
        <v>102</v>
      </c>
      <c r="V381" s="1" t="s">
        <v>131</v>
      </c>
      <c r="W381" s="30">
        <f>VLOOKUP(V381,definitions_list_lookup!$A$13:$B$19,2,0)</f>
        <v>4</v>
      </c>
      <c r="X381" s="1" t="s">
        <v>94</v>
      </c>
      <c r="Y381" s="1" t="s">
        <v>203</v>
      </c>
      <c r="AD381" s="6" t="s">
        <v>89</v>
      </c>
      <c r="AE381" s="2">
        <f>VLOOKUP(AD381,definitions_list_lookup!$V$13:$W$16,2,0)</f>
        <v>0</v>
      </c>
      <c r="AH381" s="31">
        <v>84.5</v>
      </c>
      <c r="AI381" s="1">
        <v>1.5</v>
      </c>
      <c r="AJ381" s="1">
        <v>1</v>
      </c>
      <c r="AK381" s="1" t="s">
        <v>97</v>
      </c>
      <c r="AL381" s="1" t="s">
        <v>98</v>
      </c>
      <c r="AN381" s="31">
        <v>0</v>
      </c>
      <c r="AT381" s="31">
        <v>0</v>
      </c>
      <c r="AZ381" s="31">
        <v>15</v>
      </c>
      <c r="BA381" s="1">
        <v>5</v>
      </c>
      <c r="BB381" s="1">
        <v>3</v>
      </c>
      <c r="BC381" s="1" t="s">
        <v>97</v>
      </c>
      <c r="BD381" s="1" t="s">
        <v>98</v>
      </c>
      <c r="BF381" s="31">
        <v>0</v>
      </c>
      <c r="BL381" s="31">
        <v>0.5</v>
      </c>
      <c r="BM381" s="1">
        <v>0.5</v>
      </c>
      <c r="BN381" s="1">
        <v>0.2</v>
      </c>
      <c r="BO381" s="1" t="s">
        <v>118</v>
      </c>
      <c r="BP381" s="1" t="s">
        <v>98</v>
      </c>
      <c r="BX381" s="31">
        <v>0</v>
      </c>
      <c r="CE381" s="1" t="s">
        <v>204</v>
      </c>
      <c r="CL381" s="32">
        <f t="shared" si="23"/>
        <v>100</v>
      </c>
      <c r="CM381" s="1" t="e">
        <f>VLOOKUP(O381,definitions_list_lookup!$K$30:$L$54,2,0)</f>
        <v>#N/A</v>
      </c>
    </row>
    <row r="382" spans="1:91">
      <c r="A382" s="27">
        <v>43306</v>
      </c>
      <c r="B382" s="1" t="s">
        <v>225</v>
      </c>
      <c r="D382" s="1" t="s">
        <v>86</v>
      </c>
      <c r="E382" s="1">
        <v>93</v>
      </c>
      <c r="F382" s="1">
        <v>1</v>
      </c>
      <c r="G382" s="2" t="str">
        <f t="shared" si="20"/>
        <v>93-1</v>
      </c>
      <c r="H382" s="1">
        <v>0</v>
      </c>
      <c r="I382" s="1">
        <v>53.5</v>
      </c>
      <c r="J382" s="3" t="str">
        <f>IF(((VLOOKUP($G382,Depth_Lookup!$A$3:$J$561,9,0))-(I382/100))&gt;=0,"Good","Too Long")</f>
        <v>Good</v>
      </c>
      <c r="K382" s="28">
        <f>(VLOOKUP($G382,Depth_Lookup!$A$3:$J$561,10,0))+(H382/100)</f>
        <v>203.6</v>
      </c>
      <c r="L382" s="28">
        <f>(VLOOKUP($G382,Depth_Lookup!$A$3:$J$561,10,0))+(I382/100)</f>
        <v>204.13499999999999</v>
      </c>
      <c r="M382" s="29" t="s">
        <v>285</v>
      </c>
      <c r="N382" s="1">
        <v>10</v>
      </c>
      <c r="P382" s="1" t="s">
        <v>202</v>
      </c>
      <c r="Q382" s="2" t="str">
        <f t="shared" si="21"/>
        <v xml:space="preserve"> Harzburgite</v>
      </c>
      <c r="R382" s="1" t="s">
        <v>100</v>
      </c>
      <c r="S382" s="1" t="str">
        <f t="shared" si="24"/>
        <v>Continuous</v>
      </c>
      <c r="V382" s="1" t="s">
        <v>131</v>
      </c>
      <c r="W382" s="30">
        <f>VLOOKUP(V382,definitions_list_lookup!$A$13:$B$19,2,0)</f>
        <v>4</v>
      </c>
      <c r="X382" s="1" t="s">
        <v>94</v>
      </c>
      <c r="Y382" s="1" t="s">
        <v>203</v>
      </c>
      <c r="AD382" s="6" t="s">
        <v>89</v>
      </c>
      <c r="AE382" s="2">
        <f>VLOOKUP(AD382,definitions_list_lookup!$V$13:$W$16,2,0)</f>
        <v>0</v>
      </c>
      <c r="AH382" s="31">
        <v>84.5</v>
      </c>
      <c r="AI382" s="1">
        <v>1.5</v>
      </c>
      <c r="AJ382" s="1">
        <v>1</v>
      </c>
      <c r="AK382" s="1" t="s">
        <v>97</v>
      </c>
      <c r="AL382" s="1" t="s">
        <v>98</v>
      </c>
      <c r="AN382" s="31">
        <v>0</v>
      </c>
      <c r="AT382" s="31">
        <v>0</v>
      </c>
      <c r="AZ382" s="31">
        <v>15</v>
      </c>
      <c r="BA382" s="1">
        <v>5</v>
      </c>
      <c r="BB382" s="1">
        <v>3</v>
      </c>
      <c r="BC382" s="1" t="s">
        <v>97</v>
      </c>
      <c r="BD382" s="1" t="s">
        <v>98</v>
      </c>
      <c r="BF382" s="31">
        <v>0</v>
      </c>
      <c r="BL382" s="31">
        <v>0.5</v>
      </c>
      <c r="BM382" s="1">
        <v>0.5</v>
      </c>
      <c r="BN382" s="1">
        <v>0.2</v>
      </c>
      <c r="BO382" s="1" t="s">
        <v>118</v>
      </c>
      <c r="BP382" s="1" t="s">
        <v>98</v>
      </c>
      <c r="BX382" s="31">
        <v>0</v>
      </c>
      <c r="CE382" s="1" t="s">
        <v>204</v>
      </c>
      <c r="CL382" s="32">
        <f t="shared" si="23"/>
        <v>100</v>
      </c>
      <c r="CM382" s="1" t="e">
        <f>VLOOKUP(O382,definitions_list_lookup!$K$30:$L$54,2,0)</f>
        <v>#N/A</v>
      </c>
    </row>
    <row r="383" spans="1:91">
      <c r="A383" s="27">
        <v>43306</v>
      </c>
      <c r="B383" s="1" t="s">
        <v>225</v>
      </c>
      <c r="D383" s="1" t="s">
        <v>86</v>
      </c>
      <c r="E383" s="1">
        <v>93</v>
      </c>
      <c r="F383" s="1">
        <v>2</v>
      </c>
      <c r="G383" s="2" t="str">
        <f t="shared" si="20"/>
        <v>93-2</v>
      </c>
      <c r="H383" s="1">
        <v>0</v>
      </c>
      <c r="I383" s="1">
        <v>82</v>
      </c>
      <c r="J383" s="3" t="str">
        <f>IF(((VLOOKUP($G383,Depth_Lookup!$A$3:$J$561,9,0))-(I383/100))&gt;=0,"Good","Too Long")</f>
        <v>Good</v>
      </c>
      <c r="K383" s="28">
        <f>(VLOOKUP($G383,Depth_Lookup!$A$3:$J$561,10,0))+(H383/100)</f>
        <v>204.13499999999999</v>
      </c>
      <c r="L383" s="28">
        <f>(VLOOKUP($G383,Depth_Lookup!$A$3:$J$561,10,0))+(I383/100)</f>
        <v>204.95499999999998</v>
      </c>
      <c r="M383" s="29" t="s">
        <v>285</v>
      </c>
      <c r="N383" s="1">
        <v>10</v>
      </c>
      <c r="P383" s="1" t="s">
        <v>202</v>
      </c>
      <c r="Q383" s="2" t="str">
        <f t="shared" si="21"/>
        <v xml:space="preserve"> Harzburgite</v>
      </c>
      <c r="R383" s="1" t="s">
        <v>100</v>
      </c>
      <c r="S383" s="1" t="str">
        <f t="shared" si="24"/>
        <v>Continuous</v>
      </c>
      <c r="V383" s="1" t="s">
        <v>131</v>
      </c>
      <c r="W383" s="30">
        <f>VLOOKUP(V383,definitions_list_lookup!$A$13:$B$19,2,0)</f>
        <v>4</v>
      </c>
      <c r="X383" s="1" t="s">
        <v>94</v>
      </c>
      <c r="Y383" s="1" t="s">
        <v>203</v>
      </c>
      <c r="AD383" s="6" t="s">
        <v>89</v>
      </c>
      <c r="AE383" s="2">
        <f>VLOOKUP(AD383,definitions_list_lookup!$V$13:$W$16,2,0)</f>
        <v>0</v>
      </c>
      <c r="AH383" s="31">
        <v>84.5</v>
      </c>
      <c r="AI383" s="1">
        <v>1.5</v>
      </c>
      <c r="AJ383" s="1">
        <v>1</v>
      </c>
      <c r="AK383" s="1" t="s">
        <v>97</v>
      </c>
      <c r="AL383" s="1" t="s">
        <v>98</v>
      </c>
      <c r="AN383" s="31">
        <v>0</v>
      </c>
      <c r="AT383" s="31">
        <v>0</v>
      </c>
      <c r="AZ383" s="31">
        <v>15</v>
      </c>
      <c r="BA383" s="1">
        <v>5</v>
      </c>
      <c r="BB383" s="1">
        <v>3</v>
      </c>
      <c r="BC383" s="1" t="s">
        <v>97</v>
      </c>
      <c r="BD383" s="1" t="s">
        <v>98</v>
      </c>
      <c r="BF383" s="31">
        <v>0</v>
      </c>
      <c r="BL383" s="31">
        <v>0.5</v>
      </c>
      <c r="BM383" s="1">
        <v>0.5</v>
      </c>
      <c r="BN383" s="1">
        <v>0.2</v>
      </c>
      <c r="BO383" s="1" t="s">
        <v>118</v>
      </c>
      <c r="BP383" s="1" t="s">
        <v>98</v>
      </c>
      <c r="BX383" s="31">
        <v>0</v>
      </c>
      <c r="CE383" s="1" t="s">
        <v>204</v>
      </c>
      <c r="CL383" s="32">
        <f t="shared" si="23"/>
        <v>100</v>
      </c>
      <c r="CM383" s="1" t="e">
        <f>VLOOKUP(O383,definitions_list_lookup!$K$30:$L$54,2,0)</f>
        <v>#N/A</v>
      </c>
    </row>
    <row r="384" spans="1:91">
      <c r="A384" s="27">
        <v>43306</v>
      </c>
      <c r="B384" s="1" t="s">
        <v>225</v>
      </c>
      <c r="D384" s="1" t="s">
        <v>86</v>
      </c>
      <c r="E384" s="1">
        <v>93</v>
      </c>
      <c r="F384" s="1">
        <v>3</v>
      </c>
      <c r="G384" s="2" t="str">
        <f t="shared" si="20"/>
        <v>93-3</v>
      </c>
      <c r="H384" s="1">
        <v>0</v>
      </c>
      <c r="I384" s="1">
        <v>88</v>
      </c>
      <c r="J384" s="3" t="str">
        <f>IF(((VLOOKUP($G384,Depth_Lookup!$A$3:$J$561,9,0))-(I384/100))&gt;=0,"Good","Too Long")</f>
        <v>Good</v>
      </c>
      <c r="K384" s="28">
        <f>(VLOOKUP($G384,Depth_Lookup!$A$3:$J$561,10,0))+(H384/100)</f>
        <v>204.95500000000001</v>
      </c>
      <c r="L384" s="28">
        <f>(VLOOKUP($G384,Depth_Lookup!$A$3:$J$561,10,0))+(I384/100)</f>
        <v>205.83500000000001</v>
      </c>
      <c r="M384" s="29" t="s">
        <v>285</v>
      </c>
      <c r="N384" s="1">
        <v>10</v>
      </c>
      <c r="P384" s="1" t="s">
        <v>202</v>
      </c>
      <c r="Q384" s="2" t="str">
        <f t="shared" si="21"/>
        <v xml:space="preserve"> Harzburgite</v>
      </c>
      <c r="R384" s="1" t="s">
        <v>100</v>
      </c>
      <c r="S384" s="1" t="str">
        <f t="shared" si="24"/>
        <v>Continuous</v>
      </c>
      <c r="V384" s="1" t="s">
        <v>131</v>
      </c>
      <c r="W384" s="30">
        <f>VLOOKUP(V384,definitions_list_lookup!$A$13:$B$19,2,0)</f>
        <v>4</v>
      </c>
      <c r="X384" s="1" t="s">
        <v>94</v>
      </c>
      <c r="Y384" s="1" t="s">
        <v>203</v>
      </c>
      <c r="AD384" s="6" t="s">
        <v>89</v>
      </c>
      <c r="AE384" s="2">
        <f>VLOOKUP(AD384,definitions_list_lookup!$V$13:$W$16,2,0)</f>
        <v>0</v>
      </c>
      <c r="AH384" s="31">
        <v>84.5</v>
      </c>
      <c r="AI384" s="1">
        <v>1.5</v>
      </c>
      <c r="AJ384" s="1">
        <v>1</v>
      </c>
      <c r="AK384" s="1" t="s">
        <v>97</v>
      </c>
      <c r="AL384" s="1" t="s">
        <v>98</v>
      </c>
      <c r="AN384" s="31">
        <v>0</v>
      </c>
      <c r="AT384" s="31">
        <v>0</v>
      </c>
      <c r="AZ384" s="31">
        <v>15</v>
      </c>
      <c r="BA384" s="1">
        <v>5</v>
      </c>
      <c r="BB384" s="1">
        <v>3</v>
      </c>
      <c r="BC384" s="1" t="s">
        <v>97</v>
      </c>
      <c r="BD384" s="1" t="s">
        <v>98</v>
      </c>
      <c r="BF384" s="31">
        <v>0</v>
      </c>
      <c r="BL384" s="31">
        <v>0.5</v>
      </c>
      <c r="BM384" s="1">
        <v>0.5</v>
      </c>
      <c r="BN384" s="1">
        <v>0.2</v>
      </c>
      <c r="BO384" s="1" t="s">
        <v>118</v>
      </c>
      <c r="BP384" s="1" t="s">
        <v>98</v>
      </c>
      <c r="BX384" s="31">
        <v>0</v>
      </c>
      <c r="CE384" s="1" t="s">
        <v>204</v>
      </c>
      <c r="CL384" s="32">
        <f t="shared" si="23"/>
        <v>100</v>
      </c>
      <c r="CM384" s="1" t="e">
        <f>VLOOKUP(O384,definitions_list_lookup!$K$30:$L$54,2,0)</f>
        <v>#N/A</v>
      </c>
    </row>
    <row r="385" spans="1:91">
      <c r="A385" s="27">
        <v>43306</v>
      </c>
      <c r="B385" s="1" t="s">
        <v>225</v>
      </c>
      <c r="D385" s="1" t="s">
        <v>86</v>
      </c>
      <c r="E385" s="1">
        <v>93</v>
      </c>
      <c r="F385" s="1">
        <v>4</v>
      </c>
      <c r="G385" s="2" t="str">
        <f t="shared" si="20"/>
        <v>93-4</v>
      </c>
      <c r="H385" s="1">
        <v>0</v>
      </c>
      <c r="I385" s="1">
        <v>25.5</v>
      </c>
      <c r="J385" s="3" t="str">
        <f>IF(((VLOOKUP($G385,Depth_Lookup!$A$3:$J$561,9,0))-(I385/100))&gt;=0,"Good","Too Long")</f>
        <v>Good</v>
      </c>
      <c r="K385" s="28">
        <f>(VLOOKUP($G385,Depth_Lookup!$A$3:$J$561,10,0))+(H385/100)</f>
        <v>205.83500000000001</v>
      </c>
      <c r="L385" s="28">
        <f>(VLOOKUP($G385,Depth_Lookup!$A$3:$J$561,10,0))+(I385/100)</f>
        <v>206.09</v>
      </c>
      <c r="M385" s="29" t="s">
        <v>285</v>
      </c>
      <c r="N385" s="1">
        <v>10</v>
      </c>
      <c r="P385" s="1" t="s">
        <v>202</v>
      </c>
      <c r="Q385" s="2" t="str">
        <f t="shared" si="21"/>
        <v xml:space="preserve"> Harzburgite</v>
      </c>
      <c r="R385" s="1" t="s">
        <v>100</v>
      </c>
      <c r="S385" s="1" t="str">
        <f t="shared" si="24"/>
        <v>Intrusive</v>
      </c>
      <c r="V385" s="1" t="s">
        <v>131</v>
      </c>
      <c r="W385" s="30">
        <f>VLOOKUP(V385,definitions_list_lookup!$A$13:$B$19,2,0)</f>
        <v>4</v>
      </c>
      <c r="X385" s="1" t="s">
        <v>94</v>
      </c>
      <c r="Y385" s="1" t="s">
        <v>203</v>
      </c>
      <c r="AD385" s="6" t="s">
        <v>89</v>
      </c>
      <c r="AE385" s="2">
        <f>VLOOKUP(AD385,definitions_list_lookup!$V$13:$W$16,2,0)</f>
        <v>0</v>
      </c>
      <c r="AH385" s="31">
        <v>84.5</v>
      </c>
      <c r="AI385" s="1">
        <v>1.5</v>
      </c>
      <c r="AJ385" s="1">
        <v>1</v>
      </c>
      <c r="AK385" s="1" t="s">
        <v>97</v>
      </c>
      <c r="AL385" s="1" t="s">
        <v>98</v>
      </c>
      <c r="AN385" s="31">
        <v>0</v>
      </c>
      <c r="AT385" s="31">
        <v>0</v>
      </c>
      <c r="AZ385" s="31">
        <v>15</v>
      </c>
      <c r="BA385" s="1">
        <v>5</v>
      </c>
      <c r="BB385" s="1">
        <v>3</v>
      </c>
      <c r="BC385" s="1" t="s">
        <v>97</v>
      </c>
      <c r="BD385" s="1" t="s">
        <v>98</v>
      </c>
      <c r="BF385" s="31">
        <v>0</v>
      </c>
      <c r="BL385" s="31">
        <v>0.5</v>
      </c>
      <c r="BM385" s="1">
        <v>0.5</v>
      </c>
      <c r="BN385" s="1">
        <v>0.2</v>
      </c>
      <c r="BO385" s="1" t="s">
        <v>118</v>
      </c>
      <c r="BP385" s="1" t="s">
        <v>98</v>
      </c>
      <c r="BX385" s="31">
        <v>0</v>
      </c>
      <c r="CE385" s="1" t="s">
        <v>204</v>
      </c>
      <c r="CL385" s="32">
        <f t="shared" si="23"/>
        <v>100</v>
      </c>
      <c r="CM385" s="1" t="e">
        <f>VLOOKUP(O385,definitions_list_lookup!$K$30:$L$54,2,0)</f>
        <v>#N/A</v>
      </c>
    </row>
    <row r="386" spans="1:91">
      <c r="A386" s="27">
        <v>43306</v>
      </c>
      <c r="B386" s="1" t="s">
        <v>225</v>
      </c>
      <c r="D386" s="1" t="s">
        <v>86</v>
      </c>
      <c r="E386" s="1">
        <v>93</v>
      </c>
      <c r="F386" s="1">
        <v>4</v>
      </c>
      <c r="G386" s="2" t="str">
        <f t="shared" si="20"/>
        <v>93-4</v>
      </c>
      <c r="H386" s="1">
        <v>25.5</v>
      </c>
      <c r="I386" s="1">
        <v>26</v>
      </c>
      <c r="J386" s="3" t="str">
        <f>IF(((VLOOKUP($G386,Depth_Lookup!$A$3:$J$561,9,0))-(I386/100))&gt;=0,"Good","Too Long")</f>
        <v>Good</v>
      </c>
      <c r="K386" s="28">
        <f>(VLOOKUP($G386,Depth_Lookup!$A$3:$J$561,10,0))+(H386/100)</f>
        <v>206.09</v>
      </c>
      <c r="L386" s="28">
        <f>(VLOOKUP($G386,Depth_Lookup!$A$3:$J$561,10,0))+(I386/100)</f>
        <v>206.095</v>
      </c>
      <c r="M386" s="29" t="s">
        <v>286</v>
      </c>
      <c r="N386" s="1">
        <v>1</v>
      </c>
      <c r="P386" s="1" t="s">
        <v>218</v>
      </c>
      <c r="Q386" s="2" t="str">
        <f t="shared" si="21"/>
        <v xml:space="preserve"> Anorthosite</v>
      </c>
      <c r="R386" s="1" t="s">
        <v>105</v>
      </c>
      <c r="S386" s="1" t="str">
        <f t="shared" si="24"/>
        <v>Intrusive</v>
      </c>
      <c r="T386" s="1" t="s">
        <v>101</v>
      </c>
      <c r="U386" s="1" t="s">
        <v>102</v>
      </c>
      <c r="V386" s="1" t="s">
        <v>131</v>
      </c>
      <c r="W386" s="30">
        <f>VLOOKUP(V386,definitions_list_lookup!$A$13:$B$19,2,0)</f>
        <v>4</v>
      </c>
      <c r="X386" s="1" t="s">
        <v>94</v>
      </c>
      <c r="Y386" s="1" t="s">
        <v>95</v>
      </c>
      <c r="AD386" s="6" t="s">
        <v>89</v>
      </c>
      <c r="AE386" s="2">
        <f>VLOOKUP(AD386,definitions_list_lookup!$V$13:$W$16,2,0)</f>
        <v>0</v>
      </c>
      <c r="AH386" s="31">
        <v>0</v>
      </c>
      <c r="AN386" s="31">
        <v>100</v>
      </c>
      <c r="AO386" s="1">
        <v>1.5</v>
      </c>
      <c r="AP386" s="1">
        <v>1</v>
      </c>
      <c r="AQ386" s="1" t="s">
        <v>125</v>
      </c>
      <c r="AR386" s="1" t="s">
        <v>113</v>
      </c>
      <c r="AT386" s="31">
        <v>0</v>
      </c>
      <c r="AZ386" s="31">
        <v>0</v>
      </c>
      <c r="BF386" s="31">
        <v>0</v>
      </c>
      <c r="BL386" s="31">
        <v>0</v>
      </c>
      <c r="BX386" s="31">
        <v>0</v>
      </c>
      <c r="CE386" s="1" t="s">
        <v>246</v>
      </c>
      <c r="CL386" s="32">
        <f t="shared" si="23"/>
        <v>100</v>
      </c>
      <c r="CM386" s="1" t="e">
        <f>VLOOKUP(O386,definitions_list_lookup!$K$30:$L$54,2,0)</f>
        <v>#N/A</v>
      </c>
    </row>
    <row r="387" spans="1:91">
      <c r="A387" s="27">
        <v>43306</v>
      </c>
      <c r="B387" s="1" t="s">
        <v>225</v>
      </c>
      <c r="D387" s="1" t="s">
        <v>86</v>
      </c>
      <c r="E387" s="1">
        <v>93</v>
      </c>
      <c r="F387" s="1">
        <v>4</v>
      </c>
      <c r="G387" s="2" t="str">
        <f t="shared" ref="G387:G450" si="25">E387&amp;"-"&amp;F387</f>
        <v>93-4</v>
      </c>
      <c r="H387" s="1">
        <v>26</v>
      </c>
      <c r="I387" s="1">
        <v>46</v>
      </c>
      <c r="J387" s="3" t="str">
        <f>IF(((VLOOKUP($G387,Depth_Lookup!$A$3:$J$561,9,0))-(I387/100))&gt;=0,"Good","Too Long")</f>
        <v>Good</v>
      </c>
      <c r="K387" s="28">
        <f>(VLOOKUP($G387,Depth_Lookup!$A$3:$J$561,10,0))+(H387/100)</f>
        <v>206.095</v>
      </c>
      <c r="L387" s="28">
        <f>(VLOOKUP($G387,Depth_Lookup!$A$3:$J$561,10,0))+(I387/100)</f>
        <v>206.29500000000002</v>
      </c>
      <c r="M387" s="29" t="s">
        <v>287</v>
      </c>
      <c r="N387" s="1">
        <v>1</v>
      </c>
      <c r="O387" s="1" t="s">
        <v>207</v>
      </c>
      <c r="P387" s="1" t="s">
        <v>91</v>
      </c>
      <c r="Q387" s="2" t="str">
        <f t="shared" ref="Q387:Q450" si="26">O387&amp;" "&amp;P387</f>
        <v>Orthopyroxene-bearing  Dunite</v>
      </c>
      <c r="R387" s="1" t="s">
        <v>105</v>
      </c>
      <c r="S387" s="1" t="str">
        <f t="shared" si="24"/>
        <v>Modal</v>
      </c>
      <c r="T387" s="1" t="s">
        <v>101</v>
      </c>
      <c r="U387" s="1" t="s">
        <v>102</v>
      </c>
      <c r="V387" s="1" t="s">
        <v>131</v>
      </c>
      <c r="W387" s="30">
        <f>VLOOKUP(V387,definitions_list_lookup!$A$13:$B$19,2,0)</f>
        <v>4</v>
      </c>
      <c r="X387" s="1" t="s">
        <v>94</v>
      </c>
      <c r="Y387" s="1" t="s">
        <v>95</v>
      </c>
      <c r="AD387" s="6" t="s">
        <v>89</v>
      </c>
      <c r="AE387" s="2">
        <f>VLOOKUP(AD387,definitions_list_lookup!$V$13:$W$16,2,0)</f>
        <v>0</v>
      </c>
      <c r="AH387" s="31">
        <v>94.9</v>
      </c>
      <c r="AI387" s="1">
        <v>1.5</v>
      </c>
      <c r="AJ387" s="1">
        <v>1</v>
      </c>
      <c r="AK387" s="1" t="s">
        <v>97</v>
      </c>
      <c r="AL387" s="1" t="s">
        <v>98</v>
      </c>
      <c r="AN387" s="31">
        <v>0</v>
      </c>
      <c r="AT387" s="31">
        <v>0</v>
      </c>
      <c r="AZ387" s="31">
        <v>5</v>
      </c>
      <c r="BA387" s="1">
        <v>5</v>
      </c>
      <c r="BB387" s="1">
        <v>2</v>
      </c>
      <c r="BC387" s="1" t="s">
        <v>97</v>
      </c>
      <c r="BD387" s="1" t="s">
        <v>98</v>
      </c>
      <c r="BF387" s="31">
        <v>0</v>
      </c>
      <c r="BL387" s="31">
        <v>0.1</v>
      </c>
      <c r="BM387" s="1">
        <v>0.5</v>
      </c>
      <c r="BN387" s="1">
        <v>0.2</v>
      </c>
      <c r="BO387" s="1" t="s">
        <v>97</v>
      </c>
      <c r="BP387" s="1" t="s">
        <v>98</v>
      </c>
      <c r="BX387" s="31">
        <v>0</v>
      </c>
      <c r="CE387" s="1" t="s">
        <v>232</v>
      </c>
      <c r="CL387" s="32">
        <f t="shared" ref="CL387:CL450" si="27">AH387+AN387+AZ387+AT387+BF387+BL387+BX387</f>
        <v>100</v>
      </c>
      <c r="CM387" s="1" t="str">
        <f>VLOOKUP(O387,definitions_list_lookup!$K$30:$L$54,2,0)</f>
        <v>Opx-b</v>
      </c>
    </row>
    <row r="388" spans="1:91">
      <c r="A388" s="27">
        <v>43306</v>
      </c>
      <c r="B388" s="1" t="s">
        <v>225</v>
      </c>
      <c r="D388" s="1" t="s">
        <v>86</v>
      </c>
      <c r="E388" s="1">
        <v>93</v>
      </c>
      <c r="F388" s="1">
        <v>4</v>
      </c>
      <c r="G388" s="2" t="str">
        <f t="shared" si="25"/>
        <v>93-4</v>
      </c>
      <c r="H388" s="1">
        <v>46</v>
      </c>
      <c r="I388" s="1">
        <v>88</v>
      </c>
      <c r="J388" s="3" t="str">
        <f>IF(((VLOOKUP($G388,Depth_Lookup!$A$3:$J$561,9,0))-(I388/100))&gt;=0,"Good","Too Long")</f>
        <v>Good</v>
      </c>
      <c r="K388" s="28">
        <f>(VLOOKUP($G388,Depth_Lookup!$A$3:$J$561,10,0))+(H388/100)</f>
        <v>206.29500000000002</v>
      </c>
      <c r="L388" s="28">
        <f>(VLOOKUP($G388,Depth_Lookup!$A$3:$J$561,10,0))+(I388/100)</f>
        <v>206.715</v>
      </c>
      <c r="M388" s="29">
        <v>41</v>
      </c>
      <c r="N388" s="1" t="s">
        <v>87</v>
      </c>
      <c r="P388" s="1" t="s">
        <v>91</v>
      </c>
      <c r="Q388" s="2" t="str">
        <f t="shared" si="26"/>
        <v xml:space="preserve"> Dunite</v>
      </c>
      <c r="R388" s="1" t="s">
        <v>120</v>
      </c>
      <c r="S388" s="1" t="str">
        <f t="shared" si="24"/>
        <v>Continuous</v>
      </c>
      <c r="T388" s="1" t="s">
        <v>121</v>
      </c>
      <c r="U388" s="1" t="s">
        <v>102</v>
      </c>
      <c r="V388" s="1" t="s">
        <v>131</v>
      </c>
      <c r="W388" s="30">
        <f>VLOOKUP(V388,definitions_list_lookup!$A$13:$B$19,2,0)</f>
        <v>4</v>
      </c>
      <c r="X388" s="1" t="s">
        <v>94</v>
      </c>
      <c r="Y388" s="1" t="s">
        <v>95</v>
      </c>
      <c r="AD388" s="6" t="s">
        <v>89</v>
      </c>
      <c r="AE388" s="2">
        <f>VLOOKUP(AD388,definitions_list_lookup!$V$13:$W$16,2,0)</f>
        <v>0</v>
      </c>
      <c r="AH388" s="31">
        <v>99</v>
      </c>
      <c r="AI388" s="1">
        <v>2</v>
      </c>
      <c r="AJ388" s="1">
        <v>1</v>
      </c>
      <c r="AK388" s="1" t="s">
        <v>97</v>
      </c>
      <c r="AL388" s="1" t="s">
        <v>98</v>
      </c>
      <c r="AN388" s="31">
        <v>0</v>
      </c>
      <c r="AT388" s="31">
        <v>0</v>
      </c>
      <c r="AZ388" s="31">
        <v>0</v>
      </c>
      <c r="BF388" s="31">
        <v>0</v>
      </c>
      <c r="BL388" s="31">
        <v>1</v>
      </c>
      <c r="BM388" s="1">
        <v>0.5</v>
      </c>
      <c r="BN388" s="1">
        <v>0.2</v>
      </c>
      <c r="BO388" s="1" t="s">
        <v>97</v>
      </c>
      <c r="BP388" s="1" t="s">
        <v>98</v>
      </c>
      <c r="BX388" s="31">
        <v>0</v>
      </c>
      <c r="CE388" s="1" t="s">
        <v>205</v>
      </c>
      <c r="CL388" s="32">
        <f t="shared" si="27"/>
        <v>100</v>
      </c>
      <c r="CM388" s="1" t="e">
        <f>VLOOKUP(O388,definitions_list_lookup!$K$30:$L$54,2,0)</f>
        <v>#N/A</v>
      </c>
    </row>
    <row r="389" spans="1:91">
      <c r="A389" s="27">
        <v>43306</v>
      </c>
      <c r="B389" s="1" t="s">
        <v>225</v>
      </c>
      <c r="D389" s="1" t="s">
        <v>86</v>
      </c>
      <c r="E389" s="1">
        <v>94</v>
      </c>
      <c r="F389" s="1">
        <v>1</v>
      </c>
      <c r="G389" s="2" t="str">
        <f t="shared" si="25"/>
        <v>94-1</v>
      </c>
      <c r="H389" s="1">
        <v>0</v>
      </c>
      <c r="I389" s="1">
        <v>49.5</v>
      </c>
      <c r="J389" s="3" t="str">
        <f>IF(((VLOOKUP($G389,Depth_Lookup!$A$3:$J$561,9,0))-(I389/100))&gt;=0,"Good","Too Long")</f>
        <v>Good</v>
      </c>
      <c r="K389" s="28">
        <f>(VLOOKUP($G389,Depth_Lookup!$A$3:$J$561,10,0))+(H389/100)</f>
        <v>206.6</v>
      </c>
      <c r="L389" s="28">
        <f>(VLOOKUP($G389,Depth_Lookup!$A$3:$J$561,10,0))+(I389/100)</f>
        <v>207.095</v>
      </c>
      <c r="M389" s="29">
        <v>41</v>
      </c>
      <c r="N389" s="1" t="s">
        <v>87</v>
      </c>
      <c r="P389" s="1" t="s">
        <v>91</v>
      </c>
      <c r="Q389" s="2" t="str">
        <f t="shared" si="26"/>
        <v xml:space="preserve"> Dunite</v>
      </c>
      <c r="R389" s="1" t="s">
        <v>100</v>
      </c>
      <c r="S389" s="1" t="s">
        <v>100</v>
      </c>
      <c r="V389" s="1" t="s">
        <v>131</v>
      </c>
      <c r="W389" s="30">
        <f>VLOOKUP(V389,definitions_list_lookup!$A$13:$B$19,2,0)</f>
        <v>4</v>
      </c>
      <c r="X389" s="1" t="s">
        <v>94</v>
      </c>
      <c r="Y389" s="1" t="s">
        <v>95</v>
      </c>
      <c r="AD389" s="6" t="s">
        <v>89</v>
      </c>
      <c r="AE389" s="2">
        <f>VLOOKUP(AD389,definitions_list_lookup!$V$13:$W$16,2,0)</f>
        <v>0</v>
      </c>
      <c r="AH389" s="31">
        <v>99</v>
      </c>
      <c r="AI389" s="1">
        <v>2</v>
      </c>
      <c r="AJ389" s="1">
        <v>1</v>
      </c>
      <c r="AK389" s="1" t="s">
        <v>97</v>
      </c>
      <c r="AL389" s="1" t="s">
        <v>98</v>
      </c>
      <c r="AN389" s="31">
        <v>0</v>
      </c>
      <c r="AT389" s="31">
        <v>0</v>
      </c>
      <c r="AZ389" s="31">
        <v>0</v>
      </c>
      <c r="BF389" s="31">
        <v>0</v>
      </c>
      <c r="BL389" s="31">
        <v>1</v>
      </c>
      <c r="BM389" s="1">
        <v>0.5</v>
      </c>
      <c r="BN389" s="1">
        <v>0.2</v>
      </c>
      <c r="BO389" s="1" t="s">
        <v>97</v>
      </c>
      <c r="BP389" s="1" t="s">
        <v>98</v>
      </c>
      <c r="BX389" s="31">
        <v>0</v>
      </c>
      <c r="CE389" s="1" t="s">
        <v>205</v>
      </c>
      <c r="CL389" s="32">
        <f t="shared" si="27"/>
        <v>100</v>
      </c>
      <c r="CM389" s="1" t="e">
        <f>VLOOKUP(O389,definitions_list_lookup!$K$30:$L$54,2,0)</f>
        <v>#N/A</v>
      </c>
    </row>
    <row r="390" spans="1:91">
      <c r="A390" s="27">
        <v>43306</v>
      </c>
      <c r="B390" s="1" t="s">
        <v>225</v>
      </c>
      <c r="D390" s="1" t="s">
        <v>86</v>
      </c>
      <c r="E390" s="1">
        <v>94</v>
      </c>
      <c r="F390" s="1">
        <v>1</v>
      </c>
      <c r="G390" s="2" t="str">
        <f t="shared" si="25"/>
        <v>94-1</v>
      </c>
      <c r="H390" s="1">
        <v>49.5</v>
      </c>
      <c r="I390" s="1">
        <v>95</v>
      </c>
      <c r="J390" s="3" t="str">
        <f>IF(((VLOOKUP($G390,Depth_Lookup!$A$3:$J$561,9,0))-(I390/100))&gt;=0,"Good","Too Long")</f>
        <v>Good</v>
      </c>
      <c r="K390" s="28">
        <f>(VLOOKUP($G390,Depth_Lookup!$A$3:$J$561,10,0))+(H390/100)</f>
        <v>207.095</v>
      </c>
      <c r="L390" s="28">
        <f>(VLOOKUP($G390,Depth_Lookup!$A$3:$J$561,10,0))+(I390/100)</f>
        <v>207.54999999999998</v>
      </c>
      <c r="M390" s="29" t="s">
        <v>288</v>
      </c>
      <c r="N390" s="1" t="s">
        <v>87</v>
      </c>
      <c r="P390" s="1" t="s">
        <v>202</v>
      </c>
      <c r="Q390" s="2" t="str">
        <f t="shared" si="26"/>
        <v xml:space="preserve"> Harzburgite</v>
      </c>
      <c r="R390" s="1" t="s">
        <v>120</v>
      </c>
      <c r="S390" s="1" t="str">
        <f t="shared" ref="S390:S421" si="28">R391</f>
        <v>Continuous</v>
      </c>
      <c r="T390" s="1" t="s">
        <v>101</v>
      </c>
      <c r="U390" s="1" t="s">
        <v>102</v>
      </c>
      <c r="V390" s="1" t="s">
        <v>131</v>
      </c>
      <c r="W390" s="30">
        <f>VLOOKUP(V390,definitions_list_lookup!$A$13:$B$19,2,0)</f>
        <v>4</v>
      </c>
      <c r="X390" s="1" t="s">
        <v>94</v>
      </c>
      <c r="Y390" s="1" t="s">
        <v>203</v>
      </c>
      <c r="AD390" s="6" t="s">
        <v>89</v>
      </c>
      <c r="AE390" s="2">
        <f>VLOOKUP(AD390,definitions_list_lookup!$V$13:$W$16,2,0)</f>
        <v>0</v>
      </c>
      <c r="AH390" s="31">
        <v>84.9</v>
      </c>
      <c r="AI390" s="1">
        <v>1.5</v>
      </c>
      <c r="AJ390" s="1">
        <v>1</v>
      </c>
      <c r="AK390" s="1" t="s">
        <v>97</v>
      </c>
      <c r="AL390" s="1" t="s">
        <v>98</v>
      </c>
      <c r="AN390" s="31">
        <v>0</v>
      </c>
      <c r="AT390" s="31">
        <v>0</v>
      </c>
      <c r="AZ390" s="31">
        <v>15</v>
      </c>
      <c r="BA390" s="1">
        <v>6</v>
      </c>
      <c r="BB390" s="1">
        <v>2.5</v>
      </c>
      <c r="BC390" s="1" t="s">
        <v>97</v>
      </c>
      <c r="BD390" s="1" t="s">
        <v>98</v>
      </c>
      <c r="BF390" s="31">
        <v>0</v>
      </c>
      <c r="BL390" s="31">
        <v>0.1</v>
      </c>
      <c r="BM390" s="1">
        <v>0.5</v>
      </c>
      <c r="BN390" s="1">
        <v>0.2</v>
      </c>
      <c r="BO390" s="1" t="s">
        <v>97</v>
      </c>
      <c r="BP390" s="1" t="s">
        <v>98</v>
      </c>
      <c r="BX390" s="31">
        <v>0</v>
      </c>
      <c r="CE390" s="1" t="s">
        <v>204</v>
      </c>
      <c r="CL390" s="32">
        <f t="shared" si="27"/>
        <v>100</v>
      </c>
      <c r="CM390" s="1" t="e">
        <f>VLOOKUP(O390,definitions_list_lookup!$K$30:$L$54,2,0)</f>
        <v>#N/A</v>
      </c>
    </row>
    <row r="391" spans="1:91">
      <c r="A391" s="27">
        <v>43306</v>
      </c>
      <c r="B391" s="1" t="s">
        <v>225</v>
      </c>
      <c r="D391" s="1" t="s">
        <v>86</v>
      </c>
      <c r="E391" s="1">
        <v>94</v>
      </c>
      <c r="F391" s="1">
        <v>2</v>
      </c>
      <c r="G391" s="2" t="str">
        <f t="shared" si="25"/>
        <v>94-2</v>
      </c>
      <c r="H391" s="1">
        <v>0</v>
      </c>
      <c r="I391" s="1">
        <v>32.5</v>
      </c>
      <c r="J391" s="3" t="str">
        <f>IF(((VLOOKUP($G391,Depth_Lookup!$A$3:$J$561,9,0))-(I391/100))&gt;=0,"Good","Too Long")</f>
        <v>Good</v>
      </c>
      <c r="K391" s="28">
        <f>(VLOOKUP($G391,Depth_Lookup!$A$3:$J$561,10,0))+(H391/100)</f>
        <v>207.55</v>
      </c>
      <c r="L391" s="28">
        <f>(VLOOKUP($G391,Depth_Lookup!$A$3:$J$561,10,0))+(I391/100)</f>
        <v>207.875</v>
      </c>
      <c r="M391" s="29" t="s">
        <v>288</v>
      </c>
      <c r="N391" s="1" t="s">
        <v>87</v>
      </c>
      <c r="P391" s="1" t="s">
        <v>202</v>
      </c>
      <c r="Q391" s="2" t="str">
        <f t="shared" si="26"/>
        <v xml:space="preserve"> Harzburgite</v>
      </c>
      <c r="R391" s="1" t="s">
        <v>100</v>
      </c>
      <c r="S391" s="1" t="str">
        <f t="shared" si="28"/>
        <v>Intrusive</v>
      </c>
      <c r="V391" s="1" t="s">
        <v>131</v>
      </c>
      <c r="W391" s="30">
        <f>VLOOKUP(V391,definitions_list_lookup!$A$13:$B$19,2,0)</f>
        <v>4</v>
      </c>
      <c r="X391" s="1" t="s">
        <v>94</v>
      </c>
      <c r="Y391" s="1" t="s">
        <v>203</v>
      </c>
      <c r="AD391" s="6" t="s">
        <v>89</v>
      </c>
      <c r="AE391" s="2">
        <f>VLOOKUP(AD391,definitions_list_lookup!$V$13:$W$16,2,0)</f>
        <v>0</v>
      </c>
      <c r="AH391" s="31">
        <v>84.9</v>
      </c>
      <c r="AI391" s="1">
        <v>1.5</v>
      </c>
      <c r="AJ391" s="1">
        <v>1</v>
      </c>
      <c r="AK391" s="1" t="s">
        <v>97</v>
      </c>
      <c r="AL391" s="1" t="s">
        <v>98</v>
      </c>
      <c r="AN391" s="31">
        <v>0</v>
      </c>
      <c r="AT391" s="31">
        <v>0</v>
      </c>
      <c r="AZ391" s="31">
        <v>15</v>
      </c>
      <c r="BA391" s="1">
        <v>6</v>
      </c>
      <c r="BB391" s="1">
        <v>2.5</v>
      </c>
      <c r="BC391" s="1" t="s">
        <v>97</v>
      </c>
      <c r="BD391" s="1" t="s">
        <v>98</v>
      </c>
      <c r="BF391" s="31">
        <v>0</v>
      </c>
      <c r="BL391" s="31">
        <v>0.1</v>
      </c>
      <c r="BM391" s="1">
        <v>0.5</v>
      </c>
      <c r="BN391" s="1">
        <v>0.2</v>
      </c>
      <c r="BO391" s="1" t="s">
        <v>97</v>
      </c>
      <c r="BP391" s="1" t="s">
        <v>98</v>
      </c>
      <c r="BX391" s="31">
        <v>0</v>
      </c>
      <c r="CE391" s="1" t="s">
        <v>204</v>
      </c>
      <c r="CL391" s="32">
        <f t="shared" si="27"/>
        <v>100</v>
      </c>
      <c r="CM391" s="1" t="e">
        <f>VLOOKUP(O391,definitions_list_lookup!$K$30:$L$54,2,0)</f>
        <v>#N/A</v>
      </c>
    </row>
    <row r="392" spans="1:91">
      <c r="A392" s="27">
        <v>43306</v>
      </c>
      <c r="B392" s="1" t="s">
        <v>225</v>
      </c>
      <c r="D392" s="1" t="s">
        <v>86</v>
      </c>
      <c r="E392" s="1">
        <v>94</v>
      </c>
      <c r="F392" s="1">
        <v>2</v>
      </c>
      <c r="G392" s="2" t="str">
        <f t="shared" si="25"/>
        <v>94-2</v>
      </c>
      <c r="H392" s="1">
        <v>32.5</v>
      </c>
      <c r="I392" s="1">
        <v>33</v>
      </c>
      <c r="J392" s="3" t="str">
        <f>IF(((VLOOKUP($G392,Depth_Lookup!$A$3:$J$561,9,0))-(I392/100))&gt;=0,"Good","Too Long")</f>
        <v>Good</v>
      </c>
      <c r="K392" s="28">
        <f>(VLOOKUP($G392,Depth_Lookup!$A$3:$J$561,10,0))+(H392/100)</f>
        <v>207.875</v>
      </c>
      <c r="L392" s="28">
        <f>(VLOOKUP($G392,Depth_Lookup!$A$3:$J$561,10,0))+(I392/100)</f>
        <v>207.88000000000002</v>
      </c>
      <c r="M392" s="29" t="s">
        <v>289</v>
      </c>
      <c r="N392" s="1">
        <v>1</v>
      </c>
      <c r="P392" s="1" t="s">
        <v>130</v>
      </c>
      <c r="Q392" s="2" t="str">
        <f t="shared" si="26"/>
        <v xml:space="preserve"> Olivine gabbro</v>
      </c>
      <c r="R392" s="1" t="s">
        <v>105</v>
      </c>
      <c r="S392" s="1" t="str">
        <f t="shared" si="28"/>
        <v>Intrusive</v>
      </c>
      <c r="T392" s="1" t="s">
        <v>101</v>
      </c>
      <c r="U392" s="1" t="s">
        <v>102</v>
      </c>
      <c r="V392" s="1" t="s">
        <v>131</v>
      </c>
      <c r="W392" s="30">
        <f>VLOOKUP(V392,definitions_list_lookup!$A$13:$B$19,2,0)</f>
        <v>4</v>
      </c>
      <c r="X392" s="1" t="s">
        <v>94</v>
      </c>
      <c r="Y392" s="1" t="s">
        <v>95</v>
      </c>
      <c r="AD392" s="6" t="s">
        <v>89</v>
      </c>
      <c r="AE392" s="2">
        <f>VLOOKUP(AD392,definitions_list_lookup!$V$13:$W$16,2,0)</f>
        <v>0</v>
      </c>
      <c r="AH392" s="31">
        <v>5</v>
      </c>
      <c r="AI392" s="1">
        <v>0.5</v>
      </c>
      <c r="AJ392" s="1">
        <v>0.5</v>
      </c>
      <c r="AK392" s="1" t="s">
        <v>97</v>
      </c>
      <c r="AL392" s="1" t="s">
        <v>98</v>
      </c>
      <c r="AN392" s="31">
        <v>40</v>
      </c>
      <c r="AO392" s="1">
        <v>2</v>
      </c>
      <c r="AP392" s="1">
        <v>1</v>
      </c>
      <c r="AQ392" s="1" t="s">
        <v>97</v>
      </c>
      <c r="AR392" s="1" t="s">
        <v>98</v>
      </c>
      <c r="AT392" s="31">
        <v>55</v>
      </c>
      <c r="AU392" s="1">
        <v>2</v>
      </c>
      <c r="AV392" s="1">
        <v>1</v>
      </c>
      <c r="AW392" s="1" t="s">
        <v>97</v>
      </c>
      <c r="AX392" s="1" t="s">
        <v>98</v>
      </c>
      <c r="AZ392" s="31">
        <v>0</v>
      </c>
      <c r="BF392" s="31">
        <v>0</v>
      </c>
      <c r="BL392" s="31">
        <v>0</v>
      </c>
      <c r="BX392" s="31">
        <v>0</v>
      </c>
      <c r="CE392" s="1" t="s">
        <v>290</v>
      </c>
      <c r="CL392" s="32">
        <f t="shared" si="27"/>
        <v>100</v>
      </c>
      <c r="CM392" s="1" t="e">
        <f>VLOOKUP(O392,definitions_list_lookup!$K$30:$L$54,2,0)</f>
        <v>#N/A</v>
      </c>
    </row>
    <row r="393" spans="1:91">
      <c r="A393" s="27">
        <v>43306</v>
      </c>
      <c r="B393" s="1" t="s">
        <v>225</v>
      </c>
      <c r="D393" s="1" t="s">
        <v>86</v>
      </c>
      <c r="E393" s="1">
        <v>94</v>
      </c>
      <c r="F393" s="1">
        <v>2</v>
      </c>
      <c r="G393" s="2" t="str">
        <f t="shared" si="25"/>
        <v>94-2</v>
      </c>
      <c r="H393" s="1">
        <v>33</v>
      </c>
      <c r="I393" s="1">
        <v>58</v>
      </c>
      <c r="J393" s="3" t="str">
        <f>IF(((VLOOKUP($G393,Depth_Lookup!$A$3:$J$561,9,0))-(I393/100))&gt;=0,"Good","Too Long")</f>
        <v>Good</v>
      </c>
      <c r="K393" s="28">
        <f>(VLOOKUP($G393,Depth_Lookup!$A$3:$J$561,10,0))+(H393/100)</f>
        <v>207.88000000000002</v>
      </c>
      <c r="L393" s="28">
        <f>(VLOOKUP($G393,Depth_Lookup!$A$3:$J$561,10,0))+(I393/100)</f>
        <v>208.13000000000002</v>
      </c>
      <c r="M393" s="29" t="s">
        <v>291</v>
      </c>
      <c r="N393" s="1">
        <v>4</v>
      </c>
      <c r="P393" s="1" t="s">
        <v>202</v>
      </c>
      <c r="Q393" s="2" t="str">
        <f t="shared" si="26"/>
        <v xml:space="preserve"> Harzburgite</v>
      </c>
      <c r="R393" s="1" t="s">
        <v>105</v>
      </c>
      <c r="S393" s="1" t="str">
        <f t="shared" si="28"/>
        <v>Continuous</v>
      </c>
      <c r="T393" s="1" t="s">
        <v>101</v>
      </c>
      <c r="U393" s="1" t="s">
        <v>102</v>
      </c>
      <c r="V393" s="1" t="s">
        <v>131</v>
      </c>
      <c r="W393" s="30">
        <f>VLOOKUP(V393,definitions_list_lookup!$A$13:$B$19,2,0)</f>
        <v>4</v>
      </c>
      <c r="X393" s="1" t="s">
        <v>94</v>
      </c>
      <c r="Y393" s="1" t="s">
        <v>203</v>
      </c>
      <c r="AD393" s="6" t="s">
        <v>89</v>
      </c>
      <c r="AE393" s="2">
        <f>VLOOKUP(AD393,definitions_list_lookup!$V$13:$W$16,2,0)</f>
        <v>0</v>
      </c>
      <c r="AH393" s="31">
        <v>84.9</v>
      </c>
      <c r="AI393" s="1">
        <v>1.5</v>
      </c>
      <c r="AJ393" s="1">
        <v>1</v>
      </c>
      <c r="AK393" s="1" t="s">
        <v>97</v>
      </c>
      <c r="AL393" s="1" t="s">
        <v>98</v>
      </c>
      <c r="AN393" s="31">
        <v>0</v>
      </c>
      <c r="AT393" s="31">
        <v>0</v>
      </c>
      <c r="AZ393" s="31">
        <v>15</v>
      </c>
      <c r="BA393" s="1">
        <v>4</v>
      </c>
      <c r="BB393" s="1">
        <v>2</v>
      </c>
      <c r="BC393" s="1" t="s">
        <v>97</v>
      </c>
      <c r="BD393" s="1" t="s">
        <v>98</v>
      </c>
      <c r="BF393" s="31">
        <v>0</v>
      </c>
      <c r="BL393" s="31">
        <v>0.1</v>
      </c>
      <c r="BM393" s="1">
        <v>0.2</v>
      </c>
      <c r="BN393" s="1">
        <v>0.1</v>
      </c>
      <c r="BO393" s="1" t="s">
        <v>97</v>
      </c>
      <c r="BP393" s="1" t="s">
        <v>98</v>
      </c>
      <c r="BX393" s="31">
        <v>0</v>
      </c>
      <c r="CE393" s="1" t="s">
        <v>204</v>
      </c>
      <c r="CL393" s="32">
        <f t="shared" si="27"/>
        <v>100</v>
      </c>
      <c r="CM393" s="1" t="e">
        <f>VLOOKUP(O393,definitions_list_lookup!$K$30:$L$54,2,0)</f>
        <v>#N/A</v>
      </c>
    </row>
    <row r="394" spans="1:91">
      <c r="A394" s="27">
        <v>43306</v>
      </c>
      <c r="B394" s="1" t="s">
        <v>225</v>
      </c>
      <c r="D394" s="1" t="s">
        <v>86</v>
      </c>
      <c r="E394" s="1">
        <v>94</v>
      </c>
      <c r="F394" s="1">
        <v>3</v>
      </c>
      <c r="G394" s="2" t="str">
        <f t="shared" si="25"/>
        <v>94-3</v>
      </c>
      <c r="H394" s="1">
        <v>0</v>
      </c>
      <c r="I394" s="1">
        <v>8.5</v>
      </c>
      <c r="J394" s="3" t="str">
        <f>IF(((VLOOKUP($G394,Depth_Lookup!$A$3:$J$561,9,0))-(I394/100))&gt;=0,"Good","Too Long")</f>
        <v>Good</v>
      </c>
      <c r="K394" s="28">
        <f>(VLOOKUP($G394,Depth_Lookup!$A$3:$J$561,10,0))+(H394/100)</f>
        <v>208.13</v>
      </c>
      <c r="L394" s="28">
        <f>(VLOOKUP($G394,Depth_Lookup!$A$3:$J$561,10,0))+(I394/100)</f>
        <v>208.215</v>
      </c>
      <c r="M394" s="29" t="s">
        <v>291</v>
      </c>
      <c r="N394" s="1">
        <v>4</v>
      </c>
      <c r="P394" s="1" t="s">
        <v>202</v>
      </c>
      <c r="Q394" s="2" t="str">
        <f t="shared" si="26"/>
        <v xml:space="preserve"> Harzburgite</v>
      </c>
      <c r="R394" s="1" t="s">
        <v>100</v>
      </c>
      <c r="S394" s="1" t="str">
        <f t="shared" si="28"/>
        <v>Intrusive</v>
      </c>
      <c r="V394" s="1" t="s">
        <v>131</v>
      </c>
      <c r="W394" s="30">
        <f>VLOOKUP(V394,definitions_list_lookup!$A$13:$B$19,2,0)</f>
        <v>4</v>
      </c>
      <c r="X394" s="1" t="s">
        <v>94</v>
      </c>
      <c r="Y394" s="1" t="s">
        <v>203</v>
      </c>
      <c r="AD394" s="6" t="s">
        <v>89</v>
      </c>
      <c r="AE394" s="2">
        <f>VLOOKUP(AD394,definitions_list_lookup!$V$13:$W$16,2,0)</f>
        <v>0</v>
      </c>
      <c r="AH394" s="31">
        <v>84.9</v>
      </c>
      <c r="AI394" s="1">
        <v>1.5</v>
      </c>
      <c r="AJ394" s="1">
        <v>1</v>
      </c>
      <c r="AK394" s="1" t="s">
        <v>97</v>
      </c>
      <c r="AL394" s="1" t="s">
        <v>98</v>
      </c>
      <c r="AN394" s="31">
        <v>0</v>
      </c>
      <c r="AT394" s="31">
        <v>0</v>
      </c>
      <c r="AZ394" s="31">
        <v>15</v>
      </c>
      <c r="BA394" s="1">
        <v>4</v>
      </c>
      <c r="BB394" s="1">
        <v>2</v>
      </c>
      <c r="BC394" s="1" t="s">
        <v>97</v>
      </c>
      <c r="BD394" s="1" t="s">
        <v>98</v>
      </c>
      <c r="BF394" s="31">
        <v>0</v>
      </c>
      <c r="BL394" s="31">
        <v>0.1</v>
      </c>
      <c r="BM394" s="1">
        <v>0.2</v>
      </c>
      <c r="BN394" s="1">
        <v>0.1</v>
      </c>
      <c r="BO394" s="1" t="s">
        <v>97</v>
      </c>
      <c r="BP394" s="1" t="s">
        <v>98</v>
      </c>
      <c r="BX394" s="31">
        <v>0</v>
      </c>
      <c r="CE394" s="1" t="s">
        <v>204</v>
      </c>
      <c r="CL394" s="32">
        <f t="shared" si="27"/>
        <v>100</v>
      </c>
      <c r="CM394" s="1" t="e">
        <f>VLOOKUP(O394,definitions_list_lookup!$K$30:$L$54,2,0)</f>
        <v>#N/A</v>
      </c>
    </row>
    <row r="395" spans="1:91">
      <c r="A395" s="27">
        <v>43306</v>
      </c>
      <c r="B395" s="1" t="s">
        <v>225</v>
      </c>
      <c r="D395" s="1" t="s">
        <v>86</v>
      </c>
      <c r="E395" s="1">
        <v>94</v>
      </c>
      <c r="F395" s="1">
        <v>3</v>
      </c>
      <c r="G395" s="2" t="str">
        <f t="shared" si="25"/>
        <v>94-3</v>
      </c>
      <c r="H395" s="1">
        <v>8.5</v>
      </c>
      <c r="I395" s="1">
        <v>9</v>
      </c>
      <c r="J395" s="3" t="str">
        <f>IF(((VLOOKUP($G395,Depth_Lookup!$A$3:$J$561,9,0))-(I395/100))&gt;=0,"Good","Too Long")</f>
        <v>Good</v>
      </c>
      <c r="K395" s="28">
        <f>(VLOOKUP($G395,Depth_Lookup!$A$3:$J$561,10,0))+(H395/100)</f>
        <v>208.215</v>
      </c>
      <c r="L395" s="28">
        <f>(VLOOKUP($G395,Depth_Lookup!$A$3:$J$561,10,0))+(I395/100)</f>
        <v>208.22</v>
      </c>
      <c r="M395" s="29" t="s">
        <v>292</v>
      </c>
      <c r="N395" s="1">
        <v>1</v>
      </c>
      <c r="P395" s="1" t="s">
        <v>130</v>
      </c>
      <c r="Q395" s="2" t="str">
        <f t="shared" si="26"/>
        <v xml:space="preserve"> Olivine gabbro</v>
      </c>
      <c r="R395" s="1" t="s">
        <v>105</v>
      </c>
      <c r="S395" s="1" t="str">
        <f t="shared" si="28"/>
        <v>Intrusive</v>
      </c>
      <c r="T395" s="1" t="s">
        <v>101</v>
      </c>
      <c r="U395" s="1" t="s">
        <v>102</v>
      </c>
      <c r="V395" s="1" t="s">
        <v>131</v>
      </c>
      <c r="W395" s="30">
        <f>VLOOKUP(V395,definitions_list_lookup!$A$13:$B$19,2,0)</f>
        <v>4</v>
      </c>
      <c r="X395" s="1" t="s">
        <v>94</v>
      </c>
      <c r="Y395" s="1" t="s">
        <v>95</v>
      </c>
      <c r="AD395" s="6" t="s">
        <v>89</v>
      </c>
      <c r="AE395" s="2">
        <f>VLOOKUP(AD395,definitions_list_lookup!$V$13:$W$16,2,0)</f>
        <v>0</v>
      </c>
      <c r="AH395" s="31">
        <v>5</v>
      </c>
      <c r="AI395" s="1">
        <v>0.5</v>
      </c>
      <c r="AJ395" s="1">
        <v>0.5</v>
      </c>
      <c r="AK395" s="1" t="s">
        <v>97</v>
      </c>
      <c r="AL395" s="1" t="s">
        <v>98</v>
      </c>
      <c r="AN395" s="31">
        <v>40</v>
      </c>
      <c r="AO395" s="1">
        <v>2</v>
      </c>
      <c r="AP395" s="1">
        <v>1</v>
      </c>
      <c r="AQ395" s="1" t="s">
        <v>97</v>
      </c>
      <c r="AR395" s="1" t="s">
        <v>98</v>
      </c>
      <c r="AT395" s="31">
        <v>55</v>
      </c>
      <c r="AU395" s="1">
        <v>2</v>
      </c>
      <c r="AV395" s="1">
        <v>1</v>
      </c>
      <c r="AW395" s="1" t="s">
        <v>97</v>
      </c>
      <c r="AX395" s="1" t="s">
        <v>98</v>
      </c>
      <c r="AZ395" s="31">
        <v>0</v>
      </c>
      <c r="BF395" s="31">
        <v>0</v>
      </c>
      <c r="BL395" s="31">
        <v>0</v>
      </c>
      <c r="BX395" s="31">
        <v>0</v>
      </c>
      <c r="CE395" s="1" t="s">
        <v>290</v>
      </c>
      <c r="CL395" s="32">
        <f t="shared" si="27"/>
        <v>100</v>
      </c>
      <c r="CM395" s="1" t="e">
        <f>VLOOKUP(O395,definitions_list_lookup!$K$30:$L$54,2,0)</f>
        <v>#N/A</v>
      </c>
    </row>
    <row r="396" spans="1:91">
      <c r="A396" s="27">
        <v>43306</v>
      </c>
      <c r="B396" s="1" t="s">
        <v>225</v>
      </c>
      <c r="D396" s="1" t="s">
        <v>86</v>
      </c>
      <c r="E396" s="1">
        <v>94</v>
      </c>
      <c r="F396" s="1">
        <v>3</v>
      </c>
      <c r="G396" s="2" t="str">
        <f t="shared" si="25"/>
        <v>94-3</v>
      </c>
      <c r="H396" s="1">
        <v>9</v>
      </c>
      <c r="I396" s="1">
        <v>59</v>
      </c>
      <c r="J396" s="3" t="str">
        <f>IF(((VLOOKUP($G396,Depth_Lookup!$A$3:$J$561,9,0))-(I396/100))&gt;=0,"Good","Too Long")</f>
        <v>Good</v>
      </c>
      <c r="K396" s="28">
        <f>(VLOOKUP($G396,Depth_Lookup!$A$3:$J$561,10,0))+(H396/100)</f>
        <v>208.22</v>
      </c>
      <c r="L396" s="28">
        <f>(VLOOKUP($G396,Depth_Lookup!$A$3:$J$561,10,0))+(I396/100)</f>
        <v>208.72</v>
      </c>
      <c r="M396" s="29" t="s">
        <v>293</v>
      </c>
      <c r="N396" s="1">
        <v>1</v>
      </c>
      <c r="P396" s="1" t="s">
        <v>202</v>
      </c>
      <c r="Q396" s="2" t="str">
        <f t="shared" si="26"/>
        <v xml:space="preserve"> Harzburgite</v>
      </c>
      <c r="R396" s="1" t="s">
        <v>105</v>
      </c>
      <c r="S396" s="1" t="str">
        <f t="shared" si="28"/>
        <v>Intrusive</v>
      </c>
      <c r="T396" s="1" t="s">
        <v>101</v>
      </c>
      <c r="U396" s="1" t="s">
        <v>102</v>
      </c>
      <c r="V396" s="1" t="s">
        <v>131</v>
      </c>
      <c r="W396" s="30">
        <f>VLOOKUP(V396,definitions_list_lookup!$A$13:$B$19,2,0)</f>
        <v>4</v>
      </c>
      <c r="X396" s="1" t="s">
        <v>94</v>
      </c>
      <c r="Y396" s="1" t="s">
        <v>203</v>
      </c>
      <c r="AD396" s="6" t="s">
        <v>89</v>
      </c>
      <c r="AE396" s="2">
        <f>VLOOKUP(AD396,definitions_list_lookup!$V$13:$W$16,2,0)</f>
        <v>0</v>
      </c>
      <c r="AH396" s="31">
        <v>84.9</v>
      </c>
      <c r="AI396" s="1">
        <v>2.5</v>
      </c>
      <c r="AJ396" s="1">
        <v>1</v>
      </c>
      <c r="AK396" s="1" t="s">
        <v>97</v>
      </c>
      <c r="AL396" s="1" t="s">
        <v>98</v>
      </c>
      <c r="AN396" s="31">
        <v>0</v>
      </c>
      <c r="AT396" s="31">
        <v>0</v>
      </c>
      <c r="AZ396" s="31">
        <v>15</v>
      </c>
      <c r="BA396" s="1">
        <v>5</v>
      </c>
      <c r="BB396" s="1">
        <v>3</v>
      </c>
      <c r="BC396" s="1" t="s">
        <v>97</v>
      </c>
      <c r="BD396" s="1" t="s">
        <v>98</v>
      </c>
      <c r="BF396" s="31">
        <v>0</v>
      </c>
      <c r="BL396" s="31">
        <v>0.1</v>
      </c>
      <c r="BM396" s="1">
        <v>0.3</v>
      </c>
      <c r="BN396" s="1">
        <v>0.1</v>
      </c>
      <c r="BO396" s="1" t="s">
        <v>97</v>
      </c>
      <c r="BP396" s="1" t="s">
        <v>98</v>
      </c>
      <c r="BX396" s="31">
        <v>0</v>
      </c>
      <c r="CE396" s="1" t="s">
        <v>204</v>
      </c>
      <c r="CL396" s="32">
        <f t="shared" si="27"/>
        <v>100</v>
      </c>
      <c r="CM396" s="1" t="e">
        <f>VLOOKUP(O396,definitions_list_lookup!$K$30:$L$54,2,0)</f>
        <v>#N/A</v>
      </c>
    </row>
    <row r="397" spans="1:91">
      <c r="A397" s="27">
        <v>43306</v>
      </c>
      <c r="B397" s="1" t="s">
        <v>225</v>
      </c>
      <c r="D397" s="1" t="s">
        <v>86</v>
      </c>
      <c r="E397" s="1">
        <v>94</v>
      </c>
      <c r="F397" s="1">
        <v>3</v>
      </c>
      <c r="G397" s="2" t="str">
        <f t="shared" si="25"/>
        <v>94-3</v>
      </c>
      <c r="H397" s="1">
        <v>59</v>
      </c>
      <c r="I397" s="1">
        <v>60.5</v>
      </c>
      <c r="J397" s="3" t="str">
        <f>IF(((VLOOKUP($G397,Depth_Lookup!$A$3:$J$561,9,0))-(I397/100))&gt;=0,"Good","Too Long")</f>
        <v>Good</v>
      </c>
      <c r="K397" s="28">
        <f>(VLOOKUP($G397,Depth_Lookup!$A$3:$J$561,10,0))+(H397/100)</f>
        <v>208.72</v>
      </c>
      <c r="L397" s="28">
        <f>(VLOOKUP($G397,Depth_Lookup!$A$3:$J$561,10,0))+(I397/100)</f>
        <v>208.73499999999999</v>
      </c>
      <c r="M397" s="29" t="s">
        <v>294</v>
      </c>
      <c r="N397" s="1">
        <v>1</v>
      </c>
      <c r="P397" s="1" t="s">
        <v>218</v>
      </c>
      <c r="Q397" s="2" t="str">
        <f t="shared" si="26"/>
        <v xml:space="preserve"> Anorthosite</v>
      </c>
      <c r="R397" s="1" t="s">
        <v>105</v>
      </c>
      <c r="S397" s="1" t="str">
        <f t="shared" si="28"/>
        <v>Intrusive</v>
      </c>
      <c r="T397" s="1" t="s">
        <v>101</v>
      </c>
      <c r="U397" s="1" t="s">
        <v>219</v>
      </c>
      <c r="V397" s="1" t="s">
        <v>131</v>
      </c>
      <c r="W397" s="30">
        <f>VLOOKUP(V397,definitions_list_lookup!$A$13:$B$19,2,0)</f>
        <v>4</v>
      </c>
      <c r="X397" s="1" t="s">
        <v>94</v>
      </c>
      <c r="Y397" s="1" t="s">
        <v>95</v>
      </c>
      <c r="AD397" s="6" t="s">
        <v>89</v>
      </c>
      <c r="AE397" s="2">
        <f>VLOOKUP(AD397,definitions_list_lookup!$V$13:$W$16,2,0)</f>
        <v>0</v>
      </c>
      <c r="AH397" s="31">
        <v>0</v>
      </c>
      <c r="AN397" s="31">
        <v>99.9</v>
      </c>
      <c r="AO397" s="1">
        <v>1</v>
      </c>
      <c r="AP397" s="1">
        <v>0.5</v>
      </c>
      <c r="AQ397" s="1" t="s">
        <v>125</v>
      </c>
      <c r="AR397" s="1" t="s">
        <v>113</v>
      </c>
      <c r="AT397" s="31">
        <v>0</v>
      </c>
      <c r="AZ397" s="31">
        <v>0</v>
      </c>
      <c r="BF397" s="31">
        <v>0</v>
      </c>
      <c r="BL397" s="31">
        <v>0</v>
      </c>
      <c r="BX397" s="31">
        <v>0.1</v>
      </c>
      <c r="BY397" s="1">
        <v>0.1</v>
      </c>
      <c r="BZ397" s="1">
        <v>0.1</v>
      </c>
      <c r="CA397" s="1" t="s">
        <v>118</v>
      </c>
      <c r="CB397" s="1" t="s">
        <v>98</v>
      </c>
      <c r="CE397" s="1" t="s">
        <v>238</v>
      </c>
      <c r="CL397" s="32">
        <f t="shared" si="27"/>
        <v>100</v>
      </c>
      <c r="CM397" s="1" t="e">
        <f>VLOOKUP(O397,definitions_list_lookup!$K$30:$L$54,2,0)</f>
        <v>#N/A</v>
      </c>
    </row>
    <row r="398" spans="1:91">
      <c r="A398" s="27">
        <v>43306</v>
      </c>
      <c r="B398" s="1" t="s">
        <v>225</v>
      </c>
      <c r="D398" s="1" t="s">
        <v>86</v>
      </c>
      <c r="E398" s="1">
        <v>94</v>
      </c>
      <c r="F398" s="1">
        <v>3</v>
      </c>
      <c r="G398" s="2" t="str">
        <f t="shared" si="25"/>
        <v>94-3</v>
      </c>
      <c r="H398" s="1">
        <v>60.5</v>
      </c>
      <c r="I398" s="1">
        <v>72.5</v>
      </c>
      <c r="J398" s="3" t="str">
        <f>IF(((VLOOKUP($G398,Depth_Lookup!$A$3:$J$561,9,0))-(I398/100))&gt;=0,"Good","Too Long")</f>
        <v>Good</v>
      </c>
      <c r="K398" s="28">
        <f>(VLOOKUP($G398,Depth_Lookup!$A$3:$J$561,10,0))+(H398/100)</f>
        <v>208.73499999999999</v>
      </c>
      <c r="L398" s="28">
        <f>(VLOOKUP($G398,Depth_Lookup!$A$3:$J$561,10,0))+(I398/100)</f>
        <v>208.85499999999999</v>
      </c>
      <c r="M398" s="29" t="s">
        <v>295</v>
      </c>
      <c r="N398" s="1">
        <v>2</v>
      </c>
      <c r="P398" s="1" t="s">
        <v>202</v>
      </c>
      <c r="Q398" s="2" t="str">
        <f t="shared" si="26"/>
        <v xml:space="preserve"> Harzburgite</v>
      </c>
      <c r="R398" s="1" t="s">
        <v>105</v>
      </c>
      <c r="S398" s="1" t="str">
        <f t="shared" si="28"/>
        <v>Continuous</v>
      </c>
      <c r="T398" s="1" t="s">
        <v>101</v>
      </c>
      <c r="U398" s="1" t="s">
        <v>219</v>
      </c>
      <c r="V398" s="1" t="s">
        <v>131</v>
      </c>
      <c r="W398" s="30">
        <f>VLOOKUP(V398,definitions_list_lookup!$A$13:$B$19,2,0)</f>
        <v>4</v>
      </c>
      <c r="X398" s="1" t="s">
        <v>94</v>
      </c>
      <c r="Y398" s="1" t="s">
        <v>203</v>
      </c>
      <c r="AD398" s="6" t="s">
        <v>89</v>
      </c>
      <c r="AE398" s="2">
        <f>VLOOKUP(AD398,definitions_list_lookup!$V$13:$W$16,2,0)</f>
        <v>0</v>
      </c>
      <c r="AH398" s="31">
        <v>84.9</v>
      </c>
      <c r="AI398" s="1">
        <v>2</v>
      </c>
      <c r="AJ398" s="1">
        <v>1</v>
      </c>
      <c r="AK398" s="1" t="s">
        <v>97</v>
      </c>
      <c r="AL398" s="1" t="s">
        <v>98</v>
      </c>
      <c r="AN398" s="31">
        <v>0</v>
      </c>
      <c r="AT398" s="31">
        <v>0</v>
      </c>
      <c r="AZ398" s="31">
        <v>15</v>
      </c>
      <c r="BA398" s="1">
        <v>7</v>
      </c>
      <c r="BB398" s="1">
        <v>4</v>
      </c>
      <c r="BC398" s="1" t="s">
        <v>97</v>
      </c>
      <c r="BD398" s="1" t="s">
        <v>98</v>
      </c>
      <c r="BF398" s="31">
        <v>0</v>
      </c>
      <c r="BL398" s="31">
        <v>0.1</v>
      </c>
      <c r="BM398" s="1">
        <v>0.5</v>
      </c>
      <c r="BN398" s="1">
        <v>0.1</v>
      </c>
      <c r="BO398" s="1" t="s">
        <v>97</v>
      </c>
      <c r="BP398" s="1" t="s">
        <v>98</v>
      </c>
      <c r="BX398" s="31">
        <v>0</v>
      </c>
      <c r="CE398" s="1" t="s">
        <v>204</v>
      </c>
      <c r="CL398" s="32">
        <f t="shared" si="27"/>
        <v>100</v>
      </c>
      <c r="CM398" s="1" t="e">
        <f>VLOOKUP(O398,definitions_list_lookup!$K$30:$L$54,2,0)</f>
        <v>#N/A</v>
      </c>
    </row>
    <row r="399" spans="1:91">
      <c r="A399" s="27">
        <v>43306</v>
      </c>
      <c r="B399" s="1" t="s">
        <v>225</v>
      </c>
      <c r="D399" s="1" t="s">
        <v>86</v>
      </c>
      <c r="E399" s="1">
        <v>94</v>
      </c>
      <c r="F399" s="1">
        <v>4</v>
      </c>
      <c r="G399" s="2" t="str">
        <f t="shared" si="25"/>
        <v>94-4</v>
      </c>
      <c r="H399" s="1">
        <v>0</v>
      </c>
      <c r="I399" s="1">
        <v>44.5</v>
      </c>
      <c r="J399" s="3" t="str">
        <f>IF(((VLOOKUP($G399,Depth_Lookup!$A$3:$J$561,9,0))-(I399/100))&gt;=0,"Good","Too Long")</f>
        <v>Good</v>
      </c>
      <c r="K399" s="28">
        <f>(VLOOKUP($G399,Depth_Lookup!$A$3:$J$561,10,0))+(H399/100)</f>
        <v>208.85499999999999</v>
      </c>
      <c r="L399" s="28">
        <f>(VLOOKUP($G399,Depth_Lookup!$A$3:$J$561,10,0))+(I399/100)</f>
        <v>209.29999999999998</v>
      </c>
      <c r="M399" s="29" t="s">
        <v>295</v>
      </c>
      <c r="N399" s="1">
        <v>2</v>
      </c>
      <c r="P399" s="1" t="s">
        <v>202</v>
      </c>
      <c r="Q399" s="2" t="str">
        <f t="shared" si="26"/>
        <v xml:space="preserve"> Harzburgite</v>
      </c>
      <c r="R399" s="1" t="s">
        <v>100</v>
      </c>
      <c r="S399" s="1" t="str">
        <f t="shared" si="28"/>
        <v>Intrusive</v>
      </c>
      <c r="V399" s="1" t="s">
        <v>131</v>
      </c>
      <c r="W399" s="30">
        <f>VLOOKUP(V399,definitions_list_lookup!$A$13:$B$19,2,0)</f>
        <v>4</v>
      </c>
      <c r="X399" s="1" t="s">
        <v>94</v>
      </c>
      <c r="Y399" s="1" t="s">
        <v>203</v>
      </c>
      <c r="AD399" s="6" t="s">
        <v>89</v>
      </c>
      <c r="AE399" s="2">
        <f>VLOOKUP(AD399,definitions_list_lookup!$V$13:$W$16,2,0)</f>
        <v>0</v>
      </c>
      <c r="AH399" s="31">
        <v>84.9</v>
      </c>
      <c r="AI399" s="1">
        <v>2</v>
      </c>
      <c r="AJ399" s="1">
        <v>1</v>
      </c>
      <c r="AK399" s="1" t="s">
        <v>97</v>
      </c>
      <c r="AL399" s="1" t="s">
        <v>98</v>
      </c>
      <c r="AN399" s="31">
        <v>0</v>
      </c>
      <c r="AT399" s="31">
        <v>0</v>
      </c>
      <c r="AZ399" s="31">
        <v>15</v>
      </c>
      <c r="BA399" s="1">
        <v>7</v>
      </c>
      <c r="BB399" s="1">
        <v>4</v>
      </c>
      <c r="BC399" s="1" t="s">
        <v>97</v>
      </c>
      <c r="BD399" s="1" t="s">
        <v>98</v>
      </c>
      <c r="BF399" s="31">
        <v>0</v>
      </c>
      <c r="BL399" s="31">
        <v>0.1</v>
      </c>
      <c r="BM399" s="1">
        <v>0.5</v>
      </c>
      <c r="BN399" s="1">
        <v>0.1</v>
      </c>
      <c r="BO399" s="1" t="s">
        <v>97</v>
      </c>
      <c r="BP399" s="1" t="s">
        <v>98</v>
      </c>
      <c r="BX399" s="31">
        <v>0</v>
      </c>
      <c r="CE399" s="1" t="s">
        <v>204</v>
      </c>
      <c r="CL399" s="32">
        <f t="shared" si="27"/>
        <v>100</v>
      </c>
      <c r="CM399" s="1" t="e">
        <f>VLOOKUP(O399,definitions_list_lookup!$K$30:$L$54,2,0)</f>
        <v>#N/A</v>
      </c>
    </row>
    <row r="400" spans="1:91">
      <c r="A400" s="27">
        <v>43306</v>
      </c>
      <c r="B400" s="1" t="s">
        <v>225</v>
      </c>
      <c r="D400" s="1" t="s">
        <v>86</v>
      </c>
      <c r="E400" s="1">
        <v>94</v>
      </c>
      <c r="F400" s="1">
        <v>4</v>
      </c>
      <c r="G400" s="2" t="str">
        <f t="shared" si="25"/>
        <v>94-4</v>
      </c>
      <c r="H400" s="1">
        <v>44.5</v>
      </c>
      <c r="I400" s="1">
        <v>46</v>
      </c>
      <c r="J400" s="3" t="str">
        <f>IF(((VLOOKUP($G400,Depth_Lookup!$A$3:$J$561,9,0))-(I400/100))&gt;=0,"Good","Too Long")</f>
        <v>Good</v>
      </c>
      <c r="K400" s="28">
        <f>(VLOOKUP($G400,Depth_Lookup!$A$3:$J$561,10,0))+(H400/100)</f>
        <v>209.29999999999998</v>
      </c>
      <c r="L400" s="28">
        <f>(VLOOKUP($G400,Depth_Lookup!$A$3:$J$561,10,0))+(I400/100)</f>
        <v>209.315</v>
      </c>
      <c r="M400" s="29" t="s">
        <v>296</v>
      </c>
      <c r="N400" s="1">
        <v>1</v>
      </c>
      <c r="P400" s="1" t="s">
        <v>218</v>
      </c>
      <c r="Q400" s="2" t="str">
        <f t="shared" si="26"/>
        <v xml:space="preserve"> Anorthosite</v>
      </c>
      <c r="R400" s="1" t="s">
        <v>105</v>
      </c>
      <c r="S400" s="1" t="str">
        <f t="shared" si="28"/>
        <v>Intrusive</v>
      </c>
      <c r="T400" s="1" t="s">
        <v>101</v>
      </c>
      <c r="U400" s="1" t="s">
        <v>219</v>
      </c>
      <c r="V400" s="1" t="s">
        <v>131</v>
      </c>
      <c r="W400" s="30">
        <f>VLOOKUP(V400,definitions_list_lookup!$A$13:$B$19,2,0)</f>
        <v>4</v>
      </c>
      <c r="X400" s="1" t="s">
        <v>94</v>
      </c>
      <c r="Y400" s="1" t="s">
        <v>95</v>
      </c>
      <c r="AD400" s="6" t="s">
        <v>89</v>
      </c>
      <c r="AE400" s="2">
        <f>VLOOKUP(AD400,definitions_list_lookup!$V$13:$W$16,2,0)</f>
        <v>0</v>
      </c>
      <c r="AH400" s="31">
        <v>0.5</v>
      </c>
      <c r="AI400" s="1">
        <v>1</v>
      </c>
      <c r="AJ400" s="1">
        <v>0.5</v>
      </c>
      <c r="AK400" s="1" t="s">
        <v>97</v>
      </c>
      <c r="AL400" s="1" t="s">
        <v>98</v>
      </c>
      <c r="AN400" s="31">
        <v>98.4</v>
      </c>
      <c r="AO400" s="1">
        <v>1</v>
      </c>
      <c r="AP400" s="1">
        <v>0.5</v>
      </c>
      <c r="AQ400" s="1" t="s">
        <v>125</v>
      </c>
      <c r="AR400" s="1" t="s">
        <v>113</v>
      </c>
      <c r="AT400" s="31">
        <v>0</v>
      </c>
      <c r="AZ400" s="31">
        <v>1</v>
      </c>
      <c r="BA400" s="1">
        <v>1.5</v>
      </c>
      <c r="BB400" s="1">
        <v>1.5</v>
      </c>
      <c r="BC400" s="1" t="s">
        <v>97</v>
      </c>
      <c r="BD400" s="1" t="s">
        <v>98</v>
      </c>
      <c r="BF400" s="31">
        <v>0</v>
      </c>
      <c r="BL400" s="31">
        <v>0</v>
      </c>
      <c r="BX400" s="31">
        <v>0.1</v>
      </c>
      <c r="BY400" s="1">
        <v>0.1</v>
      </c>
      <c r="BZ400" s="1">
        <v>0.1</v>
      </c>
      <c r="CA400" s="1" t="s">
        <v>118</v>
      </c>
      <c r="CB400" s="1" t="s">
        <v>98</v>
      </c>
      <c r="CE400" s="1" t="s">
        <v>246</v>
      </c>
      <c r="CL400" s="32">
        <f t="shared" si="27"/>
        <v>100</v>
      </c>
      <c r="CM400" s="1" t="e">
        <f>VLOOKUP(O400,definitions_list_lookup!$K$30:$L$54,2,0)</f>
        <v>#N/A</v>
      </c>
    </row>
    <row r="401" spans="1:91">
      <c r="A401" s="27">
        <v>43306</v>
      </c>
      <c r="B401" s="1" t="s">
        <v>225</v>
      </c>
      <c r="D401" s="1" t="s">
        <v>86</v>
      </c>
      <c r="E401" s="1">
        <v>94</v>
      </c>
      <c r="F401" s="1">
        <v>4</v>
      </c>
      <c r="G401" s="2" t="str">
        <f t="shared" si="25"/>
        <v>94-4</v>
      </c>
      <c r="H401" s="1">
        <v>46</v>
      </c>
      <c r="I401" s="1">
        <v>68.5</v>
      </c>
      <c r="J401" s="3" t="str">
        <f>IF(((VLOOKUP($G401,Depth_Lookup!$A$3:$J$561,9,0))-(I401/100))&gt;=0,"Good","Too Long")</f>
        <v>Good</v>
      </c>
      <c r="K401" s="28">
        <f>(VLOOKUP($G401,Depth_Lookup!$A$3:$J$561,10,0))+(H401/100)</f>
        <v>209.315</v>
      </c>
      <c r="L401" s="28">
        <f>(VLOOKUP($G401,Depth_Lookup!$A$3:$J$561,10,0))+(I401/100)</f>
        <v>209.54</v>
      </c>
      <c r="M401" s="29" t="s">
        <v>297</v>
      </c>
      <c r="N401" s="1">
        <v>1</v>
      </c>
      <c r="P401" s="1" t="s">
        <v>202</v>
      </c>
      <c r="Q401" s="2" t="str">
        <f t="shared" si="26"/>
        <v xml:space="preserve"> Harzburgite</v>
      </c>
      <c r="R401" s="1" t="s">
        <v>105</v>
      </c>
      <c r="S401" s="1" t="str">
        <f t="shared" si="28"/>
        <v>Intrusive</v>
      </c>
      <c r="T401" s="1" t="s">
        <v>101</v>
      </c>
      <c r="U401" s="1" t="s">
        <v>219</v>
      </c>
      <c r="V401" s="1" t="s">
        <v>131</v>
      </c>
      <c r="W401" s="30">
        <f>VLOOKUP(V401,definitions_list_lookup!$A$13:$B$19,2,0)</f>
        <v>4</v>
      </c>
      <c r="X401" s="1" t="s">
        <v>94</v>
      </c>
      <c r="Y401" s="1" t="s">
        <v>203</v>
      </c>
      <c r="AD401" s="6" t="s">
        <v>89</v>
      </c>
      <c r="AE401" s="2">
        <f>VLOOKUP(AD401,definitions_list_lookup!$V$13:$W$16,2,0)</f>
        <v>0</v>
      </c>
      <c r="AH401" s="31">
        <v>84.9</v>
      </c>
      <c r="AI401" s="1">
        <v>2</v>
      </c>
      <c r="AJ401" s="1">
        <v>1</v>
      </c>
      <c r="AK401" s="1" t="s">
        <v>97</v>
      </c>
      <c r="AL401" s="1" t="s">
        <v>98</v>
      </c>
      <c r="AN401" s="31">
        <v>0</v>
      </c>
      <c r="AT401" s="31">
        <v>0</v>
      </c>
      <c r="AZ401" s="31">
        <v>15</v>
      </c>
      <c r="BA401" s="1">
        <v>5</v>
      </c>
      <c r="BB401" s="1">
        <v>3</v>
      </c>
      <c r="BC401" s="1" t="s">
        <v>97</v>
      </c>
      <c r="BD401" s="1" t="s">
        <v>98</v>
      </c>
      <c r="BF401" s="31">
        <v>0</v>
      </c>
      <c r="BL401" s="31">
        <v>0.1</v>
      </c>
      <c r="BM401" s="1">
        <v>0.2</v>
      </c>
      <c r="BN401" s="1">
        <v>0.1</v>
      </c>
      <c r="BO401" s="1" t="s">
        <v>97</v>
      </c>
      <c r="BP401" s="1" t="s">
        <v>98</v>
      </c>
      <c r="BX401" s="31">
        <v>0</v>
      </c>
      <c r="CE401" s="1" t="s">
        <v>204</v>
      </c>
      <c r="CL401" s="32">
        <f t="shared" si="27"/>
        <v>100</v>
      </c>
      <c r="CM401" s="1" t="e">
        <f>VLOOKUP(O401,definitions_list_lookup!$K$30:$L$54,2,0)</f>
        <v>#N/A</v>
      </c>
    </row>
    <row r="402" spans="1:91">
      <c r="A402" s="27">
        <v>43306</v>
      </c>
      <c r="B402" s="1" t="s">
        <v>225</v>
      </c>
      <c r="D402" s="1" t="s">
        <v>86</v>
      </c>
      <c r="E402" s="1">
        <v>94</v>
      </c>
      <c r="F402" s="1">
        <v>4</v>
      </c>
      <c r="G402" s="2" t="str">
        <f t="shared" si="25"/>
        <v>94-4</v>
      </c>
      <c r="H402" s="1">
        <v>68.5</v>
      </c>
      <c r="I402" s="1">
        <v>69</v>
      </c>
      <c r="J402" s="3" t="str">
        <f>IF(((VLOOKUP($G402,Depth_Lookup!$A$3:$J$561,9,0))-(I402/100))&gt;=0,"Good","Too Long")</f>
        <v>Good</v>
      </c>
      <c r="K402" s="28">
        <f>(VLOOKUP($G402,Depth_Lookup!$A$3:$J$561,10,0))+(H402/100)</f>
        <v>209.54</v>
      </c>
      <c r="L402" s="28">
        <f>(VLOOKUP($G402,Depth_Lookup!$A$3:$J$561,10,0))+(I402/100)</f>
        <v>209.54499999999999</v>
      </c>
      <c r="M402" s="29" t="s">
        <v>298</v>
      </c>
      <c r="N402" s="1">
        <v>1</v>
      </c>
      <c r="P402" s="1" t="s">
        <v>218</v>
      </c>
      <c r="Q402" s="2" t="str">
        <f t="shared" si="26"/>
        <v xml:space="preserve"> Anorthosite</v>
      </c>
      <c r="R402" s="1" t="s">
        <v>105</v>
      </c>
      <c r="S402" s="1" t="str">
        <f t="shared" si="28"/>
        <v>Intrusive</v>
      </c>
      <c r="T402" s="1" t="s">
        <v>101</v>
      </c>
      <c r="U402" s="1" t="s">
        <v>102</v>
      </c>
      <c r="V402" s="1" t="s">
        <v>131</v>
      </c>
      <c r="W402" s="30">
        <f>VLOOKUP(V402,definitions_list_lookup!$A$13:$B$19,2,0)</f>
        <v>4</v>
      </c>
      <c r="X402" s="1" t="s">
        <v>94</v>
      </c>
      <c r="Y402" s="1" t="s">
        <v>95</v>
      </c>
      <c r="AD402" s="6" t="s">
        <v>89</v>
      </c>
      <c r="AE402" s="2">
        <f>VLOOKUP(AD402,definitions_list_lookup!$V$13:$W$16,2,0)</f>
        <v>0</v>
      </c>
      <c r="AH402" s="31">
        <v>0.5</v>
      </c>
      <c r="AI402" s="1">
        <v>1</v>
      </c>
      <c r="AJ402" s="1">
        <v>0.5</v>
      </c>
      <c r="AK402" s="1" t="s">
        <v>97</v>
      </c>
      <c r="AL402" s="1" t="s">
        <v>98</v>
      </c>
      <c r="AN402" s="31">
        <v>98.5</v>
      </c>
      <c r="AO402" s="1">
        <v>1</v>
      </c>
      <c r="AP402" s="1">
        <v>0.5</v>
      </c>
      <c r="AQ402" s="1" t="s">
        <v>97</v>
      </c>
      <c r="AR402" s="1" t="s">
        <v>98</v>
      </c>
      <c r="AT402" s="31">
        <v>0</v>
      </c>
      <c r="AZ402" s="31">
        <v>1</v>
      </c>
      <c r="BA402" s="1">
        <v>2</v>
      </c>
      <c r="BB402" s="1">
        <v>1.5</v>
      </c>
      <c r="BC402" s="1" t="s">
        <v>97</v>
      </c>
      <c r="BD402" s="1" t="s">
        <v>98</v>
      </c>
      <c r="BF402" s="31">
        <v>0</v>
      </c>
      <c r="BL402" s="31">
        <v>0</v>
      </c>
      <c r="BX402" s="31">
        <v>0</v>
      </c>
      <c r="CE402" s="1" t="s">
        <v>246</v>
      </c>
      <c r="CL402" s="32">
        <f t="shared" si="27"/>
        <v>100</v>
      </c>
      <c r="CM402" s="1" t="e">
        <f>VLOOKUP(O402,definitions_list_lookup!$K$30:$L$54,2,0)</f>
        <v>#N/A</v>
      </c>
    </row>
    <row r="403" spans="1:91">
      <c r="A403" s="27">
        <v>43306</v>
      </c>
      <c r="B403" s="1" t="s">
        <v>225</v>
      </c>
      <c r="D403" s="1" t="s">
        <v>86</v>
      </c>
      <c r="E403" s="1">
        <v>94</v>
      </c>
      <c r="F403" s="1">
        <v>4</v>
      </c>
      <c r="G403" s="2" t="str">
        <f t="shared" si="25"/>
        <v>94-4</v>
      </c>
      <c r="H403" s="1">
        <v>69</v>
      </c>
      <c r="I403" s="1">
        <v>84.5</v>
      </c>
      <c r="J403" s="3" t="str">
        <f>IF(((VLOOKUP($G403,Depth_Lookup!$A$3:$J$561,9,0))-(I403/100))&gt;=0,"Good","Too Long")</f>
        <v>Good</v>
      </c>
      <c r="K403" s="28">
        <f>(VLOOKUP($G403,Depth_Lookup!$A$3:$J$561,10,0))+(H403/100)</f>
        <v>209.54499999999999</v>
      </c>
      <c r="L403" s="28">
        <f>(VLOOKUP($G403,Depth_Lookup!$A$3:$J$561,10,0))+(I403/100)</f>
        <v>209.7</v>
      </c>
      <c r="M403" s="29" t="s">
        <v>299</v>
      </c>
      <c r="N403" s="1">
        <v>5</v>
      </c>
      <c r="P403" s="1" t="s">
        <v>202</v>
      </c>
      <c r="Q403" s="2" t="str">
        <f t="shared" si="26"/>
        <v xml:space="preserve"> Harzburgite</v>
      </c>
      <c r="R403" s="1" t="s">
        <v>105</v>
      </c>
      <c r="S403" s="1" t="str">
        <f t="shared" si="28"/>
        <v>Continuous</v>
      </c>
      <c r="T403" s="1" t="s">
        <v>101</v>
      </c>
      <c r="U403" s="1" t="s">
        <v>102</v>
      </c>
      <c r="V403" s="1" t="s">
        <v>131</v>
      </c>
      <c r="W403" s="30">
        <f>VLOOKUP(V403,definitions_list_lookup!$A$13:$B$19,2,0)</f>
        <v>4</v>
      </c>
      <c r="X403" s="1" t="s">
        <v>94</v>
      </c>
      <c r="Y403" s="1" t="s">
        <v>203</v>
      </c>
      <c r="AD403" s="6" t="s">
        <v>89</v>
      </c>
      <c r="AE403" s="2">
        <f>VLOOKUP(AD403,definitions_list_lookup!$V$13:$W$16,2,0)</f>
        <v>0</v>
      </c>
      <c r="AH403" s="31">
        <v>84.9</v>
      </c>
      <c r="AI403" s="1">
        <v>2</v>
      </c>
      <c r="AJ403" s="1">
        <v>1</v>
      </c>
      <c r="AK403" s="1" t="s">
        <v>97</v>
      </c>
      <c r="AL403" s="1" t="s">
        <v>98</v>
      </c>
      <c r="AN403" s="31">
        <v>0</v>
      </c>
      <c r="AT403" s="31">
        <v>0</v>
      </c>
      <c r="AZ403" s="31">
        <v>15</v>
      </c>
      <c r="BA403" s="1">
        <v>7</v>
      </c>
      <c r="BB403" s="1">
        <v>4</v>
      </c>
      <c r="BC403" s="1" t="s">
        <v>97</v>
      </c>
      <c r="BD403" s="1" t="s">
        <v>98</v>
      </c>
      <c r="BF403" s="31">
        <v>0</v>
      </c>
      <c r="BL403" s="31">
        <v>0.1</v>
      </c>
      <c r="BM403" s="1">
        <v>0.2</v>
      </c>
      <c r="BN403" s="1">
        <v>0.1</v>
      </c>
      <c r="BO403" s="1" t="s">
        <v>97</v>
      </c>
      <c r="BP403" s="1" t="s">
        <v>98</v>
      </c>
      <c r="BX403" s="31">
        <v>0</v>
      </c>
      <c r="CE403" s="1" t="s">
        <v>204</v>
      </c>
      <c r="CL403" s="32">
        <f t="shared" si="27"/>
        <v>100</v>
      </c>
      <c r="CM403" s="1" t="e">
        <f>VLOOKUP(O403,definitions_list_lookup!$K$30:$L$54,2,0)</f>
        <v>#N/A</v>
      </c>
    </row>
    <row r="404" spans="1:91">
      <c r="A404" s="27">
        <v>43306</v>
      </c>
      <c r="B404" s="1" t="s">
        <v>225</v>
      </c>
      <c r="D404" s="1" t="s">
        <v>86</v>
      </c>
      <c r="E404" s="1">
        <v>95</v>
      </c>
      <c r="F404" s="1">
        <v>1</v>
      </c>
      <c r="G404" s="2" t="str">
        <f t="shared" si="25"/>
        <v>95-1</v>
      </c>
      <c r="H404" s="1">
        <v>0</v>
      </c>
      <c r="I404" s="1">
        <v>85.5</v>
      </c>
      <c r="J404" s="3" t="str">
        <f>IF(((VLOOKUP($G404,Depth_Lookup!$A$3:$J$561,9,0))-(I404/100))&gt;=0,"Good","Too Long")</f>
        <v>Good</v>
      </c>
      <c r="K404" s="28">
        <f>(VLOOKUP($G404,Depth_Lookup!$A$3:$J$561,10,0))+(H404/100)</f>
        <v>209.6</v>
      </c>
      <c r="L404" s="28">
        <f>(VLOOKUP($G404,Depth_Lookup!$A$3:$J$561,10,0))+(I404/100)</f>
        <v>210.45499999999998</v>
      </c>
      <c r="M404" s="29" t="s">
        <v>299</v>
      </c>
      <c r="N404" s="1">
        <v>5</v>
      </c>
      <c r="P404" s="1" t="s">
        <v>202</v>
      </c>
      <c r="Q404" s="2" t="str">
        <f t="shared" si="26"/>
        <v xml:space="preserve"> Harzburgite</v>
      </c>
      <c r="R404" s="1" t="s">
        <v>100</v>
      </c>
      <c r="S404" s="1" t="str">
        <f t="shared" si="28"/>
        <v>Continuous</v>
      </c>
      <c r="V404" s="1" t="s">
        <v>131</v>
      </c>
      <c r="W404" s="30">
        <f>VLOOKUP(V404,definitions_list_lookup!$A$13:$B$19,2,0)</f>
        <v>4</v>
      </c>
      <c r="X404" s="1" t="s">
        <v>94</v>
      </c>
      <c r="Y404" s="1" t="s">
        <v>203</v>
      </c>
      <c r="AD404" s="6" t="s">
        <v>89</v>
      </c>
      <c r="AE404" s="2">
        <f>VLOOKUP(AD404,definitions_list_lookup!$V$13:$W$16,2,0)</f>
        <v>0</v>
      </c>
      <c r="AH404" s="31">
        <v>84.9</v>
      </c>
      <c r="AI404" s="1">
        <v>2</v>
      </c>
      <c r="AJ404" s="1">
        <v>1</v>
      </c>
      <c r="AK404" s="1" t="s">
        <v>97</v>
      </c>
      <c r="AL404" s="1" t="s">
        <v>98</v>
      </c>
      <c r="AN404" s="31">
        <v>0</v>
      </c>
      <c r="AT404" s="31">
        <v>0</v>
      </c>
      <c r="AZ404" s="31">
        <v>15</v>
      </c>
      <c r="BA404" s="1">
        <v>7</v>
      </c>
      <c r="BB404" s="1">
        <v>4</v>
      </c>
      <c r="BC404" s="1" t="s">
        <v>97</v>
      </c>
      <c r="BD404" s="1" t="s">
        <v>98</v>
      </c>
      <c r="BF404" s="31">
        <v>0</v>
      </c>
      <c r="BL404" s="31">
        <v>0.1</v>
      </c>
      <c r="BM404" s="1">
        <v>0.2</v>
      </c>
      <c r="BN404" s="1">
        <v>0.1</v>
      </c>
      <c r="BO404" s="1" t="s">
        <v>97</v>
      </c>
      <c r="BP404" s="1" t="s">
        <v>98</v>
      </c>
      <c r="BX404" s="31">
        <v>0</v>
      </c>
      <c r="CE404" s="1" t="s">
        <v>204</v>
      </c>
      <c r="CL404" s="32">
        <f t="shared" si="27"/>
        <v>100</v>
      </c>
      <c r="CM404" s="1" t="e">
        <f>VLOOKUP(O404,definitions_list_lookup!$K$30:$L$54,2,0)</f>
        <v>#N/A</v>
      </c>
    </row>
    <row r="405" spans="1:91">
      <c r="A405" s="27">
        <v>43306</v>
      </c>
      <c r="B405" s="1" t="s">
        <v>225</v>
      </c>
      <c r="D405" s="1" t="s">
        <v>86</v>
      </c>
      <c r="E405" s="1">
        <v>95</v>
      </c>
      <c r="F405" s="1">
        <v>2</v>
      </c>
      <c r="G405" s="2" t="str">
        <f t="shared" si="25"/>
        <v>95-2</v>
      </c>
      <c r="H405" s="1">
        <v>0</v>
      </c>
      <c r="I405" s="1">
        <v>66</v>
      </c>
      <c r="J405" s="3" t="str">
        <f>IF(((VLOOKUP($G405,Depth_Lookup!$A$3:$J$561,9,0))-(I405/100))&gt;=0,"Good","Too Long")</f>
        <v>Good</v>
      </c>
      <c r="K405" s="28">
        <f>(VLOOKUP($G405,Depth_Lookup!$A$3:$J$561,10,0))+(H405/100)</f>
        <v>210.45500000000001</v>
      </c>
      <c r="L405" s="28">
        <f>(VLOOKUP($G405,Depth_Lookup!$A$3:$J$561,10,0))+(I405/100)</f>
        <v>211.11500000000001</v>
      </c>
      <c r="M405" s="29" t="s">
        <v>299</v>
      </c>
      <c r="N405" s="1">
        <v>5</v>
      </c>
      <c r="P405" s="1" t="s">
        <v>202</v>
      </c>
      <c r="Q405" s="2" t="str">
        <f t="shared" si="26"/>
        <v xml:space="preserve"> Harzburgite</v>
      </c>
      <c r="R405" s="1" t="s">
        <v>100</v>
      </c>
      <c r="S405" s="1" t="str">
        <f t="shared" si="28"/>
        <v>Continuous</v>
      </c>
      <c r="V405" s="1" t="s">
        <v>131</v>
      </c>
      <c r="W405" s="30">
        <f>VLOOKUP(V405,definitions_list_lookup!$A$13:$B$19,2,0)</f>
        <v>4</v>
      </c>
      <c r="X405" s="1" t="s">
        <v>94</v>
      </c>
      <c r="Y405" s="1" t="s">
        <v>203</v>
      </c>
      <c r="AD405" s="6" t="s">
        <v>89</v>
      </c>
      <c r="AE405" s="2">
        <f>VLOOKUP(AD405,definitions_list_lookup!$V$13:$W$16,2,0)</f>
        <v>0</v>
      </c>
      <c r="AH405" s="31">
        <v>84.9</v>
      </c>
      <c r="AI405" s="1">
        <v>2</v>
      </c>
      <c r="AJ405" s="1">
        <v>1</v>
      </c>
      <c r="AK405" s="1" t="s">
        <v>97</v>
      </c>
      <c r="AL405" s="1" t="s">
        <v>98</v>
      </c>
      <c r="AN405" s="31">
        <v>0</v>
      </c>
      <c r="AT405" s="31">
        <v>0</v>
      </c>
      <c r="AZ405" s="31">
        <v>15</v>
      </c>
      <c r="BA405" s="1">
        <v>7</v>
      </c>
      <c r="BB405" s="1">
        <v>4</v>
      </c>
      <c r="BC405" s="1" t="s">
        <v>97</v>
      </c>
      <c r="BD405" s="1" t="s">
        <v>98</v>
      </c>
      <c r="BF405" s="31">
        <v>0</v>
      </c>
      <c r="BL405" s="31">
        <v>0.1</v>
      </c>
      <c r="BM405" s="1">
        <v>0.2</v>
      </c>
      <c r="BN405" s="1">
        <v>0.1</v>
      </c>
      <c r="BO405" s="1" t="s">
        <v>97</v>
      </c>
      <c r="BP405" s="1" t="s">
        <v>98</v>
      </c>
      <c r="BX405" s="31">
        <v>0</v>
      </c>
      <c r="CE405" s="1" t="s">
        <v>204</v>
      </c>
      <c r="CL405" s="32">
        <f t="shared" si="27"/>
        <v>100</v>
      </c>
      <c r="CM405" s="1" t="e">
        <f>VLOOKUP(O405,definitions_list_lookup!$K$30:$L$54,2,0)</f>
        <v>#N/A</v>
      </c>
    </row>
    <row r="406" spans="1:91">
      <c r="A406" s="27">
        <v>43306</v>
      </c>
      <c r="B406" s="1" t="s">
        <v>225</v>
      </c>
      <c r="D406" s="1" t="s">
        <v>86</v>
      </c>
      <c r="E406" s="1">
        <v>95</v>
      </c>
      <c r="F406" s="1">
        <v>3</v>
      </c>
      <c r="G406" s="2" t="str">
        <f t="shared" si="25"/>
        <v>95-3</v>
      </c>
      <c r="H406" s="1">
        <v>0</v>
      </c>
      <c r="I406" s="1">
        <v>65.5</v>
      </c>
      <c r="J406" s="3" t="str">
        <f>IF(((VLOOKUP($G406,Depth_Lookup!$A$3:$J$561,9,0))-(I406/100))&gt;=0,"Good","Too Long")</f>
        <v>Good</v>
      </c>
      <c r="K406" s="28">
        <f>(VLOOKUP($G406,Depth_Lookup!$A$3:$J$561,10,0))+(H406/100)</f>
        <v>211.11500000000001</v>
      </c>
      <c r="L406" s="28">
        <f>(VLOOKUP($G406,Depth_Lookup!$A$3:$J$561,10,0))+(I406/100)</f>
        <v>211.77</v>
      </c>
      <c r="M406" s="29" t="s">
        <v>299</v>
      </c>
      <c r="N406" s="1">
        <v>5</v>
      </c>
      <c r="P406" s="1" t="s">
        <v>202</v>
      </c>
      <c r="Q406" s="2" t="str">
        <f t="shared" si="26"/>
        <v xml:space="preserve"> Harzburgite</v>
      </c>
      <c r="R406" s="1" t="s">
        <v>100</v>
      </c>
      <c r="S406" s="1" t="str">
        <f t="shared" si="28"/>
        <v>Intrusive</v>
      </c>
      <c r="V406" s="1" t="s">
        <v>131</v>
      </c>
      <c r="W406" s="30">
        <f>VLOOKUP(V406,definitions_list_lookup!$A$13:$B$19,2,0)</f>
        <v>4</v>
      </c>
      <c r="X406" s="1" t="s">
        <v>94</v>
      </c>
      <c r="Y406" s="1" t="s">
        <v>203</v>
      </c>
      <c r="AD406" s="6" t="s">
        <v>89</v>
      </c>
      <c r="AE406" s="2">
        <f>VLOOKUP(AD406,definitions_list_lookup!$V$13:$W$16,2,0)</f>
        <v>0</v>
      </c>
      <c r="AH406" s="31">
        <v>84.9</v>
      </c>
      <c r="AI406" s="1">
        <v>2</v>
      </c>
      <c r="AJ406" s="1">
        <v>1</v>
      </c>
      <c r="AK406" s="1" t="s">
        <v>97</v>
      </c>
      <c r="AL406" s="1" t="s">
        <v>98</v>
      </c>
      <c r="AN406" s="31">
        <v>0</v>
      </c>
      <c r="AT406" s="31">
        <v>0</v>
      </c>
      <c r="AZ406" s="31">
        <v>15</v>
      </c>
      <c r="BA406" s="1">
        <v>7</v>
      </c>
      <c r="BB406" s="1">
        <v>4</v>
      </c>
      <c r="BC406" s="1" t="s">
        <v>97</v>
      </c>
      <c r="BD406" s="1" t="s">
        <v>98</v>
      </c>
      <c r="BF406" s="31">
        <v>0</v>
      </c>
      <c r="BL406" s="31">
        <v>0.1</v>
      </c>
      <c r="BM406" s="1">
        <v>0.2</v>
      </c>
      <c r="BN406" s="1">
        <v>0.1</v>
      </c>
      <c r="BO406" s="1" t="s">
        <v>97</v>
      </c>
      <c r="BP406" s="1" t="s">
        <v>98</v>
      </c>
      <c r="BX406" s="31">
        <v>0</v>
      </c>
      <c r="CE406" s="1" t="s">
        <v>204</v>
      </c>
      <c r="CL406" s="32">
        <f t="shared" si="27"/>
        <v>100</v>
      </c>
      <c r="CM406" s="1" t="e">
        <f>VLOOKUP(O406,definitions_list_lookup!$K$30:$L$54,2,0)</f>
        <v>#N/A</v>
      </c>
    </row>
    <row r="407" spans="1:91">
      <c r="A407" s="27">
        <v>43306</v>
      </c>
      <c r="B407" s="1" t="s">
        <v>225</v>
      </c>
      <c r="D407" s="1" t="s">
        <v>86</v>
      </c>
      <c r="E407" s="1">
        <v>95</v>
      </c>
      <c r="F407" s="1">
        <v>3</v>
      </c>
      <c r="G407" s="2" t="str">
        <f t="shared" si="25"/>
        <v>95-3</v>
      </c>
      <c r="H407" s="1">
        <v>65.5</v>
      </c>
      <c r="I407" s="1">
        <v>67</v>
      </c>
      <c r="J407" s="3" t="str">
        <f>IF(((VLOOKUP($G407,Depth_Lookup!$A$3:$J$561,9,0))-(I407/100))&gt;=0,"Good","Too Long")</f>
        <v>Good</v>
      </c>
      <c r="K407" s="28">
        <f>(VLOOKUP($G407,Depth_Lookup!$A$3:$J$561,10,0))+(H407/100)</f>
        <v>211.77</v>
      </c>
      <c r="L407" s="28">
        <f>(VLOOKUP($G407,Depth_Lookup!$A$3:$J$561,10,0))+(I407/100)</f>
        <v>211.785</v>
      </c>
      <c r="M407" s="29" t="s">
        <v>300</v>
      </c>
      <c r="N407" s="1">
        <v>1</v>
      </c>
      <c r="P407" s="1" t="s">
        <v>218</v>
      </c>
      <c r="Q407" s="2" t="str">
        <f t="shared" si="26"/>
        <v xml:space="preserve"> Anorthosite</v>
      </c>
      <c r="R407" s="1" t="s">
        <v>105</v>
      </c>
      <c r="S407" s="1" t="str">
        <f t="shared" si="28"/>
        <v>Intrusive</v>
      </c>
      <c r="T407" s="1" t="s">
        <v>101</v>
      </c>
      <c r="U407" s="1" t="s">
        <v>102</v>
      </c>
      <c r="V407" s="1" t="s">
        <v>131</v>
      </c>
      <c r="W407" s="30">
        <f>VLOOKUP(V407,definitions_list_lookup!$A$13:$B$19,2,0)</f>
        <v>4</v>
      </c>
      <c r="X407" s="1" t="s">
        <v>94</v>
      </c>
      <c r="Y407" s="1" t="s">
        <v>95</v>
      </c>
      <c r="AD407" s="6" t="s">
        <v>89</v>
      </c>
      <c r="AE407" s="2">
        <f>VLOOKUP(AD407,definitions_list_lookup!$V$13:$W$16,2,0)</f>
        <v>0</v>
      </c>
      <c r="AH407" s="31">
        <v>0.5</v>
      </c>
      <c r="AI407" s="1">
        <v>1</v>
      </c>
      <c r="AJ407" s="1">
        <v>0.5</v>
      </c>
      <c r="AK407" s="1" t="s">
        <v>97</v>
      </c>
      <c r="AL407" s="1" t="s">
        <v>98</v>
      </c>
      <c r="AN407" s="31">
        <v>98.5</v>
      </c>
      <c r="AO407" s="1">
        <v>1</v>
      </c>
      <c r="AP407" s="1">
        <v>0.5</v>
      </c>
      <c r="AQ407" s="1" t="s">
        <v>97</v>
      </c>
      <c r="AR407" s="1" t="s">
        <v>98</v>
      </c>
      <c r="AT407" s="31">
        <v>0</v>
      </c>
      <c r="AZ407" s="31">
        <v>1</v>
      </c>
      <c r="BA407" s="1">
        <v>2</v>
      </c>
      <c r="BB407" s="1">
        <v>1.5</v>
      </c>
      <c r="BC407" s="1" t="s">
        <v>97</v>
      </c>
      <c r="BD407" s="1" t="s">
        <v>98</v>
      </c>
      <c r="BF407" s="31">
        <v>0</v>
      </c>
      <c r="BL407" s="31">
        <v>0</v>
      </c>
      <c r="BX407" s="31">
        <v>0</v>
      </c>
      <c r="CE407" s="1" t="s">
        <v>246</v>
      </c>
      <c r="CL407" s="32">
        <f t="shared" si="27"/>
        <v>100</v>
      </c>
      <c r="CM407" s="1" t="e">
        <f>VLOOKUP(O407,definitions_list_lookup!$K$30:$L$54,2,0)</f>
        <v>#N/A</v>
      </c>
    </row>
    <row r="408" spans="1:91">
      <c r="A408" s="27">
        <v>43306</v>
      </c>
      <c r="B408" s="1" t="s">
        <v>225</v>
      </c>
      <c r="D408" s="1" t="s">
        <v>86</v>
      </c>
      <c r="E408" s="1">
        <v>95</v>
      </c>
      <c r="F408" s="1">
        <v>3</v>
      </c>
      <c r="G408" s="2" t="str">
        <f t="shared" si="25"/>
        <v>95-3</v>
      </c>
      <c r="H408" s="1">
        <v>67</v>
      </c>
      <c r="I408" s="1">
        <v>71.5</v>
      </c>
      <c r="J408" s="3" t="str">
        <f>IF(((VLOOKUP($G408,Depth_Lookup!$A$3:$J$561,9,0))-(I408/100))&gt;=0,"Good","Too Long")</f>
        <v>Good</v>
      </c>
      <c r="K408" s="28">
        <f>(VLOOKUP($G408,Depth_Lookup!$A$3:$J$561,10,0))+(H408/100)</f>
        <v>211.785</v>
      </c>
      <c r="L408" s="28">
        <f>(VLOOKUP($G408,Depth_Lookup!$A$3:$J$561,10,0))+(I408/100)</f>
        <v>211.83</v>
      </c>
      <c r="M408" s="29" t="s">
        <v>301</v>
      </c>
      <c r="N408" s="1">
        <v>1</v>
      </c>
      <c r="P408" s="1" t="s">
        <v>202</v>
      </c>
      <c r="Q408" s="2" t="str">
        <f t="shared" si="26"/>
        <v xml:space="preserve"> Harzburgite</v>
      </c>
      <c r="R408" s="1" t="s">
        <v>105</v>
      </c>
      <c r="S408" s="1" t="str">
        <f t="shared" si="28"/>
        <v>Tectonic</v>
      </c>
      <c r="T408" s="1" t="s">
        <v>101</v>
      </c>
      <c r="U408" s="1" t="s">
        <v>102</v>
      </c>
      <c r="V408" s="1" t="s">
        <v>131</v>
      </c>
      <c r="W408" s="30">
        <f>VLOOKUP(V408,definitions_list_lookup!$A$13:$B$19,2,0)</f>
        <v>4</v>
      </c>
      <c r="X408" s="1" t="s">
        <v>94</v>
      </c>
      <c r="Y408" s="1" t="s">
        <v>203</v>
      </c>
      <c r="AD408" s="6" t="s">
        <v>89</v>
      </c>
      <c r="AE408" s="2">
        <f>VLOOKUP(AD408,definitions_list_lookup!$V$13:$W$16,2,0)</f>
        <v>0</v>
      </c>
      <c r="AH408" s="31">
        <v>84.9</v>
      </c>
      <c r="AI408" s="1">
        <v>2</v>
      </c>
      <c r="AJ408" s="1">
        <v>1</v>
      </c>
      <c r="AK408" s="1" t="s">
        <v>97</v>
      </c>
      <c r="AL408" s="1" t="s">
        <v>98</v>
      </c>
      <c r="AN408" s="31">
        <v>0</v>
      </c>
      <c r="AT408" s="31">
        <v>0</v>
      </c>
      <c r="AZ408" s="31">
        <v>15</v>
      </c>
      <c r="BA408" s="1">
        <v>3</v>
      </c>
      <c r="BB408" s="1">
        <v>2</v>
      </c>
      <c r="BC408" s="1" t="s">
        <v>97</v>
      </c>
      <c r="BD408" s="1" t="s">
        <v>98</v>
      </c>
      <c r="BF408" s="31">
        <v>0</v>
      </c>
      <c r="BL408" s="31">
        <v>0.1</v>
      </c>
      <c r="BM408" s="1">
        <v>0.2</v>
      </c>
      <c r="BN408" s="1">
        <v>0.1</v>
      </c>
      <c r="BO408" s="1" t="s">
        <v>118</v>
      </c>
      <c r="BP408" s="1" t="s">
        <v>98</v>
      </c>
      <c r="BX408" s="31">
        <v>0</v>
      </c>
      <c r="CE408" s="1" t="s">
        <v>204</v>
      </c>
      <c r="CL408" s="32">
        <f t="shared" si="27"/>
        <v>100</v>
      </c>
      <c r="CM408" s="1" t="e">
        <f>VLOOKUP(O408,definitions_list_lookup!$K$30:$L$54,2,0)</f>
        <v>#N/A</v>
      </c>
    </row>
    <row r="409" spans="1:91">
      <c r="A409" s="27">
        <v>43306</v>
      </c>
      <c r="B409" s="1" t="s">
        <v>225</v>
      </c>
      <c r="D409" s="1" t="s">
        <v>86</v>
      </c>
      <c r="E409" s="1">
        <v>95</v>
      </c>
      <c r="F409" s="1">
        <v>3</v>
      </c>
      <c r="G409" s="2" t="str">
        <f t="shared" si="25"/>
        <v>95-3</v>
      </c>
      <c r="H409" s="1">
        <v>71.5</v>
      </c>
      <c r="I409" s="1">
        <v>86.5</v>
      </c>
      <c r="J409" s="3" t="str">
        <f>IF(((VLOOKUP($G409,Depth_Lookup!$A$3:$J$561,9,0))-(I409/100))&gt;=0,"Good","Too Long")</f>
        <v>Good</v>
      </c>
      <c r="K409" s="28">
        <f>(VLOOKUP($G409,Depth_Lookup!$A$3:$J$561,10,0))+(H409/100)</f>
        <v>211.83</v>
      </c>
      <c r="L409" s="28">
        <f>(VLOOKUP($G409,Depth_Lookup!$A$3:$J$561,10,0))+(I409/100)</f>
        <v>211.98000000000002</v>
      </c>
      <c r="M409" s="29">
        <v>43</v>
      </c>
      <c r="N409" s="1" t="s">
        <v>87</v>
      </c>
      <c r="P409" s="1" t="s">
        <v>91</v>
      </c>
      <c r="Q409" s="2" t="str">
        <f t="shared" si="26"/>
        <v xml:space="preserve"> Dunite</v>
      </c>
      <c r="R409" s="1" t="s">
        <v>145</v>
      </c>
      <c r="S409" s="1" t="str">
        <f t="shared" si="28"/>
        <v>Continuous</v>
      </c>
      <c r="T409" s="1" t="s">
        <v>101</v>
      </c>
      <c r="U409" s="1" t="s">
        <v>102</v>
      </c>
      <c r="V409" s="1" t="s">
        <v>131</v>
      </c>
      <c r="W409" s="30">
        <f>VLOOKUP(V409,definitions_list_lookup!$A$13:$B$19,2,0)</f>
        <v>4</v>
      </c>
      <c r="X409" s="1" t="s">
        <v>94</v>
      </c>
      <c r="Y409" s="1" t="s">
        <v>95</v>
      </c>
      <c r="AD409" s="6" t="s">
        <v>89</v>
      </c>
      <c r="AE409" s="2">
        <f>VLOOKUP(AD409,definitions_list_lookup!$V$13:$W$16,2,0)</f>
        <v>0</v>
      </c>
      <c r="AH409" s="31">
        <v>99</v>
      </c>
      <c r="AI409" s="1">
        <v>3</v>
      </c>
      <c r="AJ409" s="1">
        <v>1.5</v>
      </c>
      <c r="AK409" s="1" t="s">
        <v>97</v>
      </c>
      <c r="AL409" s="1" t="s">
        <v>98</v>
      </c>
      <c r="AN409" s="31">
        <v>0</v>
      </c>
      <c r="AT409" s="31">
        <v>0</v>
      </c>
      <c r="AZ409" s="31">
        <v>0</v>
      </c>
      <c r="BF409" s="31">
        <v>0</v>
      </c>
      <c r="BL409" s="31">
        <v>1</v>
      </c>
      <c r="BM409" s="1">
        <v>1</v>
      </c>
      <c r="BN409" s="1">
        <v>0.5</v>
      </c>
      <c r="BO409" s="1" t="s">
        <v>97</v>
      </c>
      <c r="BP409" s="1" t="s">
        <v>114</v>
      </c>
      <c r="BQ409" s="1" t="s">
        <v>198</v>
      </c>
      <c r="BX409" s="31">
        <v>0</v>
      </c>
      <c r="CE409" s="1" t="s">
        <v>205</v>
      </c>
      <c r="CL409" s="32">
        <f t="shared" si="27"/>
        <v>100</v>
      </c>
      <c r="CM409" s="1" t="e">
        <f>VLOOKUP(O409,definitions_list_lookup!$K$30:$L$54,2,0)</f>
        <v>#N/A</v>
      </c>
    </row>
    <row r="410" spans="1:91">
      <c r="A410" s="27">
        <v>43306</v>
      </c>
      <c r="B410" s="1" t="s">
        <v>225</v>
      </c>
      <c r="D410" s="1" t="s">
        <v>86</v>
      </c>
      <c r="E410" s="1">
        <v>95</v>
      </c>
      <c r="F410" s="1">
        <v>4</v>
      </c>
      <c r="G410" s="2" t="str">
        <f t="shared" si="25"/>
        <v>95-4</v>
      </c>
      <c r="H410" s="1">
        <v>0</v>
      </c>
      <c r="I410" s="1">
        <v>73</v>
      </c>
      <c r="J410" s="3" t="str">
        <f>IF(((VLOOKUP($G410,Depth_Lookup!$A$3:$J$561,9,0))-(I410/100))&gt;=0,"Good","Too Long")</f>
        <v>Good</v>
      </c>
      <c r="K410" s="28">
        <f>(VLOOKUP($G410,Depth_Lookup!$A$3:$J$561,10,0))+(H410/100)</f>
        <v>211.98</v>
      </c>
      <c r="L410" s="28">
        <f>(VLOOKUP($G410,Depth_Lookup!$A$3:$J$561,10,0))+(I410/100)</f>
        <v>212.70999999999998</v>
      </c>
      <c r="M410" s="29">
        <v>43</v>
      </c>
      <c r="N410" s="1" t="s">
        <v>87</v>
      </c>
      <c r="P410" s="1" t="s">
        <v>91</v>
      </c>
      <c r="Q410" s="2" t="str">
        <f t="shared" si="26"/>
        <v xml:space="preserve"> Dunite</v>
      </c>
      <c r="R410" s="1" t="s">
        <v>100</v>
      </c>
      <c r="S410" s="1" t="str">
        <f t="shared" si="28"/>
        <v>Continuous</v>
      </c>
      <c r="V410" s="1" t="s">
        <v>131</v>
      </c>
      <c r="W410" s="30">
        <f>VLOOKUP(V410,definitions_list_lookup!$A$13:$B$19,2,0)</f>
        <v>4</v>
      </c>
      <c r="X410" s="1" t="s">
        <v>94</v>
      </c>
      <c r="Y410" s="1" t="s">
        <v>95</v>
      </c>
      <c r="AD410" s="6" t="s">
        <v>89</v>
      </c>
      <c r="AE410" s="2">
        <f>VLOOKUP(AD410,definitions_list_lookup!$V$13:$W$16,2,0)</f>
        <v>0</v>
      </c>
      <c r="AH410" s="31">
        <v>99</v>
      </c>
      <c r="AI410" s="1">
        <v>3</v>
      </c>
      <c r="AJ410" s="1">
        <v>1.5</v>
      </c>
      <c r="AK410" s="1" t="s">
        <v>97</v>
      </c>
      <c r="AL410" s="1" t="s">
        <v>98</v>
      </c>
      <c r="AN410" s="31">
        <v>0</v>
      </c>
      <c r="AT410" s="31">
        <v>0</v>
      </c>
      <c r="AZ410" s="31">
        <v>0</v>
      </c>
      <c r="BF410" s="31">
        <v>0</v>
      </c>
      <c r="BL410" s="31">
        <v>1</v>
      </c>
      <c r="BM410" s="1">
        <v>1</v>
      </c>
      <c r="BN410" s="1">
        <v>0.5</v>
      </c>
      <c r="BO410" s="1" t="s">
        <v>97</v>
      </c>
      <c r="BP410" s="1" t="s">
        <v>114</v>
      </c>
      <c r="BQ410" s="1" t="s">
        <v>198</v>
      </c>
      <c r="BX410" s="31">
        <v>0</v>
      </c>
      <c r="CE410" s="1" t="s">
        <v>205</v>
      </c>
      <c r="CL410" s="32">
        <f t="shared" si="27"/>
        <v>100</v>
      </c>
      <c r="CM410" s="1" t="e">
        <f>VLOOKUP(O410,definitions_list_lookup!$K$30:$L$54,2,0)</f>
        <v>#N/A</v>
      </c>
    </row>
    <row r="411" spans="1:91">
      <c r="A411" s="27">
        <v>43307</v>
      </c>
      <c r="B411" s="1" t="s">
        <v>225</v>
      </c>
      <c r="D411" s="1" t="s">
        <v>86</v>
      </c>
      <c r="E411" s="1">
        <v>96</v>
      </c>
      <c r="F411" s="1">
        <v>1</v>
      </c>
      <c r="G411" s="2" t="str">
        <f t="shared" si="25"/>
        <v>96-1</v>
      </c>
      <c r="H411" s="1">
        <v>0</v>
      </c>
      <c r="I411" s="1">
        <v>57</v>
      </c>
      <c r="J411" s="3" t="str">
        <f>IF(((VLOOKUP($G411,Depth_Lookup!$A$3:$J$561,9,0))-(I411/100))&gt;=0,"Good","Too Long")</f>
        <v>Good</v>
      </c>
      <c r="K411" s="28">
        <f>(VLOOKUP($G411,Depth_Lookup!$A$3:$J$561,10,0))+(H411/100)</f>
        <v>212.6</v>
      </c>
      <c r="L411" s="28">
        <f>(VLOOKUP($G411,Depth_Lookup!$A$3:$J$561,10,0))+(I411/100)</f>
        <v>213.17</v>
      </c>
      <c r="M411" s="29">
        <v>43</v>
      </c>
      <c r="N411" s="1" t="s">
        <v>87</v>
      </c>
      <c r="P411" s="1" t="s">
        <v>91</v>
      </c>
      <c r="Q411" s="2" t="str">
        <f t="shared" si="26"/>
        <v xml:space="preserve"> Dunite</v>
      </c>
      <c r="R411" s="1" t="s">
        <v>100</v>
      </c>
      <c r="S411" s="1" t="str">
        <f t="shared" si="28"/>
        <v>Modal</v>
      </c>
      <c r="V411" s="1" t="s">
        <v>131</v>
      </c>
      <c r="W411" s="30">
        <f>VLOOKUP(V411,definitions_list_lookup!$A$13:$B$19,2,0)</f>
        <v>4</v>
      </c>
      <c r="X411" s="1" t="s">
        <v>94</v>
      </c>
      <c r="Y411" s="1" t="s">
        <v>95</v>
      </c>
      <c r="AD411" s="6" t="s">
        <v>89</v>
      </c>
      <c r="AE411" s="2">
        <f>VLOOKUP(AD411,definitions_list_lookup!$V$13:$W$16,2,0)</f>
        <v>0</v>
      </c>
      <c r="AH411" s="31">
        <v>99</v>
      </c>
      <c r="AI411" s="1">
        <v>3</v>
      </c>
      <c r="AJ411" s="1">
        <v>1.5</v>
      </c>
      <c r="AK411" s="1" t="s">
        <v>97</v>
      </c>
      <c r="AL411" s="1" t="s">
        <v>98</v>
      </c>
      <c r="AN411" s="31">
        <v>0</v>
      </c>
      <c r="AT411" s="31">
        <v>0</v>
      </c>
      <c r="AZ411" s="31">
        <v>0</v>
      </c>
      <c r="BF411" s="31">
        <v>0</v>
      </c>
      <c r="BL411" s="31">
        <v>1</v>
      </c>
      <c r="BM411" s="1">
        <v>1</v>
      </c>
      <c r="BN411" s="1">
        <v>0.5</v>
      </c>
      <c r="BO411" s="1" t="s">
        <v>97</v>
      </c>
      <c r="BP411" s="1" t="s">
        <v>114</v>
      </c>
      <c r="BQ411" s="1" t="s">
        <v>198</v>
      </c>
      <c r="BX411" s="31">
        <v>0</v>
      </c>
      <c r="CE411" s="1" t="s">
        <v>205</v>
      </c>
      <c r="CL411" s="32">
        <f t="shared" si="27"/>
        <v>100</v>
      </c>
      <c r="CM411" s="1" t="e">
        <f>VLOOKUP(O411,definitions_list_lookup!$K$30:$L$54,2,0)</f>
        <v>#N/A</v>
      </c>
    </row>
    <row r="412" spans="1:91">
      <c r="A412" s="27">
        <v>43307</v>
      </c>
      <c r="B412" s="1" t="s">
        <v>225</v>
      </c>
      <c r="D412" s="1" t="s">
        <v>86</v>
      </c>
      <c r="E412" s="1">
        <v>96</v>
      </c>
      <c r="F412" s="1">
        <v>1</v>
      </c>
      <c r="G412" s="2" t="str">
        <f t="shared" si="25"/>
        <v>96-1</v>
      </c>
      <c r="H412" s="1">
        <v>57</v>
      </c>
      <c r="I412" s="1">
        <v>72</v>
      </c>
      <c r="J412" s="3" t="str">
        <f>IF(((VLOOKUP($G412,Depth_Lookup!$A$3:$J$561,9,0))-(I412/100))&gt;=0,"Good","Too Long")</f>
        <v>Good</v>
      </c>
      <c r="K412" s="28">
        <f>(VLOOKUP($G412,Depth_Lookup!$A$3:$J$561,10,0))+(H412/100)</f>
        <v>213.17</v>
      </c>
      <c r="L412" s="28">
        <f>(VLOOKUP($G412,Depth_Lookup!$A$3:$J$561,10,0))+(I412/100)</f>
        <v>213.32</v>
      </c>
      <c r="M412" s="29">
        <v>44</v>
      </c>
      <c r="N412" s="1">
        <v>1</v>
      </c>
      <c r="P412" s="1" t="s">
        <v>202</v>
      </c>
      <c r="Q412" s="2" t="str">
        <f t="shared" si="26"/>
        <v xml:space="preserve"> Harzburgite</v>
      </c>
      <c r="R412" s="1" t="s">
        <v>120</v>
      </c>
      <c r="S412" s="1" t="str">
        <f t="shared" si="28"/>
        <v>Modal</v>
      </c>
      <c r="T412" s="1" t="s">
        <v>101</v>
      </c>
      <c r="U412" s="1" t="s">
        <v>102</v>
      </c>
      <c r="V412" s="1" t="s">
        <v>131</v>
      </c>
      <c r="W412" s="30">
        <f>VLOOKUP(V412,definitions_list_lookup!$A$13:$B$19,2,0)</f>
        <v>4</v>
      </c>
      <c r="X412" s="1" t="s">
        <v>94</v>
      </c>
      <c r="Y412" s="1" t="s">
        <v>203</v>
      </c>
      <c r="AD412" s="6" t="s">
        <v>89</v>
      </c>
      <c r="AE412" s="2">
        <f>VLOOKUP(AD412,definitions_list_lookup!$V$13:$W$16,2,0)</f>
        <v>0</v>
      </c>
      <c r="AH412" s="31">
        <v>84.9</v>
      </c>
      <c r="AI412" s="1">
        <v>2</v>
      </c>
      <c r="AJ412" s="1">
        <v>1</v>
      </c>
      <c r="AK412" s="1" t="s">
        <v>97</v>
      </c>
      <c r="AL412" s="1" t="s">
        <v>98</v>
      </c>
      <c r="AN412" s="31">
        <v>0</v>
      </c>
      <c r="AT412" s="31">
        <v>0</v>
      </c>
      <c r="AZ412" s="31">
        <v>15</v>
      </c>
      <c r="BA412" s="1">
        <v>8</v>
      </c>
      <c r="BB412" s="1">
        <v>2</v>
      </c>
      <c r="BC412" s="1" t="s">
        <v>97</v>
      </c>
      <c r="BD412" s="1" t="s">
        <v>98</v>
      </c>
      <c r="BF412" s="31">
        <v>0</v>
      </c>
      <c r="BL412" s="31">
        <v>0.1</v>
      </c>
      <c r="BM412" s="1">
        <v>0.5</v>
      </c>
      <c r="BN412" s="1">
        <v>0.1</v>
      </c>
      <c r="BO412" s="1" t="s">
        <v>118</v>
      </c>
      <c r="BP412" s="1" t="s">
        <v>98</v>
      </c>
      <c r="BX412" s="31">
        <v>0</v>
      </c>
      <c r="CE412" s="1" t="s">
        <v>204</v>
      </c>
      <c r="CL412" s="32">
        <f t="shared" si="27"/>
        <v>100</v>
      </c>
      <c r="CM412" s="1" t="e">
        <f>VLOOKUP(O412,definitions_list_lookup!$K$30:$L$54,2,0)</f>
        <v>#N/A</v>
      </c>
    </row>
    <row r="413" spans="1:91">
      <c r="A413" s="27">
        <v>43307</v>
      </c>
      <c r="B413" s="1" t="s">
        <v>225</v>
      </c>
      <c r="D413" s="1" t="s">
        <v>86</v>
      </c>
      <c r="E413" s="1">
        <v>96</v>
      </c>
      <c r="F413" s="1">
        <v>1</v>
      </c>
      <c r="G413" s="2" t="str">
        <f t="shared" si="25"/>
        <v>96-1</v>
      </c>
      <c r="H413" s="1">
        <v>72</v>
      </c>
      <c r="I413" s="1">
        <v>93</v>
      </c>
      <c r="J413" s="3" t="str">
        <f>IF(((VLOOKUP($G413,Depth_Lookup!$A$3:$J$561,9,0))-(I413/100))&gt;=0,"Good","Too Long")</f>
        <v>Good</v>
      </c>
      <c r="K413" s="28">
        <f>(VLOOKUP($G413,Depth_Lookup!$A$3:$J$561,10,0))+(H413/100)</f>
        <v>213.32</v>
      </c>
      <c r="L413" s="28">
        <f>(VLOOKUP($G413,Depth_Lookup!$A$3:$J$561,10,0))+(I413/100)</f>
        <v>213.53</v>
      </c>
      <c r="M413" s="29">
        <v>45</v>
      </c>
      <c r="N413" s="1" t="s">
        <v>87</v>
      </c>
      <c r="P413" s="1" t="s">
        <v>91</v>
      </c>
      <c r="Q413" s="2" t="str">
        <f t="shared" si="26"/>
        <v xml:space="preserve"> Dunite</v>
      </c>
      <c r="R413" s="1" t="s">
        <v>120</v>
      </c>
      <c r="S413" s="1" t="str">
        <f t="shared" si="28"/>
        <v>Continuous</v>
      </c>
      <c r="T413" s="1" t="s">
        <v>101</v>
      </c>
      <c r="U413" s="1" t="s">
        <v>102</v>
      </c>
      <c r="V413" s="1" t="s">
        <v>131</v>
      </c>
      <c r="W413" s="30">
        <f>VLOOKUP(V413,definitions_list_lookup!$A$13:$B$19,2,0)</f>
        <v>4</v>
      </c>
      <c r="X413" s="1" t="s">
        <v>94</v>
      </c>
      <c r="Y413" s="1" t="s">
        <v>95</v>
      </c>
      <c r="AD413" s="6" t="s">
        <v>89</v>
      </c>
      <c r="AE413" s="2">
        <f>VLOOKUP(AD413,definitions_list_lookup!$V$13:$W$16,2,0)</f>
        <v>0</v>
      </c>
      <c r="AH413" s="31">
        <v>99</v>
      </c>
      <c r="AI413" s="1">
        <v>3</v>
      </c>
      <c r="AJ413" s="1">
        <v>2</v>
      </c>
      <c r="AK413" s="1" t="s">
        <v>97</v>
      </c>
      <c r="AL413" s="1" t="s">
        <v>98</v>
      </c>
      <c r="AN413" s="31">
        <v>0</v>
      </c>
      <c r="AT413" s="31">
        <v>0</v>
      </c>
      <c r="AZ413" s="31">
        <v>0.5</v>
      </c>
      <c r="BA413" s="1">
        <v>8</v>
      </c>
      <c r="BB413" s="1">
        <v>2</v>
      </c>
      <c r="BC413" s="1" t="s">
        <v>125</v>
      </c>
      <c r="BD413" s="1" t="s">
        <v>98</v>
      </c>
      <c r="BE413" s="1" t="s">
        <v>302</v>
      </c>
      <c r="BF413" s="31">
        <v>0</v>
      </c>
      <c r="BL413" s="31">
        <v>0.5</v>
      </c>
      <c r="BM413" s="1">
        <v>2</v>
      </c>
      <c r="BN413" s="1">
        <v>0.5</v>
      </c>
      <c r="BO413" s="1" t="s">
        <v>97</v>
      </c>
      <c r="BP413" s="1" t="s">
        <v>114</v>
      </c>
      <c r="BX413" s="31">
        <v>0</v>
      </c>
      <c r="CE413" s="1" t="s">
        <v>303</v>
      </c>
      <c r="CL413" s="32">
        <f t="shared" si="27"/>
        <v>100</v>
      </c>
      <c r="CM413" s="1" t="e">
        <f>VLOOKUP(O413,definitions_list_lookup!$K$30:$L$54,2,0)</f>
        <v>#N/A</v>
      </c>
    </row>
    <row r="414" spans="1:91">
      <c r="A414" s="27">
        <v>43307</v>
      </c>
      <c r="B414" s="1" t="s">
        <v>225</v>
      </c>
      <c r="D414" s="1" t="s">
        <v>86</v>
      </c>
      <c r="E414" s="1">
        <v>96</v>
      </c>
      <c r="F414" s="1">
        <v>2</v>
      </c>
      <c r="G414" s="2" t="str">
        <f t="shared" si="25"/>
        <v>96-2</v>
      </c>
      <c r="H414" s="1">
        <v>0</v>
      </c>
      <c r="I414" s="1">
        <v>84.5</v>
      </c>
      <c r="J414" s="3" t="str">
        <f>IF(((VLOOKUP($G414,Depth_Lookup!$A$3:$J$561,9,0))-(I414/100))&gt;=0,"Good","Too Long")</f>
        <v>Good</v>
      </c>
      <c r="K414" s="28">
        <f>(VLOOKUP($G414,Depth_Lookup!$A$3:$J$561,10,0))+(H414/100)</f>
        <v>213.53</v>
      </c>
      <c r="L414" s="28">
        <f>(VLOOKUP($G414,Depth_Lookup!$A$3:$J$561,10,0))+(I414/100)</f>
        <v>214.375</v>
      </c>
      <c r="M414" s="29">
        <v>45</v>
      </c>
      <c r="N414" s="1" t="s">
        <v>87</v>
      </c>
      <c r="P414" s="1" t="s">
        <v>91</v>
      </c>
      <c r="Q414" s="2" t="str">
        <f t="shared" si="26"/>
        <v xml:space="preserve"> Dunite</v>
      </c>
      <c r="R414" s="1" t="s">
        <v>100</v>
      </c>
      <c r="S414" s="1" t="str">
        <f t="shared" si="28"/>
        <v>Continuous</v>
      </c>
      <c r="V414" s="1" t="s">
        <v>131</v>
      </c>
      <c r="W414" s="30">
        <f>VLOOKUP(V414,definitions_list_lookup!$A$13:$B$19,2,0)</f>
        <v>4</v>
      </c>
      <c r="X414" s="1" t="s">
        <v>94</v>
      </c>
      <c r="Y414" s="1" t="s">
        <v>95</v>
      </c>
      <c r="AD414" s="6" t="s">
        <v>89</v>
      </c>
      <c r="AE414" s="2">
        <f>VLOOKUP(AD414,definitions_list_lookup!$V$13:$W$16,2,0)</f>
        <v>0</v>
      </c>
      <c r="AH414" s="31">
        <v>99</v>
      </c>
      <c r="AI414" s="1">
        <v>3</v>
      </c>
      <c r="AJ414" s="1">
        <v>2</v>
      </c>
      <c r="AK414" s="1" t="s">
        <v>97</v>
      </c>
      <c r="AL414" s="1" t="s">
        <v>98</v>
      </c>
      <c r="AN414" s="31">
        <v>0</v>
      </c>
      <c r="AT414" s="31">
        <v>0</v>
      </c>
      <c r="AZ414" s="31">
        <v>0.5</v>
      </c>
      <c r="BA414" s="1">
        <v>8</v>
      </c>
      <c r="BB414" s="1">
        <v>2</v>
      </c>
      <c r="BC414" s="1" t="s">
        <v>125</v>
      </c>
      <c r="BD414" s="1" t="s">
        <v>98</v>
      </c>
      <c r="BE414" s="1" t="s">
        <v>302</v>
      </c>
      <c r="BF414" s="31">
        <v>0</v>
      </c>
      <c r="BL414" s="31">
        <v>0.5</v>
      </c>
      <c r="BM414" s="1">
        <v>2</v>
      </c>
      <c r="BN414" s="1">
        <v>0.5</v>
      </c>
      <c r="BO414" s="1" t="s">
        <v>97</v>
      </c>
      <c r="BP414" s="1" t="s">
        <v>114</v>
      </c>
      <c r="BX414" s="31">
        <v>0</v>
      </c>
      <c r="CE414" s="1" t="s">
        <v>303</v>
      </c>
      <c r="CL414" s="32">
        <f t="shared" si="27"/>
        <v>100</v>
      </c>
      <c r="CM414" s="1" t="e">
        <f>VLOOKUP(O414,definitions_list_lookup!$K$30:$L$54,2,0)</f>
        <v>#N/A</v>
      </c>
    </row>
    <row r="415" spans="1:91">
      <c r="A415" s="27">
        <v>43307</v>
      </c>
      <c r="B415" s="1" t="s">
        <v>225</v>
      </c>
      <c r="D415" s="1" t="s">
        <v>86</v>
      </c>
      <c r="E415" s="1">
        <v>96</v>
      </c>
      <c r="F415" s="1">
        <v>3</v>
      </c>
      <c r="G415" s="2" t="str">
        <f t="shared" si="25"/>
        <v>96-3</v>
      </c>
      <c r="H415" s="1">
        <v>0</v>
      </c>
      <c r="I415" s="1">
        <v>68</v>
      </c>
      <c r="J415" s="3" t="str">
        <f>IF(((VLOOKUP($G415,Depth_Lookup!$A$3:$J$561,9,0))-(I415/100))&gt;=0,"Good","Too Long")</f>
        <v>Good</v>
      </c>
      <c r="K415" s="28">
        <f>(VLOOKUP($G415,Depth_Lookup!$A$3:$J$561,10,0))+(H415/100)</f>
        <v>214.375</v>
      </c>
      <c r="L415" s="28">
        <f>(VLOOKUP($G415,Depth_Lookup!$A$3:$J$561,10,0))+(I415/100)</f>
        <v>215.05500000000001</v>
      </c>
      <c r="M415" s="29">
        <v>45</v>
      </c>
      <c r="N415" s="1" t="s">
        <v>87</v>
      </c>
      <c r="P415" s="1" t="s">
        <v>91</v>
      </c>
      <c r="Q415" s="2" t="str">
        <f t="shared" si="26"/>
        <v xml:space="preserve"> Dunite</v>
      </c>
      <c r="R415" s="1" t="s">
        <v>100</v>
      </c>
      <c r="S415" s="1" t="str">
        <f t="shared" si="28"/>
        <v>Tectonic</v>
      </c>
      <c r="V415" s="1" t="s">
        <v>131</v>
      </c>
      <c r="W415" s="30">
        <f>VLOOKUP(V415,definitions_list_lookup!$A$13:$B$19,2,0)</f>
        <v>4</v>
      </c>
      <c r="X415" s="1" t="s">
        <v>94</v>
      </c>
      <c r="Y415" s="1" t="s">
        <v>95</v>
      </c>
      <c r="AD415" s="6" t="s">
        <v>89</v>
      </c>
      <c r="AE415" s="2">
        <f>VLOOKUP(AD415,definitions_list_lookup!$V$13:$W$16,2,0)</f>
        <v>0</v>
      </c>
      <c r="AH415" s="31">
        <v>99</v>
      </c>
      <c r="AI415" s="1">
        <v>3</v>
      </c>
      <c r="AJ415" s="1">
        <v>2</v>
      </c>
      <c r="AK415" s="1" t="s">
        <v>97</v>
      </c>
      <c r="AL415" s="1" t="s">
        <v>98</v>
      </c>
      <c r="AN415" s="31">
        <v>0</v>
      </c>
      <c r="AT415" s="31">
        <v>0</v>
      </c>
      <c r="AZ415" s="31">
        <v>0.5</v>
      </c>
      <c r="BA415" s="1">
        <v>8</v>
      </c>
      <c r="BB415" s="1">
        <v>2</v>
      </c>
      <c r="BC415" s="1" t="s">
        <v>125</v>
      </c>
      <c r="BD415" s="1" t="s">
        <v>98</v>
      </c>
      <c r="BE415" s="1" t="s">
        <v>302</v>
      </c>
      <c r="BF415" s="31">
        <v>0</v>
      </c>
      <c r="BL415" s="31">
        <v>0.5</v>
      </c>
      <c r="BM415" s="1">
        <v>2</v>
      </c>
      <c r="BN415" s="1">
        <v>0.5</v>
      </c>
      <c r="BO415" s="1" t="s">
        <v>97</v>
      </c>
      <c r="BP415" s="1" t="s">
        <v>114</v>
      </c>
      <c r="BX415" s="31">
        <v>0</v>
      </c>
      <c r="CE415" s="1" t="s">
        <v>303</v>
      </c>
      <c r="CL415" s="32">
        <f t="shared" si="27"/>
        <v>100</v>
      </c>
      <c r="CM415" s="1" t="e">
        <f>VLOOKUP(O415,definitions_list_lookup!$K$30:$L$54,2,0)</f>
        <v>#N/A</v>
      </c>
    </row>
    <row r="416" spans="1:91">
      <c r="A416" s="27">
        <v>43307</v>
      </c>
      <c r="B416" s="1" t="s">
        <v>225</v>
      </c>
      <c r="D416" s="1" t="s">
        <v>86</v>
      </c>
      <c r="E416" s="1">
        <v>96</v>
      </c>
      <c r="F416" s="1">
        <v>4</v>
      </c>
      <c r="G416" s="2" t="str">
        <f t="shared" si="25"/>
        <v>96-4</v>
      </c>
      <c r="H416" s="1">
        <v>0</v>
      </c>
      <c r="I416" s="1">
        <v>79.5</v>
      </c>
      <c r="J416" s="3" t="str">
        <f>IF(((VLOOKUP($G416,Depth_Lookup!$A$3:$J$561,9,0))-(I416/100))&gt;=0,"Good","Too Long")</f>
        <v>Good</v>
      </c>
      <c r="K416" s="28">
        <f>(VLOOKUP($G416,Depth_Lookup!$A$3:$J$561,10,0))+(H416/100)</f>
        <v>215.05500000000001</v>
      </c>
      <c r="L416" s="28">
        <f>(VLOOKUP($G416,Depth_Lookup!$A$3:$J$561,10,0))+(I416/100)</f>
        <v>215.85</v>
      </c>
      <c r="M416" s="29" t="s">
        <v>304</v>
      </c>
      <c r="N416" s="1" t="s">
        <v>87</v>
      </c>
      <c r="P416" s="1" t="s">
        <v>202</v>
      </c>
      <c r="Q416" s="2" t="str">
        <f t="shared" si="26"/>
        <v xml:space="preserve"> Harzburgite</v>
      </c>
      <c r="R416" s="1" t="s">
        <v>145</v>
      </c>
      <c r="S416" s="1" t="str">
        <f t="shared" si="28"/>
        <v>Continuous</v>
      </c>
      <c r="T416" s="1" t="s">
        <v>101</v>
      </c>
      <c r="U416" s="1" t="s">
        <v>102</v>
      </c>
      <c r="V416" s="1" t="s">
        <v>131</v>
      </c>
      <c r="W416" s="30">
        <f>VLOOKUP(V416,definitions_list_lookup!$A$13:$B$19,2,0)</f>
        <v>4</v>
      </c>
      <c r="X416" s="1" t="s">
        <v>94</v>
      </c>
      <c r="Y416" s="1" t="s">
        <v>203</v>
      </c>
      <c r="AD416" s="6" t="s">
        <v>89</v>
      </c>
      <c r="AE416" s="2">
        <f>VLOOKUP(AD416,definitions_list_lookup!$V$13:$W$16,2,0)</f>
        <v>0</v>
      </c>
      <c r="AH416" s="31">
        <v>79.8</v>
      </c>
      <c r="AI416" s="1">
        <v>5</v>
      </c>
      <c r="AJ416" s="1">
        <v>2</v>
      </c>
      <c r="AK416" s="1" t="s">
        <v>97</v>
      </c>
      <c r="AL416" s="1" t="s">
        <v>98</v>
      </c>
      <c r="AN416" s="31">
        <v>0</v>
      </c>
      <c r="AT416" s="31">
        <v>0</v>
      </c>
      <c r="AZ416" s="31">
        <v>20</v>
      </c>
      <c r="BA416" s="1">
        <v>10</v>
      </c>
      <c r="BB416" s="1">
        <v>2</v>
      </c>
      <c r="BC416" s="1" t="s">
        <v>125</v>
      </c>
      <c r="BD416" s="1" t="s">
        <v>98</v>
      </c>
      <c r="BF416" s="31">
        <v>0</v>
      </c>
      <c r="BL416" s="31">
        <v>0.2</v>
      </c>
      <c r="BM416" s="1">
        <v>1</v>
      </c>
      <c r="BN416" s="1">
        <v>0.5</v>
      </c>
      <c r="BO416" s="1" t="s">
        <v>97</v>
      </c>
      <c r="BP416" s="1" t="s">
        <v>114</v>
      </c>
      <c r="BX416" s="31">
        <v>0</v>
      </c>
      <c r="CE416" s="1" t="s">
        <v>305</v>
      </c>
      <c r="CL416" s="32">
        <f t="shared" si="27"/>
        <v>100</v>
      </c>
      <c r="CM416" s="1" t="e">
        <f>VLOOKUP(O416,definitions_list_lookup!$K$30:$L$54,2,0)</f>
        <v>#N/A</v>
      </c>
    </row>
    <row r="417" spans="1:91">
      <c r="A417" s="27">
        <v>43307</v>
      </c>
      <c r="B417" s="1" t="s">
        <v>225</v>
      </c>
      <c r="D417" s="1" t="s">
        <v>86</v>
      </c>
      <c r="E417" s="1">
        <v>97</v>
      </c>
      <c r="F417" s="1">
        <v>1</v>
      </c>
      <c r="G417" s="2" t="str">
        <f t="shared" si="25"/>
        <v>97-1</v>
      </c>
      <c r="H417" s="1">
        <v>0</v>
      </c>
      <c r="I417" s="1">
        <v>99</v>
      </c>
      <c r="J417" s="3" t="str">
        <f>IF(((VLOOKUP($G417,Depth_Lookup!$A$3:$J$561,9,0))-(I417/100))&gt;=0,"Good","Too Long")</f>
        <v>Good</v>
      </c>
      <c r="K417" s="28">
        <f>(VLOOKUP($G417,Depth_Lookup!$A$3:$J$561,10,0))+(H417/100)</f>
        <v>215.6</v>
      </c>
      <c r="L417" s="28">
        <f>(VLOOKUP($G417,Depth_Lookup!$A$3:$J$561,10,0))+(I417/100)</f>
        <v>216.59</v>
      </c>
      <c r="M417" s="29" t="s">
        <v>304</v>
      </c>
      <c r="N417" s="1" t="s">
        <v>87</v>
      </c>
      <c r="P417" s="1" t="s">
        <v>202</v>
      </c>
      <c r="Q417" s="2" t="str">
        <f t="shared" si="26"/>
        <v xml:space="preserve"> Harzburgite</v>
      </c>
      <c r="R417" s="1" t="s">
        <v>100</v>
      </c>
      <c r="S417" s="1" t="str">
        <f t="shared" si="28"/>
        <v>Continuous</v>
      </c>
      <c r="V417" s="1" t="s">
        <v>131</v>
      </c>
      <c r="W417" s="30">
        <f>VLOOKUP(V417,definitions_list_lookup!$A$13:$B$19,2,0)</f>
        <v>4</v>
      </c>
      <c r="X417" s="1" t="s">
        <v>94</v>
      </c>
      <c r="Y417" s="1" t="s">
        <v>203</v>
      </c>
      <c r="AD417" s="6" t="s">
        <v>89</v>
      </c>
      <c r="AE417" s="2">
        <f>VLOOKUP(AD417,definitions_list_lookup!$V$13:$W$16,2,0)</f>
        <v>0</v>
      </c>
      <c r="AH417" s="31">
        <v>79.8</v>
      </c>
      <c r="AI417" s="1">
        <v>5</v>
      </c>
      <c r="AJ417" s="1">
        <v>2</v>
      </c>
      <c r="AK417" s="1" t="s">
        <v>97</v>
      </c>
      <c r="AL417" s="1" t="s">
        <v>98</v>
      </c>
      <c r="AN417" s="31">
        <v>0</v>
      </c>
      <c r="AT417" s="31">
        <v>0</v>
      </c>
      <c r="AZ417" s="31">
        <v>20</v>
      </c>
      <c r="BA417" s="1">
        <v>10</v>
      </c>
      <c r="BB417" s="1">
        <v>2</v>
      </c>
      <c r="BC417" s="1" t="s">
        <v>125</v>
      </c>
      <c r="BD417" s="1" t="s">
        <v>98</v>
      </c>
      <c r="BF417" s="31">
        <v>0</v>
      </c>
      <c r="BL417" s="31">
        <v>0.2</v>
      </c>
      <c r="BM417" s="1">
        <v>1</v>
      </c>
      <c r="BN417" s="1">
        <v>0.5</v>
      </c>
      <c r="BO417" s="1" t="s">
        <v>97</v>
      </c>
      <c r="BP417" s="1" t="s">
        <v>114</v>
      </c>
      <c r="BX417" s="31">
        <v>0</v>
      </c>
      <c r="CE417" s="1" t="s">
        <v>305</v>
      </c>
      <c r="CL417" s="32">
        <f t="shared" si="27"/>
        <v>100</v>
      </c>
      <c r="CM417" s="1" t="e">
        <f>VLOOKUP(O417,definitions_list_lookup!$K$30:$L$54,2,0)</f>
        <v>#N/A</v>
      </c>
    </row>
    <row r="418" spans="1:91">
      <c r="A418" s="27">
        <v>43307</v>
      </c>
      <c r="B418" s="1" t="s">
        <v>225</v>
      </c>
      <c r="D418" s="1" t="s">
        <v>86</v>
      </c>
      <c r="E418" s="1">
        <v>97</v>
      </c>
      <c r="F418" s="1">
        <v>2</v>
      </c>
      <c r="G418" s="2" t="str">
        <f t="shared" si="25"/>
        <v>97-2</v>
      </c>
      <c r="H418" s="1">
        <v>0</v>
      </c>
      <c r="I418" s="1">
        <v>99.5</v>
      </c>
      <c r="J418" s="3" t="str">
        <f>IF(((VLOOKUP($G418,Depth_Lookup!$A$3:$J$561,9,0))-(I418/100))&gt;=0,"Good","Too Long")</f>
        <v>Good</v>
      </c>
      <c r="K418" s="28">
        <f>(VLOOKUP($G418,Depth_Lookup!$A$3:$J$561,10,0))+(H418/100)</f>
        <v>216.59</v>
      </c>
      <c r="L418" s="28">
        <f>(VLOOKUP($G418,Depth_Lookup!$A$3:$J$561,10,0))+(I418/100)</f>
        <v>217.58500000000001</v>
      </c>
      <c r="M418" s="29" t="s">
        <v>304</v>
      </c>
      <c r="N418" s="1" t="s">
        <v>87</v>
      </c>
      <c r="P418" s="1" t="s">
        <v>202</v>
      </c>
      <c r="Q418" s="2" t="str">
        <f t="shared" si="26"/>
        <v xml:space="preserve"> Harzburgite</v>
      </c>
      <c r="R418" s="1" t="s">
        <v>100</v>
      </c>
      <c r="S418" s="1" t="str">
        <f t="shared" si="28"/>
        <v>Continuous</v>
      </c>
      <c r="V418" s="1" t="s">
        <v>131</v>
      </c>
      <c r="W418" s="30">
        <f>VLOOKUP(V418,definitions_list_lookup!$A$13:$B$19,2,0)</f>
        <v>4</v>
      </c>
      <c r="X418" s="1" t="s">
        <v>94</v>
      </c>
      <c r="Y418" s="1" t="s">
        <v>203</v>
      </c>
      <c r="AD418" s="6" t="s">
        <v>89</v>
      </c>
      <c r="AE418" s="2">
        <f>VLOOKUP(AD418,definitions_list_lookup!$V$13:$W$16,2,0)</f>
        <v>0</v>
      </c>
      <c r="AH418" s="31">
        <v>79.8</v>
      </c>
      <c r="AI418" s="1">
        <v>5</v>
      </c>
      <c r="AJ418" s="1">
        <v>2</v>
      </c>
      <c r="AK418" s="1" t="s">
        <v>97</v>
      </c>
      <c r="AL418" s="1" t="s">
        <v>98</v>
      </c>
      <c r="AN418" s="31">
        <v>0</v>
      </c>
      <c r="AT418" s="31">
        <v>0</v>
      </c>
      <c r="AZ418" s="31">
        <v>20</v>
      </c>
      <c r="BA418" s="1">
        <v>10</v>
      </c>
      <c r="BB418" s="1">
        <v>2</v>
      </c>
      <c r="BC418" s="1" t="s">
        <v>125</v>
      </c>
      <c r="BD418" s="1" t="s">
        <v>98</v>
      </c>
      <c r="BF418" s="31">
        <v>0</v>
      </c>
      <c r="BL418" s="31">
        <v>0.2</v>
      </c>
      <c r="BM418" s="1">
        <v>1</v>
      </c>
      <c r="BN418" s="1">
        <v>0.5</v>
      </c>
      <c r="BO418" s="1" t="s">
        <v>97</v>
      </c>
      <c r="BP418" s="1" t="s">
        <v>114</v>
      </c>
      <c r="BX418" s="31">
        <v>0</v>
      </c>
      <c r="CE418" s="1" t="s">
        <v>305</v>
      </c>
      <c r="CL418" s="32">
        <f t="shared" si="27"/>
        <v>100</v>
      </c>
      <c r="CM418" s="1" t="e">
        <f>VLOOKUP(O418,definitions_list_lookup!$K$30:$L$54,2,0)</f>
        <v>#N/A</v>
      </c>
    </row>
    <row r="419" spans="1:91">
      <c r="A419" s="27">
        <v>43307</v>
      </c>
      <c r="B419" s="1" t="s">
        <v>225</v>
      </c>
      <c r="D419" s="1" t="s">
        <v>86</v>
      </c>
      <c r="E419" s="1">
        <v>97</v>
      </c>
      <c r="F419" s="1">
        <v>3</v>
      </c>
      <c r="G419" s="2" t="str">
        <f t="shared" si="25"/>
        <v>97-3</v>
      </c>
      <c r="H419" s="1">
        <v>0</v>
      </c>
      <c r="I419" s="1">
        <v>49.5</v>
      </c>
      <c r="J419" s="3" t="str">
        <f>IF(((VLOOKUP($G419,Depth_Lookup!$A$3:$J$561,9,0))-(I419/100))&gt;=0,"Good","Too Long")</f>
        <v>Good</v>
      </c>
      <c r="K419" s="28">
        <f>(VLOOKUP($G419,Depth_Lookup!$A$3:$J$561,10,0))+(H419/100)</f>
        <v>217.58500000000001</v>
      </c>
      <c r="L419" s="28">
        <f>(VLOOKUP($G419,Depth_Lookup!$A$3:$J$561,10,0))+(I419/100)</f>
        <v>218.08</v>
      </c>
      <c r="M419" s="29" t="s">
        <v>304</v>
      </c>
      <c r="N419" s="1" t="s">
        <v>87</v>
      </c>
      <c r="P419" s="1" t="s">
        <v>202</v>
      </c>
      <c r="Q419" s="2" t="str">
        <f t="shared" si="26"/>
        <v xml:space="preserve"> Harzburgite</v>
      </c>
      <c r="R419" s="1" t="s">
        <v>100</v>
      </c>
      <c r="S419" s="1" t="str">
        <f t="shared" si="28"/>
        <v>Continuous</v>
      </c>
      <c r="V419" s="1" t="s">
        <v>131</v>
      </c>
      <c r="W419" s="30">
        <f>VLOOKUP(V419,definitions_list_lookup!$A$13:$B$19,2,0)</f>
        <v>4</v>
      </c>
      <c r="X419" s="1" t="s">
        <v>94</v>
      </c>
      <c r="Y419" s="1" t="s">
        <v>203</v>
      </c>
      <c r="AD419" s="6" t="s">
        <v>89</v>
      </c>
      <c r="AE419" s="2">
        <f>VLOOKUP(AD419,definitions_list_lookup!$V$13:$W$16,2,0)</f>
        <v>0</v>
      </c>
      <c r="AH419" s="31">
        <v>79.8</v>
      </c>
      <c r="AI419" s="1">
        <v>5</v>
      </c>
      <c r="AJ419" s="1">
        <v>2</v>
      </c>
      <c r="AK419" s="1" t="s">
        <v>97</v>
      </c>
      <c r="AL419" s="1" t="s">
        <v>98</v>
      </c>
      <c r="AN419" s="31">
        <v>0</v>
      </c>
      <c r="AT419" s="31">
        <v>0</v>
      </c>
      <c r="AZ419" s="31">
        <v>20</v>
      </c>
      <c r="BA419" s="1">
        <v>10</v>
      </c>
      <c r="BB419" s="1">
        <v>2</v>
      </c>
      <c r="BC419" s="1" t="s">
        <v>125</v>
      </c>
      <c r="BD419" s="1" t="s">
        <v>98</v>
      </c>
      <c r="BF419" s="31">
        <v>0</v>
      </c>
      <c r="BL419" s="31">
        <v>0.2</v>
      </c>
      <c r="BM419" s="1">
        <v>1</v>
      </c>
      <c r="BN419" s="1">
        <v>0.5</v>
      </c>
      <c r="BO419" s="1" t="s">
        <v>97</v>
      </c>
      <c r="BP419" s="1" t="s">
        <v>114</v>
      </c>
      <c r="BX419" s="31">
        <v>0</v>
      </c>
      <c r="CE419" s="1" t="s">
        <v>305</v>
      </c>
      <c r="CL419" s="32">
        <f t="shared" si="27"/>
        <v>100</v>
      </c>
      <c r="CM419" s="1" t="e">
        <f>VLOOKUP(O419,definitions_list_lookup!$K$30:$L$54,2,0)</f>
        <v>#N/A</v>
      </c>
    </row>
    <row r="420" spans="1:91">
      <c r="A420" s="27">
        <v>43307</v>
      </c>
      <c r="B420" s="1" t="s">
        <v>225</v>
      </c>
      <c r="D420" s="1" t="s">
        <v>86</v>
      </c>
      <c r="E420" s="1">
        <v>97</v>
      </c>
      <c r="F420" s="1">
        <v>4</v>
      </c>
      <c r="G420" s="2" t="str">
        <f t="shared" si="25"/>
        <v>97-4</v>
      </c>
      <c r="H420" s="1">
        <v>0</v>
      </c>
      <c r="I420" s="1">
        <v>70.5</v>
      </c>
      <c r="J420" s="3" t="str">
        <f>IF(((VLOOKUP($G420,Depth_Lookup!$A$3:$J$561,9,0))-(I420/100))&gt;=0,"Good","Too Long")</f>
        <v>Good</v>
      </c>
      <c r="K420" s="28">
        <f>(VLOOKUP($G420,Depth_Lookup!$A$3:$J$561,10,0))+(H420/100)</f>
        <v>218.08</v>
      </c>
      <c r="L420" s="28">
        <f>(VLOOKUP($G420,Depth_Lookup!$A$3:$J$561,10,0))+(I420/100)</f>
        <v>218.78500000000003</v>
      </c>
      <c r="M420" s="29" t="s">
        <v>304</v>
      </c>
      <c r="N420" s="1" t="s">
        <v>87</v>
      </c>
      <c r="P420" s="1" t="s">
        <v>202</v>
      </c>
      <c r="Q420" s="2" t="str">
        <f t="shared" si="26"/>
        <v xml:space="preserve"> Harzburgite</v>
      </c>
      <c r="R420" s="1" t="s">
        <v>100</v>
      </c>
      <c r="S420" s="1" t="str">
        <f t="shared" si="28"/>
        <v>Continuous</v>
      </c>
      <c r="V420" s="1" t="s">
        <v>131</v>
      </c>
      <c r="W420" s="30">
        <f>VLOOKUP(V420,definitions_list_lookup!$A$13:$B$19,2,0)</f>
        <v>4</v>
      </c>
      <c r="X420" s="1" t="s">
        <v>94</v>
      </c>
      <c r="Y420" s="1" t="s">
        <v>203</v>
      </c>
      <c r="AD420" s="6" t="s">
        <v>89</v>
      </c>
      <c r="AE420" s="2">
        <f>VLOOKUP(AD420,definitions_list_lookup!$V$13:$W$16,2,0)</f>
        <v>0</v>
      </c>
      <c r="AH420" s="31">
        <v>79.8</v>
      </c>
      <c r="AI420" s="1">
        <v>5</v>
      </c>
      <c r="AJ420" s="1">
        <v>2</v>
      </c>
      <c r="AK420" s="1" t="s">
        <v>97</v>
      </c>
      <c r="AL420" s="1" t="s">
        <v>98</v>
      </c>
      <c r="AN420" s="31">
        <v>0</v>
      </c>
      <c r="AT420" s="31">
        <v>0</v>
      </c>
      <c r="AZ420" s="31">
        <v>20</v>
      </c>
      <c r="BA420" s="1">
        <v>10</v>
      </c>
      <c r="BB420" s="1">
        <v>2</v>
      </c>
      <c r="BC420" s="1" t="s">
        <v>125</v>
      </c>
      <c r="BD420" s="1" t="s">
        <v>98</v>
      </c>
      <c r="BF420" s="31">
        <v>0</v>
      </c>
      <c r="BL420" s="31">
        <v>0.2</v>
      </c>
      <c r="BM420" s="1">
        <v>1</v>
      </c>
      <c r="BN420" s="1">
        <v>0.5</v>
      </c>
      <c r="BO420" s="1" t="s">
        <v>97</v>
      </c>
      <c r="BP420" s="1" t="s">
        <v>114</v>
      </c>
      <c r="BX420" s="31">
        <v>0</v>
      </c>
      <c r="CE420" s="1" t="s">
        <v>305</v>
      </c>
      <c r="CL420" s="32">
        <f t="shared" si="27"/>
        <v>100</v>
      </c>
      <c r="CM420" s="1" t="e">
        <f>VLOOKUP(O420,definitions_list_lookup!$K$30:$L$54,2,0)</f>
        <v>#N/A</v>
      </c>
    </row>
    <row r="421" spans="1:91">
      <c r="A421" s="27">
        <v>43307</v>
      </c>
      <c r="B421" s="1" t="s">
        <v>225</v>
      </c>
      <c r="D421" s="1" t="s">
        <v>86</v>
      </c>
      <c r="E421" s="1">
        <v>98</v>
      </c>
      <c r="F421" s="1">
        <v>1</v>
      </c>
      <c r="G421" s="2" t="str">
        <f t="shared" si="25"/>
        <v>98-1</v>
      </c>
      <c r="H421" s="1">
        <v>0</v>
      </c>
      <c r="I421" s="1">
        <v>26.5</v>
      </c>
      <c r="J421" s="3" t="str">
        <f>IF(((VLOOKUP($G421,Depth_Lookup!$A$3:$J$561,9,0))-(I421/100))&gt;=0,"Good","Too Long")</f>
        <v>Good</v>
      </c>
      <c r="K421" s="28">
        <f>(VLOOKUP($G421,Depth_Lookup!$A$3:$J$561,10,0))+(H421/100)</f>
        <v>218.35</v>
      </c>
      <c r="L421" s="28">
        <f>(VLOOKUP($G421,Depth_Lookup!$A$3:$J$561,10,0))+(I421/100)</f>
        <v>218.61499999999998</v>
      </c>
      <c r="M421" s="29" t="s">
        <v>304</v>
      </c>
      <c r="N421" s="1" t="s">
        <v>87</v>
      </c>
      <c r="P421" s="1" t="s">
        <v>202</v>
      </c>
      <c r="Q421" s="2" t="str">
        <f t="shared" si="26"/>
        <v xml:space="preserve"> Harzburgite</v>
      </c>
      <c r="R421" s="1" t="s">
        <v>100</v>
      </c>
      <c r="S421" s="1" t="str">
        <f t="shared" si="28"/>
        <v>Continuous</v>
      </c>
      <c r="V421" s="1" t="s">
        <v>131</v>
      </c>
      <c r="W421" s="30">
        <f>VLOOKUP(V421,definitions_list_lookup!$A$13:$B$19,2,0)</f>
        <v>4</v>
      </c>
      <c r="X421" s="1" t="s">
        <v>94</v>
      </c>
      <c r="Y421" s="1" t="s">
        <v>203</v>
      </c>
      <c r="AD421" s="6" t="s">
        <v>89</v>
      </c>
      <c r="AE421" s="2">
        <f>VLOOKUP(AD421,definitions_list_lookup!$V$13:$W$16,2,0)</f>
        <v>0</v>
      </c>
      <c r="AH421" s="31">
        <v>79.8</v>
      </c>
      <c r="AI421" s="1">
        <v>5</v>
      </c>
      <c r="AJ421" s="1">
        <v>2</v>
      </c>
      <c r="AK421" s="1" t="s">
        <v>97</v>
      </c>
      <c r="AL421" s="1" t="s">
        <v>98</v>
      </c>
      <c r="AN421" s="31">
        <v>0</v>
      </c>
      <c r="AT421" s="31">
        <v>0</v>
      </c>
      <c r="AZ421" s="31">
        <v>20</v>
      </c>
      <c r="BA421" s="1">
        <v>10</v>
      </c>
      <c r="BB421" s="1">
        <v>2</v>
      </c>
      <c r="BC421" s="1" t="s">
        <v>125</v>
      </c>
      <c r="BD421" s="1" t="s">
        <v>98</v>
      </c>
      <c r="BF421" s="31">
        <v>0</v>
      </c>
      <c r="BL421" s="31">
        <v>0.2</v>
      </c>
      <c r="BM421" s="1">
        <v>1</v>
      </c>
      <c r="BN421" s="1">
        <v>0.5</v>
      </c>
      <c r="BO421" s="1" t="s">
        <v>97</v>
      </c>
      <c r="BP421" s="1" t="s">
        <v>114</v>
      </c>
      <c r="BX421" s="31">
        <v>0</v>
      </c>
      <c r="CE421" s="1" t="s">
        <v>305</v>
      </c>
      <c r="CL421" s="32">
        <f t="shared" si="27"/>
        <v>100</v>
      </c>
      <c r="CM421" s="1" t="e">
        <f>VLOOKUP(O421,definitions_list_lookup!$K$30:$L$54,2,0)</f>
        <v>#N/A</v>
      </c>
    </row>
    <row r="422" spans="1:91">
      <c r="A422" s="27">
        <v>43307</v>
      </c>
      <c r="B422" s="1" t="s">
        <v>225</v>
      </c>
      <c r="D422" s="1" t="s">
        <v>86</v>
      </c>
      <c r="E422" s="1">
        <v>99</v>
      </c>
      <c r="F422" s="1">
        <v>1</v>
      </c>
      <c r="G422" s="2" t="str">
        <f t="shared" si="25"/>
        <v>99-1</v>
      </c>
      <c r="H422" s="1">
        <v>0</v>
      </c>
      <c r="I422" s="1">
        <v>96</v>
      </c>
      <c r="J422" s="3" t="str">
        <f>IF(((VLOOKUP($G422,Depth_Lookup!$A$3:$J$561,9,0))-(I422/100))&gt;=0,"Good","Too Long")</f>
        <v>Good</v>
      </c>
      <c r="K422" s="28">
        <f>(VLOOKUP($G422,Depth_Lookup!$A$3:$J$561,10,0))+(H422/100)</f>
        <v>218.6</v>
      </c>
      <c r="L422" s="28">
        <f>(VLOOKUP($G422,Depth_Lookup!$A$3:$J$561,10,0))+(I422/100)</f>
        <v>219.56</v>
      </c>
      <c r="M422" s="29" t="s">
        <v>304</v>
      </c>
      <c r="N422" s="1" t="s">
        <v>87</v>
      </c>
      <c r="P422" s="1" t="s">
        <v>202</v>
      </c>
      <c r="Q422" s="2" t="str">
        <f t="shared" si="26"/>
        <v xml:space="preserve"> Harzburgite</v>
      </c>
      <c r="R422" s="1" t="s">
        <v>100</v>
      </c>
      <c r="S422" s="1" t="str">
        <f t="shared" ref="S422:S453" si="29">R423</f>
        <v>Continuous</v>
      </c>
      <c r="V422" s="1" t="s">
        <v>131</v>
      </c>
      <c r="W422" s="30">
        <f>VLOOKUP(V422,definitions_list_lookup!$A$13:$B$19,2,0)</f>
        <v>4</v>
      </c>
      <c r="X422" s="1" t="s">
        <v>94</v>
      </c>
      <c r="Y422" s="1" t="s">
        <v>203</v>
      </c>
      <c r="AD422" s="6" t="s">
        <v>89</v>
      </c>
      <c r="AE422" s="2">
        <f>VLOOKUP(AD422,definitions_list_lookup!$V$13:$W$16,2,0)</f>
        <v>0</v>
      </c>
      <c r="AH422" s="31">
        <v>79.8</v>
      </c>
      <c r="AI422" s="1">
        <v>5</v>
      </c>
      <c r="AJ422" s="1">
        <v>2</v>
      </c>
      <c r="AK422" s="1" t="s">
        <v>97</v>
      </c>
      <c r="AL422" s="1" t="s">
        <v>98</v>
      </c>
      <c r="AN422" s="31">
        <v>0</v>
      </c>
      <c r="AT422" s="31">
        <v>0</v>
      </c>
      <c r="AZ422" s="31">
        <v>20</v>
      </c>
      <c r="BA422" s="1">
        <v>10</v>
      </c>
      <c r="BB422" s="1">
        <v>2</v>
      </c>
      <c r="BC422" s="1" t="s">
        <v>125</v>
      </c>
      <c r="BD422" s="1" t="s">
        <v>98</v>
      </c>
      <c r="BF422" s="31">
        <v>0</v>
      </c>
      <c r="BL422" s="31">
        <v>0.2</v>
      </c>
      <c r="BM422" s="1">
        <v>1</v>
      </c>
      <c r="BN422" s="1">
        <v>0.5</v>
      </c>
      <c r="BO422" s="1" t="s">
        <v>97</v>
      </c>
      <c r="BP422" s="1" t="s">
        <v>114</v>
      </c>
      <c r="BX422" s="31">
        <v>0</v>
      </c>
      <c r="CE422" s="1" t="s">
        <v>305</v>
      </c>
      <c r="CL422" s="32">
        <f t="shared" si="27"/>
        <v>100</v>
      </c>
      <c r="CM422" s="1" t="e">
        <f>VLOOKUP(O422,definitions_list_lookup!$K$30:$L$54,2,0)</f>
        <v>#N/A</v>
      </c>
    </row>
    <row r="423" spans="1:91">
      <c r="A423" s="27">
        <v>43307</v>
      </c>
      <c r="B423" s="1" t="s">
        <v>225</v>
      </c>
      <c r="D423" s="1" t="s">
        <v>86</v>
      </c>
      <c r="E423" s="1">
        <v>99</v>
      </c>
      <c r="F423" s="1">
        <v>2</v>
      </c>
      <c r="G423" s="2" t="str">
        <f t="shared" si="25"/>
        <v>99-2</v>
      </c>
      <c r="H423" s="1">
        <v>0</v>
      </c>
      <c r="I423" s="1">
        <v>96</v>
      </c>
      <c r="J423" s="3" t="str">
        <f>IF(((VLOOKUP($G423,Depth_Lookup!$A$3:$J$561,9,0))-(I423/100))&gt;=0,"Good","Too Long")</f>
        <v>Good</v>
      </c>
      <c r="K423" s="28">
        <f>(VLOOKUP($G423,Depth_Lookup!$A$3:$J$561,10,0))+(H423/100)</f>
        <v>219.56</v>
      </c>
      <c r="L423" s="28">
        <f>(VLOOKUP($G423,Depth_Lookup!$A$3:$J$561,10,0))+(I423/100)</f>
        <v>220.52</v>
      </c>
      <c r="M423" s="29" t="s">
        <v>304</v>
      </c>
      <c r="N423" s="1" t="s">
        <v>87</v>
      </c>
      <c r="P423" s="1" t="s">
        <v>202</v>
      </c>
      <c r="Q423" s="2" t="str">
        <f t="shared" si="26"/>
        <v xml:space="preserve"> Harzburgite</v>
      </c>
      <c r="R423" s="1" t="s">
        <v>100</v>
      </c>
      <c r="S423" s="1" t="str">
        <f t="shared" si="29"/>
        <v>Continuous</v>
      </c>
      <c r="V423" s="1" t="s">
        <v>131</v>
      </c>
      <c r="W423" s="30">
        <f>VLOOKUP(V423,definitions_list_lookup!$A$13:$B$19,2,0)</f>
        <v>4</v>
      </c>
      <c r="X423" s="1" t="s">
        <v>94</v>
      </c>
      <c r="Y423" s="1" t="s">
        <v>203</v>
      </c>
      <c r="AD423" s="6" t="s">
        <v>89</v>
      </c>
      <c r="AE423" s="2">
        <f>VLOOKUP(AD423,definitions_list_lookup!$V$13:$W$16,2,0)</f>
        <v>0</v>
      </c>
      <c r="AH423" s="31">
        <v>79.8</v>
      </c>
      <c r="AI423" s="1">
        <v>5</v>
      </c>
      <c r="AJ423" s="1">
        <v>2</v>
      </c>
      <c r="AK423" s="1" t="s">
        <v>97</v>
      </c>
      <c r="AL423" s="1" t="s">
        <v>98</v>
      </c>
      <c r="AN423" s="31">
        <v>0</v>
      </c>
      <c r="AT423" s="31">
        <v>0</v>
      </c>
      <c r="AZ423" s="31">
        <v>20</v>
      </c>
      <c r="BA423" s="1">
        <v>10</v>
      </c>
      <c r="BB423" s="1">
        <v>2</v>
      </c>
      <c r="BC423" s="1" t="s">
        <v>125</v>
      </c>
      <c r="BD423" s="1" t="s">
        <v>98</v>
      </c>
      <c r="BF423" s="31">
        <v>0</v>
      </c>
      <c r="BL423" s="31">
        <v>0.2</v>
      </c>
      <c r="BM423" s="1">
        <v>1</v>
      </c>
      <c r="BN423" s="1">
        <v>0.5</v>
      </c>
      <c r="BO423" s="1" t="s">
        <v>97</v>
      </c>
      <c r="BP423" s="1" t="s">
        <v>114</v>
      </c>
      <c r="BX423" s="31">
        <v>0</v>
      </c>
      <c r="CE423" s="1" t="s">
        <v>305</v>
      </c>
      <c r="CL423" s="32">
        <f t="shared" si="27"/>
        <v>100</v>
      </c>
      <c r="CM423" s="1" t="e">
        <f>VLOOKUP(O423,definitions_list_lookup!$K$30:$L$54,2,0)</f>
        <v>#N/A</v>
      </c>
    </row>
    <row r="424" spans="1:91">
      <c r="A424" s="27">
        <v>43307</v>
      </c>
      <c r="B424" s="1" t="s">
        <v>225</v>
      </c>
      <c r="D424" s="1" t="s">
        <v>86</v>
      </c>
      <c r="E424" s="1">
        <v>99</v>
      </c>
      <c r="F424" s="1">
        <v>3</v>
      </c>
      <c r="G424" s="2" t="str">
        <f t="shared" si="25"/>
        <v>99-3</v>
      </c>
      <c r="H424" s="1">
        <v>0</v>
      </c>
      <c r="I424" s="1">
        <v>94.5</v>
      </c>
      <c r="J424" s="3" t="str">
        <f>IF(((VLOOKUP($G424,Depth_Lookup!$A$3:$J$561,9,0))-(I424/100))&gt;=0,"Good","Too Long")</f>
        <v>Good</v>
      </c>
      <c r="K424" s="28">
        <f>(VLOOKUP($G424,Depth_Lookup!$A$3:$J$561,10,0))+(H424/100)</f>
        <v>220.52</v>
      </c>
      <c r="L424" s="28">
        <f>(VLOOKUP($G424,Depth_Lookup!$A$3:$J$561,10,0))+(I424/100)</f>
        <v>221.465</v>
      </c>
      <c r="M424" s="29" t="s">
        <v>304</v>
      </c>
      <c r="N424" s="1" t="s">
        <v>87</v>
      </c>
      <c r="P424" s="1" t="s">
        <v>202</v>
      </c>
      <c r="Q424" s="2" t="str">
        <f t="shared" si="26"/>
        <v xml:space="preserve"> Harzburgite</v>
      </c>
      <c r="R424" s="1" t="s">
        <v>100</v>
      </c>
      <c r="S424" s="1" t="str">
        <f t="shared" si="29"/>
        <v>Continuous</v>
      </c>
      <c r="V424" s="1" t="s">
        <v>131</v>
      </c>
      <c r="W424" s="30">
        <f>VLOOKUP(V424,definitions_list_lookup!$A$13:$B$19,2,0)</f>
        <v>4</v>
      </c>
      <c r="X424" s="1" t="s">
        <v>94</v>
      </c>
      <c r="Y424" s="1" t="s">
        <v>203</v>
      </c>
      <c r="AD424" s="6" t="s">
        <v>89</v>
      </c>
      <c r="AE424" s="2">
        <f>VLOOKUP(AD424,definitions_list_lookup!$V$13:$W$16,2,0)</f>
        <v>0</v>
      </c>
      <c r="AH424" s="31">
        <v>79.8</v>
      </c>
      <c r="AI424" s="1">
        <v>5</v>
      </c>
      <c r="AJ424" s="1">
        <v>2</v>
      </c>
      <c r="AK424" s="1" t="s">
        <v>97</v>
      </c>
      <c r="AL424" s="1" t="s">
        <v>98</v>
      </c>
      <c r="AN424" s="31">
        <v>0</v>
      </c>
      <c r="AT424" s="31">
        <v>0</v>
      </c>
      <c r="AZ424" s="31">
        <v>20</v>
      </c>
      <c r="BA424" s="1">
        <v>10</v>
      </c>
      <c r="BB424" s="1">
        <v>2</v>
      </c>
      <c r="BC424" s="1" t="s">
        <v>125</v>
      </c>
      <c r="BD424" s="1" t="s">
        <v>98</v>
      </c>
      <c r="BF424" s="31">
        <v>0</v>
      </c>
      <c r="BL424" s="31">
        <v>0.2</v>
      </c>
      <c r="BM424" s="1">
        <v>1</v>
      </c>
      <c r="BN424" s="1">
        <v>0.5</v>
      </c>
      <c r="BO424" s="1" t="s">
        <v>97</v>
      </c>
      <c r="BP424" s="1" t="s">
        <v>114</v>
      </c>
      <c r="BX424" s="31">
        <v>0</v>
      </c>
      <c r="CE424" s="1" t="s">
        <v>305</v>
      </c>
      <c r="CL424" s="32">
        <f t="shared" si="27"/>
        <v>100</v>
      </c>
      <c r="CM424" s="1" t="e">
        <f>VLOOKUP(O424,definitions_list_lookup!$K$30:$L$54,2,0)</f>
        <v>#N/A</v>
      </c>
    </row>
    <row r="425" spans="1:91">
      <c r="A425" s="27">
        <v>43307</v>
      </c>
      <c r="B425" s="1" t="s">
        <v>225</v>
      </c>
      <c r="D425" s="1" t="s">
        <v>86</v>
      </c>
      <c r="E425" s="1">
        <v>99</v>
      </c>
      <c r="F425" s="1">
        <v>4</v>
      </c>
      <c r="G425" s="2" t="str">
        <f t="shared" si="25"/>
        <v>99-4</v>
      </c>
      <c r="H425" s="1">
        <v>0</v>
      </c>
      <c r="I425" s="1">
        <v>33.5</v>
      </c>
      <c r="J425" s="3" t="str">
        <f>IF(((VLOOKUP($G425,Depth_Lookup!$A$3:$J$561,9,0))-(I425/100))&gt;=0,"Good","Too Long")</f>
        <v>Good</v>
      </c>
      <c r="K425" s="28">
        <f>(VLOOKUP($G425,Depth_Lookup!$A$3:$J$561,10,0))+(H425/100)</f>
        <v>221.465</v>
      </c>
      <c r="L425" s="28">
        <f>(VLOOKUP($G425,Depth_Lookup!$A$3:$J$561,10,0))+(I425/100)</f>
        <v>221.8</v>
      </c>
      <c r="M425" s="29" t="s">
        <v>304</v>
      </c>
      <c r="N425" s="1" t="s">
        <v>87</v>
      </c>
      <c r="P425" s="1" t="s">
        <v>202</v>
      </c>
      <c r="Q425" s="2" t="str">
        <f t="shared" si="26"/>
        <v xml:space="preserve"> Harzburgite</v>
      </c>
      <c r="R425" s="1" t="s">
        <v>100</v>
      </c>
      <c r="S425" s="1" t="str">
        <f t="shared" si="29"/>
        <v>Continuous</v>
      </c>
      <c r="V425" s="1" t="s">
        <v>131</v>
      </c>
      <c r="W425" s="30">
        <f>VLOOKUP(V425,definitions_list_lookup!$A$13:$B$19,2,0)</f>
        <v>4</v>
      </c>
      <c r="X425" s="1" t="s">
        <v>94</v>
      </c>
      <c r="Y425" s="1" t="s">
        <v>203</v>
      </c>
      <c r="AD425" s="6" t="s">
        <v>89</v>
      </c>
      <c r="AE425" s="2">
        <f>VLOOKUP(AD425,definitions_list_lookup!$V$13:$W$16,2,0)</f>
        <v>0</v>
      </c>
      <c r="AH425" s="31">
        <v>79.8</v>
      </c>
      <c r="AI425" s="1">
        <v>5</v>
      </c>
      <c r="AJ425" s="1">
        <v>2</v>
      </c>
      <c r="AK425" s="1" t="s">
        <v>97</v>
      </c>
      <c r="AL425" s="1" t="s">
        <v>98</v>
      </c>
      <c r="AN425" s="31">
        <v>0</v>
      </c>
      <c r="AT425" s="31">
        <v>0</v>
      </c>
      <c r="AZ425" s="31">
        <v>20</v>
      </c>
      <c r="BA425" s="1">
        <v>10</v>
      </c>
      <c r="BB425" s="1">
        <v>2</v>
      </c>
      <c r="BC425" s="1" t="s">
        <v>125</v>
      </c>
      <c r="BD425" s="1" t="s">
        <v>98</v>
      </c>
      <c r="BF425" s="31">
        <v>0</v>
      </c>
      <c r="BL425" s="31">
        <v>0.2</v>
      </c>
      <c r="BM425" s="1">
        <v>1</v>
      </c>
      <c r="BN425" s="1">
        <v>0.5</v>
      </c>
      <c r="BO425" s="1" t="s">
        <v>97</v>
      </c>
      <c r="BP425" s="1" t="s">
        <v>114</v>
      </c>
      <c r="BX425" s="31">
        <v>0</v>
      </c>
      <c r="CE425" s="1" t="s">
        <v>305</v>
      </c>
      <c r="CL425" s="32">
        <f t="shared" si="27"/>
        <v>100</v>
      </c>
      <c r="CM425" s="1" t="e">
        <f>VLOOKUP(O425,definitions_list_lookup!$K$30:$L$54,2,0)</f>
        <v>#N/A</v>
      </c>
    </row>
    <row r="426" spans="1:91">
      <c r="A426" s="27">
        <v>43307</v>
      </c>
      <c r="B426" s="1" t="s">
        <v>225</v>
      </c>
      <c r="D426" s="1" t="s">
        <v>86</v>
      </c>
      <c r="E426" s="1">
        <v>100</v>
      </c>
      <c r="F426" s="1">
        <v>1</v>
      </c>
      <c r="G426" s="2" t="str">
        <f t="shared" si="25"/>
        <v>100-1</v>
      </c>
      <c r="H426" s="1">
        <v>0</v>
      </c>
      <c r="I426" s="1">
        <v>93.5</v>
      </c>
      <c r="J426" s="3" t="str">
        <f>IF(((VLOOKUP($G426,Depth_Lookup!$A$3:$J$561,9,0))-(I426/100))&gt;=0,"Good","Too Long")</f>
        <v>Good</v>
      </c>
      <c r="K426" s="28">
        <f>(VLOOKUP($G426,Depth_Lookup!$A$3:$J$561,10,0))+(H426/100)</f>
        <v>221.6</v>
      </c>
      <c r="L426" s="28">
        <f>(VLOOKUP($G426,Depth_Lookup!$A$3:$J$561,10,0))+(I426/100)</f>
        <v>222.535</v>
      </c>
      <c r="M426" s="29" t="s">
        <v>304</v>
      </c>
      <c r="N426" s="1" t="s">
        <v>87</v>
      </c>
      <c r="P426" s="1" t="s">
        <v>202</v>
      </c>
      <c r="Q426" s="2" t="str">
        <f t="shared" si="26"/>
        <v xml:space="preserve"> Harzburgite</v>
      </c>
      <c r="R426" s="1" t="s">
        <v>100</v>
      </c>
      <c r="S426" s="1" t="str">
        <f t="shared" si="29"/>
        <v>Continuous</v>
      </c>
      <c r="V426" s="1" t="s">
        <v>131</v>
      </c>
      <c r="W426" s="30">
        <f>VLOOKUP(V426,definitions_list_lookup!$A$13:$B$19,2,0)</f>
        <v>4</v>
      </c>
      <c r="X426" s="1" t="s">
        <v>94</v>
      </c>
      <c r="Y426" s="1" t="s">
        <v>203</v>
      </c>
      <c r="AD426" s="6" t="s">
        <v>89</v>
      </c>
      <c r="AE426" s="2">
        <f>VLOOKUP(AD426,definitions_list_lookup!$V$13:$W$16,2,0)</f>
        <v>0</v>
      </c>
      <c r="AH426" s="31">
        <v>79.8</v>
      </c>
      <c r="AI426" s="1">
        <v>5</v>
      </c>
      <c r="AJ426" s="1">
        <v>2</v>
      </c>
      <c r="AK426" s="1" t="s">
        <v>97</v>
      </c>
      <c r="AL426" s="1" t="s">
        <v>98</v>
      </c>
      <c r="AN426" s="31">
        <v>0</v>
      </c>
      <c r="AT426" s="31">
        <v>0</v>
      </c>
      <c r="AZ426" s="31">
        <v>20</v>
      </c>
      <c r="BA426" s="1">
        <v>10</v>
      </c>
      <c r="BB426" s="1">
        <v>2</v>
      </c>
      <c r="BC426" s="1" t="s">
        <v>125</v>
      </c>
      <c r="BD426" s="1" t="s">
        <v>98</v>
      </c>
      <c r="BF426" s="31">
        <v>0</v>
      </c>
      <c r="BL426" s="31">
        <v>0.2</v>
      </c>
      <c r="BM426" s="1">
        <v>1</v>
      </c>
      <c r="BN426" s="1">
        <v>0.5</v>
      </c>
      <c r="BO426" s="1" t="s">
        <v>97</v>
      </c>
      <c r="BP426" s="1" t="s">
        <v>114</v>
      </c>
      <c r="BX426" s="31">
        <v>0</v>
      </c>
      <c r="CE426" s="1" t="s">
        <v>305</v>
      </c>
      <c r="CL426" s="32">
        <f t="shared" si="27"/>
        <v>100</v>
      </c>
      <c r="CM426" s="1" t="e">
        <f>VLOOKUP(O426,definitions_list_lookup!$K$30:$L$54,2,0)</f>
        <v>#N/A</v>
      </c>
    </row>
    <row r="427" spans="1:91">
      <c r="A427" s="27">
        <v>43307</v>
      </c>
      <c r="B427" s="1" t="s">
        <v>225</v>
      </c>
      <c r="D427" s="1" t="s">
        <v>86</v>
      </c>
      <c r="E427" s="1">
        <v>100</v>
      </c>
      <c r="F427" s="1">
        <v>2</v>
      </c>
      <c r="G427" s="2" t="str">
        <f t="shared" si="25"/>
        <v>100-2</v>
      </c>
      <c r="H427" s="1">
        <v>0</v>
      </c>
      <c r="I427" s="1">
        <v>14</v>
      </c>
      <c r="J427" s="3" t="str">
        <f>IF(((VLOOKUP($G427,Depth_Lookup!$A$3:$J$561,9,0))-(I427/100))&gt;=0,"Good","Too Long")</f>
        <v>Good</v>
      </c>
      <c r="K427" s="28">
        <f>(VLOOKUP($G427,Depth_Lookup!$A$3:$J$561,10,0))+(H427/100)</f>
        <v>222.535</v>
      </c>
      <c r="L427" s="28">
        <f>(VLOOKUP($G427,Depth_Lookup!$A$3:$J$561,10,0))+(I427/100)</f>
        <v>222.67499999999998</v>
      </c>
      <c r="M427" s="29" t="s">
        <v>304</v>
      </c>
      <c r="N427" s="1" t="s">
        <v>87</v>
      </c>
      <c r="P427" s="1" t="s">
        <v>202</v>
      </c>
      <c r="Q427" s="2" t="str">
        <f t="shared" si="26"/>
        <v xml:space="preserve"> Harzburgite</v>
      </c>
      <c r="R427" s="1" t="s">
        <v>100</v>
      </c>
      <c r="S427" s="1" t="str">
        <f t="shared" si="29"/>
        <v>Sheared</v>
      </c>
      <c r="V427" s="1" t="s">
        <v>131</v>
      </c>
      <c r="W427" s="30">
        <f>VLOOKUP(V427,definitions_list_lookup!$A$13:$B$19,2,0)</f>
        <v>4</v>
      </c>
      <c r="X427" s="1" t="s">
        <v>94</v>
      </c>
      <c r="Y427" s="1" t="s">
        <v>203</v>
      </c>
      <c r="AD427" s="6" t="s">
        <v>89</v>
      </c>
      <c r="AE427" s="2">
        <f>VLOOKUP(AD427,definitions_list_lookup!$V$13:$W$16,2,0)</f>
        <v>0</v>
      </c>
      <c r="AH427" s="31">
        <v>79.8</v>
      </c>
      <c r="AI427" s="1">
        <v>5</v>
      </c>
      <c r="AJ427" s="1">
        <v>2</v>
      </c>
      <c r="AK427" s="1" t="s">
        <v>97</v>
      </c>
      <c r="AL427" s="1" t="s">
        <v>98</v>
      </c>
      <c r="AN427" s="31">
        <v>0</v>
      </c>
      <c r="AT427" s="31">
        <v>0</v>
      </c>
      <c r="AZ427" s="31">
        <v>20</v>
      </c>
      <c r="BA427" s="1">
        <v>10</v>
      </c>
      <c r="BB427" s="1">
        <v>2</v>
      </c>
      <c r="BC427" s="1" t="s">
        <v>125</v>
      </c>
      <c r="BD427" s="1" t="s">
        <v>98</v>
      </c>
      <c r="BF427" s="31">
        <v>0</v>
      </c>
      <c r="BL427" s="31">
        <v>0.2</v>
      </c>
      <c r="BM427" s="1">
        <v>1</v>
      </c>
      <c r="BN427" s="1">
        <v>0.5</v>
      </c>
      <c r="BO427" s="1" t="s">
        <v>97</v>
      </c>
      <c r="BP427" s="1" t="s">
        <v>114</v>
      </c>
      <c r="BX427" s="31">
        <v>0</v>
      </c>
      <c r="CE427" s="1" t="s">
        <v>305</v>
      </c>
      <c r="CL427" s="32">
        <f t="shared" si="27"/>
        <v>100</v>
      </c>
      <c r="CM427" s="1" t="e">
        <f>VLOOKUP(O427,definitions_list_lookup!$K$30:$L$54,2,0)</f>
        <v>#N/A</v>
      </c>
    </row>
    <row r="428" spans="1:91">
      <c r="A428" s="27">
        <v>43307</v>
      </c>
      <c r="B428" s="1" t="s">
        <v>225</v>
      </c>
      <c r="D428" s="1" t="s">
        <v>86</v>
      </c>
      <c r="E428" s="1">
        <v>100</v>
      </c>
      <c r="F428" s="1">
        <v>2</v>
      </c>
      <c r="G428" s="2" t="str">
        <f t="shared" si="25"/>
        <v>100-2</v>
      </c>
      <c r="H428" s="1">
        <v>14</v>
      </c>
      <c r="I428" s="1">
        <v>41</v>
      </c>
      <c r="J428" s="3" t="str">
        <f>IF(((VLOOKUP($G428,Depth_Lookup!$A$3:$J$561,9,0))-(I428/100))&gt;=0,"Good","Too Long")</f>
        <v>Good</v>
      </c>
      <c r="K428" s="28">
        <f>(VLOOKUP($G428,Depth_Lookup!$A$3:$J$561,10,0))+(H428/100)</f>
        <v>222.67499999999998</v>
      </c>
      <c r="L428" s="28">
        <f>(VLOOKUP($G428,Depth_Lookup!$A$3:$J$561,10,0))+(I428/100)</f>
        <v>222.94499999999999</v>
      </c>
      <c r="M428" s="29" t="s">
        <v>306</v>
      </c>
      <c r="N428" s="1">
        <v>2</v>
      </c>
      <c r="O428" s="1" t="s">
        <v>207</v>
      </c>
      <c r="P428" s="1" t="s">
        <v>91</v>
      </c>
      <c r="Q428" s="2" t="str">
        <f t="shared" si="26"/>
        <v>Orthopyroxene-bearing  Dunite</v>
      </c>
      <c r="R428" s="1" t="s">
        <v>188</v>
      </c>
      <c r="S428" s="1" t="str">
        <f t="shared" si="29"/>
        <v>Sheared</v>
      </c>
      <c r="T428" s="1" t="s">
        <v>101</v>
      </c>
      <c r="U428" s="1" t="s">
        <v>102</v>
      </c>
      <c r="V428" s="1" t="s">
        <v>131</v>
      </c>
      <c r="W428" s="30">
        <f>VLOOKUP(V428,definitions_list_lookup!$A$13:$B$19,2,0)</f>
        <v>4</v>
      </c>
      <c r="X428" s="1" t="s">
        <v>307</v>
      </c>
      <c r="Y428" s="1" t="s">
        <v>107</v>
      </c>
      <c r="AD428" s="6" t="s">
        <v>89</v>
      </c>
      <c r="AE428" s="2">
        <f>VLOOKUP(AD428,definitions_list_lookup!$V$13:$W$16,2,0)</f>
        <v>0</v>
      </c>
      <c r="AH428" s="31">
        <v>97</v>
      </c>
      <c r="AI428" s="1">
        <v>2</v>
      </c>
      <c r="AJ428" s="1">
        <v>1</v>
      </c>
      <c r="AK428" s="1" t="s">
        <v>97</v>
      </c>
      <c r="AL428" s="1" t="s">
        <v>98</v>
      </c>
      <c r="AN428" s="31">
        <v>0</v>
      </c>
      <c r="AT428" s="31">
        <v>0</v>
      </c>
      <c r="AZ428" s="31">
        <v>2</v>
      </c>
      <c r="BA428" s="1">
        <v>5</v>
      </c>
      <c r="BB428" s="1">
        <v>2</v>
      </c>
      <c r="BC428" s="1" t="s">
        <v>308</v>
      </c>
      <c r="BD428" s="1" t="s">
        <v>98</v>
      </c>
      <c r="BF428" s="31">
        <v>0</v>
      </c>
      <c r="BL428" s="31">
        <v>1</v>
      </c>
      <c r="BM428" s="1">
        <v>3</v>
      </c>
      <c r="BN428" s="1">
        <v>1</v>
      </c>
      <c r="BO428" s="1" t="s">
        <v>97</v>
      </c>
      <c r="BP428" s="1" t="s">
        <v>98</v>
      </c>
      <c r="BX428" s="31">
        <v>0</v>
      </c>
      <c r="CE428" s="1" t="s">
        <v>309</v>
      </c>
      <c r="CL428" s="32">
        <f t="shared" si="27"/>
        <v>100</v>
      </c>
      <c r="CM428" s="1" t="str">
        <f>VLOOKUP(O428,definitions_list_lookup!$K$30:$L$54,2,0)</f>
        <v>Opx-b</v>
      </c>
    </row>
    <row r="429" spans="1:91">
      <c r="A429" s="27">
        <v>43307</v>
      </c>
      <c r="B429" s="1" t="s">
        <v>225</v>
      </c>
      <c r="D429" s="1" t="s">
        <v>86</v>
      </c>
      <c r="E429" s="1">
        <v>100</v>
      </c>
      <c r="F429" s="1">
        <v>2</v>
      </c>
      <c r="G429" s="2" t="str">
        <f t="shared" si="25"/>
        <v>100-2</v>
      </c>
      <c r="H429" s="1">
        <v>41</v>
      </c>
      <c r="I429" s="1">
        <v>90.5</v>
      </c>
      <c r="J429" s="3" t="str">
        <f>IF(((VLOOKUP($G429,Depth_Lookup!$A$3:$J$561,9,0))-(I429/100))&gt;=0,"Good","Too Long")</f>
        <v>Good</v>
      </c>
      <c r="K429" s="28">
        <f>(VLOOKUP($G429,Depth_Lookup!$A$3:$J$561,10,0))+(H429/100)</f>
        <v>222.94499999999999</v>
      </c>
      <c r="L429" s="28">
        <f>(VLOOKUP($G429,Depth_Lookup!$A$3:$J$561,10,0))+(I429/100)</f>
        <v>223.44</v>
      </c>
      <c r="M429" s="29" t="s">
        <v>310</v>
      </c>
      <c r="N429" s="1">
        <v>2</v>
      </c>
      <c r="P429" s="1" t="s">
        <v>202</v>
      </c>
      <c r="Q429" s="2" t="str">
        <f t="shared" si="26"/>
        <v xml:space="preserve"> Harzburgite</v>
      </c>
      <c r="R429" s="1" t="s">
        <v>188</v>
      </c>
      <c r="S429" s="1" t="str">
        <f t="shared" si="29"/>
        <v>Continuous</v>
      </c>
      <c r="T429" s="1" t="s">
        <v>101</v>
      </c>
      <c r="U429" s="1" t="s">
        <v>102</v>
      </c>
      <c r="V429" s="1" t="s">
        <v>131</v>
      </c>
      <c r="W429" s="30">
        <f>VLOOKUP(V429,definitions_list_lookup!$A$13:$B$19,2,0)</f>
        <v>4</v>
      </c>
      <c r="X429" s="1" t="s">
        <v>94</v>
      </c>
      <c r="Y429" s="1" t="s">
        <v>203</v>
      </c>
      <c r="AD429" s="6" t="s">
        <v>89</v>
      </c>
      <c r="AE429" s="2">
        <f>VLOOKUP(AD429,definitions_list_lookup!$V$13:$W$16,2,0)</f>
        <v>0</v>
      </c>
      <c r="AH429" s="31">
        <v>79.7</v>
      </c>
      <c r="AI429" s="1">
        <v>4</v>
      </c>
      <c r="AJ429" s="1">
        <v>2</v>
      </c>
      <c r="AK429" s="1" t="s">
        <v>97</v>
      </c>
      <c r="AL429" s="1" t="s">
        <v>98</v>
      </c>
      <c r="AN429" s="31">
        <v>0</v>
      </c>
      <c r="AT429" s="31">
        <v>0</v>
      </c>
      <c r="AZ429" s="31">
        <v>20</v>
      </c>
      <c r="BA429" s="1">
        <v>6</v>
      </c>
      <c r="BB429" s="1">
        <v>2</v>
      </c>
      <c r="BC429" s="1" t="s">
        <v>97</v>
      </c>
      <c r="BD429" s="1" t="s">
        <v>98</v>
      </c>
      <c r="BF429" s="31">
        <v>0</v>
      </c>
      <c r="BL429" s="31">
        <v>0.2</v>
      </c>
      <c r="BM429" s="1">
        <v>1</v>
      </c>
      <c r="BN429" s="1">
        <v>0.5</v>
      </c>
      <c r="BO429" s="1" t="s">
        <v>118</v>
      </c>
      <c r="BP429" s="1" t="s">
        <v>98</v>
      </c>
      <c r="BX429" s="31">
        <v>0.1</v>
      </c>
      <c r="CA429" s="1" t="s">
        <v>118</v>
      </c>
      <c r="CB429" s="1" t="s">
        <v>98</v>
      </c>
      <c r="CE429" s="1" t="s">
        <v>204</v>
      </c>
      <c r="CL429" s="32">
        <f t="shared" si="27"/>
        <v>100</v>
      </c>
      <c r="CM429" s="1" t="e">
        <f>VLOOKUP(O429,definitions_list_lookup!$K$30:$L$54,2,0)</f>
        <v>#N/A</v>
      </c>
    </row>
    <row r="430" spans="1:91">
      <c r="A430" s="27">
        <v>43307</v>
      </c>
      <c r="B430" s="1" t="s">
        <v>225</v>
      </c>
      <c r="D430" s="1" t="s">
        <v>86</v>
      </c>
      <c r="E430" s="1">
        <v>100</v>
      </c>
      <c r="F430" s="1">
        <v>3</v>
      </c>
      <c r="G430" s="2" t="str">
        <f t="shared" si="25"/>
        <v>100-3</v>
      </c>
      <c r="H430" s="1">
        <v>0</v>
      </c>
      <c r="I430" s="1">
        <v>60</v>
      </c>
      <c r="J430" s="3" t="str">
        <f>IF(((VLOOKUP($G430,Depth_Lookup!$A$3:$J$561,9,0))-(I430/100))&gt;=0,"Good","Too Long")</f>
        <v>Good</v>
      </c>
      <c r="K430" s="28">
        <f>(VLOOKUP($G430,Depth_Lookup!$A$3:$J$561,10,0))+(H430/100)</f>
        <v>223.44</v>
      </c>
      <c r="L430" s="28">
        <f>(VLOOKUP($G430,Depth_Lookup!$A$3:$J$561,10,0))+(I430/100)</f>
        <v>224.04</v>
      </c>
      <c r="M430" s="29" t="s">
        <v>310</v>
      </c>
      <c r="N430" s="1">
        <v>2</v>
      </c>
      <c r="P430" s="1" t="s">
        <v>202</v>
      </c>
      <c r="Q430" s="2" t="str">
        <f t="shared" si="26"/>
        <v xml:space="preserve"> Harzburgite</v>
      </c>
      <c r="R430" s="1" t="s">
        <v>100</v>
      </c>
      <c r="S430" s="1" t="str">
        <f t="shared" si="29"/>
        <v>Intrusive</v>
      </c>
      <c r="V430" s="1" t="s">
        <v>131</v>
      </c>
      <c r="W430" s="30">
        <f>VLOOKUP(V430,definitions_list_lookup!$A$13:$B$19,2,0)</f>
        <v>4</v>
      </c>
      <c r="X430" s="1" t="s">
        <v>94</v>
      </c>
      <c r="Y430" s="1" t="s">
        <v>203</v>
      </c>
      <c r="AD430" s="6" t="s">
        <v>89</v>
      </c>
      <c r="AE430" s="2">
        <f>VLOOKUP(AD430,definitions_list_lookup!$V$13:$W$16,2,0)</f>
        <v>0</v>
      </c>
      <c r="AH430" s="31">
        <v>79.7</v>
      </c>
      <c r="AI430" s="1">
        <v>4</v>
      </c>
      <c r="AJ430" s="1">
        <v>2</v>
      </c>
      <c r="AK430" s="1" t="s">
        <v>97</v>
      </c>
      <c r="AL430" s="1" t="s">
        <v>98</v>
      </c>
      <c r="AN430" s="31">
        <v>0</v>
      </c>
      <c r="AT430" s="31">
        <v>0</v>
      </c>
      <c r="AZ430" s="31">
        <v>20</v>
      </c>
      <c r="BA430" s="1">
        <v>6</v>
      </c>
      <c r="BB430" s="1">
        <v>2</v>
      </c>
      <c r="BC430" s="1" t="s">
        <v>97</v>
      </c>
      <c r="BD430" s="1" t="s">
        <v>98</v>
      </c>
      <c r="BF430" s="31">
        <v>0</v>
      </c>
      <c r="BL430" s="31">
        <v>0.2</v>
      </c>
      <c r="BM430" s="1">
        <v>1</v>
      </c>
      <c r="BN430" s="1">
        <v>0.5</v>
      </c>
      <c r="BO430" s="1" t="s">
        <v>118</v>
      </c>
      <c r="BP430" s="1" t="s">
        <v>98</v>
      </c>
      <c r="BX430" s="31">
        <v>0.1</v>
      </c>
      <c r="CA430" s="1" t="s">
        <v>118</v>
      </c>
      <c r="CB430" s="1" t="s">
        <v>98</v>
      </c>
      <c r="CE430" s="1" t="s">
        <v>204</v>
      </c>
      <c r="CL430" s="32">
        <f t="shared" si="27"/>
        <v>100</v>
      </c>
      <c r="CM430" s="1" t="e">
        <f>VLOOKUP(O430,definitions_list_lookup!$K$30:$L$54,2,0)</f>
        <v>#N/A</v>
      </c>
    </row>
    <row r="431" spans="1:91">
      <c r="A431" s="27">
        <v>43307</v>
      </c>
      <c r="B431" s="1" t="s">
        <v>225</v>
      </c>
      <c r="D431" s="1" t="s">
        <v>86</v>
      </c>
      <c r="E431" s="1">
        <v>100</v>
      </c>
      <c r="F431" s="1">
        <v>3</v>
      </c>
      <c r="G431" s="2" t="str">
        <f t="shared" si="25"/>
        <v>100-3</v>
      </c>
      <c r="H431" s="1">
        <v>60</v>
      </c>
      <c r="I431" s="1">
        <v>61</v>
      </c>
      <c r="J431" s="3" t="str">
        <f>IF(((VLOOKUP($G431,Depth_Lookup!$A$3:$J$561,9,0))-(I431/100))&gt;=0,"Good","Too Long")</f>
        <v>Good</v>
      </c>
      <c r="K431" s="28">
        <f>(VLOOKUP($G431,Depth_Lookup!$A$3:$J$561,10,0))+(H431/100)</f>
        <v>224.04</v>
      </c>
      <c r="L431" s="28">
        <f>(VLOOKUP($G431,Depth_Lookup!$A$3:$J$561,10,0))+(I431/100)</f>
        <v>224.05</v>
      </c>
      <c r="M431" s="29" t="s">
        <v>311</v>
      </c>
      <c r="N431" s="1">
        <v>1</v>
      </c>
      <c r="P431" s="1" t="s">
        <v>234</v>
      </c>
      <c r="Q431" s="2" t="str">
        <f t="shared" si="26"/>
        <v xml:space="preserve"> Troctolite</v>
      </c>
      <c r="R431" s="1" t="s">
        <v>105</v>
      </c>
      <c r="S431" s="1" t="str">
        <f t="shared" si="29"/>
        <v>Intrusive</v>
      </c>
      <c r="T431" s="1" t="s">
        <v>101</v>
      </c>
      <c r="U431" s="1" t="s">
        <v>102</v>
      </c>
      <c r="V431" s="1" t="s">
        <v>131</v>
      </c>
      <c r="W431" s="30">
        <f>VLOOKUP(V431,definitions_list_lookup!$A$13:$B$19,2,0)</f>
        <v>4</v>
      </c>
      <c r="X431" s="1" t="s">
        <v>94</v>
      </c>
      <c r="Y431" s="1" t="s">
        <v>95</v>
      </c>
      <c r="AD431" s="6" t="s">
        <v>89</v>
      </c>
      <c r="AE431" s="2">
        <f>VLOOKUP(AD431,definitions_list_lookup!$V$13:$W$16,2,0)</f>
        <v>0</v>
      </c>
      <c r="AH431" s="31">
        <v>60</v>
      </c>
      <c r="AI431" s="1">
        <v>1</v>
      </c>
      <c r="AJ431" s="1">
        <v>0.5</v>
      </c>
      <c r="AK431" s="1" t="s">
        <v>151</v>
      </c>
      <c r="AL431" s="1" t="s">
        <v>98</v>
      </c>
      <c r="AN431" s="31">
        <v>40</v>
      </c>
      <c r="AO431" s="1">
        <v>4</v>
      </c>
      <c r="AP431" s="1">
        <v>2</v>
      </c>
      <c r="AQ431" s="1" t="s">
        <v>118</v>
      </c>
      <c r="AR431" s="1" t="s">
        <v>98</v>
      </c>
      <c r="AT431" s="31">
        <v>0</v>
      </c>
      <c r="AZ431" s="31">
        <v>0</v>
      </c>
      <c r="BF431" s="31">
        <v>0</v>
      </c>
      <c r="BL431" s="31">
        <v>0</v>
      </c>
      <c r="BX431" s="31">
        <v>0</v>
      </c>
      <c r="CE431" s="1" t="s">
        <v>273</v>
      </c>
      <c r="CL431" s="32">
        <f t="shared" si="27"/>
        <v>100</v>
      </c>
      <c r="CM431" s="1" t="e">
        <f>VLOOKUP(O431,definitions_list_lookup!$K$30:$L$54,2,0)</f>
        <v>#N/A</v>
      </c>
    </row>
    <row r="432" spans="1:91">
      <c r="A432" s="27">
        <v>43307</v>
      </c>
      <c r="B432" s="1" t="s">
        <v>225</v>
      </c>
      <c r="D432" s="1" t="s">
        <v>86</v>
      </c>
      <c r="E432" s="1">
        <v>100</v>
      </c>
      <c r="F432" s="1">
        <v>3</v>
      </c>
      <c r="G432" s="2" t="str">
        <f t="shared" si="25"/>
        <v>100-3</v>
      </c>
      <c r="H432" s="1">
        <v>61</v>
      </c>
      <c r="I432" s="1">
        <v>76.5</v>
      </c>
      <c r="J432" s="3" t="str">
        <f>IF(((VLOOKUP($G432,Depth_Lookup!$A$3:$J$561,9,0))-(I432/100))&gt;=0,"Good","Too Long")</f>
        <v>Good</v>
      </c>
      <c r="K432" s="28">
        <f>(VLOOKUP($G432,Depth_Lookup!$A$3:$J$561,10,0))+(H432/100)</f>
        <v>224.05</v>
      </c>
      <c r="L432" s="28">
        <f>(VLOOKUP($G432,Depth_Lookup!$A$3:$J$561,10,0))+(I432/100)</f>
        <v>224.20499999999998</v>
      </c>
      <c r="M432" s="29" t="s">
        <v>312</v>
      </c>
      <c r="N432" s="1">
        <v>6</v>
      </c>
      <c r="P432" s="1" t="s">
        <v>202</v>
      </c>
      <c r="Q432" s="2" t="str">
        <f t="shared" si="26"/>
        <v xml:space="preserve"> Harzburgite</v>
      </c>
      <c r="R432" s="1" t="s">
        <v>105</v>
      </c>
      <c r="S432" s="1" t="str">
        <f t="shared" si="29"/>
        <v>Continuous</v>
      </c>
      <c r="T432" s="1" t="s">
        <v>101</v>
      </c>
      <c r="U432" s="1" t="s">
        <v>102</v>
      </c>
      <c r="V432" s="1" t="s">
        <v>131</v>
      </c>
      <c r="W432" s="30">
        <f>VLOOKUP(V432,definitions_list_lookup!$A$13:$B$19,2,0)</f>
        <v>4</v>
      </c>
      <c r="X432" s="1" t="s">
        <v>94</v>
      </c>
      <c r="Y432" s="1" t="s">
        <v>203</v>
      </c>
      <c r="AD432" s="6" t="s">
        <v>89</v>
      </c>
      <c r="AE432" s="2">
        <f>VLOOKUP(AD432,definitions_list_lookup!$V$13:$W$16,2,0)</f>
        <v>0</v>
      </c>
      <c r="AH432" s="31">
        <v>79.7</v>
      </c>
      <c r="AI432" s="1">
        <v>4</v>
      </c>
      <c r="AJ432" s="1">
        <v>2</v>
      </c>
      <c r="AK432" s="1" t="s">
        <v>97</v>
      </c>
      <c r="AL432" s="1" t="s">
        <v>98</v>
      </c>
      <c r="AN432" s="31">
        <v>0</v>
      </c>
      <c r="AT432" s="31">
        <v>0</v>
      </c>
      <c r="AZ432" s="31">
        <v>20</v>
      </c>
      <c r="BA432" s="1">
        <v>10</v>
      </c>
      <c r="BB432" s="1">
        <v>4</v>
      </c>
      <c r="BC432" s="1" t="s">
        <v>97</v>
      </c>
      <c r="BD432" s="1" t="s">
        <v>98</v>
      </c>
      <c r="BF432" s="31">
        <v>0</v>
      </c>
      <c r="BL432" s="31">
        <v>0.2</v>
      </c>
      <c r="BM432" s="1">
        <v>1</v>
      </c>
      <c r="BN432" s="1">
        <v>0.2</v>
      </c>
      <c r="BO432" s="1" t="s">
        <v>97</v>
      </c>
      <c r="BP432" s="1" t="s">
        <v>98</v>
      </c>
      <c r="BX432" s="31">
        <v>0.1</v>
      </c>
      <c r="BY432" s="1">
        <v>0.1</v>
      </c>
      <c r="BZ432" s="1">
        <v>0.1</v>
      </c>
      <c r="CA432" s="1" t="s">
        <v>118</v>
      </c>
      <c r="CB432" s="1" t="s">
        <v>98</v>
      </c>
      <c r="CE432" s="1" t="s">
        <v>204</v>
      </c>
      <c r="CL432" s="32">
        <f t="shared" si="27"/>
        <v>100</v>
      </c>
      <c r="CM432" s="1" t="e">
        <f>VLOOKUP(O432,definitions_list_lookup!$K$30:$L$54,2,0)</f>
        <v>#N/A</v>
      </c>
    </row>
    <row r="433" spans="1:91">
      <c r="A433" s="27">
        <v>43307</v>
      </c>
      <c r="B433" s="1" t="s">
        <v>225</v>
      </c>
      <c r="D433" s="1" t="s">
        <v>86</v>
      </c>
      <c r="E433" s="1">
        <v>100</v>
      </c>
      <c r="F433" s="1">
        <v>4</v>
      </c>
      <c r="G433" s="2" t="str">
        <f t="shared" si="25"/>
        <v>100-4</v>
      </c>
      <c r="H433" s="1">
        <v>0</v>
      </c>
      <c r="I433" s="1">
        <v>43</v>
      </c>
      <c r="J433" s="3" t="str">
        <f>IF(((VLOOKUP($G433,Depth_Lookup!$A$3:$J$561,9,0))-(I433/100))&gt;=0,"Good","Too Long")</f>
        <v>Good</v>
      </c>
      <c r="K433" s="28">
        <f>(VLOOKUP($G433,Depth_Lookup!$A$3:$J$561,10,0))+(H433/100)</f>
        <v>224.20500000000001</v>
      </c>
      <c r="L433" s="28">
        <f>(VLOOKUP($G433,Depth_Lookup!$A$3:$J$561,10,0))+(I433/100)</f>
        <v>224.63500000000002</v>
      </c>
      <c r="M433" s="29" t="s">
        <v>312</v>
      </c>
      <c r="N433" s="1">
        <v>6</v>
      </c>
      <c r="P433" s="1" t="s">
        <v>202</v>
      </c>
      <c r="Q433" s="2" t="str">
        <f t="shared" si="26"/>
        <v xml:space="preserve"> Harzburgite</v>
      </c>
      <c r="R433" s="1" t="s">
        <v>100</v>
      </c>
      <c r="S433" s="1" t="str">
        <f t="shared" si="29"/>
        <v>Continuous</v>
      </c>
      <c r="V433" s="1" t="s">
        <v>131</v>
      </c>
      <c r="W433" s="30">
        <f>VLOOKUP(V433,definitions_list_lookup!$A$13:$B$19,2,0)</f>
        <v>4</v>
      </c>
      <c r="X433" s="1" t="s">
        <v>94</v>
      </c>
      <c r="Y433" s="1" t="s">
        <v>203</v>
      </c>
      <c r="AD433" s="6" t="s">
        <v>89</v>
      </c>
      <c r="AE433" s="2">
        <f>VLOOKUP(AD433,definitions_list_lookup!$V$13:$W$16,2,0)</f>
        <v>0</v>
      </c>
      <c r="AH433" s="31">
        <v>79.7</v>
      </c>
      <c r="AI433" s="1">
        <v>4</v>
      </c>
      <c r="AJ433" s="1">
        <v>2</v>
      </c>
      <c r="AK433" s="1" t="s">
        <v>97</v>
      </c>
      <c r="AL433" s="1" t="s">
        <v>98</v>
      </c>
      <c r="AN433" s="31">
        <v>0</v>
      </c>
      <c r="AT433" s="31">
        <v>0</v>
      </c>
      <c r="AZ433" s="31">
        <v>20</v>
      </c>
      <c r="BA433" s="1">
        <v>10</v>
      </c>
      <c r="BB433" s="1">
        <v>4</v>
      </c>
      <c r="BC433" s="1" t="s">
        <v>97</v>
      </c>
      <c r="BD433" s="1" t="s">
        <v>98</v>
      </c>
      <c r="BF433" s="31">
        <v>0</v>
      </c>
      <c r="BL433" s="31">
        <v>0.2</v>
      </c>
      <c r="BM433" s="1">
        <v>1</v>
      </c>
      <c r="BN433" s="1">
        <v>0.2</v>
      </c>
      <c r="BO433" s="1" t="s">
        <v>97</v>
      </c>
      <c r="BP433" s="1" t="s">
        <v>98</v>
      </c>
      <c r="BX433" s="31">
        <v>0.1</v>
      </c>
      <c r="BY433" s="1">
        <v>0.1</v>
      </c>
      <c r="BZ433" s="1">
        <v>0.1</v>
      </c>
      <c r="CA433" s="1" t="s">
        <v>118</v>
      </c>
      <c r="CB433" s="1" t="s">
        <v>98</v>
      </c>
      <c r="CE433" s="1" t="s">
        <v>204</v>
      </c>
      <c r="CL433" s="32">
        <f t="shared" si="27"/>
        <v>100</v>
      </c>
      <c r="CM433" s="1" t="e">
        <f>VLOOKUP(O433,definitions_list_lookup!$K$30:$L$54,2,0)</f>
        <v>#N/A</v>
      </c>
    </row>
    <row r="434" spans="1:91">
      <c r="A434" s="27">
        <v>43307</v>
      </c>
      <c r="B434" s="1" t="s">
        <v>225</v>
      </c>
      <c r="D434" s="1" t="s">
        <v>86</v>
      </c>
      <c r="E434" s="1">
        <v>101</v>
      </c>
      <c r="F434" s="1">
        <v>1</v>
      </c>
      <c r="G434" s="2" t="str">
        <f t="shared" si="25"/>
        <v>101-1</v>
      </c>
      <c r="H434" s="1">
        <v>0</v>
      </c>
      <c r="I434" s="1">
        <v>85.5</v>
      </c>
      <c r="J434" s="3" t="str">
        <f>IF(((VLOOKUP($G434,Depth_Lookup!$A$3:$J$561,9,0))-(I434/100))&gt;=0,"Good","Too Long")</f>
        <v>Good</v>
      </c>
      <c r="K434" s="28">
        <f>(VLOOKUP($G434,Depth_Lookup!$A$3:$J$561,10,0))+(H434/100)</f>
        <v>224.6</v>
      </c>
      <c r="L434" s="28">
        <f>(VLOOKUP($G434,Depth_Lookup!$A$3:$J$561,10,0))+(I434/100)</f>
        <v>225.45499999999998</v>
      </c>
      <c r="M434" s="29" t="s">
        <v>312</v>
      </c>
      <c r="N434" s="1">
        <v>6</v>
      </c>
      <c r="P434" s="1" t="s">
        <v>202</v>
      </c>
      <c r="Q434" s="2" t="str">
        <f t="shared" si="26"/>
        <v xml:space="preserve"> Harzburgite</v>
      </c>
      <c r="R434" s="1" t="s">
        <v>100</v>
      </c>
      <c r="S434" s="1" t="str">
        <f t="shared" si="29"/>
        <v>Continuous</v>
      </c>
      <c r="V434" s="1" t="s">
        <v>131</v>
      </c>
      <c r="W434" s="30">
        <f>VLOOKUP(V434,definitions_list_lookup!$A$13:$B$19,2,0)</f>
        <v>4</v>
      </c>
      <c r="X434" s="1" t="s">
        <v>94</v>
      </c>
      <c r="Y434" s="1" t="s">
        <v>203</v>
      </c>
      <c r="AD434" s="6" t="s">
        <v>89</v>
      </c>
      <c r="AE434" s="2">
        <f>VLOOKUP(AD434,definitions_list_lookup!$V$13:$W$16,2,0)</f>
        <v>0</v>
      </c>
      <c r="AH434" s="31">
        <v>79.7</v>
      </c>
      <c r="AI434" s="1">
        <v>4</v>
      </c>
      <c r="AJ434" s="1">
        <v>2</v>
      </c>
      <c r="AK434" s="1" t="s">
        <v>97</v>
      </c>
      <c r="AL434" s="1" t="s">
        <v>98</v>
      </c>
      <c r="AN434" s="31">
        <v>0</v>
      </c>
      <c r="AT434" s="31">
        <v>0</v>
      </c>
      <c r="AZ434" s="31">
        <v>20</v>
      </c>
      <c r="BA434" s="1">
        <v>10</v>
      </c>
      <c r="BB434" s="1">
        <v>4</v>
      </c>
      <c r="BC434" s="1" t="s">
        <v>97</v>
      </c>
      <c r="BD434" s="1" t="s">
        <v>98</v>
      </c>
      <c r="BF434" s="31">
        <v>0</v>
      </c>
      <c r="BL434" s="31">
        <v>0.2</v>
      </c>
      <c r="BM434" s="1">
        <v>1</v>
      </c>
      <c r="BN434" s="1">
        <v>0.2</v>
      </c>
      <c r="BO434" s="1" t="s">
        <v>97</v>
      </c>
      <c r="BP434" s="1" t="s">
        <v>98</v>
      </c>
      <c r="BX434" s="31">
        <v>0.1</v>
      </c>
      <c r="BY434" s="1">
        <v>0.1</v>
      </c>
      <c r="BZ434" s="1">
        <v>0.1</v>
      </c>
      <c r="CA434" s="1" t="s">
        <v>118</v>
      </c>
      <c r="CB434" s="1" t="s">
        <v>98</v>
      </c>
      <c r="CE434" s="1" t="s">
        <v>204</v>
      </c>
      <c r="CL434" s="32">
        <f t="shared" si="27"/>
        <v>100</v>
      </c>
      <c r="CM434" s="1" t="e">
        <f>VLOOKUP(O434,definitions_list_lookup!$K$30:$L$54,2,0)</f>
        <v>#N/A</v>
      </c>
    </row>
    <row r="435" spans="1:91">
      <c r="A435" s="27">
        <v>43307</v>
      </c>
      <c r="B435" s="1" t="s">
        <v>225</v>
      </c>
      <c r="D435" s="1" t="s">
        <v>86</v>
      </c>
      <c r="E435" s="1">
        <v>101</v>
      </c>
      <c r="F435" s="1">
        <v>2</v>
      </c>
      <c r="G435" s="2" t="str">
        <f t="shared" si="25"/>
        <v>101-2</v>
      </c>
      <c r="H435" s="1">
        <v>0</v>
      </c>
      <c r="I435" s="1">
        <v>87.5</v>
      </c>
      <c r="J435" s="3" t="str">
        <f>IF(((VLOOKUP($G435,Depth_Lookup!$A$3:$J$561,9,0))-(I435/100))&gt;=0,"Good","Too Long")</f>
        <v>Good</v>
      </c>
      <c r="K435" s="28">
        <f>(VLOOKUP($G435,Depth_Lookup!$A$3:$J$561,10,0))+(H435/100)</f>
        <v>225.45500000000001</v>
      </c>
      <c r="L435" s="28">
        <f>(VLOOKUP($G435,Depth_Lookup!$A$3:$J$561,10,0))+(I435/100)</f>
        <v>226.33</v>
      </c>
      <c r="M435" s="29" t="s">
        <v>312</v>
      </c>
      <c r="N435" s="1">
        <v>6</v>
      </c>
      <c r="P435" s="1" t="s">
        <v>202</v>
      </c>
      <c r="Q435" s="2" t="str">
        <f t="shared" si="26"/>
        <v xml:space="preserve"> Harzburgite</v>
      </c>
      <c r="R435" s="1" t="s">
        <v>100</v>
      </c>
      <c r="S435" s="1" t="str">
        <f t="shared" si="29"/>
        <v>Continuous</v>
      </c>
      <c r="V435" s="1" t="s">
        <v>131</v>
      </c>
      <c r="W435" s="30">
        <f>VLOOKUP(V435,definitions_list_lookup!$A$13:$B$19,2,0)</f>
        <v>4</v>
      </c>
      <c r="X435" s="1" t="s">
        <v>94</v>
      </c>
      <c r="Y435" s="1" t="s">
        <v>203</v>
      </c>
      <c r="AD435" s="6" t="s">
        <v>89</v>
      </c>
      <c r="AE435" s="2">
        <f>VLOOKUP(AD435,definitions_list_lookup!$V$13:$W$16,2,0)</f>
        <v>0</v>
      </c>
      <c r="AH435" s="31">
        <v>79.7</v>
      </c>
      <c r="AI435" s="1">
        <v>4</v>
      </c>
      <c r="AJ435" s="1">
        <v>2</v>
      </c>
      <c r="AK435" s="1" t="s">
        <v>97</v>
      </c>
      <c r="AL435" s="1" t="s">
        <v>98</v>
      </c>
      <c r="AN435" s="31">
        <v>0</v>
      </c>
      <c r="AT435" s="31">
        <v>0</v>
      </c>
      <c r="AZ435" s="31">
        <v>20</v>
      </c>
      <c r="BA435" s="1">
        <v>10</v>
      </c>
      <c r="BB435" s="1">
        <v>4</v>
      </c>
      <c r="BC435" s="1" t="s">
        <v>97</v>
      </c>
      <c r="BD435" s="1" t="s">
        <v>98</v>
      </c>
      <c r="BF435" s="31">
        <v>0</v>
      </c>
      <c r="BL435" s="31">
        <v>0.2</v>
      </c>
      <c r="BM435" s="1">
        <v>1</v>
      </c>
      <c r="BN435" s="1">
        <v>0.2</v>
      </c>
      <c r="BO435" s="1" t="s">
        <v>97</v>
      </c>
      <c r="BP435" s="1" t="s">
        <v>98</v>
      </c>
      <c r="BX435" s="31">
        <v>0.1</v>
      </c>
      <c r="BY435" s="1">
        <v>0.1</v>
      </c>
      <c r="BZ435" s="1">
        <v>0.1</v>
      </c>
      <c r="CA435" s="1" t="s">
        <v>118</v>
      </c>
      <c r="CB435" s="1" t="s">
        <v>98</v>
      </c>
      <c r="CE435" s="1" t="s">
        <v>204</v>
      </c>
      <c r="CL435" s="32">
        <f t="shared" si="27"/>
        <v>100</v>
      </c>
      <c r="CM435" s="1" t="e">
        <f>VLOOKUP(O435,definitions_list_lookup!$K$30:$L$54,2,0)</f>
        <v>#N/A</v>
      </c>
    </row>
    <row r="436" spans="1:91">
      <c r="A436" s="27">
        <v>43307</v>
      </c>
      <c r="B436" s="1" t="s">
        <v>225</v>
      </c>
      <c r="D436" s="1" t="s">
        <v>86</v>
      </c>
      <c r="E436" s="1">
        <v>101</v>
      </c>
      <c r="F436" s="1">
        <v>3</v>
      </c>
      <c r="G436" s="2" t="str">
        <f t="shared" si="25"/>
        <v>101-3</v>
      </c>
      <c r="H436" s="1">
        <v>0</v>
      </c>
      <c r="I436" s="1">
        <v>47</v>
      </c>
      <c r="J436" s="3" t="str">
        <f>IF(((VLOOKUP($G436,Depth_Lookup!$A$3:$J$561,9,0))-(I436/100))&gt;=0,"Good","Too Long")</f>
        <v>Good</v>
      </c>
      <c r="K436" s="28">
        <f>(VLOOKUP($G436,Depth_Lookup!$A$3:$J$561,10,0))+(H436/100)</f>
        <v>226.33</v>
      </c>
      <c r="L436" s="28">
        <f>(VLOOKUP($G436,Depth_Lookup!$A$3:$J$561,10,0))+(I436/100)</f>
        <v>226.8</v>
      </c>
      <c r="M436" s="29" t="s">
        <v>312</v>
      </c>
      <c r="N436" s="1">
        <v>6</v>
      </c>
      <c r="P436" s="1" t="s">
        <v>202</v>
      </c>
      <c r="Q436" s="2" t="str">
        <f t="shared" si="26"/>
        <v xml:space="preserve"> Harzburgite</v>
      </c>
      <c r="R436" s="1" t="s">
        <v>100</v>
      </c>
      <c r="S436" s="1" t="str">
        <f t="shared" si="29"/>
        <v>Intrusive</v>
      </c>
      <c r="V436" s="1" t="s">
        <v>131</v>
      </c>
      <c r="W436" s="30">
        <f>VLOOKUP(V436,definitions_list_lookup!$A$13:$B$19,2,0)</f>
        <v>4</v>
      </c>
      <c r="X436" s="1" t="s">
        <v>94</v>
      </c>
      <c r="Y436" s="1" t="s">
        <v>203</v>
      </c>
      <c r="AD436" s="6" t="s">
        <v>89</v>
      </c>
      <c r="AE436" s="2">
        <f>VLOOKUP(AD436,definitions_list_lookup!$V$13:$W$16,2,0)</f>
        <v>0</v>
      </c>
      <c r="AH436" s="31">
        <v>79.7</v>
      </c>
      <c r="AI436" s="1">
        <v>4</v>
      </c>
      <c r="AJ436" s="1">
        <v>2</v>
      </c>
      <c r="AK436" s="1" t="s">
        <v>97</v>
      </c>
      <c r="AL436" s="1" t="s">
        <v>98</v>
      </c>
      <c r="AN436" s="31">
        <v>0</v>
      </c>
      <c r="AT436" s="31">
        <v>0</v>
      </c>
      <c r="AZ436" s="31">
        <v>20</v>
      </c>
      <c r="BA436" s="1">
        <v>10</v>
      </c>
      <c r="BB436" s="1">
        <v>4</v>
      </c>
      <c r="BC436" s="1" t="s">
        <v>97</v>
      </c>
      <c r="BD436" s="1" t="s">
        <v>98</v>
      </c>
      <c r="BF436" s="31">
        <v>0</v>
      </c>
      <c r="BL436" s="31">
        <v>0.2</v>
      </c>
      <c r="BM436" s="1">
        <v>1</v>
      </c>
      <c r="BN436" s="1">
        <v>0.2</v>
      </c>
      <c r="BO436" s="1" t="s">
        <v>97</v>
      </c>
      <c r="BP436" s="1" t="s">
        <v>98</v>
      </c>
      <c r="BX436" s="31">
        <v>0.1</v>
      </c>
      <c r="BY436" s="1">
        <v>0.1</v>
      </c>
      <c r="BZ436" s="1">
        <v>0.1</v>
      </c>
      <c r="CA436" s="1" t="s">
        <v>118</v>
      </c>
      <c r="CB436" s="1" t="s">
        <v>98</v>
      </c>
      <c r="CE436" s="1" t="s">
        <v>204</v>
      </c>
      <c r="CL436" s="32">
        <f t="shared" si="27"/>
        <v>100</v>
      </c>
      <c r="CM436" s="1" t="e">
        <f>VLOOKUP(O436,definitions_list_lookup!$K$30:$L$54,2,0)</f>
        <v>#N/A</v>
      </c>
    </row>
    <row r="437" spans="1:91">
      <c r="A437" s="27">
        <v>43307</v>
      </c>
      <c r="B437" s="1" t="s">
        <v>225</v>
      </c>
      <c r="D437" s="1" t="s">
        <v>86</v>
      </c>
      <c r="E437" s="1">
        <v>101</v>
      </c>
      <c r="F437" s="1">
        <v>3</v>
      </c>
      <c r="G437" s="2" t="str">
        <f t="shared" si="25"/>
        <v>101-3</v>
      </c>
      <c r="H437" s="1">
        <v>47</v>
      </c>
      <c r="I437" s="1">
        <v>48</v>
      </c>
      <c r="J437" s="3" t="str">
        <f>IF(((VLOOKUP($G437,Depth_Lookup!$A$3:$J$561,9,0))-(I437/100))&gt;=0,"Good","Too Long")</f>
        <v>Good</v>
      </c>
      <c r="K437" s="28">
        <f>(VLOOKUP($G437,Depth_Lookup!$A$3:$J$561,10,0))+(H437/100)</f>
        <v>226.8</v>
      </c>
      <c r="L437" s="28">
        <f>(VLOOKUP($G437,Depth_Lookup!$A$3:$J$561,10,0))+(I437/100)</f>
        <v>226.81</v>
      </c>
      <c r="M437" s="29" t="s">
        <v>313</v>
      </c>
      <c r="N437" s="1">
        <v>2</v>
      </c>
      <c r="O437" s="1" t="s">
        <v>254</v>
      </c>
      <c r="P437" s="1" t="s">
        <v>218</v>
      </c>
      <c r="Q437" s="2" t="str">
        <f t="shared" si="26"/>
        <v>Olivine-bearing  Anorthosite</v>
      </c>
      <c r="R437" s="1" t="s">
        <v>105</v>
      </c>
      <c r="S437" s="1" t="str">
        <f t="shared" si="29"/>
        <v>Continuous</v>
      </c>
      <c r="T437" s="1" t="s">
        <v>101</v>
      </c>
      <c r="U437" s="1" t="s">
        <v>219</v>
      </c>
      <c r="V437" s="1" t="s">
        <v>131</v>
      </c>
      <c r="W437" s="30">
        <f>VLOOKUP(V437,definitions_list_lookup!$A$13:$B$19,2,0)</f>
        <v>4</v>
      </c>
      <c r="X437" s="1" t="s">
        <v>94</v>
      </c>
      <c r="Y437" s="1" t="s">
        <v>95</v>
      </c>
      <c r="AD437" s="6" t="s">
        <v>89</v>
      </c>
      <c r="AE437" s="2">
        <f>VLOOKUP(AD437,definitions_list_lookup!$V$13:$W$16,2,0)</f>
        <v>0</v>
      </c>
      <c r="AH437" s="31">
        <v>5</v>
      </c>
      <c r="AI437" s="1">
        <v>3</v>
      </c>
      <c r="AJ437" s="1">
        <v>2</v>
      </c>
      <c r="AK437" s="1" t="s">
        <v>308</v>
      </c>
      <c r="AL437" s="1" t="s">
        <v>98</v>
      </c>
      <c r="AN437" s="31">
        <v>95</v>
      </c>
      <c r="AO437" s="1">
        <v>10</v>
      </c>
      <c r="AP437" s="1">
        <v>3</v>
      </c>
      <c r="AQ437" s="1" t="s">
        <v>308</v>
      </c>
      <c r="AR437" s="1" t="s">
        <v>113</v>
      </c>
      <c r="AT437" s="31">
        <v>0</v>
      </c>
      <c r="AZ437" s="31">
        <v>0</v>
      </c>
      <c r="BF437" s="31">
        <v>0</v>
      </c>
      <c r="BL437" s="31">
        <v>0</v>
      </c>
      <c r="BX437" s="31">
        <v>0</v>
      </c>
      <c r="CE437" s="1" t="s">
        <v>238</v>
      </c>
      <c r="CL437" s="32">
        <f t="shared" si="27"/>
        <v>100</v>
      </c>
      <c r="CM437" s="1" t="str">
        <f>VLOOKUP(O437,definitions_list_lookup!$K$30:$L$54,2,0)</f>
        <v>Ol-b</v>
      </c>
    </row>
    <row r="438" spans="1:91">
      <c r="A438" s="27">
        <v>43307</v>
      </c>
      <c r="B438" s="1" t="s">
        <v>225</v>
      </c>
      <c r="D438" s="1" t="s">
        <v>86</v>
      </c>
      <c r="E438" s="1">
        <v>101</v>
      </c>
      <c r="F438" s="1">
        <v>4</v>
      </c>
      <c r="G438" s="2" t="str">
        <f t="shared" si="25"/>
        <v>101-4</v>
      </c>
      <c r="H438" s="1">
        <v>0</v>
      </c>
      <c r="I438" s="1">
        <v>4</v>
      </c>
      <c r="J438" s="3" t="str">
        <f>IF(((VLOOKUP($G438,Depth_Lookup!$A$3:$J$561,9,0))-(I438/100))&gt;=0,"Good","Too Long")</f>
        <v>Good</v>
      </c>
      <c r="K438" s="28">
        <f>(VLOOKUP($G438,Depth_Lookup!$A$3:$J$561,10,0))+(H438/100)</f>
        <v>226.81</v>
      </c>
      <c r="L438" s="28">
        <f>(VLOOKUP($G438,Depth_Lookup!$A$3:$J$561,10,0))+(I438/100)</f>
        <v>226.85</v>
      </c>
      <c r="M438" s="29" t="s">
        <v>313</v>
      </c>
      <c r="N438" s="1">
        <v>2</v>
      </c>
      <c r="O438" s="1" t="s">
        <v>254</v>
      </c>
      <c r="P438" s="1" t="s">
        <v>218</v>
      </c>
      <c r="Q438" s="2" t="str">
        <f t="shared" si="26"/>
        <v>Olivine-bearing  Anorthosite</v>
      </c>
      <c r="R438" s="1" t="s">
        <v>100</v>
      </c>
      <c r="S438" s="1" t="str">
        <f t="shared" si="29"/>
        <v>Intrusive</v>
      </c>
      <c r="T438" s="1" t="s">
        <v>101</v>
      </c>
      <c r="U438" s="1" t="s">
        <v>219</v>
      </c>
      <c r="V438" s="1" t="s">
        <v>131</v>
      </c>
      <c r="W438" s="30">
        <f>VLOOKUP(V438,definitions_list_lookup!$A$13:$B$19,2,0)</f>
        <v>4</v>
      </c>
      <c r="X438" s="1" t="s">
        <v>94</v>
      </c>
      <c r="Y438" s="1" t="s">
        <v>95</v>
      </c>
      <c r="AD438" s="6" t="s">
        <v>89</v>
      </c>
      <c r="AE438" s="2">
        <f>VLOOKUP(AD438,definitions_list_lookup!$V$13:$W$16,2,0)</f>
        <v>0</v>
      </c>
      <c r="AH438" s="31">
        <v>5</v>
      </c>
      <c r="AI438" s="1">
        <v>3</v>
      </c>
      <c r="AJ438" s="1">
        <v>2</v>
      </c>
      <c r="AK438" s="1" t="s">
        <v>308</v>
      </c>
      <c r="AL438" s="1" t="s">
        <v>98</v>
      </c>
      <c r="AN438" s="31">
        <v>95</v>
      </c>
      <c r="AO438" s="1">
        <v>10</v>
      </c>
      <c r="AP438" s="1">
        <v>3</v>
      </c>
      <c r="AQ438" s="1" t="s">
        <v>308</v>
      </c>
      <c r="AR438" s="1" t="s">
        <v>113</v>
      </c>
      <c r="AT438" s="31">
        <v>0</v>
      </c>
      <c r="AZ438" s="31">
        <v>0</v>
      </c>
      <c r="BF438" s="31">
        <v>0</v>
      </c>
      <c r="BL438" s="31">
        <v>0</v>
      </c>
      <c r="BX438" s="31">
        <v>0</v>
      </c>
      <c r="CE438" s="1" t="s">
        <v>238</v>
      </c>
      <c r="CL438" s="32">
        <f t="shared" si="27"/>
        <v>100</v>
      </c>
      <c r="CM438" s="1" t="str">
        <f>VLOOKUP(O438,definitions_list_lookup!$K$30:$L$54,2,0)</f>
        <v>Ol-b</v>
      </c>
    </row>
    <row r="439" spans="1:91">
      <c r="A439" s="27">
        <v>43307</v>
      </c>
      <c r="B439" s="1" t="s">
        <v>225</v>
      </c>
      <c r="D439" s="1" t="s">
        <v>86</v>
      </c>
      <c r="E439" s="1">
        <v>101</v>
      </c>
      <c r="F439" s="1">
        <v>4</v>
      </c>
      <c r="G439" s="2" t="str">
        <f t="shared" si="25"/>
        <v>101-4</v>
      </c>
      <c r="H439" s="1">
        <v>4</v>
      </c>
      <c r="I439" s="1">
        <v>81</v>
      </c>
      <c r="J439" s="3" t="str">
        <f>IF(((VLOOKUP($G439,Depth_Lookup!$A$3:$J$561,9,0))-(I439/100))&gt;=0,"Good","Too Long")</f>
        <v>Good</v>
      </c>
      <c r="K439" s="28">
        <f>(VLOOKUP($G439,Depth_Lookup!$A$3:$J$561,10,0))+(H439/100)</f>
        <v>226.85</v>
      </c>
      <c r="L439" s="28">
        <f>(VLOOKUP($G439,Depth_Lookup!$A$3:$J$561,10,0))+(I439/100)</f>
        <v>227.62</v>
      </c>
      <c r="M439" s="29" t="s">
        <v>314</v>
      </c>
      <c r="N439" s="1">
        <v>8</v>
      </c>
      <c r="P439" s="1" t="s">
        <v>202</v>
      </c>
      <c r="Q439" s="2" t="str">
        <f t="shared" si="26"/>
        <v xml:space="preserve"> Harzburgite</v>
      </c>
      <c r="R439" s="1" t="s">
        <v>105</v>
      </c>
      <c r="S439" s="1" t="str">
        <f t="shared" si="29"/>
        <v>Continuous</v>
      </c>
      <c r="T439" s="1" t="s">
        <v>101</v>
      </c>
      <c r="U439" s="1" t="s">
        <v>219</v>
      </c>
      <c r="V439" s="1" t="s">
        <v>131</v>
      </c>
      <c r="W439" s="30">
        <f>VLOOKUP(V439,definitions_list_lookup!$A$13:$B$19,2,0)</f>
        <v>4</v>
      </c>
      <c r="X439" s="1" t="s">
        <v>94</v>
      </c>
      <c r="Y439" s="1" t="s">
        <v>203</v>
      </c>
      <c r="AD439" s="6" t="s">
        <v>89</v>
      </c>
      <c r="AE439" s="2">
        <f>VLOOKUP(AD439,definitions_list_lookup!$V$13:$W$16,2,0)</f>
        <v>0</v>
      </c>
      <c r="AH439" s="31">
        <v>74.400000000000006</v>
      </c>
      <c r="AI439" s="1">
        <v>7</v>
      </c>
      <c r="AJ439" s="1">
        <v>2</v>
      </c>
      <c r="AK439" s="1" t="s">
        <v>97</v>
      </c>
      <c r="AL439" s="1" t="s">
        <v>98</v>
      </c>
      <c r="AN439" s="31">
        <v>0</v>
      </c>
      <c r="AT439" s="31">
        <v>0</v>
      </c>
      <c r="AZ439" s="31">
        <v>25</v>
      </c>
      <c r="BA439" s="1">
        <v>15</v>
      </c>
      <c r="BB439" s="1">
        <v>5</v>
      </c>
      <c r="BC439" s="1" t="s">
        <v>97</v>
      </c>
      <c r="BD439" s="1" t="s">
        <v>98</v>
      </c>
      <c r="BF439" s="31">
        <v>0</v>
      </c>
      <c r="BL439" s="31">
        <v>0.5</v>
      </c>
      <c r="BM439" s="1">
        <v>5</v>
      </c>
      <c r="BN439" s="1">
        <v>2</v>
      </c>
      <c r="BO439" s="1" t="s">
        <v>97</v>
      </c>
      <c r="BP439" s="1" t="s">
        <v>98</v>
      </c>
      <c r="BX439" s="31">
        <v>0.1</v>
      </c>
      <c r="BY439" s="1">
        <v>0.1</v>
      </c>
      <c r="BZ439" s="1">
        <v>0.1</v>
      </c>
      <c r="CA439" s="1" t="s">
        <v>118</v>
      </c>
      <c r="CB439" s="1" t="s">
        <v>98</v>
      </c>
      <c r="CE439" s="1" t="s">
        <v>204</v>
      </c>
      <c r="CL439" s="32">
        <f t="shared" si="27"/>
        <v>100</v>
      </c>
      <c r="CM439" s="1" t="e">
        <f>VLOOKUP(O439,definitions_list_lookup!$K$30:$L$54,2,0)</f>
        <v>#N/A</v>
      </c>
    </row>
    <row r="440" spans="1:91">
      <c r="A440" s="27">
        <v>43307</v>
      </c>
      <c r="B440" s="1" t="s">
        <v>225</v>
      </c>
      <c r="D440" s="1" t="s">
        <v>86</v>
      </c>
      <c r="E440" s="1">
        <v>102</v>
      </c>
      <c r="F440" s="1">
        <v>1</v>
      </c>
      <c r="G440" s="2" t="str">
        <f t="shared" si="25"/>
        <v>102-1</v>
      </c>
      <c r="H440" s="1">
        <v>0</v>
      </c>
      <c r="I440" s="1">
        <v>75</v>
      </c>
      <c r="J440" s="3" t="str">
        <f>IF(((VLOOKUP($G440,Depth_Lookup!$A$3:$J$561,9,0))-(I440/100))&gt;=0,"Good","Too Long")</f>
        <v>Good</v>
      </c>
      <c r="K440" s="28">
        <f>(VLOOKUP($G440,Depth_Lookup!$A$3:$J$561,10,0))+(H440/100)</f>
        <v>227.6</v>
      </c>
      <c r="L440" s="28">
        <f>(VLOOKUP($G440,Depth_Lookup!$A$3:$J$561,10,0))+(I440/100)</f>
        <v>228.35</v>
      </c>
      <c r="M440" s="29" t="s">
        <v>314</v>
      </c>
      <c r="N440" s="1">
        <v>8</v>
      </c>
      <c r="P440" s="1" t="s">
        <v>202</v>
      </c>
      <c r="Q440" s="2" t="str">
        <f t="shared" si="26"/>
        <v xml:space="preserve"> Harzburgite</v>
      </c>
      <c r="R440" s="1" t="s">
        <v>100</v>
      </c>
      <c r="S440" s="1" t="str">
        <f t="shared" si="29"/>
        <v>Continuous</v>
      </c>
      <c r="V440" s="1" t="s">
        <v>131</v>
      </c>
      <c r="W440" s="30">
        <f>VLOOKUP(V440,definitions_list_lookup!$A$13:$B$19,2,0)</f>
        <v>4</v>
      </c>
      <c r="X440" s="1" t="s">
        <v>94</v>
      </c>
      <c r="Y440" s="1" t="s">
        <v>203</v>
      </c>
      <c r="AD440" s="6" t="s">
        <v>89</v>
      </c>
      <c r="AE440" s="2">
        <f>VLOOKUP(AD440,definitions_list_lookup!$V$13:$W$16,2,0)</f>
        <v>0</v>
      </c>
      <c r="AH440" s="31">
        <v>74.400000000000006</v>
      </c>
      <c r="AI440" s="1">
        <v>7</v>
      </c>
      <c r="AJ440" s="1">
        <v>2</v>
      </c>
      <c r="AK440" s="1" t="s">
        <v>97</v>
      </c>
      <c r="AL440" s="1" t="s">
        <v>98</v>
      </c>
      <c r="AN440" s="31">
        <v>0</v>
      </c>
      <c r="AT440" s="31">
        <v>0</v>
      </c>
      <c r="AZ440" s="31">
        <v>25</v>
      </c>
      <c r="BA440" s="1">
        <v>15</v>
      </c>
      <c r="BB440" s="1">
        <v>5</v>
      </c>
      <c r="BC440" s="1" t="s">
        <v>97</v>
      </c>
      <c r="BD440" s="1" t="s">
        <v>98</v>
      </c>
      <c r="BF440" s="31">
        <v>0</v>
      </c>
      <c r="BL440" s="31">
        <v>0.5</v>
      </c>
      <c r="BM440" s="1">
        <v>5</v>
      </c>
      <c r="BN440" s="1">
        <v>2</v>
      </c>
      <c r="BO440" s="1" t="s">
        <v>97</v>
      </c>
      <c r="BP440" s="1" t="s">
        <v>98</v>
      </c>
      <c r="BX440" s="31">
        <v>0.1</v>
      </c>
      <c r="BY440" s="1">
        <v>0.1</v>
      </c>
      <c r="BZ440" s="1">
        <v>0.1</v>
      </c>
      <c r="CA440" s="1" t="s">
        <v>118</v>
      </c>
      <c r="CB440" s="1" t="s">
        <v>98</v>
      </c>
      <c r="CE440" s="1" t="s">
        <v>204</v>
      </c>
      <c r="CL440" s="32">
        <f t="shared" si="27"/>
        <v>100</v>
      </c>
      <c r="CM440" s="1" t="e">
        <f>VLOOKUP(O440,definitions_list_lookup!$K$30:$L$54,2,0)</f>
        <v>#N/A</v>
      </c>
    </row>
    <row r="441" spans="1:91">
      <c r="A441" s="27">
        <v>43307</v>
      </c>
      <c r="B441" s="1" t="s">
        <v>225</v>
      </c>
      <c r="D441" s="1" t="s">
        <v>86</v>
      </c>
      <c r="E441" s="1">
        <v>102</v>
      </c>
      <c r="F441" s="1">
        <v>2</v>
      </c>
      <c r="G441" s="2" t="str">
        <f t="shared" si="25"/>
        <v>102-2</v>
      </c>
      <c r="H441" s="1">
        <v>0</v>
      </c>
      <c r="I441" s="1">
        <v>75</v>
      </c>
      <c r="J441" s="3" t="str">
        <f>IF(((VLOOKUP($G441,Depth_Lookup!$A$3:$J$561,9,0))-(I441/100))&gt;=0,"Good","Too Long")</f>
        <v>Good</v>
      </c>
      <c r="K441" s="28">
        <f>(VLOOKUP($G441,Depth_Lookup!$A$3:$J$561,10,0))+(H441/100)</f>
        <v>228.35</v>
      </c>
      <c r="L441" s="28">
        <f>(VLOOKUP($G441,Depth_Lookup!$A$3:$J$561,10,0))+(I441/100)</f>
        <v>229.1</v>
      </c>
      <c r="M441" s="29" t="s">
        <v>314</v>
      </c>
      <c r="N441" s="1">
        <v>8</v>
      </c>
      <c r="P441" s="1" t="s">
        <v>202</v>
      </c>
      <c r="Q441" s="2" t="str">
        <f t="shared" si="26"/>
        <v xml:space="preserve"> Harzburgite</v>
      </c>
      <c r="R441" s="1" t="s">
        <v>100</v>
      </c>
      <c r="S441" s="1" t="str">
        <f t="shared" si="29"/>
        <v>Continuous</v>
      </c>
      <c r="V441" s="1" t="s">
        <v>131</v>
      </c>
      <c r="W441" s="30">
        <f>VLOOKUP(V441,definitions_list_lookup!$A$13:$B$19,2,0)</f>
        <v>4</v>
      </c>
      <c r="X441" s="1" t="s">
        <v>94</v>
      </c>
      <c r="Y441" s="1" t="s">
        <v>203</v>
      </c>
      <c r="AD441" s="6" t="s">
        <v>89</v>
      </c>
      <c r="AE441" s="2">
        <f>VLOOKUP(AD441,definitions_list_lookup!$V$13:$W$16,2,0)</f>
        <v>0</v>
      </c>
      <c r="AH441" s="31">
        <v>74.400000000000006</v>
      </c>
      <c r="AI441" s="1">
        <v>7</v>
      </c>
      <c r="AJ441" s="1">
        <v>2</v>
      </c>
      <c r="AK441" s="1" t="s">
        <v>97</v>
      </c>
      <c r="AL441" s="1" t="s">
        <v>98</v>
      </c>
      <c r="AN441" s="31">
        <v>0</v>
      </c>
      <c r="AT441" s="31">
        <v>0</v>
      </c>
      <c r="AZ441" s="31">
        <v>25</v>
      </c>
      <c r="BA441" s="1">
        <v>15</v>
      </c>
      <c r="BB441" s="1">
        <v>5</v>
      </c>
      <c r="BC441" s="1" t="s">
        <v>97</v>
      </c>
      <c r="BD441" s="1" t="s">
        <v>98</v>
      </c>
      <c r="BF441" s="31">
        <v>0</v>
      </c>
      <c r="BL441" s="31">
        <v>0.5</v>
      </c>
      <c r="BM441" s="1">
        <v>5</v>
      </c>
      <c r="BN441" s="1">
        <v>2</v>
      </c>
      <c r="BO441" s="1" t="s">
        <v>97</v>
      </c>
      <c r="BP441" s="1" t="s">
        <v>98</v>
      </c>
      <c r="BX441" s="31">
        <v>0.1</v>
      </c>
      <c r="BY441" s="1">
        <v>0.1</v>
      </c>
      <c r="BZ441" s="1">
        <v>0.1</v>
      </c>
      <c r="CA441" s="1" t="s">
        <v>118</v>
      </c>
      <c r="CB441" s="1" t="s">
        <v>98</v>
      </c>
      <c r="CE441" s="1" t="s">
        <v>204</v>
      </c>
      <c r="CL441" s="32">
        <f t="shared" si="27"/>
        <v>100</v>
      </c>
      <c r="CM441" s="1" t="e">
        <f>VLOOKUP(O441,definitions_list_lookup!$K$30:$L$54,2,0)</f>
        <v>#N/A</v>
      </c>
    </row>
    <row r="442" spans="1:91">
      <c r="A442" s="27">
        <v>43307</v>
      </c>
      <c r="B442" s="1" t="s">
        <v>225</v>
      </c>
      <c r="D442" s="1" t="s">
        <v>86</v>
      </c>
      <c r="E442" s="1">
        <v>102</v>
      </c>
      <c r="F442" s="1">
        <v>3</v>
      </c>
      <c r="G442" s="2" t="str">
        <f t="shared" si="25"/>
        <v>102-3</v>
      </c>
      <c r="H442" s="1">
        <v>0</v>
      </c>
      <c r="I442" s="1">
        <v>75</v>
      </c>
      <c r="J442" s="3" t="str">
        <f>IF(((VLOOKUP($G442,Depth_Lookup!$A$3:$J$561,9,0))-(I442/100))&gt;=0,"Good","Too Long")</f>
        <v>Good</v>
      </c>
      <c r="K442" s="28">
        <f>(VLOOKUP($G442,Depth_Lookup!$A$3:$J$561,10,0))+(H442/100)</f>
        <v>229.1</v>
      </c>
      <c r="L442" s="28">
        <f>(VLOOKUP($G442,Depth_Lookup!$A$3:$J$561,10,0))+(I442/100)</f>
        <v>229.85</v>
      </c>
      <c r="M442" s="29" t="s">
        <v>314</v>
      </c>
      <c r="N442" s="1">
        <v>8</v>
      </c>
      <c r="P442" s="1" t="s">
        <v>202</v>
      </c>
      <c r="Q442" s="2" t="str">
        <f t="shared" si="26"/>
        <v xml:space="preserve"> Harzburgite</v>
      </c>
      <c r="R442" s="1" t="s">
        <v>100</v>
      </c>
      <c r="S442" s="1" t="str">
        <f t="shared" si="29"/>
        <v>Continuous</v>
      </c>
      <c r="V442" s="1" t="s">
        <v>131</v>
      </c>
      <c r="W442" s="30">
        <f>VLOOKUP(V442,definitions_list_lookup!$A$13:$B$19,2,0)</f>
        <v>4</v>
      </c>
      <c r="X442" s="1" t="s">
        <v>94</v>
      </c>
      <c r="Y442" s="1" t="s">
        <v>203</v>
      </c>
      <c r="AD442" s="6" t="s">
        <v>89</v>
      </c>
      <c r="AE442" s="2">
        <f>VLOOKUP(AD442,definitions_list_lookup!$V$13:$W$16,2,0)</f>
        <v>0</v>
      </c>
      <c r="AH442" s="31">
        <v>74.400000000000006</v>
      </c>
      <c r="AI442" s="1">
        <v>7</v>
      </c>
      <c r="AJ442" s="1">
        <v>2</v>
      </c>
      <c r="AK442" s="1" t="s">
        <v>97</v>
      </c>
      <c r="AL442" s="1" t="s">
        <v>98</v>
      </c>
      <c r="AN442" s="31">
        <v>0</v>
      </c>
      <c r="AT442" s="31">
        <v>0</v>
      </c>
      <c r="AZ442" s="31">
        <v>25</v>
      </c>
      <c r="BA442" s="1">
        <v>15</v>
      </c>
      <c r="BB442" s="1">
        <v>5</v>
      </c>
      <c r="BC442" s="1" t="s">
        <v>97</v>
      </c>
      <c r="BD442" s="1" t="s">
        <v>98</v>
      </c>
      <c r="BF442" s="31">
        <v>0</v>
      </c>
      <c r="BL442" s="31">
        <v>0.5</v>
      </c>
      <c r="BM442" s="1">
        <v>5</v>
      </c>
      <c r="BN442" s="1">
        <v>2</v>
      </c>
      <c r="BO442" s="1" t="s">
        <v>97</v>
      </c>
      <c r="BP442" s="1" t="s">
        <v>98</v>
      </c>
      <c r="BX442" s="31">
        <v>0.1</v>
      </c>
      <c r="BY442" s="1">
        <v>0.1</v>
      </c>
      <c r="BZ442" s="1">
        <v>0.1</v>
      </c>
      <c r="CA442" s="1" t="s">
        <v>118</v>
      </c>
      <c r="CB442" s="1" t="s">
        <v>98</v>
      </c>
      <c r="CE442" s="1" t="s">
        <v>204</v>
      </c>
      <c r="CL442" s="32">
        <f t="shared" si="27"/>
        <v>100</v>
      </c>
      <c r="CM442" s="1" t="e">
        <f>VLOOKUP(O442,definitions_list_lookup!$K$30:$L$54,2,0)</f>
        <v>#N/A</v>
      </c>
    </row>
    <row r="443" spans="1:91">
      <c r="A443" s="27">
        <v>43307</v>
      </c>
      <c r="B443" s="1" t="s">
        <v>225</v>
      </c>
      <c r="D443" s="1" t="s">
        <v>86</v>
      </c>
      <c r="E443" s="1">
        <v>102</v>
      </c>
      <c r="F443" s="1">
        <v>4</v>
      </c>
      <c r="G443" s="2" t="str">
        <f t="shared" si="25"/>
        <v>102-4</v>
      </c>
      <c r="H443" s="1">
        <v>0</v>
      </c>
      <c r="I443" s="1">
        <v>75</v>
      </c>
      <c r="J443" s="3" t="str">
        <f>IF(((VLOOKUP($G443,Depth_Lookup!$A$3:$J$561,9,0))-(I443/100))&gt;=0,"Good","Too Long")</f>
        <v>Good</v>
      </c>
      <c r="K443" s="28">
        <f>(VLOOKUP($G443,Depth_Lookup!$A$3:$J$561,10,0))+(H443/100)</f>
        <v>229.85</v>
      </c>
      <c r="L443" s="28">
        <f>(VLOOKUP($G443,Depth_Lookup!$A$3:$J$561,10,0))+(I443/100)</f>
        <v>230.6</v>
      </c>
      <c r="M443" s="29" t="s">
        <v>314</v>
      </c>
      <c r="N443" s="1">
        <v>8</v>
      </c>
      <c r="P443" s="1" t="s">
        <v>202</v>
      </c>
      <c r="Q443" s="2" t="str">
        <f t="shared" si="26"/>
        <v xml:space="preserve"> Harzburgite</v>
      </c>
      <c r="R443" s="1" t="s">
        <v>100</v>
      </c>
      <c r="S443" s="1" t="str">
        <f t="shared" si="29"/>
        <v>Continuous</v>
      </c>
      <c r="V443" s="1" t="s">
        <v>131</v>
      </c>
      <c r="W443" s="30">
        <f>VLOOKUP(V443,definitions_list_lookup!$A$13:$B$19,2,0)</f>
        <v>4</v>
      </c>
      <c r="X443" s="1" t="s">
        <v>94</v>
      </c>
      <c r="Y443" s="1" t="s">
        <v>203</v>
      </c>
      <c r="AD443" s="6" t="s">
        <v>89</v>
      </c>
      <c r="AE443" s="2">
        <f>VLOOKUP(AD443,definitions_list_lookup!$V$13:$W$16,2,0)</f>
        <v>0</v>
      </c>
      <c r="AH443" s="31">
        <v>74.400000000000006</v>
      </c>
      <c r="AI443" s="1">
        <v>7</v>
      </c>
      <c r="AJ443" s="1">
        <v>2</v>
      </c>
      <c r="AK443" s="1" t="s">
        <v>97</v>
      </c>
      <c r="AL443" s="1" t="s">
        <v>98</v>
      </c>
      <c r="AN443" s="31">
        <v>0</v>
      </c>
      <c r="AT443" s="31">
        <v>0</v>
      </c>
      <c r="AZ443" s="31">
        <v>25</v>
      </c>
      <c r="BA443" s="1">
        <v>15</v>
      </c>
      <c r="BB443" s="1">
        <v>5</v>
      </c>
      <c r="BC443" s="1" t="s">
        <v>97</v>
      </c>
      <c r="BD443" s="1" t="s">
        <v>98</v>
      </c>
      <c r="BF443" s="31">
        <v>0</v>
      </c>
      <c r="BL443" s="31">
        <v>0.5</v>
      </c>
      <c r="BM443" s="1">
        <v>5</v>
      </c>
      <c r="BN443" s="1">
        <v>2</v>
      </c>
      <c r="BO443" s="1" t="s">
        <v>97</v>
      </c>
      <c r="BP443" s="1" t="s">
        <v>98</v>
      </c>
      <c r="BX443" s="31">
        <v>0.1</v>
      </c>
      <c r="BY443" s="1">
        <v>0.1</v>
      </c>
      <c r="BZ443" s="1">
        <v>0.1</v>
      </c>
      <c r="CA443" s="1" t="s">
        <v>118</v>
      </c>
      <c r="CB443" s="1" t="s">
        <v>98</v>
      </c>
      <c r="CE443" s="1" t="s">
        <v>204</v>
      </c>
      <c r="CL443" s="32">
        <f t="shared" si="27"/>
        <v>100</v>
      </c>
      <c r="CM443" s="1" t="e">
        <f>VLOOKUP(O443,definitions_list_lookup!$K$30:$L$54,2,0)</f>
        <v>#N/A</v>
      </c>
    </row>
    <row r="444" spans="1:91">
      <c r="A444" s="27">
        <v>43307</v>
      </c>
      <c r="B444" s="1" t="s">
        <v>225</v>
      </c>
      <c r="D444" s="1" t="s">
        <v>86</v>
      </c>
      <c r="E444" s="1">
        <v>103</v>
      </c>
      <c r="F444" s="1">
        <v>1</v>
      </c>
      <c r="G444" s="2" t="str">
        <f t="shared" si="25"/>
        <v>103-1</v>
      </c>
      <c r="H444" s="1">
        <v>0</v>
      </c>
      <c r="I444" s="1">
        <v>67</v>
      </c>
      <c r="J444" s="3" t="str">
        <f>IF(((VLOOKUP($G444,Depth_Lookup!$A$3:$J$561,9,0))-(I444/100))&gt;=0,"Good","Too Long")</f>
        <v>Good</v>
      </c>
      <c r="K444" s="28">
        <f>(VLOOKUP($G444,Depth_Lookup!$A$3:$J$561,10,0))+(H444/100)</f>
        <v>230.6</v>
      </c>
      <c r="L444" s="28">
        <f>(VLOOKUP($G444,Depth_Lookup!$A$3:$J$561,10,0))+(I444/100)</f>
        <v>231.26999999999998</v>
      </c>
      <c r="M444" s="29" t="s">
        <v>314</v>
      </c>
      <c r="N444" s="1">
        <v>8</v>
      </c>
      <c r="P444" s="1" t="s">
        <v>202</v>
      </c>
      <c r="Q444" s="2" t="str">
        <f t="shared" si="26"/>
        <v xml:space="preserve"> Harzburgite</v>
      </c>
      <c r="R444" s="1" t="s">
        <v>100</v>
      </c>
      <c r="S444" s="1" t="str">
        <f t="shared" si="29"/>
        <v>Modal</v>
      </c>
      <c r="V444" s="1" t="s">
        <v>131</v>
      </c>
      <c r="W444" s="30">
        <f>VLOOKUP(V444,definitions_list_lookup!$A$13:$B$19,2,0)</f>
        <v>4</v>
      </c>
      <c r="X444" s="1" t="s">
        <v>94</v>
      </c>
      <c r="Y444" s="1" t="s">
        <v>203</v>
      </c>
      <c r="AD444" s="6" t="s">
        <v>89</v>
      </c>
      <c r="AE444" s="2">
        <f>VLOOKUP(AD444,definitions_list_lookup!$V$13:$W$16,2,0)</f>
        <v>0</v>
      </c>
      <c r="AH444" s="31">
        <v>74.400000000000006</v>
      </c>
      <c r="AI444" s="1">
        <v>7</v>
      </c>
      <c r="AJ444" s="1">
        <v>2</v>
      </c>
      <c r="AK444" s="1" t="s">
        <v>97</v>
      </c>
      <c r="AL444" s="1" t="s">
        <v>98</v>
      </c>
      <c r="AN444" s="31">
        <v>0</v>
      </c>
      <c r="AT444" s="31">
        <v>0</v>
      </c>
      <c r="AZ444" s="31">
        <v>25</v>
      </c>
      <c r="BA444" s="1">
        <v>15</v>
      </c>
      <c r="BB444" s="1">
        <v>5</v>
      </c>
      <c r="BC444" s="1" t="s">
        <v>97</v>
      </c>
      <c r="BD444" s="1" t="s">
        <v>98</v>
      </c>
      <c r="BF444" s="31">
        <v>0</v>
      </c>
      <c r="BL444" s="31">
        <v>0.5</v>
      </c>
      <c r="BM444" s="1">
        <v>5</v>
      </c>
      <c r="BN444" s="1">
        <v>2</v>
      </c>
      <c r="BO444" s="1" t="s">
        <v>97</v>
      </c>
      <c r="BP444" s="1" t="s">
        <v>98</v>
      </c>
      <c r="BX444" s="31">
        <v>0.1</v>
      </c>
      <c r="BY444" s="1">
        <v>0.1</v>
      </c>
      <c r="BZ444" s="1">
        <v>0.1</v>
      </c>
      <c r="CA444" s="1" t="s">
        <v>118</v>
      </c>
      <c r="CB444" s="1" t="s">
        <v>98</v>
      </c>
      <c r="CE444" s="1" t="s">
        <v>204</v>
      </c>
      <c r="CL444" s="32">
        <f t="shared" si="27"/>
        <v>100</v>
      </c>
      <c r="CM444" s="1" t="e">
        <f>VLOOKUP(O444,definitions_list_lookup!$K$30:$L$54,2,0)</f>
        <v>#N/A</v>
      </c>
    </row>
    <row r="445" spans="1:91">
      <c r="A445" s="27">
        <v>43307</v>
      </c>
      <c r="B445" s="1" t="s">
        <v>225</v>
      </c>
      <c r="D445" s="1" t="s">
        <v>86</v>
      </c>
      <c r="E445" s="1">
        <v>103</v>
      </c>
      <c r="F445" s="1">
        <v>1</v>
      </c>
      <c r="G445" s="2" t="str">
        <f t="shared" si="25"/>
        <v>103-1</v>
      </c>
      <c r="H445" s="1">
        <v>67</v>
      </c>
      <c r="I445" s="1">
        <v>72</v>
      </c>
      <c r="J445" s="3" t="str">
        <f>IF(((VLOOKUP($G445,Depth_Lookup!$A$3:$J$561,9,0))-(I445/100))&gt;=0,"Good","Too Long")</f>
        <v>Good</v>
      </c>
      <c r="K445" s="28">
        <f>(VLOOKUP($G445,Depth_Lookup!$A$3:$J$561,10,0))+(H445/100)</f>
        <v>231.26999999999998</v>
      </c>
      <c r="L445" s="28">
        <f>(VLOOKUP($G445,Depth_Lookup!$A$3:$J$561,10,0))+(I445/100)</f>
        <v>231.32</v>
      </c>
      <c r="M445" s="29">
        <v>47</v>
      </c>
      <c r="N445" s="1">
        <v>1</v>
      </c>
      <c r="P445" s="1" t="s">
        <v>91</v>
      </c>
      <c r="Q445" s="2" t="str">
        <f t="shared" si="26"/>
        <v xml:space="preserve"> Dunite</v>
      </c>
      <c r="R445" s="1" t="s">
        <v>120</v>
      </c>
      <c r="S445" s="1" t="str">
        <f t="shared" si="29"/>
        <v>Modal</v>
      </c>
      <c r="T445" s="1" t="s">
        <v>101</v>
      </c>
      <c r="U445" s="1" t="s">
        <v>102</v>
      </c>
      <c r="V445" s="1" t="s">
        <v>131</v>
      </c>
      <c r="W445" s="30">
        <f>VLOOKUP(V445,definitions_list_lookup!$A$13:$B$19,2,0)</f>
        <v>4</v>
      </c>
      <c r="X445" s="1" t="s">
        <v>94</v>
      </c>
      <c r="Y445" s="1" t="s">
        <v>95</v>
      </c>
      <c r="AD445" s="6" t="s">
        <v>89</v>
      </c>
      <c r="AE445" s="2">
        <f>VLOOKUP(AD445,definitions_list_lookup!$V$13:$W$16,2,0)</f>
        <v>0</v>
      </c>
      <c r="AH445" s="31">
        <v>99.8</v>
      </c>
      <c r="AI445" s="1">
        <v>6</v>
      </c>
      <c r="AJ445" s="1">
        <v>2</v>
      </c>
      <c r="AK445" s="1" t="s">
        <v>97</v>
      </c>
      <c r="AL445" s="1" t="s">
        <v>98</v>
      </c>
      <c r="AN445" s="31">
        <v>0</v>
      </c>
      <c r="AT445" s="31">
        <v>0</v>
      </c>
      <c r="AZ445" s="31">
        <v>0</v>
      </c>
      <c r="BF445" s="31">
        <v>0</v>
      </c>
      <c r="BL445" s="31">
        <v>0.2</v>
      </c>
      <c r="BM445" s="1">
        <v>0.5</v>
      </c>
      <c r="BN445" s="1">
        <v>0.1</v>
      </c>
      <c r="BO445" s="1" t="s">
        <v>118</v>
      </c>
      <c r="BP445" s="1" t="s">
        <v>98</v>
      </c>
      <c r="BX445" s="31">
        <v>0</v>
      </c>
      <c r="CE445" s="1" t="s">
        <v>315</v>
      </c>
      <c r="CL445" s="32">
        <f t="shared" si="27"/>
        <v>100</v>
      </c>
      <c r="CM445" s="1" t="e">
        <f>VLOOKUP(O445,definitions_list_lookup!$K$30:$L$54,2,0)</f>
        <v>#N/A</v>
      </c>
    </row>
    <row r="446" spans="1:91">
      <c r="A446" s="27">
        <v>43307</v>
      </c>
      <c r="B446" s="1" t="s">
        <v>225</v>
      </c>
      <c r="D446" s="1" t="s">
        <v>86</v>
      </c>
      <c r="E446" s="1">
        <v>103</v>
      </c>
      <c r="F446" s="1">
        <v>1</v>
      </c>
      <c r="G446" s="2" t="str">
        <f t="shared" si="25"/>
        <v>103-1</v>
      </c>
      <c r="H446" s="1">
        <v>72</v>
      </c>
      <c r="I446" s="1">
        <v>75</v>
      </c>
      <c r="J446" s="3" t="str">
        <f>IF(((VLOOKUP($G446,Depth_Lookup!$A$3:$J$561,9,0))-(I446/100))&gt;=0,"Good","Too Long")</f>
        <v>Good</v>
      </c>
      <c r="K446" s="28">
        <f>(VLOOKUP($G446,Depth_Lookup!$A$3:$J$561,10,0))+(H446/100)</f>
        <v>231.32</v>
      </c>
      <c r="L446" s="28">
        <f>(VLOOKUP($G446,Depth_Lookup!$A$3:$J$561,10,0))+(I446/100)</f>
        <v>231.35</v>
      </c>
      <c r="M446" s="29" t="s">
        <v>316</v>
      </c>
      <c r="N446" s="1">
        <v>7</v>
      </c>
      <c r="P446" s="1" t="s">
        <v>202</v>
      </c>
      <c r="Q446" s="2" t="str">
        <f t="shared" si="26"/>
        <v xml:space="preserve"> Harzburgite</v>
      </c>
      <c r="R446" s="1" t="s">
        <v>120</v>
      </c>
      <c r="S446" s="1" t="str">
        <f t="shared" si="29"/>
        <v>Continuous</v>
      </c>
      <c r="T446" s="1" t="s">
        <v>101</v>
      </c>
      <c r="U446" s="1" t="s">
        <v>102</v>
      </c>
      <c r="V446" s="1" t="s">
        <v>131</v>
      </c>
      <c r="W446" s="30">
        <f>VLOOKUP(V446,definitions_list_lookup!$A$13:$B$19,2,0)</f>
        <v>4</v>
      </c>
      <c r="X446" s="1" t="s">
        <v>94</v>
      </c>
      <c r="Y446" s="1" t="s">
        <v>203</v>
      </c>
      <c r="AD446" s="6" t="s">
        <v>89</v>
      </c>
      <c r="AE446" s="2">
        <f>VLOOKUP(AD446,definitions_list_lookup!$V$13:$W$16,2,0)</f>
        <v>0</v>
      </c>
      <c r="AH446" s="31">
        <v>74.8</v>
      </c>
      <c r="AI446" s="1">
        <v>4</v>
      </c>
      <c r="AJ446" s="1">
        <v>2</v>
      </c>
      <c r="AK446" s="1" t="s">
        <v>97</v>
      </c>
      <c r="AL446" s="1" t="s">
        <v>98</v>
      </c>
      <c r="AN446" s="31">
        <v>0</v>
      </c>
      <c r="AT446" s="31">
        <v>0</v>
      </c>
      <c r="AZ446" s="31">
        <v>25</v>
      </c>
      <c r="BA446" s="1">
        <v>10</v>
      </c>
      <c r="BB446" s="1">
        <v>4</v>
      </c>
      <c r="BC446" s="1" t="s">
        <v>97</v>
      </c>
      <c r="BD446" s="1" t="s">
        <v>98</v>
      </c>
      <c r="BF446" s="31">
        <v>0</v>
      </c>
      <c r="BL446" s="31">
        <v>0.2</v>
      </c>
      <c r="BM446" s="1">
        <v>0.5</v>
      </c>
      <c r="BN446" s="1">
        <v>0.5</v>
      </c>
      <c r="BO446" s="1" t="s">
        <v>118</v>
      </c>
      <c r="BP446" s="1" t="s">
        <v>98</v>
      </c>
      <c r="BX446" s="31">
        <v>0</v>
      </c>
      <c r="CE446" s="1" t="s">
        <v>204</v>
      </c>
      <c r="CL446" s="32">
        <f t="shared" si="27"/>
        <v>100</v>
      </c>
      <c r="CM446" s="1" t="e">
        <f>VLOOKUP(O446,definitions_list_lookup!$K$30:$L$54,2,0)</f>
        <v>#N/A</v>
      </c>
    </row>
    <row r="447" spans="1:91">
      <c r="A447" s="27">
        <v>43307</v>
      </c>
      <c r="B447" s="1" t="s">
        <v>225</v>
      </c>
      <c r="D447" s="1" t="s">
        <v>86</v>
      </c>
      <c r="E447" s="1">
        <v>103</v>
      </c>
      <c r="F447" s="1">
        <v>2</v>
      </c>
      <c r="G447" s="2" t="str">
        <f t="shared" si="25"/>
        <v>103-2</v>
      </c>
      <c r="H447" s="1">
        <v>0</v>
      </c>
      <c r="I447" s="1">
        <v>84</v>
      </c>
      <c r="J447" s="3" t="str">
        <f>IF(((VLOOKUP($G447,Depth_Lookup!$A$3:$J$561,9,0))-(I447/100))&gt;=0,"Good","Too Long")</f>
        <v>Good</v>
      </c>
      <c r="K447" s="28">
        <f>(VLOOKUP($G447,Depth_Lookup!$A$3:$J$561,10,0))+(H447/100)</f>
        <v>231.35</v>
      </c>
      <c r="L447" s="28">
        <f>(VLOOKUP($G447,Depth_Lookup!$A$3:$J$561,10,0))+(I447/100)</f>
        <v>232.19</v>
      </c>
      <c r="M447" s="29" t="s">
        <v>316</v>
      </c>
      <c r="N447" s="1">
        <v>7</v>
      </c>
      <c r="P447" s="1" t="s">
        <v>202</v>
      </c>
      <c r="Q447" s="2" t="str">
        <f t="shared" si="26"/>
        <v xml:space="preserve"> Harzburgite</v>
      </c>
      <c r="R447" s="1" t="s">
        <v>100</v>
      </c>
      <c r="S447" s="1" t="str">
        <f t="shared" si="29"/>
        <v>Continuous</v>
      </c>
      <c r="V447" s="1" t="s">
        <v>131</v>
      </c>
      <c r="W447" s="30">
        <f>VLOOKUP(V447,definitions_list_lookup!$A$13:$B$19,2,0)</f>
        <v>4</v>
      </c>
      <c r="X447" s="1" t="s">
        <v>94</v>
      </c>
      <c r="Y447" s="1" t="s">
        <v>203</v>
      </c>
      <c r="AD447" s="6" t="s">
        <v>89</v>
      </c>
      <c r="AE447" s="2">
        <f>VLOOKUP(AD447,definitions_list_lookup!$V$13:$W$16,2,0)</f>
        <v>0</v>
      </c>
      <c r="AH447" s="31">
        <v>74.8</v>
      </c>
      <c r="AI447" s="1">
        <v>4</v>
      </c>
      <c r="AJ447" s="1">
        <v>2</v>
      </c>
      <c r="AK447" s="1" t="s">
        <v>97</v>
      </c>
      <c r="AL447" s="1" t="s">
        <v>98</v>
      </c>
      <c r="AN447" s="31">
        <v>0</v>
      </c>
      <c r="AT447" s="31">
        <v>0</v>
      </c>
      <c r="AZ447" s="31">
        <v>25</v>
      </c>
      <c r="BA447" s="1">
        <v>10</v>
      </c>
      <c r="BB447" s="1">
        <v>4</v>
      </c>
      <c r="BC447" s="1" t="s">
        <v>97</v>
      </c>
      <c r="BD447" s="1" t="s">
        <v>98</v>
      </c>
      <c r="BF447" s="31">
        <v>0</v>
      </c>
      <c r="BL447" s="31">
        <v>0.2</v>
      </c>
      <c r="BM447" s="1">
        <v>0.5</v>
      </c>
      <c r="BN447" s="1">
        <v>0.5</v>
      </c>
      <c r="BO447" s="1" t="s">
        <v>118</v>
      </c>
      <c r="BP447" s="1" t="s">
        <v>98</v>
      </c>
      <c r="BX447" s="31">
        <v>0</v>
      </c>
      <c r="CE447" s="1" t="s">
        <v>204</v>
      </c>
      <c r="CL447" s="32">
        <f t="shared" si="27"/>
        <v>100</v>
      </c>
      <c r="CM447" s="1" t="e">
        <f>VLOOKUP(O447,definitions_list_lookup!$K$30:$L$54,2,0)</f>
        <v>#N/A</v>
      </c>
    </row>
    <row r="448" spans="1:91">
      <c r="A448" s="27">
        <v>43307</v>
      </c>
      <c r="B448" s="1" t="s">
        <v>225</v>
      </c>
      <c r="D448" s="1" t="s">
        <v>86</v>
      </c>
      <c r="E448" s="1">
        <v>103</v>
      </c>
      <c r="F448" s="1">
        <v>3</v>
      </c>
      <c r="G448" s="2" t="str">
        <f t="shared" si="25"/>
        <v>103-3</v>
      </c>
      <c r="H448" s="1">
        <v>0</v>
      </c>
      <c r="I448" s="1">
        <v>46</v>
      </c>
      <c r="J448" s="3" t="str">
        <f>IF(((VLOOKUP($G448,Depth_Lookup!$A$3:$J$561,9,0))-(I448/100))&gt;=0,"Good","Too Long")</f>
        <v>Good</v>
      </c>
      <c r="K448" s="28">
        <f>(VLOOKUP($G448,Depth_Lookup!$A$3:$J$561,10,0))+(H448/100)</f>
        <v>232.19</v>
      </c>
      <c r="L448" s="28">
        <f>(VLOOKUP($G448,Depth_Lookup!$A$3:$J$561,10,0))+(I448/100)</f>
        <v>232.65</v>
      </c>
      <c r="M448" s="29" t="s">
        <v>316</v>
      </c>
      <c r="N448" s="1">
        <v>7</v>
      </c>
      <c r="P448" s="1" t="s">
        <v>202</v>
      </c>
      <c r="Q448" s="2" t="str">
        <f t="shared" si="26"/>
        <v xml:space="preserve"> Harzburgite</v>
      </c>
      <c r="R448" s="1" t="s">
        <v>100</v>
      </c>
      <c r="S448" s="1" t="str">
        <f t="shared" si="29"/>
        <v>Intrusive</v>
      </c>
      <c r="V448" s="1" t="s">
        <v>131</v>
      </c>
      <c r="W448" s="30">
        <f>VLOOKUP(V448,definitions_list_lookup!$A$13:$B$19,2,0)</f>
        <v>4</v>
      </c>
      <c r="X448" s="1" t="s">
        <v>94</v>
      </c>
      <c r="Y448" s="1" t="s">
        <v>203</v>
      </c>
      <c r="AD448" s="6" t="s">
        <v>89</v>
      </c>
      <c r="AE448" s="2">
        <f>VLOOKUP(AD448,definitions_list_lookup!$V$13:$W$16,2,0)</f>
        <v>0</v>
      </c>
      <c r="AH448" s="31">
        <v>74.8</v>
      </c>
      <c r="AI448" s="1">
        <v>4</v>
      </c>
      <c r="AJ448" s="1">
        <v>2</v>
      </c>
      <c r="AK448" s="1" t="s">
        <v>97</v>
      </c>
      <c r="AL448" s="1" t="s">
        <v>98</v>
      </c>
      <c r="AN448" s="31">
        <v>0</v>
      </c>
      <c r="AT448" s="31">
        <v>0</v>
      </c>
      <c r="AZ448" s="31">
        <v>25</v>
      </c>
      <c r="BA448" s="1">
        <v>10</v>
      </c>
      <c r="BB448" s="1">
        <v>4</v>
      </c>
      <c r="BC448" s="1" t="s">
        <v>97</v>
      </c>
      <c r="BD448" s="1" t="s">
        <v>98</v>
      </c>
      <c r="BF448" s="31">
        <v>0</v>
      </c>
      <c r="BL448" s="31">
        <v>0.2</v>
      </c>
      <c r="BM448" s="1">
        <v>0.5</v>
      </c>
      <c r="BN448" s="1">
        <v>0.5</v>
      </c>
      <c r="BO448" s="1" t="s">
        <v>118</v>
      </c>
      <c r="BP448" s="1" t="s">
        <v>98</v>
      </c>
      <c r="BX448" s="31">
        <v>0</v>
      </c>
      <c r="CE448" s="1" t="s">
        <v>204</v>
      </c>
      <c r="CL448" s="32">
        <f t="shared" si="27"/>
        <v>100</v>
      </c>
      <c r="CM448" s="1" t="e">
        <f>VLOOKUP(O448,definitions_list_lookup!$K$30:$L$54,2,0)</f>
        <v>#N/A</v>
      </c>
    </row>
    <row r="449" spans="1:91">
      <c r="A449" s="27">
        <v>43307</v>
      </c>
      <c r="B449" s="1" t="s">
        <v>225</v>
      </c>
      <c r="D449" s="1" t="s">
        <v>86</v>
      </c>
      <c r="E449" s="1">
        <v>103</v>
      </c>
      <c r="F449" s="1">
        <v>3</v>
      </c>
      <c r="G449" s="2" t="str">
        <f t="shared" si="25"/>
        <v>103-3</v>
      </c>
      <c r="H449" s="1">
        <v>46</v>
      </c>
      <c r="I449" s="1">
        <v>47.5</v>
      </c>
      <c r="J449" s="3" t="str">
        <f>IF(((VLOOKUP($G449,Depth_Lookup!$A$3:$J$561,9,0))-(I449/100))&gt;=0,"Good","Too Long")</f>
        <v>Good</v>
      </c>
      <c r="K449" s="28">
        <f>(VLOOKUP($G449,Depth_Lookup!$A$3:$J$561,10,0))+(H449/100)</f>
        <v>232.65</v>
      </c>
      <c r="L449" s="28">
        <f>(VLOOKUP($G449,Depth_Lookup!$A$3:$J$561,10,0))+(I449/100)</f>
        <v>232.66499999999999</v>
      </c>
      <c r="M449" s="29" t="s">
        <v>317</v>
      </c>
      <c r="N449" s="1">
        <v>1</v>
      </c>
      <c r="O449" s="1" t="s">
        <v>254</v>
      </c>
      <c r="P449" s="1" t="s">
        <v>218</v>
      </c>
      <c r="Q449" s="2" t="str">
        <f t="shared" si="26"/>
        <v>Olivine-bearing  Anorthosite</v>
      </c>
      <c r="R449" s="1" t="s">
        <v>105</v>
      </c>
      <c r="S449" s="1" t="str">
        <f t="shared" si="29"/>
        <v>Intrusive</v>
      </c>
      <c r="T449" s="1" t="s">
        <v>101</v>
      </c>
      <c r="U449" s="1" t="s">
        <v>102</v>
      </c>
      <c r="V449" s="1" t="s">
        <v>131</v>
      </c>
      <c r="W449" s="30">
        <f>VLOOKUP(V449,definitions_list_lookup!$A$13:$B$19,2,0)</f>
        <v>4</v>
      </c>
      <c r="X449" s="1" t="s">
        <v>94</v>
      </c>
      <c r="Y449" s="1" t="s">
        <v>95</v>
      </c>
      <c r="AD449" s="6" t="s">
        <v>89</v>
      </c>
      <c r="AE449" s="2">
        <f>VLOOKUP(AD449,definitions_list_lookup!$V$13:$W$16,2,0)</f>
        <v>0</v>
      </c>
      <c r="AH449" s="31">
        <v>5</v>
      </c>
      <c r="AI449" s="1">
        <v>1</v>
      </c>
      <c r="AJ449" s="1">
        <v>0.5</v>
      </c>
      <c r="AK449" s="1" t="s">
        <v>125</v>
      </c>
      <c r="AL449" s="1" t="s">
        <v>98</v>
      </c>
      <c r="AN449" s="31">
        <v>95</v>
      </c>
      <c r="AO449" s="1">
        <v>2</v>
      </c>
      <c r="AP449" s="1">
        <v>1</v>
      </c>
      <c r="AQ449" s="1" t="s">
        <v>97</v>
      </c>
      <c r="AR449" s="1" t="s">
        <v>113</v>
      </c>
      <c r="AT449" s="31">
        <v>0</v>
      </c>
      <c r="AZ449" s="31">
        <v>0</v>
      </c>
      <c r="BF449" s="31">
        <v>0</v>
      </c>
      <c r="BL449" s="31">
        <v>0</v>
      </c>
      <c r="BX449" s="31">
        <v>0</v>
      </c>
      <c r="CE449" s="1" t="s">
        <v>246</v>
      </c>
      <c r="CL449" s="32">
        <f t="shared" si="27"/>
        <v>100</v>
      </c>
      <c r="CM449" s="1" t="str">
        <f>VLOOKUP(O449,definitions_list_lookup!$K$30:$L$54,2,0)</f>
        <v>Ol-b</v>
      </c>
    </row>
    <row r="450" spans="1:91">
      <c r="A450" s="27">
        <v>43307</v>
      </c>
      <c r="B450" s="1" t="s">
        <v>225</v>
      </c>
      <c r="D450" s="1" t="s">
        <v>86</v>
      </c>
      <c r="E450" s="1">
        <v>103</v>
      </c>
      <c r="F450" s="1">
        <v>3</v>
      </c>
      <c r="G450" s="2" t="str">
        <f t="shared" si="25"/>
        <v>103-3</v>
      </c>
      <c r="H450" s="1">
        <v>47.5</v>
      </c>
      <c r="I450" s="1">
        <v>55</v>
      </c>
      <c r="J450" s="3" t="str">
        <f>IF(((VLOOKUP($G450,Depth_Lookup!$A$3:$J$561,9,0))-(I450/100))&gt;=0,"Good","Too Long")</f>
        <v>Good</v>
      </c>
      <c r="K450" s="28">
        <f>(VLOOKUP($G450,Depth_Lookup!$A$3:$J$561,10,0))+(H450/100)</f>
        <v>232.66499999999999</v>
      </c>
      <c r="L450" s="28">
        <f>(VLOOKUP($G450,Depth_Lookup!$A$3:$J$561,10,0))+(I450/100)</f>
        <v>232.74</v>
      </c>
      <c r="M450" s="29" t="s">
        <v>318</v>
      </c>
      <c r="N450" s="1" t="s">
        <v>87</v>
      </c>
      <c r="O450" s="1" t="s">
        <v>207</v>
      </c>
      <c r="P450" s="1" t="s">
        <v>91</v>
      </c>
      <c r="Q450" s="2" t="str">
        <f t="shared" si="26"/>
        <v>Orthopyroxene-bearing  Dunite</v>
      </c>
      <c r="R450" s="1" t="s">
        <v>105</v>
      </c>
      <c r="S450" s="1" t="str">
        <f t="shared" si="29"/>
        <v>Continuous</v>
      </c>
      <c r="T450" s="1" t="s">
        <v>101</v>
      </c>
      <c r="U450" s="1" t="s">
        <v>102</v>
      </c>
      <c r="V450" s="1" t="s">
        <v>131</v>
      </c>
      <c r="W450" s="30">
        <f>VLOOKUP(V450,definitions_list_lookup!$A$13:$B$19,2,0)</f>
        <v>4</v>
      </c>
      <c r="X450" s="1" t="s">
        <v>94</v>
      </c>
      <c r="Y450" s="1" t="s">
        <v>95</v>
      </c>
      <c r="AD450" s="6" t="s">
        <v>89</v>
      </c>
      <c r="AE450" s="2">
        <f>VLOOKUP(AD450,definitions_list_lookup!$V$13:$W$16,2,0)</f>
        <v>0</v>
      </c>
      <c r="AH450" s="31">
        <v>98.5</v>
      </c>
      <c r="AI450" s="1">
        <v>2</v>
      </c>
      <c r="AJ450" s="1">
        <v>1</v>
      </c>
      <c r="AK450" s="1" t="s">
        <v>97</v>
      </c>
      <c r="AL450" s="1" t="s">
        <v>98</v>
      </c>
      <c r="AN450" s="31">
        <v>0</v>
      </c>
      <c r="AT450" s="31">
        <v>0</v>
      </c>
      <c r="AZ450" s="31">
        <v>1</v>
      </c>
      <c r="BA450" s="1">
        <v>6</v>
      </c>
      <c r="BB450" s="1">
        <v>3</v>
      </c>
      <c r="BC450" s="1" t="s">
        <v>97</v>
      </c>
      <c r="BD450" s="1" t="s">
        <v>98</v>
      </c>
      <c r="BF450" s="31">
        <v>0</v>
      </c>
      <c r="BL450" s="31">
        <v>0.5</v>
      </c>
      <c r="BM450" s="1">
        <v>2</v>
      </c>
      <c r="BN450" s="1">
        <v>0.5</v>
      </c>
      <c r="BO450" s="1" t="s">
        <v>97</v>
      </c>
      <c r="BP450" s="1" t="s">
        <v>114</v>
      </c>
      <c r="BX450" s="31">
        <v>0</v>
      </c>
      <c r="CE450" s="1" t="s">
        <v>232</v>
      </c>
      <c r="CL450" s="32">
        <f t="shared" si="27"/>
        <v>100</v>
      </c>
      <c r="CM450" s="1" t="str">
        <f>VLOOKUP(O450,definitions_list_lookup!$K$30:$L$54,2,0)</f>
        <v>Opx-b</v>
      </c>
    </row>
    <row r="451" spans="1:91">
      <c r="A451" s="27">
        <v>43307</v>
      </c>
      <c r="B451" s="1" t="s">
        <v>225</v>
      </c>
      <c r="D451" s="1" t="s">
        <v>86</v>
      </c>
      <c r="E451" s="1">
        <v>103</v>
      </c>
      <c r="F451" s="1">
        <v>4</v>
      </c>
      <c r="G451" s="2" t="str">
        <f t="shared" ref="G451:G514" si="30">E451&amp;"-"&amp;F451</f>
        <v>103-4</v>
      </c>
      <c r="H451" s="1">
        <v>0</v>
      </c>
      <c r="I451" s="1">
        <v>33</v>
      </c>
      <c r="J451" s="3" t="str">
        <f>IF(((VLOOKUP($G451,Depth_Lookup!$A$3:$J$561,9,0))-(I451/100))&gt;=0,"Good","Too Long")</f>
        <v>Good</v>
      </c>
      <c r="K451" s="28">
        <f>(VLOOKUP($G451,Depth_Lookup!$A$3:$J$561,10,0))+(H451/100)</f>
        <v>232.74</v>
      </c>
      <c r="L451" s="28">
        <f>(VLOOKUP($G451,Depth_Lookup!$A$3:$J$561,10,0))+(I451/100)</f>
        <v>233.07000000000002</v>
      </c>
      <c r="M451" s="29" t="s">
        <v>318</v>
      </c>
      <c r="N451" s="1" t="s">
        <v>87</v>
      </c>
      <c r="O451" s="1" t="s">
        <v>207</v>
      </c>
      <c r="P451" s="1" t="s">
        <v>91</v>
      </c>
      <c r="Q451" s="2" t="str">
        <f t="shared" ref="Q451:Q514" si="31">O451&amp;" "&amp;P451</f>
        <v>Orthopyroxene-bearing  Dunite</v>
      </c>
      <c r="R451" s="1" t="s">
        <v>100</v>
      </c>
      <c r="S451" s="1" t="str">
        <f t="shared" si="29"/>
        <v>Intrusive</v>
      </c>
      <c r="V451" s="1" t="s">
        <v>131</v>
      </c>
      <c r="W451" s="30">
        <f>VLOOKUP(V451,definitions_list_lookup!$A$13:$B$19,2,0)</f>
        <v>4</v>
      </c>
      <c r="X451" s="1" t="s">
        <v>94</v>
      </c>
      <c r="Y451" s="1" t="s">
        <v>95</v>
      </c>
      <c r="AD451" s="6" t="s">
        <v>89</v>
      </c>
      <c r="AE451" s="2">
        <f>VLOOKUP(AD451,definitions_list_lookup!$V$13:$W$16,2,0)</f>
        <v>0</v>
      </c>
      <c r="AH451" s="31">
        <v>98.5</v>
      </c>
      <c r="AI451" s="1">
        <v>2</v>
      </c>
      <c r="AJ451" s="1">
        <v>1</v>
      </c>
      <c r="AK451" s="1" t="s">
        <v>97</v>
      </c>
      <c r="AL451" s="1" t="s">
        <v>98</v>
      </c>
      <c r="AN451" s="31">
        <v>0</v>
      </c>
      <c r="AT451" s="31">
        <v>0</v>
      </c>
      <c r="AZ451" s="31">
        <v>1</v>
      </c>
      <c r="BA451" s="1">
        <v>6</v>
      </c>
      <c r="BB451" s="1">
        <v>3</v>
      </c>
      <c r="BC451" s="1" t="s">
        <v>97</v>
      </c>
      <c r="BD451" s="1" t="s">
        <v>98</v>
      </c>
      <c r="BF451" s="31">
        <v>0</v>
      </c>
      <c r="BL451" s="31">
        <v>0.5</v>
      </c>
      <c r="BM451" s="1">
        <v>2</v>
      </c>
      <c r="BN451" s="1">
        <v>0.5</v>
      </c>
      <c r="BO451" s="1" t="s">
        <v>97</v>
      </c>
      <c r="BP451" s="1" t="s">
        <v>114</v>
      </c>
      <c r="BX451" s="31">
        <v>0</v>
      </c>
      <c r="CE451" s="1" t="s">
        <v>232</v>
      </c>
      <c r="CL451" s="32">
        <f t="shared" ref="CL451:CL514" si="32">AH451+AN451+AZ451+AT451+BF451+BL451+BX451</f>
        <v>100</v>
      </c>
      <c r="CM451" s="1" t="str">
        <f>VLOOKUP(O451,definitions_list_lookup!$K$30:$L$54,2,0)</f>
        <v>Opx-b</v>
      </c>
    </row>
    <row r="452" spans="1:91">
      <c r="A452" s="27">
        <v>43307</v>
      </c>
      <c r="B452" s="1" t="s">
        <v>225</v>
      </c>
      <c r="D452" s="1" t="s">
        <v>86</v>
      </c>
      <c r="E452" s="1">
        <v>103</v>
      </c>
      <c r="F452" s="1">
        <v>4</v>
      </c>
      <c r="G452" s="2" t="str">
        <f t="shared" si="30"/>
        <v>103-4</v>
      </c>
      <c r="H452" s="1">
        <v>33</v>
      </c>
      <c r="I452" s="1">
        <v>35</v>
      </c>
      <c r="J452" s="3" t="str">
        <f>IF(((VLOOKUP($G452,Depth_Lookup!$A$3:$J$561,9,0))-(I452/100))&gt;=0,"Good","Too Long")</f>
        <v>Good</v>
      </c>
      <c r="K452" s="28">
        <f>(VLOOKUP($G452,Depth_Lookup!$A$3:$J$561,10,0))+(H452/100)</f>
        <v>233.07000000000002</v>
      </c>
      <c r="L452" s="28">
        <f>(VLOOKUP($G452,Depth_Lookup!$A$3:$J$561,10,0))+(I452/100)</f>
        <v>233.09</v>
      </c>
      <c r="M452" s="29" t="s">
        <v>319</v>
      </c>
      <c r="N452" s="1">
        <v>1</v>
      </c>
      <c r="P452" s="1" t="s">
        <v>218</v>
      </c>
      <c r="Q452" s="2" t="str">
        <f t="shared" si="31"/>
        <v xml:space="preserve"> Anorthosite</v>
      </c>
      <c r="R452" s="1" t="s">
        <v>105</v>
      </c>
      <c r="S452" s="1" t="str">
        <f t="shared" si="29"/>
        <v>Intrusive</v>
      </c>
      <c r="T452" s="1" t="s">
        <v>101</v>
      </c>
      <c r="U452" s="1" t="s">
        <v>219</v>
      </c>
      <c r="V452" s="1" t="s">
        <v>131</v>
      </c>
      <c r="W452" s="30">
        <f>VLOOKUP(V452,definitions_list_lookup!$A$13:$B$19,2,0)</f>
        <v>4</v>
      </c>
      <c r="X452" s="1" t="s">
        <v>94</v>
      </c>
      <c r="Y452" s="1" t="s">
        <v>95</v>
      </c>
      <c r="AD452" s="6" t="s">
        <v>89</v>
      </c>
      <c r="AE452" s="2">
        <f>VLOOKUP(AD452,definitions_list_lookup!$V$13:$W$16,2,0)</f>
        <v>0</v>
      </c>
      <c r="AH452" s="31">
        <v>5</v>
      </c>
      <c r="AI452" s="1">
        <v>1</v>
      </c>
      <c r="AJ452" s="1">
        <v>0.5</v>
      </c>
      <c r="AK452" s="1" t="s">
        <v>125</v>
      </c>
      <c r="AL452" s="1" t="s">
        <v>98</v>
      </c>
      <c r="AN452" s="31">
        <v>95</v>
      </c>
      <c r="AO452" s="1">
        <v>2</v>
      </c>
      <c r="AP452" s="1">
        <v>1</v>
      </c>
      <c r="AQ452" s="1" t="s">
        <v>97</v>
      </c>
      <c r="AR452" s="1" t="s">
        <v>113</v>
      </c>
      <c r="AT452" s="31">
        <v>0</v>
      </c>
      <c r="AZ452" s="31">
        <v>0</v>
      </c>
      <c r="BF452" s="31">
        <v>0</v>
      </c>
      <c r="BL452" s="31">
        <v>0</v>
      </c>
      <c r="BX452" s="31">
        <v>0</v>
      </c>
      <c r="CE452" s="1" t="s">
        <v>320</v>
      </c>
      <c r="CL452" s="32">
        <f t="shared" si="32"/>
        <v>100</v>
      </c>
      <c r="CM452" s="1" t="e">
        <f>VLOOKUP(O452,definitions_list_lookup!$K$30:$L$54,2,0)</f>
        <v>#N/A</v>
      </c>
    </row>
    <row r="453" spans="1:91">
      <c r="A453" s="27">
        <v>43307</v>
      </c>
      <c r="B453" s="1" t="s">
        <v>225</v>
      </c>
      <c r="D453" s="1" t="s">
        <v>86</v>
      </c>
      <c r="E453" s="1">
        <v>103</v>
      </c>
      <c r="F453" s="1">
        <v>4</v>
      </c>
      <c r="G453" s="2" t="str">
        <f t="shared" si="30"/>
        <v>103-4</v>
      </c>
      <c r="H453" s="1">
        <v>35</v>
      </c>
      <c r="I453" s="1">
        <v>54</v>
      </c>
      <c r="J453" s="3" t="str">
        <f>IF(((VLOOKUP($G453,Depth_Lookup!$A$3:$J$561,9,0))-(I453/100))&gt;=0,"Good","Too Long")</f>
        <v>Good</v>
      </c>
      <c r="K453" s="28">
        <f>(VLOOKUP($G453,Depth_Lookup!$A$3:$J$561,10,0))+(H453/100)</f>
        <v>233.09</v>
      </c>
      <c r="L453" s="28">
        <f>(VLOOKUP($G453,Depth_Lookup!$A$3:$J$561,10,0))+(I453/100)</f>
        <v>233.28</v>
      </c>
      <c r="M453" s="29" t="s">
        <v>321</v>
      </c>
      <c r="N453" s="1">
        <v>1</v>
      </c>
      <c r="O453" s="1" t="s">
        <v>207</v>
      </c>
      <c r="P453" s="1" t="s">
        <v>91</v>
      </c>
      <c r="Q453" s="2" t="str">
        <f t="shared" si="31"/>
        <v>Orthopyroxene-bearing  Dunite</v>
      </c>
      <c r="R453" s="1" t="s">
        <v>105</v>
      </c>
      <c r="S453" s="1" t="str">
        <f t="shared" si="29"/>
        <v>Intrusive</v>
      </c>
      <c r="T453" s="1" t="s">
        <v>101</v>
      </c>
      <c r="U453" s="1" t="s">
        <v>219</v>
      </c>
      <c r="V453" s="1" t="s">
        <v>131</v>
      </c>
      <c r="W453" s="30">
        <f>VLOOKUP(V453,definitions_list_lookup!$A$13:$B$19,2,0)</f>
        <v>4</v>
      </c>
      <c r="X453" s="1" t="s">
        <v>94</v>
      </c>
      <c r="Y453" s="1" t="s">
        <v>95</v>
      </c>
      <c r="AD453" s="6" t="s">
        <v>89</v>
      </c>
      <c r="AE453" s="2">
        <f>VLOOKUP(AD453,definitions_list_lookup!$V$13:$W$16,2,0)</f>
        <v>0</v>
      </c>
      <c r="AH453" s="31">
        <v>96.5</v>
      </c>
      <c r="AI453" s="1">
        <v>1</v>
      </c>
      <c r="AJ453" s="1">
        <v>0.5</v>
      </c>
      <c r="AK453" s="1" t="s">
        <v>97</v>
      </c>
      <c r="AL453" s="1" t="s">
        <v>98</v>
      </c>
      <c r="AN453" s="31">
        <v>0</v>
      </c>
      <c r="AT453" s="31">
        <v>0</v>
      </c>
      <c r="AZ453" s="31">
        <v>3</v>
      </c>
      <c r="BA453" s="1">
        <v>4</v>
      </c>
      <c r="BB453" s="1">
        <v>2</v>
      </c>
      <c r="BC453" s="1" t="s">
        <v>97</v>
      </c>
      <c r="BD453" s="1" t="s">
        <v>98</v>
      </c>
      <c r="BF453" s="31">
        <v>0</v>
      </c>
      <c r="BL453" s="31">
        <v>0.5</v>
      </c>
      <c r="BM453" s="1">
        <v>2</v>
      </c>
      <c r="BN453" s="1">
        <v>0.5</v>
      </c>
      <c r="BO453" s="1" t="s">
        <v>118</v>
      </c>
      <c r="BP453" s="1" t="s">
        <v>98</v>
      </c>
      <c r="BX453" s="31">
        <v>0</v>
      </c>
      <c r="CE453" s="1" t="s">
        <v>232</v>
      </c>
      <c r="CL453" s="32">
        <f t="shared" si="32"/>
        <v>100</v>
      </c>
      <c r="CM453" s="1" t="str">
        <f>VLOOKUP(O453,definitions_list_lookup!$K$30:$L$54,2,0)</f>
        <v>Opx-b</v>
      </c>
    </row>
    <row r="454" spans="1:91">
      <c r="A454" s="27">
        <v>43307</v>
      </c>
      <c r="B454" s="1" t="s">
        <v>225</v>
      </c>
      <c r="D454" s="1" t="s">
        <v>86</v>
      </c>
      <c r="E454" s="1">
        <v>103</v>
      </c>
      <c r="F454" s="1">
        <v>4</v>
      </c>
      <c r="G454" s="2" t="str">
        <f t="shared" si="30"/>
        <v>103-4</v>
      </c>
      <c r="H454" s="1">
        <v>54</v>
      </c>
      <c r="I454" s="1">
        <v>55</v>
      </c>
      <c r="J454" s="3" t="str">
        <f>IF(((VLOOKUP($G454,Depth_Lookup!$A$3:$J$561,9,0))-(I454/100))&gt;=0,"Good","Too Long")</f>
        <v>Good</v>
      </c>
      <c r="K454" s="28">
        <f>(VLOOKUP($G454,Depth_Lookup!$A$3:$J$561,10,0))+(H454/100)</f>
        <v>233.28</v>
      </c>
      <c r="L454" s="28">
        <f>(VLOOKUP($G454,Depth_Lookup!$A$3:$J$561,10,0))+(I454/100)</f>
        <v>233.29000000000002</v>
      </c>
      <c r="M454" s="29" t="s">
        <v>322</v>
      </c>
      <c r="N454" s="1">
        <v>1</v>
      </c>
      <c r="O454" s="1" t="s">
        <v>254</v>
      </c>
      <c r="P454" s="1" t="s">
        <v>218</v>
      </c>
      <c r="Q454" s="2" t="str">
        <f t="shared" si="31"/>
        <v>Olivine-bearing  Anorthosite</v>
      </c>
      <c r="R454" s="1" t="s">
        <v>105</v>
      </c>
      <c r="S454" s="1" t="str">
        <f t="shared" ref="S454:S485" si="33">R455</f>
        <v>Intrusive</v>
      </c>
      <c r="T454" s="1" t="s">
        <v>101</v>
      </c>
      <c r="U454" s="1" t="s">
        <v>102</v>
      </c>
      <c r="V454" s="1" t="s">
        <v>131</v>
      </c>
      <c r="W454" s="30">
        <f>VLOOKUP(V454,definitions_list_lookup!$A$13:$B$19,2,0)</f>
        <v>4</v>
      </c>
      <c r="X454" s="1" t="s">
        <v>94</v>
      </c>
      <c r="Y454" s="1" t="s">
        <v>95</v>
      </c>
      <c r="AD454" s="6" t="s">
        <v>89</v>
      </c>
      <c r="AE454" s="2">
        <f>VLOOKUP(AD454,definitions_list_lookup!$V$13:$W$16,2,0)</f>
        <v>0</v>
      </c>
      <c r="AH454" s="31">
        <v>5</v>
      </c>
      <c r="AI454" s="1">
        <v>1</v>
      </c>
      <c r="AJ454" s="1">
        <v>0.5</v>
      </c>
      <c r="AK454" s="1" t="s">
        <v>125</v>
      </c>
      <c r="AL454" s="1" t="s">
        <v>98</v>
      </c>
      <c r="AN454" s="31">
        <v>95</v>
      </c>
      <c r="AO454" s="1">
        <v>2</v>
      </c>
      <c r="AP454" s="1">
        <v>1</v>
      </c>
      <c r="AQ454" s="1" t="s">
        <v>97</v>
      </c>
      <c r="AR454" s="1" t="s">
        <v>113</v>
      </c>
      <c r="AT454" s="31">
        <v>0</v>
      </c>
      <c r="AZ454" s="31">
        <v>0</v>
      </c>
      <c r="BF454" s="31">
        <v>0</v>
      </c>
      <c r="BL454" s="31">
        <v>0</v>
      </c>
      <c r="BX454" s="31">
        <v>0</v>
      </c>
      <c r="CE454" s="1" t="s">
        <v>320</v>
      </c>
      <c r="CL454" s="32">
        <f t="shared" si="32"/>
        <v>100</v>
      </c>
      <c r="CM454" s="1" t="str">
        <f>VLOOKUP(O454,definitions_list_lookup!$K$30:$L$54,2,0)</f>
        <v>Ol-b</v>
      </c>
    </row>
    <row r="455" spans="1:91">
      <c r="A455" s="27">
        <v>43307</v>
      </c>
      <c r="B455" s="1" t="s">
        <v>225</v>
      </c>
      <c r="D455" s="1" t="s">
        <v>86</v>
      </c>
      <c r="E455" s="1">
        <v>103</v>
      </c>
      <c r="F455" s="1">
        <v>4</v>
      </c>
      <c r="G455" s="2" t="str">
        <f t="shared" si="30"/>
        <v>103-4</v>
      </c>
      <c r="H455" s="1">
        <v>55</v>
      </c>
      <c r="I455" s="1">
        <v>73</v>
      </c>
      <c r="J455" s="3" t="str">
        <f>IF(((VLOOKUP($G455,Depth_Lookup!$A$3:$J$561,9,0))-(I455/100))&gt;=0,"Good","Too Long")</f>
        <v>Good</v>
      </c>
      <c r="K455" s="28">
        <f>(VLOOKUP($G455,Depth_Lookup!$A$3:$J$561,10,0))+(H455/100)</f>
        <v>233.29000000000002</v>
      </c>
      <c r="L455" s="28">
        <f>(VLOOKUP($G455,Depth_Lookup!$A$3:$J$561,10,0))+(I455/100)</f>
        <v>233.47</v>
      </c>
      <c r="M455" s="29" t="s">
        <v>323</v>
      </c>
      <c r="N455" s="1">
        <v>2</v>
      </c>
      <c r="P455" s="1" t="s">
        <v>91</v>
      </c>
      <c r="Q455" s="2" t="str">
        <f t="shared" si="31"/>
        <v xml:space="preserve"> Dunite</v>
      </c>
      <c r="R455" s="1" t="s">
        <v>105</v>
      </c>
      <c r="S455" s="1" t="str">
        <f t="shared" si="33"/>
        <v>Modal</v>
      </c>
      <c r="T455" s="1" t="s">
        <v>101</v>
      </c>
      <c r="U455" s="1" t="s">
        <v>102</v>
      </c>
      <c r="V455" s="1" t="s">
        <v>131</v>
      </c>
      <c r="W455" s="30">
        <f>VLOOKUP(V455,definitions_list_lookup!$A$13:$B$19,2,0)</f>
        <v>4</v>
      </c>
      <c r="X455" s="1" t="s">
        <v>94</v>
      </c>
      <c r="Y455" s="1" t="s">
        <v>95</v>
      </c>
      <c r="AD455" s="6" t="s">
        <v>89</v>
      </c>
      <c r="AE455" s="2">
        <f>VLOOKUP(AD455,definitions_list_lookup!$V$13:$W$16,2,0)</f>
        <v>0</v>
      </c>
      <c r="AH455" s="31">
        <v>97.9</v>
      </c>
      <c r="AI455" s="1">
        <v>2</v>
      </c>
      <c r="AJ455" s="1">
        <v>1</v>
      </c>
      <c r="AK455" s="1" t="s">
        <v>97</v>
      </c>
      <c r="AL455" s="1" t="s">
        <v>98</v>
      </c>
      <c r="AN455" s="31">
        <v>0</v>
      </c>
      <c r="AT455" s="31">
        <v>0</v>
      </c>
      <c r="AZ455" s="31">
        <v>2</v>
      </c>
      <c r="BA455" s="1">
        <v>2</v>
      </c>
      <c r="BB455" s="1">
        <v>1.5</v>
      </c>
      <c r="BC455" s="1" t="s">
        <v>97</v>
      </c>
      <c r="BD455" s="1" t="s">
        <v>98</v>
      </c>
      <c r="BF455" s="31">
        <v>0</v>
      </c>
      <c r="BL455" s="31">
        <v>0.1</v>
      </c>
      <c r="BM455" s="1">
        <v>0.2</v>
      </c>
      <c r="BN455" s="1">
        <v>0.1</v>
      </c>
      <c r="BO455" s="1" t="s">
        <v>97</v>
      </c>
      <c r="BP455" s="1" t="s">
        <v>98</v>
      </c>
      <c r="BX455" s="31">
        <v>0</v>
      </c>
      <c r="CE455" s="1" t="s">
        <v>205</v>
      </c>
      <c r="CL455" s="32">
        <f t="shared" si="32"/>
        <v>100</v>
      </c>
      <c r="CM455" s="1" t="e">
        <f>VLOOKUP(O455,definitions_list_lookup!$K$30:$L$54,2,0)</f>
        <v>#N/A</v>
      </c>
    </row>
    <row r="456" spans="1:91">
      <c r="A456" s="27">
        <v>43307</v>
      </c>
      <c r="B456" s="1" t="s">
        <v>225</v>
      </c>
      <c r="D456" s="1" t="s">
        <v>86</v>
      </c>
      <c r="E456" s="1">
        <v>103</v>
      </c>
      <c r="F456" s="1">
        <v>4</v>
      </c>
      <c r="G456" s="2" t="str">
        <f t="shared" si="30"/>
        <v>103-4</v>
      </c>
      <c r="H456" s="1">
        <v>73</v>
      </c>
      <c r="I456" s="1">
        <v>92</v>
      </c>
      <c r="J456" s="3" t="str">
        <f>IF(((VLOOKUP($G456,Depth_Lookup!$A$3:$J$561,9,0))-(I456/100))&gt;=0,"Good","Too Long")</f>
        <v>Good</v>
      </c>
      <c r="K456" s="28">
        <f>(VLOOKUP($G456,Depth_Lookup!$A$3:$J$561,10,0))+(H456/100)</f>
        <v>233.47</v>
      </c>
      <c r="L456" s="28">
        <f>(VLOOKUP($G456,Depth_Lookup!$A$3:$J$561,10,0))+(I456/100)</f>
        <v>233.66</v>
      </c>
      <c r="M456" s="29" t="s">
        <v>324</v>
      </c>
      <c r="N456" s="1">
        <v>3</v>
      </c>
      <c r="P456" s="1" t="s">
        <v>202</v>
      </c>
      <c r="Q456" s="2" t="str">
        <f t="shared" si="31"/>
        <v xml:space="preserve"> Harzburgite</v>
      </c>
      <c r="R456" s="1" t="s">
        <v>120</v>
      </c>
      <c r="S456" s="1" t="str">
        <f t="shared" si="33"/>
        <v>Continuous</v>
      </c>
      <c r="T456" s="1" t="s">
        <v>101</v>
      </c>
      <c r="U456" s="1" t="s">
        <v>102</v>
      </c>
      <c r="V456" s="1" t="s">
        <v>131</v>
      </c>
      <c r="W456" s="30">
        <f>VLOOKUP(V456,definitions_list_lookup!$A$13:$B$19,2,0)</f>
        <v>4</v>
      </c>
      <c r="X456" s="1" t="s">
        <v>94</v>
      </c>
      <c r="Y456" s="1" t="s">
        <v>203</v>
      </c>
      <c r="AD456" s="6" t="s">
        <v>89</v>
      </c>
      <c r="AE456" s="2">
        <f>VLOOKUP(AD456,definitions_list_lookup!$V$13:$W$16,2,0)</f>
        <v>0</v>
      </c>
      <c r="AH456" s="31">
        <v>84.9</v>
      </c>
      <c r="AI456" s="1">
        <v>2</v>
      </c>
      <c r="AJ456" s="1">
        <v>1</v>
      </c>
      <c r="AK456" s="1" t="s">
        <v>97</v>
      </c>
      <c r="AL456" s="1" t="s">
        <v>98</v>
      </c>
      <c r="AN456" s="31">
        <v>0</v>
      </c>
      <c r="AT456" s="31">
        <v>0</v>
      </c>
      <c r="AZ456" s="31">
        <v>15</v>
      </c>
      <c r="BA456" s="1">
        <v>6</v>
      </c>
      <c r="BB456" s="1">
        <v>2.5</v>
      </c>
      <c r="BC456" s="1" t="s">
        <v>125</v>
      </c>
      <c r="BD456" s="1" t="s">
        <v>98</v>
      </c>
      <c r="BF456" s="31">
        <v>0</v>
      </c>
      <c r="BL456" s="31">
        <v>0.1</v>
      </c>
      <c r="BM456" s="1">
        <v>0.5</v>
      </c>
      <c r="BN456" s="1">
        <v>0.1</v>
      </c>
      <c r="BO456" s="1" t="s">
        <v>118</v>
      </c>
      <c r="BP456" s="1" t="s">
        <v>98</v>
      </c>
      <c r="BX456" s="31">
        <v>0</v>
      </c>
      <c r="CE456" s="1" t="s">
        <v>325</v>
      </c>
      <c r="CL456" s="32">
        <f t="shared" si="32"/>
        <v>100</v>
      </c>
      <c r="CM456" s="1" t="e">
        <f>VLOOKUP(O456,definitions_list_lookup!$K$30:$L$54,2,0)</f>
        <v>#N/A</v>
      </c>
    </row>
    <row r="457" spans="1:91">
      <c r="A457" s="27">
        <v>43307</v>
      </c>
      <c r="B457" s="1" t="s">
        <v>225</v>
      </c>
      <c r="D457" s="1" t="s">
        <v>86</v>
      </c>
      <c r="E457" s="1">
        <v>104</v>
      </c>
      <c r="F457" s="1">
        <v>1</v>
      </c>
      <c r="G457" s="2" t="str">
        <f t="shared" si="30"/>
        <v>104-1</v>
      </c>
      <c r="H457" s="1">
        <v>0</v>
      </c>
      <c r="I457" s="1">
        <v>91.5</v>
      </c>
      <c r="J457" s="3" t="str">
        <f>IF(((VLOOKUP($G457,Depth_Lookup!$A$3:$J$561,9,0))-(I457/100))&gt;=0,"Good","Too Long")</f>
        <v>Good</v>
      </c>
      <c r="K457" s="28">
        <f>(VLOOKUP($G457,Depth_Lookup!$A$3:$J$561,10,0))+(H457/100)</f>
        <v>233.6</v>
      </c>
      <c r="L457" s="28">
        <f>(VLOOKUP($G457,Depth_Lookup!$A$3:$J$561,10,0))+(I457/100)</f>
        <v>234.51499999999999</v>
      </c>
      <c r="M457" s="29" t="s">
        <v>324</v>
      </c>
      <c r="N457" s="1">
        <v>3</v>
      </c>
      <c r="P457" s="1" t="s">
        <v>202</v>
      </c>
      <c r="Q457" s="2" t="str">
        <f t="shared" si="31"/>
        <v xml:space="preserve"> Harzburgite</v>
      </c>
      <c r="R457" s="1" t="s">
        <v>100</v>
      </c>
      <c r="S457" s="1" t="str">
        <f t="shared" si="33"/>
        <v>Continuous</v>
      </c>
      <c r="V457" s="1" t="s">
        <v>131</v>
      </c>
      <c r="W457" s="30">
        <f>VLOOKUP(V457,definitions_list_lookup!$A$13:$B$19,2,0)</f>
        <v>4</v>
      </c>
      <c r="X457" s="1" t="s">
        <v>94</v>
      </c>
      <c r="Y457" s="1" t="s">
        <v>203</v>
      </c>
      <c r="AD457" s="6" t="s">
        <v>89</v>
      </c>
      <c r="AE457" s="2">
        <f>VLOOKUP(AD457,definitions_list_lookup!$V$13:$W$16,2,0)</f>
        <v>0</v>
      </c>
      <c r="AH457" s="31">
        <v>84.9</v>
      </c>
      <c r="AI457" s="1">
        <v>2</v>
      </c>
      <c r="AJ457" s="1">
        <v>1</v>
      </c>
      <c r="AK457" s="1" t="s">
        <v>97</v>
      </c>
      <c r="AL457" s="1" t="s">
        <v>98</v>
      </c>
      <c r="AN457" s="31">
        <v>0</v>
      </c>
      <c r="AT457" s="31">
        <v>0</v>
      </c>
      <c r="AZ457" s="31">
        <v>15</v>
      </c>
      <c r="BA457" s="1">
        <v>6</v>
      </c>
      <c r="BB457" s="1">
        <v>2.5</v>
      </c>
      <c r="BC457" s="1" t="s">
        <v>125</v>
      </c>
      <c r="BD457" s="1" t="s">
        <v>98</v>
      </c>
      <c r="BF457" s="31">
        <v>0</v>
      </c>
      <c r="BL457" s="31">
        <v>0.1</v>
      </c>
      <c r="BM457" s="1">
        <v>0.5</v>
      </c>
      <c r="BN457" s="1">
        <v>0.1</v>
      </c>
      <c r="BO457" s="1" t="s">
        <v>118</v>
      </c>
      <c r="BP457" s="1" t="s">
        <v>98</v>
      </c>
      <c r="BX457" s="31">
        <v>0</v>
      </c>
      <c r="CE457" s="1" t="s">
        <v>325</v>
      </c>
      <c r="CL457" s="32">
        <f t="shared" si="32"/>
        <v>100</v>
      </c>
      <c r="CM457" s="1" t="e">
        <f>VLOOKUP(O457,definitions_list_lookup!$K$30:$L$54,2,0)</f>
        <v>#N/A</v>
      </c>
    </row>
    <row r="458" spans="1:91">
      <c r="A458" s="27">
        <v>43307</v>
      </c>
      <c r="B458" s="1" t="s">
        <v>225</v>
      </c>
      <c r="D458" s="1" t="s">
        <v>86</v>
      </c>
      <c r="E458" s="1">
        <v>104</v>
      </c>
      <c r="F458" s="1">
        <v>2</v>
      </c>
      <c r="G458" s="2" t="str">
        <f t="shared" si="30"/>
        <v>104-2</v>
      </c>
      <c r="H458" s="1">
        <v>0</v>
      </c>
      <c r="I458" s="1">
        <v>73</v>
      </c>
      <c r="J458" s="3" t="str">
        <f>IF(((VLOOKUP($G458,Depth_Lookup!$A$3:$J$561,9,0))-(I458/100))&gt;=0,"Good","Too Long")</f>
        <v>Good</v>
      </c>
      <c r="K458" s="28">
        <f>(VLOOKUP($G458,Depth_Lookup!$A$3:$J$561,10,0))+(H458/100)</f>
        <v>234.51499999999999</v>
      </c>
      <c r="L458" s="28">
        <f>(VLOOKUP($G458,Depth_Lookup!$A$3:$J$561,10,0))+(I458/100)</f>
        <v>235.24499999999998</v>
      </c>
      <c r="M458" s="29" t="s">
        <v>324</v>
      </c>
      <c r="N458" s="1">
        <v>3</v>
      </c>
      <c r="P458" s="1" t="s">
        <v>202</v>
      </c>
      <c r="Q458" s="2" t="str">
        <f t="shared" si="31"/>
        <v xml:space="preserve"> Harzburgite</v>
      </c>
      <c r="R458" s="1" t="s">
        <v>100</v>
      </c>
      <c r="S458" s="1" t="str">
        <f t="shared" si="33"/>
        <v>Intrusive</v>
      </c>
      <c r="T458" s="1" t="s">
        <v>101</v>
      </c>
      <c r="U458" s="1" t="s">
        <v>102</v>
      </c>
      <c r="V458" s="1" t="s">
        <v>131</v>
      </c>
      <c r="W458" s="30">
        <f>VLOOKUP(V458,definitions_list_lookup!$A$13:$B$19,2,0)</f>
        <v>4</v>
      </c>
      <c r="X458" s="1" t="s">
        <v>94</v>
      </c>
      <c r="Y458" s="1" t="s">
        <v>203</v>
      </c>
      <c r="AD458" s="6" t="s">
        <v>89</v>
      </c>
      <c r="AE458" s="2">
        <f>VLOOKUP(AD458,definitions_list_lookup!$V$13:$W$16,2,0)</f>
        <v>0</v>
      </c>
      <c r="AH458" s="31">
        <v>84.9</v>
      </c>
      <c r="AI458" s="1">
        <v>2</v>
      </c>
      <c r="AJ458" s="1">
        <v>1</v>
      </c>
      <c r="AK458" s="1" t="s">
        <v>97</v>
      </c>
      <c r="AL458" s="1" t="s">
        <v>98</v>
      </c>
      <c r="AN458" s="31">
        <v>0</v>
      </c>
      <c r="AT458" s="31">
        <v>0</v>
      </c>
      <c r="AZ458" s="31">
        <v>15</v>
      </c>
      <c r="BA458" s="1">
        <v>6</v>
      </c>
      <c r="BB458" s="1">
        <v>2.5</v>
      </c>
      <c r="BC458" s="1" t="s">
        <v>125</v>
      </c>
      <c r="BD458" s="1" t="s">
        <v>98</v>
      </c>
      <c r="BF458" s="31">
        <v>0</v>
      </c>
      <c r="BL458" s="31">
        <v>0.1</v>
      </c>
      <c r="BM458" s="1">
        <v>0.5</v>
      </c>
      <c r="BN458" s="1">
        <v>0.1</v>
      </c>
      <c r="BO458" s="1" t="s">
        <v>118</v>
      </c>
      <c r="BP458" s="1" t="s">
        <v>98</v>
      </c>
      <c r="BX458" s="31">
        <v>0</v>
      </c>
      <c r="CE458" s="1" t="s">
        <v>325</v>
      </c>
      <c r="CL458" s="32">
        <f t="shared" si="32"/>
        <v>100</v>
      </c>
      <c r="CM458" s="1" t="e">
        <f>VLOOKUP(O458,definitions_list_lookup!$K$30:$L$54,2,0)</f>
        <v>#N/A</v>
      </c>
    </row>
    <row r="459" spans="1:91">
      <c r="A459" s="27">
        <v>43307</v>
      </c>
      <c r="B459" s="1" t="s">
        <v>225</v>
      </c>
      <c r="D459" s="1" t="s">
        <v>86</v>
      </c>
      <c r="E459" s="1">
        <v>104</v>
      </c>
      <c r="F459" s="1">
        <v>2</v>
      </c>
      <c r="G459" s="2" t="str">
        <f t="shared" si="30"/>
        <v>104-2</v>
      </c>
      <c r="H459" s="1">
        <v>73</v>
      </c>
      <c r="I459" s="1">
        <v>76.5</v>
      </c>
      <c r="J459" s="3" t="str">
        <f>IF(((VLOOKUP($G459,Depth_Lookup!$A$3:$J$561,9,0))-(I459/100))&gt;=0,"Good","Too Long")</f>
        <v>Good</v>
      </c>
      <c r="K459" s="28">
        <f>(VLOOKUP($G459,Depth_Lookup!$A$3:$J$561,10,0))+(H459/100)</f>
        <v>235.24499999999998</v>
      </c>
      <c r="L459" s="28">
        <f>(VLOOKUP($G459,Depth_Lookup!$A$3:$J$561,10,0))+(I459/100)</f>
        <v>235.27999999999997</v>
      </c>
      <c r="M459" s="29" t="s">
        <v>326</v>
      </c>
      <c r="N459" s="1">
        <v>2</v>
      </c>
      <c r="P459" s="1" t="s">
        <v>130</v>
      </c>
      <c r="Q459" s="2" t="str">
        <f t="shared" si="31"/>
        <v xml:space="preserve"> Olivine gabbro</v>
      </c>
      <c r="R459" s="1" t="s">
        <v>105</v>
      </c>
      <c r="S459" s="1" t="str">
        <f t="shared" si="33"/>
        <v>Continuous</v>
      </c>
      <c r="T459" s="1" t="s">
        <v>101</v>
      </c>
      <c r="U459" s="1" t="s">
        <v>102</v>
      </c>
      <c r="V459" s="1" t="s">
        <v>112</v>
      </c>
      <c r="W459" s="30">
        <f>VLOOKUP(V459,definitions_list_lookup!$A$13:$B$19,2,0)</f>
        <v>5</v>
      </c>
      <c r="X459" s="1" t="s">
        <v>94</v>
      </c>
      <c r="Y459" s="1" t="s">
        <v>95</v>
      </c>
      <c r="AD459" s="6" t="s">
        <v>89</v>
      </c>
      <c r="AE459" s="2">
        <f>VLOOKUP(AD459,definitions_list_lookup!$V$13:$W$16,2,0)</f>
        <v>0</v>
      </c>
      <c r="AH459" s="31">
        <v>5</v>
      </c>
      <c r="AI459" s="1">
        <v>4</v>
      </c>
      <c r="AJ459" s="1">
        <v>1.5</v>
      </c>
      <c r="AK459" s="1" t="s">
        <v>308</v>
      </c>
      <c r="AL459" s="1" t="s">
        <v>98</v>
      </c>
      <c r="AN459" s="31">
        <v>55</v>
      </c>
      <c r="AO459" s="1">
        <v>3</v>
      </c>
      <c r="AP459" s="1">
        <v>2</v>
      </c>
      <c r="AQ459" s="1" t="s">
        <v>151</v>
      </c>
      <c r="AR459" s="1" t="s">
        <v>113</v>
      </c>
      <c r="AT459" s="31">
        <v>40</v>
      </c>
      <c r="AU459" s="1">
        <v>2</v>
      </c>
      <c r="AV459" s="1">
        <v>1.5</v>
      </c>
      <c r="AW459" s="1" t="s">
        <v>97</v>
      </c>
      <c r="AX459" s="1" t="s">
        <v>98</v>
      </c>
      <c r="AZ459" s="31">
        <v>0</v>
      </c>
      <c r="BF459" s="31">
        <v>0</v>
      </c>
      <c r="BL459" s="31">
        <v>0</v>
      </c>
      <c r="BX459" s="31">
        <v>0</v>
      </c>
      <c r="CD459" s="1" t="s">
        <v>327</v>
      </c>
      <c r="CE459" s="1" t="s">
        <v>290</v>
      </c>
      <c r="CL459" s="32">
        <f t="shared" si="32"/>
        <v>100</v>
      </c>
      <c r="CM459" s="1" t="e">
        <f>VLOOKUP(O459,definitions_list_lookup!$K$30:$L$54,2,0)</f>
        <v>#N/A</v>
      </c>
    </row>
    <row r="460" spans="1:91">
      <c r="A460" s="27">
        <v>43307</v>
      </c>
      <c r="B460" s="1" t="s">
        <v>225</v>
      </c>
      <c r="D460" s="1" t="s">
        <v>86</v>
      </c>
      <c r="E460" s="1">
        <v>104</v>
      </c>
      <c r="F460" s="1">
        <v>3</v>
      </c>
      <c r="G460" s="2" t="str">
        <f t="shared" si="30"/>
        <v>104-3</v>
      </c>
      <c r="H460" s="1">
        <v>0</v>
      </c>
      <c r="I460" s="1">
        <v>3</v>
      </c>
      <c r="J460" s="3" t="str">
        <f>IF(((VLOOKUP($G460,Depth_Lookup!$A$3:$J$561,9,0))-(I460/100))&gt;=0,"Good","Too Long")</f>
        <v>Good</v>
      </c>
      <c r="K460" s="28">
        <f>(VLOOKUP($G460,Depth_Lookup!$A$3:$J$561,10,0))+(H460/100)</f>
        <v>235.28</v>
      </c>
      <c r="L460" s="28">
        <f>(VLOOKUP($G460,Depth_Lookup!$A$3:$J$561,10,0))+(I460/100)</f>
        <v>235.31</v>
      </c>
      <c r="M460" s="29" t="s">
        <v>326</v>
      </c>
      <c r="N460" s="1">
        <v>2</v>
      </c>
      <c r="P460" s="1" t="s">
        <v>130</v>
      </c>
      <c r="Q460" s="2" t="str">
        <f t="shared" si="31"/>
        <v xml:space="preserve"> Olivine gabbro</v>
      </c>
      <c r="R460" s="1" t="s">
        <v>100</v>
      </c>
      <c r="S460" s="1" t="str">
        <f t="shared" si="33"/>
        <v>Intrusive</v>
      </c>
      <c r="V460" s="1" t="s">
        <v>112</v>
      </c>
      <c r="W460" s="30">
        <f>VLOOKUP(V460,definitions_list_lookup!$A$13:$B$19,2,0)</f>
        <v>5</v>
      </c>
      <c r="X460" s="1" t="s">
        <v>94</v>
      </c>
      <c r="Y460" s="1" t="s">
        <v>95</v>
      </c>
      <c r="AD460" s="6" t="s">
        <v>89</v>
      </c>
      <c r="AE460" s="2">
        <f>VLOOKUP(AD460,definitions_list_lookup!$V$13:$W$16,2,0)</f>
        <v>0</v>
      </c>
      <c r="AH460" s="31">
        <v>5</v>
      </c>
      <c r="AI460" s="1">
        <v>4</v>
      </c>
      <c r="AJ460" s="1">
        <v>1.5</v>
      </c>
      <c r="AK460" s="1" t="s">
        <v>308</v>
      </c>
      <c r="AL460" s="1" t="s">
        <v>98</v>
      </c>
      <c r="AN460" s="31">
        <v>55</v>
      </c>
      <c r="AO460" s="1">
        <v>3</v>
      </c>
      <c r="AP460" s="1">
        <v>2</v>
      </c>
      <c r="AQ460" s="1" t="s">
        <v>151</v>
      </c>
      <c r="AR460" s="1" t="s">
        <v>113</v>
      </c>
      <c r="AT460" s="31">
        <v>40</v>
      </c>
      <c r="AU460" s="1">
        <v>2</v>
      </c>
      <c r="AV460" s="1">
        <v>1.5</v>
      </c>
      <c r="AW460" s="1" t="s">
        <v>97</v>
      </c>
      <c r="AX460" s="1" t="s">
        <v>98</v>
      </c>
      <c r="AZ460" s="31">
        <v>0</v>
      </c>
      <c r="BF460" s="31">
        <v>0</v>
      </c>
      <c r="BL460" s="31">
        <v>0</v>
      </c>
      <c r="BX460" s="31">
        <v>0</v>
      </c>
      <c r="CD460" s="1" t="s">
        <v>327</v>
      </c>
      <c r="CE460" s="1" t="s">
        <v>290</v>
      </c>
      <c r="CL460" s="32">
        <f t="shared" si="32"/>
        <v>100</v>
      </c>
      <c r="CM460" s="1" t="e">
        <f>VLOOKUP(O460,definitions_list_lookup!$K$30:$L$54,2,0)</f>
        <v>#N/A</v>
      </c>
    </row>
    <row r="461" spans="1:91">
      <c r="A461" s="27">
        <v>43307</v>
      </c>
      <c r="B461" s="1" t="s">
        <v>225</v>
      </c>
      <c r="D461" s="1" t="s">
        <v>86</v>
      </c>
      <c r="E461" s="1">
        <v>104</v>
      </c>
      <c r="F461" s="1">
        <v>3</v>
      </c>
      <c r="G461" s="2" t="str">
        <f t="shared" si="30"/>
        <v>104-3</v>
      </c>
      <c r="H461" s="1">
        <v>3</v>
      </c>
      <c r="I461" s="1">
        <v>75.5</v>
      </c>
      <c r="J461" s="3" t="str">
        <f>IF(((VLOOKUP($G461,Depth_Lookup!$A$3:$J$561,9,0))-(I461/100))&gt;=0,"Good","Too Long")</f>
        <v>Good</v>
      </c>
      <c r="K461" s="28">
        <f>(VLOOKUP($G461,Depth_Lookup!$A$3:$J$561,10,0))+(H461/100)</f>
        <v>235.31</v>
      </c>
      <c r="L461" s="28">
        <f>(VLOOKUP($G461,Depth_Lookup!$A$3:$J$561,10,0))+(I461/100)</f>
        <v>236.035</v>
      </c>
      <c r="M461" s="29" t="s">
        <v>328</v>
      </c>
      <c r="N461" s="1">
        <v>7</v>
      </c>
      <c r="P461" s="1" t="s">
        <v>202</v>
      </c>
      <c r="Q461" s="2" t="str">
        <f t="shared" si="31"/>
        <v xml:space="preserve"> Harzburgite</v>
      </c>
      <c r="R461" s="1" t="s">
        <v>105</v>
      </c>
      <c r="S461" s="1" t="str">
        <f t="shared" si="33"/>
        <v>Continuous</v>
      </c>
      <c r="T461" s="1" t="s">
        <v>101</v>
      </c>
      <c r="U461" s="1" t="s">
        <v>102</v>
      </c>
      <c r="V461" s="1" t="s">
        <v>131</v>
      </c>
      <c r="W461" s="30">
        <f>VLOOKUP(V461,definitions_list_lookup!$A$13:$B$19,2,0)</f>
        <v>4</v>
      </c>
      <c r="X461" s="1" t="s">
        <v>94</v>
      </c>
      <c r="Y461" s="1" t="s">
        <v>203</v>
      </c>
      <c r="AD461" s="6" t="s">
        <v>89</v>
      </c>
      <c r="AE461" s="2">
        <f>VLOOKUP(AD461,definitions_list_lookup!$V$13:$W$16,2,0)</f>
        <v>0</v>
      </c>
      <c r="AH461" s="31">
        <v>84.9</v>
      </c>
      <c r="AI461" s="1">
        <v>1.5</v>
      </c>
      <c r="AJ461" s="1">
        <v>1</v>
      </c>
      <c r="AK461" s="1" t="s">
        <v>97</v>
      </c>
      <c r="AL461" s="1" t="s">
        <v>98</v>
      </c>
      <c r="AN461" s="31">
        <v>0</v>
      </c>
      <c r="AT461" s="31">
        <v>0</v>
      </c>
      <c r="AZ461" s="31">
        <v>15</v>
      </c>
      <c r="BA461" s="1">
        <v>5</v>
      </c>
      <c r="BB461" s="1">
        <v>2.5</v>
      </c>
      <c r="BC461" s="1" t="s">
        <v>97</v>
      </c>
      <c r="BD461" s="1" t="s">
        <v>98</v>
      </c>
      <c r="BF461" s="31">
        <v>0</v>
      </c>
      <c r="BL461" s="31">
        <v>0.1</v>
      </c>
      <c r="BM461" s="1">
        <v>0.2</v>
      </c>
      <c r="BN461" s="1">
        <v>0.1</v>
      </c>
      <c r="BO461" s="1" t="s">
        <v>97</v>
      </c>
      <c r="BP461" s="1" t="s">
        <v>98</v>
      </c>
      <c r="BX461" s="31">
        <v>0</v>
      </c>
      <c r="CE461" s="1" t="s">
        <v>204</v>
      </c>
      <c r="CL461" s="32">
        <f t="shared" si="32"/>
        <v>100</v>
      </c>
      <c r="CM461" s="1" t="e">
        <f>VLOOKUP(O461,definitions_list_lookup!$K$30:$L$54,2,0)</f>
        <v>#N/A</v>
      </c>
    </row>
    <row r="462" spans="1:91">
      <c r="A462" s="27">
        <v>43307</v>
      </c>
      <c r="B462" s="1" t="s">
        <v>225</v>
      </c>
      <c r="D462" s="1" t="s">
        <v>86</v>
      </c>
      <c r="E462" s="1">
        <v>104</v>
      </c>
      <c r="F462" s="1">
        <v>4</v>
      </c>
      <c r="G462" s="2" t="str">
        <f t="shared" si="30"/>
        <v>104-4</v>
      </c>
      <c r="H462" s="1">
        <v>0</v>
      </c>
      <c r="I462" s="1">
        <v>70.5</v>
      </c>
      <c r="J462" s="3" t="str">
        <f>IF(((VLOOKUP($G462,Depth_Lookup!$A$3:$J$561,9,0))-(I462/100))&gt;=0,"Good","Too Long")</f>
        <v>Good</v>
      </c>
      <c r="K462" s="28">
        <f>(VLOOKUP($G462,Depth_Lookup!$A$3:$J$561,10,0))+(H462/100)</f>
        <v>236.035</v>
      </c>
      <c r="L462" s="28">
        <f>(VLOOKUP($G462,Depth_Lookup!$A$3:$J$561,10,0))+(I462/100)</f>
        <v>236.74</v>
      </c>
      <c r="M462" s="29" t="s">
        <v>328</v>
      </c>
      <c r="N462" s="1">
        <v>7</v>
      </c>
      <c r="P462" s="1" t="s">
        <v>202</v>
      </c>
      <c r="Q462" s="2" t="str">
        <f t="shared" si="31"/>
        <v xml:space="preserve"> Harzburgite</v>
      </c>
      <c r="R462" s="1" t="s">
        <v>100</v>
      </c>
      <c r="S462" s="1" t="str">
        <f t="shared" si="33"/>
        <v>Continuous</v>
      </c>
      <c r="V462" s="1" t="s">
        <v>131</v>
      </c>
      <c r="W462" s="30">
        <f>VLOOKUP(V462,definitions_list_lookup!$A$13:$B$19,2,0)</f>
        <v>4</v>
      </c>
      <c r="X462" s="1" t="s">
        <v>94</v>
      </c>
      <c r="Y462" s="1" t="s">
        <v>203</v>
      </c>
      <c r="AD462" s="6" t="s">
        <v>89</v>
      </c>
      <c r="AE462" s="2">
        <f>VLOOKUP(AD462,definitions_list_lookup!$V$13:$W$16,2,0)</f>
        <v>0</v>
      </c>
      <c r="AH462" s="31">
        <v>84.9</v>
      </c>
      <c r="AI462" s="1">
        <v>1.5</v>
      </c>
      <c r="AJ462" s="1">
        <v>1</v>
      </c>
      <c r="AK462" s="1" t="s">
        <v>97</v>
      </c>
      <c r="AL462" s="1" t="s">
        <v>98</v>
      </c>
      <c r="AN462" s="31">
        <v>0</v>
      </c>
      <c r="AT462" s="31">
        <v>0</v>
      </c>
      <c r="AZ462" s="31">
        <v>15</v>
      </c>
      <c r="BA462" s="1">
        <v>5</v>
      </c>
      <c r="BB462" s="1">
        <v>2.5</v>
      </c>
      <c r="BC462" s="1" t="s">
        <v>97</v>
      </c>
      <c r="BD462" s="1" t="s">
        <v>98</v>
      </c>
      <c r="BF462" s="31">
        <v>0</v>
      </c>
      <c r="BL462" s="31">
        <v>0.1</v>
      </c>
      <c r="BM462" s="1">
        <v>0.2</v>
      </c>
      <c r="BN462" s="1">
        <v>0.1</v>
      </c>
      <c r="BO462" s="1" t="s">
        <v>97</v>
      </c>
      <c r="BP462" s="1" t="s">
        <v>98</v>
      </c>
      <c r="BX462" s="31">
        <v>0</v>
      </c>
      <c r="CE462" s="1" t="s">
        <v>204</v>
      </c>
      <c r="CL462" s="32">
        <f t="shared" si="32"/>
        <v>100</v>
      </c>
      <c r="CM462" s="1" t="e">
        <f>VLOOKUP(O462,definitions_list_lookup!$K$30:$L$54,2,0)</f>
        <v>#N/A</v>
      </c>
    </row>
    <row r="463" spans="1:91">
      <c r="A463" s="27">
        <v>43307</v>
      </c>
      <c r="B463" s="1" t="s">
        <v>225</v>
      </c>
      <c r="D463" s="1" t="s">
        <v>86</v>
      </c>
      <c r="E463" s="1">
        <v>105</v>
      </c>
      <c r="F463" s="1">
        <v>1</v>
      </c>
      <c r="G463" s="2" t="str">
        <f t="shared" si="30"/>
        <v>105-1</v>
      </c>
      <c r="H463" s="1">
        <v>0</v>
      </c>
      <c r="I463" s="1">
        <v>27</v>
      </c>
      <c r="J463" s="3" t="str">
        <f>IF(((VLOOKUP($G463,Depth_Lookup!$A$3:$J$561,9,0))-(I463/100))&gt;=0,"Good","Too Long")</f>
        <v>Good</v>
      </c>
      <c r="K463" s="28">
        <f>(VLOOKUP($G463,Depth_Lookup!$A$3:$J$561,10,0))+(H463/100)</f>
        <v>236.6</v>
      </c>
      <c r="L463" s="28">
        <f>(VLOOKUP($G463,Depth_Lookup!$A$3:$J$561,10,0))+(I463/100)</f>
        <v>236.87</v>
      </c>
      <c r="M463" s="29" t="s">
        <v>328</v>
      </c>
      <c r="N463" s="1">
        <v>7</v>
      </c>
      <c r="P463" s="1" t="s">
        <v>202</v>
      </c>
      <c r="Q463" s="2" t="str">
        <f t="shared" si="31"/>
        <v xml:space="preserve"> Harzburgite</v>
      </c>
      <c r="R463" s="1" t="s">
        <v>100</v>
      </c>
      <c r="S463" s="1" t="str">
        <f t="shared" si="33"/>
        <v>Modal</v>
      </c>
      <c r="V463" s="1" t="s">
        <v>131</v>
      </c>
      <c r="W463" s="30">
        <f>VLOOKUP(V463,definitions_list_lookup!$A$13:$B$19,2,0)</f>
        <v>4</v>
      </c>
      <c r="X463" s="1" t="s">
        <v>94</v>
      </c>
      <c r="Y463" s="1" t="s">
        <v>203</v>
      </c>
      <c r="AD463" s="6" t="s">
        <v>89</v>
      </c>
      <c r="AE463" s="2">
        <f>VLOOKUP(AD463,definitions_list_lookup!$V$13:$W$16,2,0)</f>
        <v>0</v>
      </c>
      <c r="AH463" s="31">
        <v>84.9</v>
      </c>
      <c r="AI463" s="1">
        <v>1.5</v>
      </c>
      <c r="AJ463" s="1">
        <v>1</v>
      </c>
      <c r="AK463" s="1" t="s">
        <v>97</v>
      </c>
      <c r="AL463" s="1" t="s">
        <v>98</v>
      </c>
      <c r="AN463" s="31">
        <v>0</v>
      </c>
      <c r="AT463" s="31">
        <v>0</v>
      </c>
      <c r="AZ463" s="31">
        <v>15</v>
      </c>
      <c r="BA463" s="1">
        <v>5</v>
      </c>
      <c r="BB463" s="1">
        <v>2.5</v>
      </c>
      <c r="BC463" s="1" t="s">
        <v>97</v>
      </c>
      <c r="BD463" s="1" t="s">
        <v>98</v>
      </c>
      <c r="BF463" s="31">
        <v>0</v>
      </c>
      <c r="BL463" s="31">
        <v>0.1</v>
      </c>
      <c r="BM463" s="1">
        <v>0.2</v>
      </c>
      <c r="BN463" s="1">
        <v>0.1</v>
      </c>
      <c r="BO463" s="1" t="s">
        <v>97</v>
      </c>
      <c r="BP463" s="1" t="s">
        <v>98</v>
      </c>
      <c r="BX463" s="31">
        <v>0</v>
      </c>
      <c r="CE463" s="1" t="s">
        <v>204</v>
      </c>
      <c r="CL463" s="32">
        <f t="shared" si="32"/>
        <v>100</v>
      </c>
      <c r="CM463" s="1" t="e">
        <f>VLOOKUP(O463,definitions_list_lookup!$K$30:$L$54,2,0)</f>
        <v>#N/A</v>
      </c>
    </row>
    <row r="464" spans="1:91">
      <c r="A464" s="27">
        <v>43307</v>
      </c>
      <c r="B464" s="1" t="s">
        <v>225</v>
      </c>
      <c r="D464" s="1" t="s">
        <v>86</v>
      </c>
      <c r="E464" s="1">
        <v>105</v>
      </c>
      <c r="F464" s="1">
        <v>1</v>
      </c>
      <c r="G464" s="2" t="str">
        <f t="shared" si="30"/>
        <v>105-1</v>
      </c>
      <c r="H464" s="1">
        <v>27</v>
      </c>
      <c r="I464" s="1">
        <v>67.5</v>
      </c>
      <c r="J464" s="3" t="str">
        <f>IF(((VLOOKUP($G464,Depth_Lookup!$A$3:$J$561,9,0))-(I464/100))&gt;=0,"Good","Too Long")</f>
        <v>Good</v>
      </c>
      <c r="K464" s="28">
        <f>(VLOOKUP($G464,Depth_Lookup!$A$3:$J$561,10,0))+(H464/100)</f>
        <v>236.87</v>
      </c>
      <c r="L464" s="28">
        <f>(VLOOKUP($G464,Depth_Lookup!$A$3:$J$561,10,0))+(I464/100)</f>
        <v>237.27500000000001</v>
      </c>
      <c r="M464" s="29">
        <v>51</v>
      </c>
      <c r="N464" s="1" t="s">
        <v>87</v>
      </c>
      <c r="O464" s="1" t="s">
        <v>207</v>
      </c>
      <c r="P464" s="1" t="s">
        <v>91</v>
      </c>
      <c r="Q464" s="2" t="str">
        <f t="shared" si="31"/>
        <v>Orthopyroxene-bearing  Dunite</v>
      </c>
      <c r="R464" s="1" t="s">
        <v>120</v>
      </c>
      <c r="S464" s="1" t="str">
        <f t="shared" si="33"/>
        <v>Continuous</v>
      </c>
      <c r="T464" s="1" t="s">
        <v>121</v>
      </c>
      <c r="U464" s="1" t="s">
        <v>102</v>
      </c>
      <c r="V464" s="1" t="s">
        <v>131</v>
      </c>
      <c r="W464" s="30">
        <f>VLOOKUP(V464,definitions_list_lookup!$A$13:$B$19,2,0)</f>
        <v>4</v>
      </c>
      <c r="X464" s="1" t="s">
        <v>94</v>
      </c>
      <c r="Y464" s="1" t="s">
        <v>95</v>
      </c>
      <c r="AD464" s="6" t="s">
        <v>89</v>
      </c>
      <c r="AE464" s="2">
        <f>VLOOKUP(AD464,definitions_list_lookup!$V$13:$W$16,2,0)</f>
        <v>0</v>
      </c>
      <c r="AH464" s="31">
        <v>96.9</v>
      </c>
      <c r="AI464" s="1">
        <v>2</v>
      </c>
      <c r="AJ464" s="1">
        <v>1</v>
      </c>
      <c r="AK464" s="1" t="s">
        <v>97</v>
      </c>
      <c r="AL464" s="1" t="s">
        <v>98</v>
      </c>
      <c r="AN464" s="31">
        <v>0</v>
      </c>
      <c r="AT464" s="31">
        <v>0</v>
      </c>
      <c r="AZ464" s="31">
        <v>3</v>
      </c>
      <c r="BA464" s="1">
        <v>4</v>
      </c>
      <c r="BB464" s="1">
        <v>2</v>
      </c>
      <c r="BC464" s="1" t="s">
        <v>97</v>
      </c>
      <c r="BD464" s="1" t="s">
        <v>98</v>
      </c>
      <c r="BE464" s="1" t="s">
        <v>302</v>
      </c>
      <c r="BF464" s="31">
        <v>0</v>
      </c>
      <c r="BL464" s="31">
        <v>0.1</v>
      </c>
      <c r="BM464" s="1">
        <v>0.1</v>
      </c>
      <c r="BN464" s="1">
        <v>0.1</v>
      </c>
      <c r="BO464" s="1" t="s">
        <v>118</v>
      </c>
      <c r="BP464" s="1" t="s">
        <v>98</v>
      </c>
      <c r="BX464" s="31">
        <v>0</v>
      </c>
      <c r="CE464" s="1" t="s">
        <v>329</v>
      </c>
      <c r="CL464" s="32">
        <f t="shared" si="32"/>
        <v>100</v>
      </c>
      <c r="CM464" s="1" t="str">
        <f>VLOOKUP(O464,definitions_list_lookup!$K$30:$L$54,2,0)</f>
        <v>Opx-b</v>
      </c>
    </row>
    <row r="465" spans="1:91">
      <c r="A465" s="27">
        <v>43307</v>
      </c>
      <c r="B465" s="1" t="s">
        <v>225</v>
      </c>
      <c r="D465" s="1" t="s">
        <v>86</v>
      </c>
      <c r="E465" s="1">
        <v>105</v>
      </c>
      <c r="F465" s="1">
        <v>2</v>
      </c>
      <c r="G465" s="2" t="str">
        <f t="shared" si="30"/>
        <v>105-2</v>
      </c>
      <c r="H465" s="1">
        <v>0</v>
      </c>
      <c r="I465" s="1">
        <v>5</v>
      </c>
      <c r="J465" s="3" t="str">
        <f>IF(((VLOOKUP($G465,Depth_Lookup!$A$3:$J$561,9,0))-(I465/100))&gt;=0,"Good","Too Long")</f>
        <v>Good</v>
      </c>
      <c r="K465" s="28">
        <f>(VLOOKUP($G465,Depth_Lookup!$A$3:$J$561,10,0))+(H465/100)</f>
        <v>237.27500000000001</v>
      </c>
      <c r="L465" s="28">
        <f>(VLOOKUP($G465,Depth_Lookup!$A$3:$J$561,10,0))+(I465/100)</f>
        <v>237.32500000000002</v>
      </c>
      <c r="M465" s="29">
        <v>51</v>
      </c>
      <c r="N465" s="1" t="s">
        <v>87</v>
      </c>
      <c r="O465" s="1" t="s">
        <v>207</v>
      </c>
      <c r="P465" s="1" t="s">
        <v>91</v>
      </c>
      <c r="Q465" s="2" t="str">
        <f t="shared" si="31"/>
        <v>Orthopyroxene-bearing  Dunite</v>
      </c>
      <c r="R465" s="1" t="s">
        <v>100</v>
      </c>
      <c r="S465" s="1" t="str">
        <f t="shared" si="33"/>
        <v>Modal</v>
      </c>
      <c r="V465" s="1" t="s">
        <v>131</v>
      </c>
      <c r="W465" s="30">
        <f>VLOOKUP(V465,definitions_list_lookup!$A$13:$B$19,2,0)</f>
        <v>4</v>
      </c>
      <c r="X465" s="1" t="s">
        <v>94</v>
      </c>
      <c r="Y465" s="1" t="s">
        <v>95</v>
      </c>
      <c r="AD465" s="6" t="s">
        <v>89</v>
      </c>
      <c r="AE465" s="2">
        <f>VLOOKUP(AD465,definitions_list_lookup!$V$13:$W$16,2,0)</f>
        <v>0</v>
      </c>
      <c r="AH465" s="31">
        <v>96.9</v>
      </c>
      <c r="AI465" s="1">
        <v>2</v>
      </c>
      <c r="AJ465" s="1">
        <v>1</v>
      </c>
      <c r="AK465" s="1" t="s">
        <v>97</v>
      </c>
      <c r="AL465" s="1" t="s">
        <v>98</v>
      </c>
      <c r="AN465" s="31">
        <v>0</v>
      </c>
      <c r="AT465" s="31">
        <v>0</v>
      </c>
      <c r="AZ465" s="31">
        <v>3</v>
      </c>
      <c r="BA465" s="1">
        <v>4</v>
      </c>
      <c r="BB465" s="1">
        <v>2</v>
      </c>
      <c r="BC465" s="1" t="s">
        <v>97</v>
      </c>
      <c r="BD465" s="1" t="s">
        <v>98</v>
      </c>
      <c r="BE465" s="1" t="s">
        <v>302</v>
      </c>
      <c r="BF465" s="31">
        <v>0</v>
      </c>
      <c r="BL465" s="31">
        <v>0.1</v>
      </c>
      <c r="BM465" s="1">
        <v>0.1</v>
      </c>
      <c r="BN465" s="1">
        <v>0.1</v>
      </c>
      <c r="BO465" s="1" t="s">
        <v>118</v>
      </c>
      <c r="BP465" s="1" t="s">
        <v>98</v>
      </c>
      <c r="BX465" s="31">
        <v>0</v>
      </c>
      <c r="CE465" s="1" t="s">
        <v>329</v>
      </c>
      <c r="CL465" s="32">
        <f t="shared" si="32"/>
        <v>100</v>
      </c>
      <c r="CM465" s="1" t="str">
        <f>VLOOKUP(O465,definitions_list_lookup!$K$30:$L$54,2,0)</f>
        <v>Opx-b</v>
      </c>
    </row>
    <row r="466" spans="1:91">
      <c r="A466" s="27">
        <v>43307</v>
      </c>
      <c r="B466" s="1" t="s">
        <v>225</v>
      </c>
      <c r="D466" s="1" t="s">
        <v>86</v>
      </c>
      <c r="E466" s="1">
        <v>105</v>
      </c>
      <c r="F466" s="1">
        <v>2</v>
      </c>
      <c r="G466" s="2" t="str">
        <f t="shared" si="30"/>
        <v>105-2</v>
      </c>
      <c r="H466" s="1">
        <v>5</v>
      </c>
      <c r="I466" s="1">
        <v>83</v>
      </c>
      <c r="J466" s="3" t="str">
        <f>IF(((VLOOKUP($G466,Depth_Lookup!$A$3:$J$561,9,0))-(I466/100))&gt;=0,"Good","Too Long")</f>
        <v>Good</v>
      </c>
      <c r="K466" s="28">
        <f>(VLOOKUP($G466,Depth_Lookup!$A$3:$J$561,10,0))+(H466/100)</f>
        <v>237.32500000000002</v>
      </c>
      <c r="L466" s="28">
        <f>(VLOOKUP($G466,Depth_Lookup!$A$3:$J$561,10,0))+(I466/100)</f>
        <v>238.10500000000002</v>
      </c>
      <c r="M466" s="29">
        <v>52</v>
      </c>
      <c r="N466" s="1" t="s">
        <v>87</v>
      </c>
      <c r="P466" s="1" t="s">
        <v>202</v>
      </c>
      <c r="Q466" s="2" t="str">
        <f t="shared" si="31"/>
        <v xml:space="preserve"> Harzburgite</v>
      </c>
      <c r="R466" s="1" t="s">
        <v>120</v>
      </c>
      <c r="S466" s="1" t="str">
        <f t="shared" si="33"/>
        <v>Continuous</v>
      </c>
      <c r="T466" s="1" t="s">
        <v>101</v>
      </c>
      <c r="U466" s="1" t="s">
        <v>102</v>
      </c>
      <c r="V466" s="1" t="s">
        <v>131</v>
      </c>
      <c r="W466" s="30">
        <f>VLOOKUP(V466,definitions_list_lookup!$A$13:$B$19,2,0)</f>
        <v>4</v>
      </c>
      <c r="X466" s="1" t="s">
        <v>94</v>
      </c>
      <c r="Y466" s="1" t="s">
        <v>203</v>
      </c>
      <c r="AD466" s="6" t="s">
        <v>89</v>
      </c>
      <c r="AE466" s="2">
        <f>VLOOKUP(AD466,definitions_list_lookup!$V$13:$W$16,2,0)</f>
        <v>0</v>
      </c>
      <c r="AH466" s="31">
        <v>84.9</v>
      </c>
      <c r="AI466" s="1">
        <v>1.5</v>
      </c>
      <c r="AJ466" s="1">
        <v>1</v>
      </c>
      <c r="AK466" s="1" t="s">
        <v>97</v>
      </c>
      <c r="AL466" s="1" t="s">
        <v>98</v>
      </c>
      <c r="AN466" s="31">
        <v>0</v>
      </c>
      <c r="AT466" s="31">
        <v>0</v>
      </c>
      <c r="AZ466" s="31">
        <v>15</v>
      </c>
      <c r="BA466" s="1">
        <v>5</v>
      </c>
      <c r="BB466" s="1">
        <v>2.5</v>
      </c>
      <c r="BC466" s="1" t="s">
        <v>125</v>
      </c>
      <c r="BD466" s="1" t="s">
        <v>98</v>
      </c>
      <c r="BF466" s="31">
        <v>0</v>
      </c>
      <c r="BL466" s="31">
        <v>0.1</v>
      </c>
      <c r="BM466" s="1">
        <v>0.5</v>
      </c>
      <c r="BN466" s="1">
        <v>0.2</v>
      </c>
      <c r="BO466" s="1" t="s">
        <v>118</v>
      </c>
      <c r="BP466" s="1" t="s">
        <v>98</v>
      </c>
      <c r="BX466" s="31">
        <v>0</v>
      </c>
      <c r="CE466" s="1" t="s">
        <v>204</v>
      </c>
      <c r="CL466" s="32">
        <f t="shared" si="32"/>
        <v>100</v>
      </c>
      <c r="CM466" s="1" t="e">
        <f>VLOOKUP(O466,definitions_list_lookup!$K$30:$L$54,2,0)</f>
        <v>#N/A</v>
      </c>
    </row>
    <row r="467" spans="1:91">
      <c r="A467" s="27">
        <v>43307</v>
      </c>
      <c r="B467" s="1" t="s">
        <v>225</v>
      </c>
      <c r="D467" s="1" t="s">
        <v>86</v>
      </c>
      <c r="E467" s="1">
        <v>105</v>
      </c>
      <c r="F467" s="1">
        <v>3</v>
      </c>
      <c r="G467" s="2" t="str">
        <f t="shared" si="30"/>
        <v>105-3</v>
      </c>
      <c r="H467" s="1">
        <v>0</v>
      </c>
      <c r="I467" s="1">
        <v>78</v>
      </c>
      <c r="J467" s="3" t="str">
        <f>IF(((VLOOKUP($G467,Depth_Lookup!$A$3:$J$561,9,0))-(I467/100))&gt;=0,"Good","Too Long")</f>
        <v>Good</v>
      </c>
      <c r="K467" s="28">
        <f>(VLOOKUP($G467,Depth_Lookup!$A$3:$J$561,10,0))+(H467/100)</f>
        <v>238.10499999999999</v>
      </c>
      <c r="L467" s="28">
        <f>(VLOOKUP($G467,Depth_Lookup!$A$3:$J$561,10,0))+(I467/100)</f>
        <v>238.88499999999999</v>
      </c>
      <c r="M467" s="29">
        <v>52</v>
      </c>
      <c r="N467" s="1" t="s">
        <v>87</v>
      </c>
      <c r="P467" s="1" t="s">
        <v>202</v>
      </c>
      <c r="Q467" s="2" t="str">
        <f t="shared" si="31"/>
        <v xml:space="preserve"> Harzburgite</v>
      </c>
      <c r="R467" s="1" t="s">
        <v>100</v>
      </c>
      <c r="S467" s="1" t="str">
        <f t="shared" si="33"/>
        <v>Continuous</v>
      </c>
      <c r="V467" s="1" t="s">
        <v>131</v>
      </c>
      <c r="W467" s="30">
        <f>VLOOKUP(V467,definitions_list_lookup!$A$13:$B$19,2,0)</f>
        <v>4</v>
      </c>
      <c r="X467" s="1" t="s">
        <v>94</v>
      </c>
      <c r="Y467" s="1" t="s">
        <v>203</v>
      </c>
      <c r="AD467" s="6" t="s">
        <v>89</v>
      </c>
      <c r="AE467" s="2">
        <f>VLOOKUP(AD467,definitions_list_lookup!$V$13:$W$16,2,0)</f>
        <v>0</v>
      </c>
      <c r="AH467" s="31">
        <v>84.9</v>
      </c>
      <c r="AI467" s="1">
        <v>1.5</v>
      </c>
      <c r="AJ467" s="1">
        <v>1</v>
      </c>
      <c r="AK467" s="1" t="s">
        <v>97</v>
      </c>
      <c r="AL467" s="1" t="s">
        <v>98</v>
      </c>
      <c r="AN467" s="31">
        <v>0</v>
      </c>
      <c r="AT467" s="31">
        <v>0</v>
      </c>
      <c r="AZ467" s="31">
        <v>15</v>
      </c>
      <c r="BA467" s="1">
        <v>5</v>
      </c>
      <c r="BB467" s="1">
        <v>2.5</v>
      </c>
      <c r="BC467" s="1" t="s">
        <v>125</v>
      </c>
      <c r="BD467" s="1" t="s">
        <v>98</v>
      </c>
      <c r="BF467" s="31">
        <v>0</v>
      </c>
      <c r="BL467" s="31">
        <v>0.1</v>
      </c>
      <c r="BM467" s="1">
        <v>0.5</v>
      </c>
      <c r="BN467" s="1">
        <v>0.2</v>
      </c>
      <c r="BO467" s="1" t="s">
        <v>118</v>
      </c>
      <c r="BP467" s="1" t="s">
        <v>98</v>
      </c>
      <c r="BX467" s="31">
        <v>0</v>
      </c>
      <c r="CE467" s="1" t="s">
        <v>204</v>
      </c>
      <c r="CL467" s="32">
        <f t="shared" si="32"/>
        <v>100</v>
      </c>
      <c r="CM467" s="1" t="e">
        <f>VLOOKUP(O467,definitions_list_lookup!$K$30:$L$54,2,0)</f>
        <v>#N/A</v>
      </c>
    </row>
    <row r="468" spans="1:91">
      <c r="A468" s="27">
        <v>43307</v>
      </c>
      <c r="B468" s="1" t="s">
        <v>225</v>
      </c>
      <c r="D468" s="1" t="s">
        <v>86</v>
      </c>
      <c r="E468" s="1">
        <v>105</v>
      </c>
      <c r="F468" s="1">
        <v>4</v>
      </c>
      <c r="G468" s="2" t="str">
        <f t="shared" si="30"/>
        <v>105-4</v>
      </c>
      <c r="H468" s="1">
        <v>0</v>
      </c>
      <c r="I468" s="1">
        <v>75</v>
      </c>
      <c r="J468" s="3" t="str">
        <f>IF(((VLOOKUP($G468,Depth_Lookup!$A$3:$J$561,9,0))-(I468/100))&gt;=0,"Good","Too Long")</f>
        <v>Good</v>
      </c>
      <c r="K468" s="28">
        <f>(VLOOKUP($G468,Depth_Lookup!$A$3:$J$561,10,0))+(H468/100)</f>
        <v>238.88499999999999</v>
      </c>
      <c r="L468" s="28">
        <f>(VLOOKUP($G468,Depth_Lookup!$A$3:$J$561,10,0))+(I468/100)</f>
        <v>239.63499999999999</v>
      </c>
      <c r="M468" s="29">
        <v>52</v>
      </c>
      <c r="N468" s="1" t="s">
        <v>87</v>
      </c>
      <c r="P468" s="1" t="s">
        <v>202</v>
      </c>
      <c r="Q468" s="2" t="str">
        <f t="shared" si="31"/>
        <v xml:space="preserve"> Harzburgite</v>
      </c>
      <c r="R468" s="1" t="s">
        <v>100</v>
      </c>
      <c r="S468" s="1" t="str">
        <f t="shared" si="33"/>
        <v>Continuous</v>
      </c>
      <c r="V468" s="1" t="s">
        <v>131</v>
      </c>
      <c r="W468" s="30">
        <f>VLOOKUP(V468,definitions_list_lookup!$A$13:$B$19,2,0)</f>
        <v>4</v>
      </c>
      <c r="X468" s="1" t="s">
        <v>94</v>
      </c>
      <c r="Y468" s="1" t="s">
        <v>203</v>
      </c>
      <c r="AD468" s="6" t="s">
        <v>89</v>
      </c>
      <c r="AE468" s="2">
        <f>VLOOKUP(AD468,definitions_list_lookup!$V$13:$W$16,2,0)</f>
        <v>0</v>
      </c>
      <c r="AH468" s="31">
        <v>84.9</v>
      </c>
      <c r="AI468" s="1">
        <v>1.5</v>
      </c>
      <c r="AJ468" s="1">
        <v>1</v>
      </c>
      <c r="AK468" s="1" t="s">
        <v>97</v>
      </c>
      <c r="AL468" s="1" t="s">
        <v>98</v>
      </c>
      <c r="AN468" s="31">
        <v>0</v>
      </c>
      <c r="AT468" s="31">
        <v>0</v>
      </c>
      <c r="AZ468" s="31">
        <v>15</v>
      </c>
      <c r="BA468" s="1">
        <v>5</v>
      </c>
      <c r="BB468" s="1">
        <v>2.5</v>
      </c>
      <c r="BC468" s="1" t="s">
        <v>125</v>
      </c>
      <c r="BD468" s="1" t="s">
        <v>98</v>
      </c>
      <c r="BF468" s="31">
        <v>0</v>
      </c>
      <c r="BL468" s="31">
        <v>0.1</v>
      </c>
      <c r="BM468" s="1">
        <v>0.5</v>
      </c>
      <c r="BN468" s="1">
        <v>0.2</v>
      </c>
      <c r="BO468" s="1" t="s">
        <v>118</v>
      </c>
      <c r="BP468" s="1" t="s">
        <v>98</v>
      </c>
      <c r="BX468" s="31">
        <v>0</v>
      </c>
      <c r="CE468" s="1" t="s">
        <v>204</v>
      </c>
      <c r="CL468" s="32">
        <f t="shared" si="32"/>
        <v>100</v>
      </c>
      <c r="CM468" s="1" t="e">
        <f>VLOOKUP(O468,definitions_list_lookup!$K$30:$L$54,2,0)</f>
        <v>#N/A</v>
      </c>
    </row>
    <row r="469" spans="1:91">
      <c r="A469" s="27">
        <v>43307</v>
      </c>
      <c r="B469" s="1" t="s">
        <v>225</v>
      </c>
      <c r="D469" s="1" t="s">
        <v>86</v>
      </c>
      <c r="E469" s="1">
        <v>106</v>
      </c>
      <c r="F469" s="1">
        <v>1</v>
      </c>
      <c r="G469" s="2" t="str">
        <f t="shared" si="30"/>
        <v>106-1</v>
      </c>
      <c r="H469" s="1">
        <v>0</v>
      </c>
      <c r="I469" s="1">
        <v>90.5</v>
      </c>
      <c r="J469" s="3" t="str">
        <f>IF(((VLOOKUP($G469,Depth_Lookup!$A$3:$J$561,9,0))-(I469/100))&gt;=0,"Good","Too Long")</f>
        <v>Good</v>
      </c>
      <c r="K469" s="28">
        <f>(VLOOKUP($G469,Depth_Lookup!$A$3:$J$561,10,0))+(H469/100)</f>
        <v>239.6</v>
      </c>
      <c r="L469" s="28">
        <f>(VLOOKUP($G469,Depth_Lookup!$A$3:$J$561,10,0))+(I469/100)</f>
        <v>240.505</v>
      </c>
      <c r="M469" s="29">
        <v>52</v>
      </c>
      <c r="N469" s="1" t="s">
        <v>87</v>
      </c>
      <c r="P469" s="1" t="s">
        <v>202</v>
      </c>
      <c r="Q469" s="2" t="str">
        <f t="shared" si="31"/>
        <v xml:space="preserve"> Harzburgite</v>
      </c>
      <c r="R469" s="1" t="s">
        <v>100</v>
      </c>
      <c r="S469" s="1" t="str">
        <f t="shared" si="33"/>
        <v>Continuous</v>
      </c>
      <c r="V469" s="1" t="s">
        <v>131</v>
      </c>
      <c r="W469" s="30">
        <f>VLOOKUP(V469,definitions_list_lookup!$A$13:$B$19,2,0)</f>
        <v>4</v>
      </c>
      <c r="X469" s="1" t="s">
        <v>94</v>
      </c>
      <c r="Y469" s="1" t="s">
        <v>203</v>
      </c>
      <c r="AD469" s="6" t="s">
        <v>89</v>
      </c>
      <c r="AE469" s="2">
        <f>VLOOKUP(AD469,definitions_list_lookup!$V$13:$W$16,2,0)</f>
        <v>0</v>
      </c>
      <c r="AH469" s="31">
        <v>84.9</v>
      </c>
      <c r="AI469" s="1">
        <v>1.5</v>
      </c>
      <c r="AJ469" s="1">
        <v>1</v>
      </c>
      <c r="AK469" s="1" t="s">
        <v>97</v>
      </c>
      <c r="AL469" s="1" t="s">
        <v>98</v>
      </c>
      <c r="AN469" s="31">
        <v>0</v>
      </c>
      <c r="AT469" s="31">
        <v>0</v>
      </c>
      <c r="AZ469" s="31">
        <v>15</v>
      </c>
      <c r="BA469" s="1">
        <v>5</v>
      </c>
      <c r="BB469" s="1">
        <v>2.5</v>
      </c>
      <c r="BC469" s="1" t="s">
        <v>125</v>
      </c>
      <c r="BD469" s="1" t="s">
        <v>98</v>
      </c>
      <c r="BF469" s="31">
        <v>0</v>
      </c>
      <c r="BL469" s="31">
        <v>0.1</v>
      </c>
      <c r="BM469" s="1">
        <v>0.5</v>
      </c>
      <c r="BN469" s="1">
        <v>0.2</v>
      </c>
      <c r="BO469" s="1" t="s">
        <v>118</v>
      </c>
      <c r="BP469" s="1" t="s">
        <v>98</v>
      </c>
      <c r="BX469" s="31">
        <v>0</v>
      </c>
      <c r="CE469" s="1" t="s">
        <v>204</v>
      </c>
      <c r="CL469" s="32">
        <f t="shared" si="32"/>
        <v>100</v>
      </c>
      <c r="CM469" s="1" t="e">
        <f>VLOOKUP(O469,definitions_list_lookup!$K$30:$L$54,2,0)</f>
        <v>#N/A</v>
      </c>
    </row>
    <row r="470" spans="1:91">
      <c r="A470" s="27">
        <v>43307</v>
      </c>
      <c r="B470" s="1" t="s">
        <v>225</v>
      </c>
      <c r="D470" s="1" t="s">
        <v>86</v>
      </c>
      <c r="E470" s="1">
        <v>106</v>
      </c>
      <c r="F470" s="1">
        <v>2</v>
      </c>
      <c r="G470" s="2" t="str">
        <f t="shared" si="30"/>
        <v>106-2</v>
      </c>
      <c r="H470" s="1">
        <v>0</v>
      </c>
      <c r="I470" s="1">
        <v>7</v>
      </c>
      <c r="J470" s="3" t="str">
        <f>IF(((VLOOKUP($G470,Depth_Lookup!$A$3:$J$561,9,0))-(I470/100))&gt;=0,"Good","Too Long")</f>
        <v>Good</v>
      </c>
      <c r="K470" s="28">
        <f>(VLOOKUP($G470,Depth_Lookup!$A$3:$J$561,10,0))+(H470/100)</f>
        <v>240.505</v>
      </c>
      <c r="L470" s="28">
        <f>(VLOOKUP($G470,Depth_Lookup!$A$3:$J$561,10,0))+(I470/100)</f>
        <v>240.57499999999999</v>
      </c>
      <c r="M470" s="29">
        <v>52</v>
      </c>
      <c r="N470" s="1" t="s">
        <v>87</v>
      </c>
      <c r="P470" s="1" t="s">
        <v>202</v>
      </c>
      <c r="Q470" s="2" t="str">
        <f t="shared" si="31"/>
        <v xml:space="preserve"> Harzburgite</v>
      </c>
      <c r="R470" s="1" t="s">
        <v>100</v>
      </c>
      <c r="S470" s="1" t="str">
        <f t="shared" si="33"/>
        <v>Modal</v>
      </c>
      <c r="V470" s="1" t="s">
        <v>131</v>
      </c>
      <c r="W470" s="30">
        <f>VLOOKUP(V470,definitions_list_lookup!$A$13:$B$19,2,0)</f>
        <v>4</v>
      </c>
      <c r="X470" s="1" t="s">
        <v>94</v>
      </c>
      <c r="Y470" s="1" t="s">
        <v>203</v>
      </c>
      <c r="AD470" s="6" t="s">
        <v>89</v>
      </c>
      <c r="AE470" s="2">
        <f>VLOOKUP(AD470,definitions_list_lookup!$V$13:$W$16,2,0)</f>
        <v>0</v>
      </c>
      <c r="AH470" s="31">
        <v>84.9</v>
      </c>
      <c r="AI470" s="1">
        <v>1.5</v>
      </c>
      <c r="AJ470" s="1">
        <v>1</v>
      </c>
      <c r="AK470" s="1" t="s">
        <v>97</v>
      </c>
      <c r="AL470" s="1" t="s">
        <v>98</v>
      </c>
      <c r="AN470" s="31">
        <v>0</v>
      </c>
      <c r="AT470" s="31">
        <v>0</v>
      </c>
      <c r="AZ470" s="31">
        <v>15</v>
      </c>
      <c r="BA470" s="1">
        <v>5</v>
      </c>
      <c r="BB470" s="1">
        <v>2.5</v>
      </c>
      <c r="BC470" s="1" t="s">
        <v>125</v>
      </c>
      <c r="BD470" s="1" t="s">
        <v>98</v>
      </c>
      <c r="BF470" s="31">
        <v>0</v>
      </c>
      <c r="BL470" s="31">
        <v>0.1</v>
      </c>
      <c r="BM470" s="1">
        <v>0.5</v>
      </c>
      <c r="BN470" s="1">
        <v>0.2</v>
      </c>
      <c r="BO470" s="1" t="s">
        <v>118</v>
      </c>
      <c r="BP470" s="1" t="s">
        <v>98</v>
      </c>
      <c r="BX470" s="31">
        <v>0</v>
      </c>
      <c r="CE470" s="1" t="s">
        <v>204</v>
      </c>
      <c r="CL470" s="32">
        <f t="shared" si="32"/>
        <v>100</v>
      </c>
      <c r="CM470" s="1" t="e">
        <f>VLOOKUP(O470,definitions_list_lookup!$K$30:$L$54,2,0)</f>
        <v>#N/A</v>
      </c>
    </row>
    <row r="471" spans="1:91">
      <c r="A471" s="27">
        <v>43307</v>
      </c>
      <c r="B471" s="1" t="s">
        <v>225</v>
      </c>
      <c r="D471" s="1" t="s">
        <v>86</v>
      </c>
      <c r="E471" s="1">
        <v>106</v>
      </c>
      <c r="F471" s="1">
        <v>2</v>
      </c>
      <c r="G471" s="2" t="str">
        <f t="shared" si="30"/>
        <v>106-2</v>
      </c>
      <c r="H471" s="1">
        <v>7</v>
      </c>
      <c r="I471" s="1">
        <v>14</v>
      </c>
      <c r="J471" s="3" t="str">
        <f>IF(((VLOOKUP($G471,Depth_Lookup!$A$3:$J$561,9,0))-(I471/100))&gt;=0,"Good","Too Long")</f>
        <v>Good</v>
      </c>
      <c r="K471" s="28">
        <f>(VLOOKUP($G471,Depth_Lookup!$A$3:$J$561,10,0))+(H471/100)</f>
        <v>240.57499999999999</v>
      </c>
      <c r="L471" s="28">
        <f>(VLOOKUP($G471,Depth_Lookup!$A$3:$J$561,10,0))+(I471/100)</f>
        <v>240.64499999999998</v>
      </c>
      <c r="M471" s="29">
        <v>53</v>
      </c>
      <c r="N471" s="1">
        <v>1</v>
      </c>
      <c r="P471" s="1" t="s">
        <v>91</v>
      </c>
      <c r="Q471" s="2" t="str">
        <f t="shared" si="31"/>
        <v xml:space="preserve"> Dunite</v>
      </c>
      <c r="R471" s="1" t="s">
        <v>120</v>
      </c>
      <c r="S471" s="1" t="str">
        <f t="shared" si="33"/>
        <v>Modal</v>
      </c>
      <c r="T471" s="1" t="s">
        <v>101</v>
      </c>
      <c r="U471" s="1" t="s">
        <v>102</v>
      </c>
      <c r="V471" s="1" t="s">
        <v>131</v>
      </c>
      <c r="W471" s="30">
        <f>VLOOKUP(V471,definitions_list_lookup!$A$13:$B$19,2,0)</f>
        <v>4</v>
      </c>
      <c r="X471" s="1" t="s">
        <v>94</v>
      </c>
      <c r="Y471" s="1" t="s">
        <v>95</v>
      </c>
      <c r="AD471" s="6" t="s">
        <v>89</v>
      </c>
      <c r="AE471" s="2">
        <f>VLOOKUP(AD471,definitions_list_lookup!$V$13:$W$16,2,0)</f>
        <v>0</v>
      </c>
      <c r="AH471" s="31">
        <v>99.4</v>
      </c>
      <c r="AI471" s="1">
        <v>2</v>
      </c>
      <c r="AJ471" s="1">
        <v>1</v>
      </c>
      <c r="AK471" s="1" t="s">
        <v>97</v>
      </c>
      <c r="AL471" s="1" t="s">
        <v>98</v>
      </c>
      <c r="AN471" s="31">
        <v>0</v>
      </c>
      <c r="AT471" s="31">
        <v>0</v>
      </c>
      <c r="AZ471" s="31">
        <v>0.5</v>
      </c>
      <c r="BA471" s="1">
        <v>2.5</v>
      </c>
      <c r="BB471" s="1">
        <v>1.5</v>
      </c>
      <c r="BC471" s="1" t="s">
        <v>97</v>
      </c>
      <c r="BD471" s="1" t="s">
        <v>98</v>
      </c>
      <c r="BF471" s="31">
        <v>0</v>
      </c>
      <c r="BL471" s="31">
        <v>0.1</v>
      </c>
      <c r="BM471" s="1">
        <v>0.3</v>
      </c>
      <c r="BN471" s="1">
        <v>0.1</v>
      </c>
      <c r="BO471" s="1" t="s">
        <v>118</v>
      </c>
      <c r="BP471" s="1" t="s">
        <v>98</v>
      </c>
      <c r="BX471" s="31">
        <v>0</v>
      </c>
      <c r="CE471" s="1" t="s">
        <v>330</v>
      </c>
      <c r="CL471" s="32">
        <f t="shared" si="32"/>
        <v>100</v>
      </c>
      <c r="CM471" s="1" t="e">
        <f>VLOOKUP(O471,definitions_list_lookup!$K$30:$L$54,2,0)</f>
        <v>#N/A</v>
      </c>
    </row>
    <row r="472" spans="1:91">
      <c r="A472" s="27">
        <v>43307</v>
      </c>
      <c r="B472" s="1" t="s">
        <v>225</v>
      </c>
      <c r="D472" s="1" t="s">
        <v>86</v>
      </c>
      <c r="E472" s="1">
        <v>106</v>
      </c>
      <c r="F472" s="1">
        <v>2</v>
      </c>
      <c r="G472" s="2" t="str">
        <f t="shared" si="30"/>
        <v>106-2</v>
      </c>
      <c r="H472" s="1">
        <v>14</v>
      </c>
      <c r="I472" s="1">
        <v>52.5</v>
      </c>
      <c r="J472" s="3" t="str">
        <f>IF(((VLOOKUP($G472,Depth_Lookup!$A$3:$J$561,9,0))-(I472/100))&gt;=0,"Good","Too Long")</f>
        <v>Good</v>
      </c>
      <c r="K472" s="28">
        <f>(VLOOKUP($G472,Depth_Lookup!$A$3:$J$561,10,0))+(H472/100)</f>
        <v>240.64499999999998</v>
      </c>
      <c r="L472" s="28">
        <f>(VLOOKUP($G472,Depth_Lookup!$A$3:$J$561,10,0))+(I472/100)</f>
        <v>241.03</v>
      </c>
      <c r="M472" s="29" t="s">
        <v>331</v>
      </c>
      <c r="N472" s="1">
        <v>9</v>
      </c>
      <c r="P472" s="1" t="s">
        <v>202</v>
      </c>
      <c r="Q472" s="2" t="str">
        <f t="shared" si="31"/>
        <v xml:space="preserve"> Harzburgite</v>
      </c>
      <c r="R472" s="1" t="s">
        <v>120</v>
      </c>
      <c r="S472" s="1" t="str">
        <f t="shared" si="33"/>
        <v>Intrusive</v>
      </c>
      <c r="T472" s="1" t="s">
        <v>101</v>
      </c>
      <c r="U472" s="1" t="s">
        <v>102</v>
      </c>
      <c r="V472" s="1" t="s">
        <v>131</v>
      </c>
      <c r="W472" s="30">
        <f>VLOOKUP(V472,definitions_list_lookup!$A$13:$B$19,2,0)</f>
        <v>4</v>
      </c>
      <c r="X472" s="1" t="s">
        <v>94</v>
      </c>
      <c r="Y472" s="1" t="s">
        <v>203</v>
      </c>
      <c r="AD472" s="6" t="s">
        <v>89</v>
      </c>
      <c r="AE472" s="2">
        <f>VLOOKUP(AD472,definitions_list_lookup!$V$13:$W$16,2,0)</f>
        <v>0</v>
      </c>
      <c r="AH472" s="31">
        <v>84.9</v>
      </c>
      <c r="AI472" s="1">
        <v>1.5</v>
      </c>
      <c r="AJ472" s="1">
        <v>1</v>
      </c>
      <c r="AK472" s="1" t="s">
        <v>97</v>
      </c>
      <c r="AL472" s="1" t="s">
        <v>98</v>
      </c>
      <c r="AN472" s="31">
        <v>0</v>
      </c>
      <c r="AT472" s="31">
        <v>0</v>
      </c>
      <c r="AZ472" s="31">
        <v>15</v>
      </c>
      <c r="BA472" s="1">
        <v>7</v>
      </c>
      <c r="BB472" s="1">
        <v>3.5</v>
      </c>
      <c r="BC472" s="1" t="s">
        <v>97</v>
      </c>
      <c r="BD472" s="1" t="s">
        <v>98</v>
      </c>
      <c r="BF472" s="31">
        <v>0</v>
      </c>
      <c r="BL472" s="31">
        <v>0.1</v>
      </c>
      <c r="BM472" s="1">
        <v>0.2</v>
      </c>
      <c r="BN472" s="1">
        <v>0.1</v>
      </c>
      <c r="BO472" s="1" t="s">
        <v>118</v>
      </c>
      <c r="BP472" s="1" t="s">
        <v>98</v>
      </c>
      <c r="BX472" s="31">
        <v>0</v>
      </c>
      <c r="CE472" s="1" t="s">
        <v>204</v>
      </c>
      <c r="CL472" s="32">
        <f t="shared" si="32"/>
        <v>100</v>
      </c>
      <c r="CM472" s="1" t="e">
        <f>VLOOKUP(O472,definitions_list_lookup!$K$30:$L$54,2,0)</f>
        <v>#N/A</v>
      </c>
    </row>
    <row r="473" spans="1:91">
      <c r="A473" s="27">
        <v>43307</v>
      </c>
      <c r="B473" s="1" t="s">
        <v>225</v>
      </c>
      <c r="D473" s="1" t="s">
        <v>86</v>
      </c>
      <c r="E473" s="1">
        <v>106</v>
      </c>
      <c r="F473" s="1">
        <v>2</v>
      </c>
      <c r="G473" s="2" t="str">
        <f t="shared" si="30"/>
        <v>106-2</v>
      </c>
      <c r="H473" s="1">
        <v>52.5</v>
      </c>
      <c r="I473" s="1">
        <v>54</v>
      </c>
      <c r="J473" s="3" t="str">
        <f>IF(((VLOOKUP($G473,Depth_Lookup!$A$3:$J$561,9,0))-(I473/100))&gt;=0,"Good","Too Long")</f>
        <v>Good</v>
      </c>
      <c r="K473" s="28">
        <f>(VLOOKUP($G473,Depth_Lookup!$A$3:$J$561,10,0))+(H473/100)</f>
        <v>241.03</v>
      </c>
      <c r="L473" s="28">
        <f>(VLOOKUP($G473,Depth_Lookup!$A$3:$J$561,10,0))+(I473/100)</f>
        <v>241.04499999999999</v>
      </c>
      <c r="M473" s="29" t="s">
        <v>332</v>
      </c>
      <c r="N473" s="1">
        <v>1</v>
      </c>
      <c r="O473" s="1" t="s">
        <v>254</v>
      </c>
      <c r="P473" s="1" t="s">
        <v>218</v>
      </c>
      <c r="Q473" s="2" t="str">
        <f t="shared" si="31"/>
        <v>Olivine-bearing  Anorthosite</v>
      </c>
      <c r="R473" s="1" t="s">
        <v>105</v>
      </c>
      <c r="S473" s="1" t="str">
        <f t="shared" si="33"/>
        <v>Intrusive</v>
      </c>
      <c r="T473" s="1" t="s">
        <v>101</v>
      </c>
      <c r="U473" s="1" t="s">
        <v>102</v>
      </c>
      <c r="V473" s="1" t="s">
        <v>131</v>
      </c>
      <c r="W473" s="30">
        <f>VLOOKUP(V473,definitions_list_lookup!$A$13:$B$19,2,0)</f>
        <v>4</v>
      </c>
      <c r="X473" s="1" t="s">
        <v>94</v>
      </c>
      <c r="Y473" s="1" t="s">
        <v>95</v>
      </c>
      <c r="AD473" s="6" t="s">
        <v>89</v>
      </c>
      <c r="AE473" s="2">
        <f>VLOOKUP(AD473,definitions_list_lookup!$V$13:$W$16,2,0)</f>
        <v>0</v>
      </c>
      <c r="AH473" s="31">
        <v>5</v>
      </c>
      <c r="AI473" s="1">
        <v>1.5</v>
      </c>
      <c r="AJ473" s="1">
        <v>1</v>
      </c>
      <c r="AK473" s="1" t="s">
        <v>151</v>
      </c>
      <c r="AL473" s="1" t="s">
        <v>98</v>
      </c>
      <c r="AN473" s="31">
        <v>95</v>
      </c>
      <c r="AO473" s="1">
        <v>3</v>
      </c>
      <c r="AP473" s="1">
        <v>1</v>
      </c>
      <c r="AQ473" s="1" t="s">
        <v>151</v>
      </c>
      <c r="AR473" s="1" t="s">
        <v>98</v>
      </c>
      <c r="AT473" s="31">
        <v>0</v>
      </c>
      <c r="AZ473" s="31">
        <v>0</v>
      </c>
      <c r="BF473" s="31">
        <v>0</v>
      </c>
      <c r="BL473" s="31">
        <v>0</v>
      </c>
      <c r="BX473" s="31">
        <v>0</v>
      </c>
      <c r="CE473" s="1" t="s">
        <v>268</v>
      </c>
      <c r="CL473" s="32">
        <f t="shared" si="32"/>
        <v>100</v>
      </c>
      <c r="CM473" s="1" t="str">
        <f>VLOOKUP(O473,definitions_list_lookup!$K$30:$L$54,2,0)</f>
        <v>Ol-b</v>
      </c>
    </row>
    <row r="474" spans="1:91">
      <c r="A474" s="27">
        <v>43307</v>
      </c>
      <c r="B474" s="1" t="s">
        <v>225</v>
      </c>
      <c r="D474" s="1" t="s">
        <v>86</v>
      </c>
      <c r="E474" s="1">
        <v>106</v>
      </c>
      <c r="F474" s="1">
        <v>2</v>
      </c>
      <c r="G474" s="2" t="str">
        <f t="shared" si="30"/>
        <v>106-2</v>
      </c>
      <c r="H474" s="1">
        <v>54</v>
      </c>
      <c r="I474" s="1">
        <v>75.5</v>
      </c>
      <c r="J474" s="3" t="str">
        <f>IF(((VLOOKUP($G474,Depth_Lookup!$A$3:$J$561,9,0))-(I474/100))&gt;=0,"Good","Too Long")</f>
        <v>Good</v>
      </c>
      <c r="K474" s="28">
        <f>(VLOOKUP($G474,Depth_Lookup!$A$3:$J$561,10,0))+(H474/100)</f>
        <v>241.04499999999999</v>
      </c>
      <c r="L474" s="28">
        <f>(VLOOKUP($G474,Depth_Lookup!$A$3:$J$561,10,0))+(I474/100)</f>
        <v>241.26</v>
      </c>
      <c r="M474" s="29" t="s">
        <v>333</v>
      </c>
      <c r="N474" s="1">
        <v>6</v>
      </c>
      <c r="P474" s="1" t="s">
        <v>202</v>
      </c>
      <c r="Q474" s="2" t="str">
        <f t="shared" si="31"/>
        <v xml:space="preserve"> Harzburgite</v>
      </c>
      <c r="R474" s="1" t="s">
        <v>105</v>
      </c>
      <c r="S474" s="1" t="str">
        <f t="shared" si="33"/>
        <v>Continuous</v>
      </c>
      <c r="T474" s="1" t="s">
        <v>101</v>
      </c>
      <c r="U474" s="1" t="s">
        <v>102</v>
      </c>
      <c r="V474" s="1" t="s">
        <v>131</v>
      </c>
      <c r="W474" s="30">
        <f>VLOOKUP(V474,definitions_list_lookup!$A$13:$B$19,2,0)</f>
        <v>4</v>
      </c>
      <c r="X474" s="1" t="s">
        <v>94</v>
      </c>
      <c r="Y474" s="1" t="s">
        <v>203</v>
      </c>
      <c r="AD474" s="6" t="s">
        <v>89</v>
      </c>
      <c r="AE474" s="2">
        <f>VLOOKUP(AD474,definitions_list_lookup!$V$13:$W$16,2,0)</f>
        <v>0</v>
      </c>
      <c r="AH474" s="31">
        <v>84</v>
      </c>
      <c r="AI474" s="1">
        <v>2</v>
      </c>
      <c r="AJ474" s="1">
        <v>1.5</v>
      </c>
      <c r="AK474" s="1" t="s">
        <v>97</v>
      </c>
      <c r="AL474" s="1" t="s">
        <v>98</v>
      </c>
      <c r="AN474" s="31">
        <v>0</v>
      </c>
      <c r="AT474" s="31">
        <v>0</v>
      </c>
      <c r="AZ474" s="31">
        <v>15</v>
      </c>
      <c r="BA474" s="1">
        <v>6</v>
      </c>
      <c r="BB474" s="1">
        <v>2.5</v>
      </c>
      <c r="BC474" s="1" t="s">
        <v>97</v>
      </c>
      <c r="BD474" s="1" t="s">
        <v>98</v>
      </c>
      <c r="BF474" s="31">
        <v>0</v>
      </c>
      <c r="BL474" s="31">
        <v>0.9</v>
      </c>
      <c r="BM474" s="1">
        <v>0.2</v>
      </c>
      <c r="BN474" s="1">
        <v>0.1</v>
      </c>
      <c r="BO474" s="1" t="s">
        <v>97</v>
      </c>
      <c r="BP474" s="1" t="s">
        <v>98</v>
      </c>
      <c r="BX474" s="31">
        <v>0.1</v>
      </c>
      <c r="BY474" s="1">
        <v>0.1</v>
      </c>
      <c r="BZ474" s="1">
        <v>0.1</v>
      </c>
      <c r="CA474" s="1" t="s">
        <v>118</v>
      </c>
      <c r="CB474" s="1" t="s">
        <v>98</v>
      </c>
      <c r="CE474" s="1" t="s">
        <v>204</v>
      </c>
      <c r="CL474" s="32">
        <f t="shared" si="32"/>
        <v>100</v>
      </c>
      <c r="CM474" s="1" t="e">
        <f>VLOOKUP(O474,definitions_list_lookup!$K$30:$L$54,2,0)</f>
        <v>#N/A</v>
      </c>
    </row>
    <row r="475" spans="1:91">
      <c r="A475" s="27">
        <v>43307</v>
      </c>
      <c r="B475" s="1" t="s">
        <v>225</v>
      </c>
      <c r="D475" s="1" t="s">
        <v>86</v>
      </c>
      <c r="E475" s="1">
        <v>106</v>
      </c>
      <c r="F475" s="1">
        <v>3</v>
      </c>
      <c r="G475" s="2" t="str">
        <f t="shared" si="30"/>
        <v>106-3</v>
      </c>
      <c r="H475" s="1">
        <v>0</v>
      </c>
      <c r="I475" s="1">
        <v>64</v>
      </c>
      <c r="J475" s="3" t="str">
        <f>IF(((VLOOKUP($G475,Depth_Lookup!$A$3:$J$561,9,0))-(I475/100))&gt;=0,"Good","Too Long")</f>
        <v>Good</v>
      </c>
      <c r="K475" s="28">
        <f>(VLOOKUP($G475,Depth_Lookup!$A$3:$J$561,10,0))+(H475/100)</f>
        <v>241.26</v>
      </c>
      <c r="L475" s="28">
        <f>(VLOOKUP($G475,Depth_Lookup!$A$3:$J$561,10,0))+(I475/100)</f>
        <v>241.89999999999998</v>
      </c>
      <c r="M475" s="29" t="s">
        <v>333</v>
      </c>
      <c r="N475" s="1">
        <v>6</v>
      </c>
      <c r="P475" s="1" t="s">
        <v>202</v>
      </c>
      <c r="Q475" s="2" t="str">
        <f t="shared" si="31"/>
        <v xml:space="preserve"> Harzburgite</v>
      </c>
      <c r="R475" s="1" t="s">
        <v>100</v>
      </c>
      <c r="S475" s="1" t="str">
        <f t="shared" si="33"/>
        <v>Modal</v>
      </c>
      <c r="V475" s="1" t="s">
        <v>131</v>
      </c>
      <c r="W475" s="30">
        <f>VLOOKUP(V475,definitions_list_lookup!$A$13:$B$19,2,0)</f>
        <v>4</v>
      </c>
      <c r="X475" s="1" t="s">
        <v>94</v>
      </c>
      <c r="Y475" s="1" t="s">
        <v>203</v>
      </c>
      <c r="AD475" s="6" t="s">
        <v>89</v>
      </c>
      <c r="AE475" s="2">
        <f>VLOOKUP(AD475,definitions_list_lookup!$V$13:$W$16,2,0)</f>
        <v>0</v>
      </c>
      <c r="AH475" s="31">
        <v>84</v>
      </c>
      <c r="AI475" s="1">
        <v>2</v>
      </c>
      <c r="AJ475" s="1">
        <v>1.5</v>
      </c>
      <c r="AK475" s="1" t="s">
        <v>97</v>
      </c>
      <c r="AL475" s="1" t="s">
        <v>98</v>
      </c>
      <c r="AN475" s="31">
        <v>0</v>
      </c>
      <c r="AT475" s="31">
        <v>0</v>
      </c>
      <c r="AZ475" s="31">
        <v>15</v>
      </c>
      <c r="BA475" s="1">
        <v>6</v>
      </c>
      <c r="BB475" s="1">
        <v>2.5</v>
      </c>
      <c r="BC475" s="1" t="s">
        <v>97</v>
      </c>
      <c r="BD475" s="1" t="s">
        <v>98</v>
      </c>
      <c r="BF475" s="31">
        <v>0</v>
      </c>
      <c r="BL475" s="31">
        <v>0.9</v>
      </c>
      <c r="BM475" s="1">
        <v>0.2</v>
      </c>
      <c r="BN475" s="1">
        <v>0.1</v>
      </c>
      <c r="BO475" s="1" t="s">
        <v>97</v>
      </c>
      <c r="BP475" s="1" t="s">
        <v>98</v>
      </c>
      <c r="BX475" s="31">
        <v>0.1</v>
      </c>
      <c r="BY475" s="1">
        <v>0.1</v>
      </c>
      <c r="BZ475" s="1">
        <v>0.1</v>
      </c>
      <c r="CA475" s="1" t="s">
        <v>118</v>
      </c>
      <c r="CB475" s="1" t="s">
        <v>98</v>
      </c>
      <c r="CE475" s="1" t="s">
        <v>204</v>
      </c>
      <c r="CL475" s="32">
        <f t="shared" si="32"/>
        <v>100</v>
      </c>
      <c r="CM475" s="1" t="e">
        <f>VLOOKUP(O475,definitions_list_lookup!$K$30:$L$54,2,0)</f>
        <v>#N/A</v>
      </c>
    </row>
    <row r="476" spans="1:91">
      <c r="A476" s="27">
        <v>43307</v>
      </c>
      <c r="B476" s="1" t="s">
        <v>225</v>
      </c>
      <c r="D476" s="1" t="s">
        <v>86</v>
      </c>
      <c r="E476" s="1">
        <v>106</v>
      </c>
      <c r="F476" s="1">
        <v>3</v>
      </c>
      <c r="G476" s="2" t="str">
        <f t="shared" si="30"/>
        <v>106-3</v>
      </c>
      <c r="H476" s="1">
        <v>64</v>
      </c>
      <c r="I476" s="1">
        <v>79.5</v>
      </c>
      <c r="J476" s="3" t="str">
        <f>IF(((VLOOKUP($G476,Depth_Lookup!$A$3:$J$561,9,0))-(I476/100))&gt;=0,"Good","Too Long")</f>
        <v>Good</v>
      </c>
      <c r="K476" s="28">
        <f>(VLOOKUP($G476,Depth_Lookup!$A$3:$J$561,10,0))+(H476/100)</f>
        <v>241.89999999999998</v>
      </c>
      <c r="L476" s="28">
        <f>(VLOOKUP($G476,Depth_Lookup!$A$3:$J$561,10,0))+(I476/100)</f>
        <v>242.05499999999998</v>
      </c>
      <c r="M476" s="29" t="s">
        <v>334</v>
      </c>
      <c r="N476" s="1">
        <v>3</v>
      </c>
      <c r="O476" s="1" t="s">
        <v>207</v>
      </c>
      <c r="P476" s="1" t="s">
        <v>91</v>
      </c>
      <c r="Q476" s="2" t="str">
        <f t="shared" si="31"/>
        <v>Orthopyroxene-bearing  Dunite</v>
      </c>
      <c r="R476" s="1" t="s">
        <v>120</v>
      </c>
      <c r="S476" s="1" t="str">
        <f t="shared" si="33"/>
        <v>Intrusive</v>
      </c>
      <c r="T476" s="1" t="s">
        <v>101</v>
      </c>
      <c r="U476" s="1" t="s">
        <v>102</v>
      </c>
      <c r="V476" s="1" t="s">
        <v>131</v>
      </c>
      <c r="W476" s="30">
        <f>VLOOKUP(V476,definitions_list_lookup!$A$13:$B$19,2,0)</f>
        <v>4</v>
      </c>
      <c r="X476" s="1" t="s">
        <v>94</v>
      </c>
      <c r="Y476" s="1" t="s">
        <v>95</v>
      </c>
      <c r="AD476" s="6" t="s">
        <v>89</v>
      </c>
      <c r="AE476" s="2">
        <f>VLOOKUP(AD476,definitions_list_lookup!$V$13:$W$16,2,0)</f>
        <v>0</v>
      </c>
      <c r="AH476" s="31">
        <v>96.9</v>
      </c>
      <c r="AI476" s="1">
        <v>1.5</v>
      </c>
      <c r="AJ476" s="1">
        <v>1</v>
      </c>
      <c r="AK476" s="1" t="s">
        <v>97</v>
      </c>
      <c r="AL476" s="1" t="s">
        <v>98</v>
      </c>
      <c r="AN476" s="31">
        <v>0</v>
      </c>
      <c r="AT476" s="31">
        <v>0</v>
      </c>
      <c r="AZ476" s="31">
        <v>3</v>
      </c>
      <c r="BA476" s="1">
        <v>3</v>
      </c>
      <c r="BB476" s="1">
        <v>2</v>
      </c>
      <c r="BC476" s="1" t="s">
        <v>97</v>
      </c>
      <c r="BD476" s="1" t="s">
        <v>98</v>
      </c>
      <c r="BF476" s="31">
        <v>0</v>
      </c>
      <c r="BL476" s="31">
        <v>0.1</v>
      </c>
      <c r="BM476" s="1">
        <v>0.5</v>
      </c>
      <c r="BN476" s="1">
        <v>0.3</v>
      </c>
      <c r="BO476" s="1" t="s">
        <v>118</v>
      </c>
      <c r="BP476" s="1" t="s">
        <v>98</v>
      </c>
      <c r="BX476" s="31">
        <v>0</v>
      </c>
      <c r="CE476" s="1" t="s">
        <v>232</v>
      </c>
      <c r="CL476" s="32">
        <f t="shared" si="32"/>
        <v>100</v>
      </c>
      <c r="CM476" s="1" t="str">
        <f>VLOOKUP(O476,definitions_list_lookup!$K$30:$L$54,2,0)</f>
        <v>Opx-b</v>
      </c>
    </row>
    <row r="477" spans="1:91">
      <c r="A477" s="27">
        <v>43307</v>
      </c>
      <c r="B477" s="1" t="s">
        <v>225</v>
      </c>
      <c r="D477" s="1" t="s">
        <v>86</v>
      </c>
      <c r="E477" s="1">
        <v>106</v>
      </c>
      <c r="F477" s="1">
        <v>3</v>
      </c>
      <c r="G477" s="2" t="str">
        <f t="shared" si="30"/>
        <v>106-3</v>
      </c>
      <c r="H477" s="1">
        <v>79.5</v>
      </c>
      <c r="I477" s="1">
        <v>80</v>
      </c>
      <c r="J477" s="3" t="str">
        <f>IF(((VLOOKUP($G477,Depth_Lookup!$A$3:$J$561,9,0))-(I477/100))&gt;=0,"Good","Too Long")</f>
        <v>Good</v>
      </c>
      <c r="K477" s="28">
        <f>(VLOOKUP($G477,Depth_Lookup!$A$3:$J$561,10,0))+(H477/100)</f>
        <v>242.05499999999998</v>
      </c>
      <c r="L477" s="28">
        <f>(VLOOKUP($G477,Depth_Lookup!$A$3:$J$561,10,0))+(I477/100)</f>
        <v>242.06</v>
      </c>
      <c r="M477" s="29" t="s">
        <v>335</v>
      </c>
      <c r="N477" s="1">
        <v>1</v>
      </c>
      <c r="P477" s="1" t="s">
        <v>218</v>
      </c>
      <c r="Q477" s="2" t="str">
        <f t="shared" si="31"/>
        <v xml:space="preserve"> Anorthosite</v>
      </c>
      <c r="R477" s="1" t="s">
        <v>105</v>
      </c>
      <c r="S477" s="1" t="str">
        <f t="shared" si="33"/>
        <v>Intrusive</v>
      </c>
      <c r="T477" s="1" t="s">
        <v>101</v>
      </c>
      <c r="U477" s="1" t="s">
        <v>102</v>
      </c>
      <c r="V477" s="1" t="s">
        <v>131</v>
      </c>
      <c r="W477" s="30">
        <f>VLOOKUP(V477,definitions_list_lookup!$A$13:$B$19,2,0)</f>
        <v>4</v>
      </c>
      <c r="X477" s="1" t="s">
        <v>94</v>
      </c>
      <c r="Y477" s="1" t="s">
        <v>95</v>
      </c>
      <c r="AD477" s="6" t="s">
        <v>89</v>
      </c>
      <c r="AE477" s="2">
        <f>VLOOKUP(AD477,definitions_list_lookup!$V$13:$W$16,2,0)</f>
        <v>0</v>
      </c>
      <c r="AH477" s="31">
        <v>0</v>
      </c>
      <c r="AN477" s="31">
        <v>100</v>
      </c>
      <c r="AO477" s="1">
        <v>2.5</v>
      </c>
      <c r="AP477" s="1">
        <v>2</v>
      </c>
      <c r="AQ477" s="1" t="s">
        <v>97</v>
      </c>
      <c r="AR477" s="1" t="s">
        <v>98</v>
      </c>
      <c r="AT477" s="31">
        <v>0</v>
      </c>
      <c r="AZ477" s="31">
        <v>0</v>
      </c>
      <c r="BF477" s="31">
        <v>0</v>
      </c>
      <c r="BL477" s="31">
        <v>0</v>
      </c>
      <c r="BX477" s="31">
        <v>0</v>
      </c>
      <c r="CE477" s="1" t="s">
        <v>246</v>
      </c>
      <c r="CL477" s="32">
        <f t="shared" si="32"/>
        <v>100</v>
      </c>
      <c r="CM477" s="1" t="e">
        <f>VLOOKUP(O477,definitions_list_lookup!$K$30:$L$54,2,0)</f>
        <v>#N/A</v>
      </c>
    </row>
    <row r="478" spans="1:91">
      <c r="A478" s="27">
        <v>43307</v>
      </c>
      <c r="B478" s="1" t="s">
        <v>225</v>
      </c>
      <c r="D478" s="1" t="s">
        <v>86</v>
      </c>
      <c r="E478" s="1">
        <v>106</v>
      </c>
      <c r="F478" s="1">
        <v>3</v>
      </c>
      <c r="G478" s="2" t="str">
        <f t="shared" si="30"/>
        <v>106-3</v>
      </c>
      <c r="H478" s="1">
        <v>80</v>
      </c>
      <c r="I478" s="1">
        <v>85</v>
      </c>
      <c r="J478" s="3" t="str">
        <f>IF(((VLOOKUP($G478,Depth_Lookup!$A$3:$J$561,9,0))-(I478/100))&gt;=0,"Good","Too Long")</f>
        <v>Good</v>
      </c>
      <c r="K478" s="28">
        <f>(VLOOKUP($G478,Depth_Lookup!$A$3:$J$561,10,0))+(H478/100)</f>
        <v>242.06</v>
      </c>
      <c r="L478" s="28">
        <f>(VLOOKUP($G478,Depth_Lookup!$A$3:$J$561,10,0))+(I478/100)</f>
        <v>242.10999999999999</v>
      </c>
      <c r="M478" s="29" t="s">
        <v>336</v>
      </c>
      <c r="N478" s="1">
        <v>4</v>
      </c>
      <c r="O478" s="1" t="s">
        <v>207</v>
      </c>
      <c r="P478" s="1" t="s">
        <v>91</v>
      </c>
      <c r="Q478" s="2" t="str">
        <f t="shared" si="31"/>
        <v>Orthopyroxene-bearing  Dunite</v>
      </c>
      <c r="R478" s="1" t="s">
        <v>105</v>
      </c>
      <c r="S478" s="1" t="str">
        <f t="shared" si="33"/>
        <v>Continuous</v>
      </c>
      <c r="T478" s="1" t="s">
        <v>101</v>
      </c>
      <c r="U478" s="1" t="s">
        <v>102</v>
      </c>
      <c r="V478" s="1" t="s">
        <v>131</v>
      </c>
      <c r="W478" s="30">
        <f>VLOOKUP(V478,definitions_list_lookup!$A$13:$B$19,2,0)</f>
        <v>4</v>
      </c>
      <c r="X478" s="1" t="s">
        <v>94</v>
      </c>
      <c r="Y478" s="1" t="s">
        <v>95</v>
      </c>
      <c r="AD478" s="6" t="s">
        <v>89</v>
      </c>
      <c r="AE478" s="2">
        <f>VLOOKUP(AD478,definitions_list_lookup!$V$13:$W$16,2,0)</f>
        <v>0</v>
      </c>
      <c r="AH478" s="31">
        <v>96.9</v>
      </c>
      <c r="AI478" s="1">
        <v>2</v>
      </c>
      <c r="AJ478" s="1">
        <v>1</v>
      </c>
      <c r="AK478" s="1" t="s">
        <v>97</v>
      </c>
      <c r="AL478" s="1" t="s">
        <v>98</v>
      </c>
      <c r="AN478" s="31">
        <v>0</v>
      </c>
      <c r="AT478" s="31">
        <v>0</v>
      </c>
      <c r="AZ478" s="31">
        <v>3</v>
      </c>
      <c r="BA478" s="1">
        <v>2.5</v>
      </c>
      <c r="BB478" s="1">
        <v>1.5</v>
      </c>
      <c r="BC478" s="1" t="s">
        <v>97</v>
      </c>
      <c r="BD478" s="1" t="s">
        <v>98</v>
      </c>
      <c r="BF478" s="31">
        <v>0</v>
      </c>
      <c r="BL478" s="31">
        <v>0.1</v>
      </c>
      <c r="BM478" s="1">
        <v>0.3</v>
      </c>
      <c r="BN478" s="1">
        <v>0.1</v>
      </c>
      <c r="BO478" s="1" t="s">
        <v>97</v>
      </c>
      <c r="BP478" s="1" t="s">
        <v>98</v>
      </c>
      <c r="BX478" s="31">
        <v>0</v>
      </c>
      <c r="CE478" s="1" t="s">
        <v>232</v>
      </c>
      <c r="CL478" s="32">
        <f t="shared" si="32"/>
        <v>100</v>
      </c>
      <c r="CM478" s="1" t="str">
        <f>VLOOKUP(O478,definitions_list_lookup!$K$30:$L$54,2,0)</f>
        <v>Opx-b</v>
      </c>
    </row>
    <row r="479" spans="1:91">
      <c r="A479" s="27">
        <v>43307</v>
      </c>
      <c r="B479" s="1" t="s">
        <v>225</v>
      </c>
      <c r="D479" s="1" t="s">
        <v>86</v>
      </c>
      <c r="E479" s="1">
        <v>106</v>
      </c>
      <c r="F479" s="1">
        <v>4</v>
      </c>
      <c r="G479" s="2" t="str">
        <f t="shared" si="30"/>
        <v>106-4</v>
      </c>
      <c r="H479" s="1">
        <v>0</v>
      </c>
      <c r="I479" s="1">
        <v>13</v>
      </c>
      <c r="J479" s="3" t="str">
        <f>IF(((VLOOKUP($G479,Depth_Lookup!$A$3:$J$561,9,0))-(I479/100))&gt;=0,"Good","Too Long")</f>
        <v>Good</v>
      </c>
      <c r="K479" s="28">
        <f>(VLOOKUP($G479,Depth_Lookup!$A$3:$J$561,10,0))+(H479/100)</f>
        <v>242.11</v>
      </c>
      <c r="L479" s="28">
        <f>(VLOOKUP($G479,Depth_Lookup!$A$3:$J$561,10,0))+(I479/100)</f>
        <v>242.24</v>
      </c>
      <c r="M479" s="29" t="s">
        <v>336</v>
      </c>
      <c r="N479" s="1">
        <v>4</v>
      </c>
      <c r="O479" s="1" t="s">
        <v>207</v>
      </c>
      <c r="P479" s="1" t="s">
        <v>91</v>
      </c>
      <c r="Q479" s="2" t="str">
        <f t="shared" si="31"/>
        <v>Orthopyroxene-bearing  Dunite</v>
      </c>
      <c r="R479" s="1" t="s">
        <v>100</v>
      </c>
      <c r="S479" s="1" t="str">
        <f t="shared" si="33"/>
        <v>Intrusive</v>
      </c>
      <c r="V479" s="1" t="s">
        <v>131</v>
      </c>
      <c r="W479" s="30">
        <f>VLOOKUP(V479,definitions_list_lookup!$A$13:$B$19,2,0)</f>
        <v>4</v>
      </c>
      <c r="X479" s="1" t="s">
        <v>94</v>
      </c>
      <c r="Y479" s="1" t="s">
        <v>95</v>
      </c>
      <c r="AD479" s="6" t="s">
        <v>89</v>
      </c>
      <c r="AE479" s="2">
        <f>VLOOKUP(AD479,definitions_list_lookup!$V$13:$W$16,2,0)</f>
        <v>0</v>
      </c>
      <c r="AH479" s="31">
        <v>96.9</v>
      </c>
      <c r="AI479" s="1">
        <v>2</v>
      </c>
      <c r="AJ479" s="1">
        <v>1</v>
      </c>
      <c r="AK479" s="1" t="s">
        <v>97</v>
      </c>
      <c r="AL479" s="1" t="s">
        <v>98</v>
      </c>
      <c r="AN479" s="31">
        <v>0</v>
      </c>
      <c r="AT479" s="31">
        <v>0</v>
      </c>
      <c r="AZ479" s="31">
        <v>3</v>
      </c>
      <c r="BA479" s="1">
        <v>2.5</v>
      </c>
      <c r="BB479" s="1">
        <v>1.5</v>
      </c>
      <c r="BC479" s="1" t="s">
        <v>97</v>
      </c>
      <c r="BD479" s="1" t="s">
        <v>98</v>
      </c>
      <c r="BF479" s="31">
        <v>0</v>
      </c>
      <c r="BL479" s="31">
        <v>0.1</v>
      </c>
      <c r="BM479" s="1">
        <v>0.3</v>
      </c>
      <c r="BN479" s="1">
        <v>0.1</v>
      </c>
      <c r="BO479" s="1" t="s">
        <v>97</v>
      </c>
      <c r="BP479" s="1" t="s">
        <v>98</v>
      </c>
      <c r="BX479" s="31">
        <v>0</v>
      </c>
      <c r="CE479" s="1" t="s">
        <v>232</v>
      </c>
      <c r="CL479" s="32">
        <f t="shared" si="32"/>
        <v>100</v>
      </c>
      <c r="CM479" s="1" t="str">
        <f>VLOOKUP(O479,definitions_list_lookup!$K$30:$L$54,2,0)</f>
        <v>Opx-b</v>
      </c>
    </row>
    <row r="480" spans="1:91">
      <c r="A480" s="27">
        <v>43307</v>
      </c>
      <c r="B480" s="1" t="s">
        <v>225</v>
      </c>
      <c r="D480" s="1" t="s">
        <v>86</v>
      </c>
      <c r="E480" s="1">
        <v>106</v>
      </c>
      <c r="F480" s="1">
        <v>4</v>
      </c>
      <c r="G480" s="2" t="str">
        <f t="shared" si="30"/>
        <v>106-4</v>
      </c>
      <c r="H480" s="1">
        <v>13</v>
      </c>
      <c r="I480" s="1">
        <v>31</v>
      </c>
      <c r="J480" s="3" t="str">
        <f>IF(((VLOOKUP($G480,Depth_Lookup!$A$3:$J$561,9,0))-(I480/100))&gt;=0,"Good","Too Long")</f>
        <v>Good</v>
      </c>
      <c r="K480" s="28">
        <f>(VLOOKUP($G480,Depth_Lookup!$A$3:$J$561,10,0))+(H480/100)</f>
        <v>242.24</v>
      </c>
      <c r="L480" s="28">
        <f>(VLOOKUP($G480,Depth_Lookup!$A$3:$J$561,10,0))+(I480/100)</f>
        <v>242.42000000000002</v>
      </c>
      <c r="M480" s="29" t="s">
        <v>337</v>
      </c>
      <c r="N480" s="1">
        <v>1</v>
      </c>
      <c r="P480" s="1" t="s">
        <v>218</v>
      </c>
      <c r="Q480" s="2" t="str">
        <f t="shared" si="31"/>
        <v xml:space="preserve"> Anorthosite</v>
      </c>
      <c r="R480" s="1" t="s">
        <v>105</v>
      </c>
      <c r="S480" s="1" t="str">
        <f t="shared" si="33"/>
        <v>Intrusive</v>
      </c>
      <c r="T480" s="1" t="s">
        <v>101</v>
      </c>
      <c r="U480" s="1" t="s">
        <v>219</v>
      </c>
      <c r="V480" s="1" t="s">
        <v>131</v>
      </c>
      <c r="W480" s="30">
        <f>VLOOKUP(V480,definitions_list_lookup!$A$13:$B$19,2,0)</f>
        <v>4</v>
      </c>
      <c r="X480" s="1" t="s">
        <v>94</v>
      </c>
      <c r="Y480" s="1" t="s">
        <v>95</v>
      </c>
      <c r="AD480" s="6" t="s">
        <v>89</v>
      </c>
      <c r="AE480" s="2">
        <f>VLOOKUP(AD480,definitions_list_lookup!$V$13:$W$16,2,0)</f>
        <v>0</v>
      </c>
      <c r="AH480" s="31">
        <v>0.5</v>
      </c>
      <c r="AI480" s="1">
        <v>2</v>
      </c>
      <c r="AJ480" s="1">
        <v>1</v>
      </c>
      <c r="AK480" s="1" t="s">
        <v>97</v>
      </c>
      <c r="AL480" s="1" t="s">
        <v>98</v>
      </c>
      <c r="AN480" s="31">
        <v>99.5</v>
      </c>
      <c r="AO480" s="1">
        <v>8</v>
      </c>
      <c r="AP480" s="1">
        <v>3.5</v>
      </c>
      <c r="AQ480" s="1" t="s">
        <v>97</v>
      </c>
      <c r="AR480" s="1" t="s">
        <v>113</v>
      </c>
      <c r="AT480" s="31">
        <v>0</v>
      </c>
      <c r="AZ480" s="31">
        <v>0</v>
      </c>
      <c r="BF480" s="31">
        <v>0</v>
      </c>
      <c r="BL480" s="31">
        <v>0</v>
      </c>
      <c r="BX480" s="31">
        <v>0</v>
      </c>
      <c r="CE480" s="1" t="s">
        <v>338</v>
      </c>
      <c r="CL480" s="32">
        <f t="shared" si="32"/>
        <v>100</v>
      </c>
      <c r="CM480" s="1" t="e">
        <f>VLOOKUP(O480,definitions_list_lookup!$K$30:$L$54,2,0)</f>
        <v>#N/A</v>
      </c>
    </row>
    <row r="481" spans="1:91">
      <c r="A481" s="27">
        <v>43307</v>
      </c>
      <c r="B481" s="1" t="s">
        <v>225</v>
      </c>
      <c r="D481" s="1" t="s">
        <v>86</v>
      </c>
      <c r="E481" s="1">
        <v>106</v>
      </c>
      <c r="F481" s="1">
        <v>4</v>
      </c>
      <c r="G481" s="2" t="str">
        <f t="shared" si="30"/>
        <v>106-4</v>
      </c>
      <c r="H481" s="1">
        <v>31</v>
      </c>
      <c r="I481" s="1">
        <v>74</v>
      </c>
      <c r="J481" s="3" t="str">
        <f>IF(((VLOOKUP($G481,Depth_Lookup!$A$3:$J$561,9,0))-(I481/100))&gt;=0,"Good","Too Long")</f>
        <v>Good</v>
      </c>
      <c r="K481" s="28">
        <f>(VLOOKUP($G481,Depth_Lookup!$A$3:$J$561,10,0))+(H481/100)</f>
        <v>242.42000000000002</v>
      </c>
      <c r="L481" s="28">
        <f>(VLOOKUP($G481,Depth_Lookup!$A$3:$J$561,10,0))+(I481/100)</f>
        <v>242.85000000000002</v>
      </c>
      <c r="M481" s="29" t="s">
        <v>339</v>
      </c>
      <c r="N481" s="1">
        <v>8</v>
      </c>
      <c r="P481" s="1" t="s">
        <v>202</v>
      </c>
      <c r="Q481" s="2" t="str">
        <f t="shared" si="31"/>
        <v xml:space="preserve"> Harzburgite</v>
      </c>
      <c r="R481" s="1" t="s">
        <v>105</v>
      </c>
      <c r="S481" s="1" t="str">
        <f t="shared" si="33"/>
        <v>Continuous</v>
      </c>
      <c r="T481" s="1" t="s">
        <v>101</v>
      </c>
      <c r="U481" s="1" t="s">
        <v>219</v>
      </c>
      <c r="V481" s="1" t="s">
        <v>131</v>
      </c>
      <c r="W481" s="30">
        <f>VLOOKUP(V481,definitions_list_lookup!$A$13:$B$19,2,0)</f>
        <v>4</v>
      </c>
      <c r="X481" s="1" t="s">
        <v>94</v>
      </c>
      <c r="Y481" s="1" t="s">
        <v>203</v>
      </c>
      <c r="AD481" s="6" t="s">
        <v>89</v>
      </c>
      <c r="AE481" s="2">
        <f>VLOOKUP(AD481,definitions_list_lookup!$V$13:$W$16,2,0)</f>
        <v>0</v>
      </c>
      <c r="AH481" s="31">
        <v>84.9</v>
      </c>
      <c r="AI481" s="1">
        <v>2</v>
      </c>
      <c r="AJ481" s="1">
        <v>1.5</v>
      </c>
      <c r="AK481" s="1" t="s">
        <v>97</v>
      </c>
      <c r="AL481" s="1" t="s">
        <v>98</v>
      </c>
      <c r="AN481" s="31">
        <v>0</v>
      </c>
      <c r="AT481" s="31">
        <v>0</v>
      </c>
      <c r="AZ481" s="31">
        <v>15</v>
      </c>
      <c r="BA481" s="1">
        <v>4</v>
      </c>
      <c r="BB481" s="1">
        <v>2</v>
      </c>
      <c r="BC481" s="1" t="s">
        <v>97</v>
      </c>
      <c r="BD481" s="1" t="s">
        <v>98</v>
      </c>
      <c r="BF481" s="31">
        <v>0</v>
      </c>
      <c r="BL481" s="31">
        <v>0.1</v>
      </c>
      <c r="BM481" s="1">
        <v>0.2</v>
      </c>
      <c r="BN481" s="1">
        <v>0.1</v>
      </c>
      <c r="BO481" s="1" t="s">
        <v>118</v>
      </c>
      <c r="BP481" s="1" t="s">
        <v>98</v>
      </c>
      <c r="BX481" s="31">
        <v>0</v>
      </c>
      <c r="CE481" s="1" t="s">
        <v>340</v>
      </c>
      <c r="CL481" s="32">
        <f t="shared" si="32"/>
        <v>100</v>
      </c>
      <c r="CM481" s="1" t="e">
        <f>VLOOKUP(O481,definitions_list_lookup!$K$30:$L$54,2,0)</f>
        <v>#N/A</v>
      </c>
    </row>
    <row r="482" spans="1:91">
      <c r="A482" s="27">
        <v>43307</v>
      </c>
      <c r="B482" s="1" t="s">
        <v>225</v>
      </c>
      <c r="D482" s="1" t="s">
        <v>86</v>
      </c>
      <c r="E482" s="1">
        <v>107</v>
      </c>
      <c r="F482" s="1">
        <v>1</v>
      </c>
      <c r="G482" s="2" t="str">
        <f t="shared" si="30"/>
        <v>107-1</v>
      </c>
      <c r="H482" s="1">
        <v>0</v>
      </c>
      <c r="I482" s="1">
        <v>71.5</v>
      </c>
      <c r="J482" s="3" t="str">
        <f>IF(((VLOOKUP($G482,Depth_Lookup!$A$3:$J$561,9,0))-(I482/100))&gt;=0,"Good","Too Long")</f>
        <v>Good</v>
      </c>
      <c r="K482" s="28">
        <f>(VLOOKUP($G482,Depth_Lookup!$A$3:$J$561,10,0))+(H482/100)</f>
        <v>242.6</v>
      </c>
      <c r="L482" s="28">
        <f>(VLOOKUP($G482,Depth_Lookup!$A$3:$J$561,10,0))+(I482/100)</f>
        <v>243.315</v>
      </c>
      <c r="M482" s="29" t="s">
        <v>339</v>
      </c>
      <c r="N482" s="1">
        <v>8</v>
      </c>
      <c r="P482" s="1" t="s">
        <v>202</v>
      </c>
      <c r="Q482" s="2" t="str">
        <f t="shared" si="31"/>
        <v xml:space="preserve"> Harzburgite</v>
      </c>
      <c r="R482" s="1" t="s">
        <v>100</v>
      </c>
      <c r="S482" s="1" t="str">
        <f t="shared" si="33"/>
        <v>Continuous</v>
      </c>
      <c r="V482" s="1" t="s">
        <v>131</v>
      </c>
      <c r="W482" s="30">
        <f>VLOOKUP(V482,definitions_list_lookup!$A$13:$B$19,2,0)</f>
        <v>4</v>
      </c>
      <c r="X482" s="1" t="s">
        <v>94</v>
      </c>
      <c r="Y482" s="1" t="s">
        <v>203</v>
      </c>
      <c r="AD482" s="6" t="s">
        <v>89</v>
      </c>
      <c r="AE482" s="2">
        <f>VLOOKUP(AD482,definitions_list_lookup!$V$13:$W$16,2,0)</f>
        <v>0</v>
      </c>
      <c r="AH482" s="31">
        <v>84.9</v>
      </c>
      <c r="AI482" s="1">
        <v>2</v>
      </c>
      <c r="AJ482" s="1">
        <v>1.5</v>
      </c>
      <c r="AK482" s="1" t="s">
        <v>97</v>
      </c>
      <c r="AL482" s="1" t="s">
        <v>98</v>
      </c>
      <c r="AN482" s="31">
        <v>0</v>
      </c>
      <c r="AT482" s="31">
        <v>0</v>
      </c>
      <c r="AZ482" s="31">
        <v>15</v>
      </c>
      <c r="BA482" s="1">
        <v>4</v>
      </c>
      <c r="BB482" s="1">
        <v>2</v>
      </c>
      <c r="BC482" s="1" t="s">
        <v>97</v>
      </c>
      <c r="BD482" s="1" t="s">
        <v>98</v>
      </c>
      <c r="BF482" s="31">
        <v>0</v>
      </c>
      <c r="BL482" s="31">
        <v>0.1</v>
      </c>
      <c r="BM482" s="1">
        <v>0.2</v>
      </c>
      <c r="BN482" s="1">
        <v>0.1</v>
      </c>
      <c r="BO482" s="1" t="s">
        <v>118</v>
      </c>
      <c r="BP482" s="1" t="s">
        <v>98</v>
      </c>
      <c r="BX482" s="31">
        <v>0</v>
      </c>
      <c r="CE482" s="1" t="s">
        <v>340</v>
      </c>
      <c r="CL482" s="32">
        <f t="shared" si="32"/>
        <v>100</v>
      </c>
      <c r="CM482" s="1" t="e">
        <f>VLOOKUP(O482,definitions_list_lookup!$K$30:$L$54,2,0)</f>
        <v>#N/A</v>
      </c>
    </row>
    <row r="483" spans="1:91">
      <c r="A483" s="27">
        <v>43307</v>
      </c>
      <c r="B483" s="1" t="s">
        <v>225</v>
      </c>
      <c r="D483" s="1" t="s">
        <v>86</v>
      </c>
      <c r="E483" s="1">
        <v>107</v>
      </c>
      <c r="F483" s="1">
        <v>2</v>
      </c>
      <c r="G483" s="2" t="str">
        <f t="shared" si="30"/>
        <v>107-2</v>
      </c>
      <c r="H483" s="1">
        <v>0</v>
      </c>
      <c r="I483" s="1">
        <v>35</v>
      </c>
      <c r="J483" s="3" t="str">
        <f>IF(((VLOOKUP($G483,Depth_Lookup!$A$3:$J$561,9,0))-(I483/100))&gt;=0,"Good","Too Long")</f>
        <v>Good</v>
      </c>
      <c r="K483" s="28">
        <f>(VLOOKUP($G483,Depth_Lookup!$A$3:$J$561,10,0))+(H483/100)</f>
        <v>243.315</v>
      </c>
      <c r="L483" s="28">
        <f>(VLOOKUP($G483,Depth_Lookup!$A$3:$J$561,10,0))+(I483/100)</f>
        <v>243.66499999999999</v>
      </c>
      <c r="M483" s="29" t="s">
        <v>339</v>
      </c>
      <c r="N483" s="1">
        <v>8</v>
      </c>
      <c r="P483" s="1" t="s">
        <v>202</v>
      </c>
      <c r="Q483" s="2" t="str">
        <f t="shared" si="31"/>
        <v xml:space="preserve"> Harzburgite</v>
      </c>
      <c r="R483" s="1" t="s">
        <v>100</v>
      </c>
      <c r="S483" s="1" t="str">
        <f t="shared" si="33"/>
        <v>Intrusive</v>
      </c>
      <c r="V483" s="1" t="s">
        <v>131</v>
      </c>
      <c r="W483" s="30">
        <f>VLOOKUP(V483,definitions_list_lookup!$A$13:$B$19,2,0)</f>
        <v>4</v>
      </c>
      <c r="X483" s="1" t="s">
        <v>94</v>
      </c>
      <c r="Y483" s="1" t="s">
        <v>203</v>
      </c>
      <c r="AD483" s="6" t="s">
        <v>89</v>
      </c>
      <c r="AE483" s="2">
        <f>VLOOKUP(AD483,definitions_list_lookup!$V$13:$W$16,2,0)</f>
        <v>0</v>
      </c>
      <c r="AH483" s="31">
        <v>84.9</v>
      </c>
      <c r="AI483" s="1">
        <v>2</v>
      </c>
      <c r="AJ483" s="1">
        <v>1.5</v>
      </c>
      <c r="AK483" s="1" t="s">
        <v>97</v>
      </c>
      <c r="AL483" s="1" t="s">
        <v>98</v>
      </c>
      <c r="AN483" s="31">
        <v>0</v>
      </c>
      <c r="AT483" s="31">
        <v>0</v>
      </c>
      <c r="AZ483" s="31">
        <v>15</v>
      </c>
      <c r="BA483" s="1">
        <v>4</v>
      </c>
      <c r="BB483" s="1">
        <v>2</v>
      </c>
      <c r="BC483" s="1" t="s">
        <v>97</v>
      </c>
      <c r="BD483" s="1" t="s">
        <v>98</v>
      </c>
      <c r="BF483" s="31">
        <v>0</v>
      </c>
      <c r="BL483" s="31">
        <v>0.1</v>
      </c>
      <c r="BM483" s="1">
        <v>0.2</v>
      </c>
      <c r="BN483" s="1">
        <v>0.1</v>
      </c>
      <c r="BO483" s="1" t="s">
        <v>118</v>
      </c>
      <c r="BP483" s="1" t="s">
        <v>98</v>
      </c>
      <c r="BX483" s="31">
        <v>0</v>
      </c>
      <c r="CE483" s="1" t="s">
        <v>340</v>
      </c>
      <c r="CL483" s="32">
        <f t="shared" si="32"/>
        <v>100</v>
      </c>
      <c r="CM483" s="1" t="e">
        <f>VLOOKUP(O483,definitions_list_lookup!$K$30:$L$54,2,0)</f>
        <v>#N/A</v>
      </c>
    </row>
    <row r="484" spans="1:91">
      <c r="A484" s="27">
        <v>43307</v>
      </c>
      <c r="B484" s="1" t="s">
        <v>225</v>
      </c>
      <c r="D484" s="1" t="s">
        <v>86</v>
      </c>
      <c r="E484" s="1">
        <v>107</v>
      </c>
      <c r="F484" s="1">
        <v>2</v>
      </c>
      <c r="G484" s="2" t="str">
        <f t="shared" si="30"/>
        <v>107-2</v>
      </c>
      <c r="H484" s="1">
        <v>35</v>
      </c>
      <c r="I484" s="1">
        <v>36</v>
      </c>
      <c r="J484" s="3" t="str">
        <f>IF(((VLOOKUP($G484,Depth_Lookup!$A$3:$J$561,9,0))-(I484/100))&gt;=0,"Good","Too Long")</f>
        <v>Good</v>
      </c>
      <c r="K484" s="28">
        <f>(VLOOKUP($G484,Depth_Lookup!$A$3:$J$561,10,0))+(H484/100)</f>
        <v>243.66499999999999</v>
      </c>
      <c r="L484" s="28">
        <f>(VLOOKUP($G484,Depth_Lookup!$A$3:$J$561,10,0))+(I484/100)</f>
        <v>243.67500000000001</v>
      </c>
      <c r="M484" s="29" t="s">
        <v>341</v>
      </c>
      <c r="N484" s="1" t="s">
        <v>87</v>
      </c>
      <c r="P484" s="1" t="s">
        <v>218</v>
      </c>
      <c r="Q484" s="2" t="str">
        <f t="shared" si="31"/>
        <v xml:space="preserve"> Anorthosite</v>
      </c>
      <c r="R484" s="1" t="s">
        <v>105</v>
      </c>
      <c r="S484" s="1" t="str">
        <f t="shared" si="33"/>
        <v>Intrusive</v>
      </c>
      <c r="T484" s="1" t="s">
        <v>101</v>
      </c>
      <c r="U484" s="1" t="s">
        <v>102</v>
      </c>
      <c r="V484" s="1" t="s">
        <v>131</v>
      </c>
      <c r="W484" s="30">
        <f>VLOOKUP(V484,definitions_list_lookup!$A$13:$B$19,2,0)</f>
        <v>4</v>
      </c>
      <c r="X484" s="1" t="s">
        <v>94</v>
      </c>
      <c r="Y484" s="1" t="s">
        <v>95</v>
      </c>
      <c r="AD484" s="6" t="s">
        <v>89</v>
      </c>
      <c r="AE484" s="2">
        <f>VLOOKUP(AD484,definitions_list_lookup!$V$13:$W$16,2,0)</f>
        <v>0</v>
      </c>
      <c r="AH484" s="31">
        <v>0</v>
      </c>
      <c r="AN484" s="31">
        <v>100</v>
      </c>
      <c r="AO484" s="1">
        <v>2.5</v>
      </c>
      <c r="AP484" s="1">
        <v>2</v>
      </c>
      <c r="AQ484" s="1" t="s">
        <v>125</v>
      </c>
      <c r="AR484" s="1" t="s">
        <v>113</v>
      </c>
      <c r="AT484" s="31">
        <v>0</v>
      </c>
      <c r="AZ484" s="31">
        <v>0</v>
      </c>
      <c r="BF484" s="31">
        <v>0</v>
      </c>
      <c r="BL484" s="31">
        <v>0</v>
      </c>
      <c r="BX484" s="31">
        <v>0</v>
      </c>
      <c r="CE484" s="1" t="s">
        <v>246</v>
      </c>
      <c r="CL484" s="32">
        <f t="shared" si="32"/>
        <v>100</v>
      </c>
      <c r="CM484" s="1" t="e">
        <f>VLOOKUP(O484,definitions_list_lookup!$K$30:$L$54,2,0)</f>
        <v>#N/A</v>
      </c>
    </row>
    <row r="485" spans="1:91">
      <c r="A485" s="27">
        <v>43307</v>
      </c>
      <c r="B485" s="1" t="s">
        <v>225</v>
      </c>
      <c r="D485" s="1" t="s">
        <v>86</v>
      </c>
      <c r="E485" s="1">
        <v>107</v>
      </c>
      <c r="F485" s="1">
        <v>2</v>
      </c>
      <c r="G485" s="2" t="str">
        <f t="shared" si="30"/>
        <v>107-2</v>
      </c>
      <c r="H485" s="1">
        <v>36</v>
      </c>
      <c r="I485" s="1">
        <v>44</v>
      </c>
      <c r="J485" s="3" t="str">
        <f>IF(((VLOOKUP($G485,Depth_Lookup!$A$3:$J$561,9,0))-(I485/100))&gt;=0,"Good","Too Long")</f>
        <v>Good</v>
      </c>
      <c r="K485" s="28">
        <f>(VLOOKUP($G485,Depth_Lookup!$A$3:$J$561,10,0))+(H485/100)</f>
        <v>243.67500000000001</v>
      </c>
      <c r="L485" s="28">
        <f>(VLOOKUP($G485,Depth_Lookup!$A$3:$J$561,10,0))+(I485/100)</f>
        <v>243.755</v>
      </c>
      <c r="M485" s="29" t="s">
        <v>342</v>
      </c>
      <c r="N485" s="1" t="s">
        <v>87</v>
      </c>
      <c r="P485" s="1" t="s">
        <v>202</v>
      </c>
      <c r="Q485" s="2" t="str">
        <f t="shared" si="31"/>
        <v xml:space="preserve"> Harzburgite</v>
      </c>
      <c r="R485" s="1" t="s">
        <v>105</v>
      </c>
      <c r="S485" s="1" t="str">
        <f t="shared" si="33"/>
        <v>Continuous</v>
      </c>
      <c r="T485" s="1" t="s">
        <v>101</v>
      </c>
      <c r="U485" s="1" t="s">
        <v>102</v>
      </c>
      <c r="V485" s="1" t="s">
        <v>131</v>
      </c>
      <c r="W485" s="30">
        <f>VLOOKUP(V485,definitions_list_lookup!$A$13:$B$19,2,0)</f>
        <v>4</v>
      </c>
      <c r="X485" s="1" t="s">
        <v>94</v>
      </c>
      <c r="Y485" s="1" t="s">
        <v>203</v>
      </c>
      <c r="AD485" s="6" t="s">
        <v>89</v>
      </c>
      <c r="AE485" s="2">
        <f>VLOOKUP(AD485,definitions_list_lookup!$V$13:$W$16,2,0)</f>
        <v>0</v>
      </c>
      <c r="AH485" s="31">
        <v>84.9</v>
      </c>
      <c r="AI485" s="1">
        <v>2</v>
      </c>
      <c r="AJ485" s="1">
        <v>1.5</v>
      </c>
      <c r="AK485" s="1" t="s">
        <v>97</v>
      </c>
      <c r="AL485" s="1" t="s">
        <v>98</v>
      </c>
      <c r="AN485" s="31">
        <v>0</v>
      </c>
      <c r="AT485" s="31">
        <v>0</v>
      </c>
      <c r="AZ485" s="31">
        <v>15</v>
      </c>
      <c r="BA485" s="1">
        <v>6</v>
      </c>
      <c r="BB485" s="1">
        <v>3</v>
      </c>
      <c r="BC485" s="1" t="s">
        <v>125</v>
      </c>
      <c r="BD485" s="1" t="s">
        <v>98</v>
      </c>
      <c r="BF485" s="31">
        <v>0</v>
      </c>
      <c r="BL485" s="31">
        <v>0.1</v>
      </c>
      <c r="BM485" s="1">
        <v>0.2</v>
      </c>
      <c r="BN485" s="1">
        <v>0.1</v>
      </c>
      <c r="BO485" s="1" t="s">
        <v>97</v>
      </c>
      <c r="BP485" s="1" t="s">
        <v>98</v>
      </c>
      <c r="BX485" s="31">
        <v>0</v>
      </c>
      <c r="CE485" s="1" t="s">
        <v>204</v>
      </c>
      <c r="CL485" s="32">
        <f t="shared" si="32"/>
        <v>100</v>
      </c>
      <c r="CM485" s="1" t="e">
        <f>VLOOKUP(O485,definitions_list_lookup!$K$30:$L$54,2,0)</f>
        <v>#N/A</v>
      </c>
    </row>
    <row r="486" spans="1:91">
      <c r="A486" s="27">
        <v>43307</v>
      </c>
      <c r="B486" s="1" t="s">
        <v>225</v>
      </c>
      <c r="D486" s="1" t="s">
        <v>86</v>
      </c>
      <c r="E486" s="1">
        <v>107</v>
      </c>
      <c r="F486" s="1">
        <v>3</v>
      </c>
      <c r="G486" s="2" t="str">
        <f t="shared" si="30"/>
        <v>107-3</v>
      </c>
      <c r="H486" s="1">
        <v>0</v>
      </c>
      <c r="I486" s="1">
        <v>78.5</v>
      </c>
      <c r="J486" s="3" t="str">
        <f>IF(((VLOOKUP($G486,Depth_Lookup!$A$3:$J$561,9,0))-(I486/100))&gt;=0,"Good","Too Long")</f>
        <v>Good</v>
      </c>
      <c r="K486" s="28">
        <f>(VLOOKUP($G486,Depth_Lookup!$A$3:$J$561,10,0))+(H486/100)</f>
        <v>243.755</v>
      </c>
      <c r="L486" s="28">
        <f>(VLOOKUP($G486,Depth_Lookup!$A$3:$J$561,10,0))+(I486/100)</f>
        <v>244.54</v>
      </c>
      <c r="M486" s="29" t="s">
        <v>342</v>
      </c>
      <c r="N486" s="1" t="s">
        <v>87</v>
      </c>
      <c r="P486" s="1" t="s">
        <v>202</v>
      </c>
      <c r="Q486" s="2" t="str">
        <f t="shared" si="31"/>
        <v xml:space="preserve"> Harzburgite</v>
      </c>
      <c r="R486" s="1" t="s">
        <v>100</v>
      </c>
      <c r="S486" s="1" t="str">
        <f t="shared" ref="S486:S517" si="34">R487</f>
        <v>Modal</v>
      </c>
      <c r="V486" s="1" t="s">
        <v>131</v>
      </c>
      <c r="W486" s="30">
        <f>VLOOKUP(V486,definitions_list_lookup!$A$13:$B$19,2,0)</f>
        <v>4</v>
      </c>
      <c r="X486" s="1" t="s">
        <v>94</v>
      </c>
      <c r="Y486" s="1" t="s">
        <v>203</v>
      </c>
      <c r="AD486" s="6" t="s">
        <v>89</v>
      </c>
      <c r="AE486" s="2">
        <f>VLOOKUP(AD486,definitions_list_lookup!$V$13:$W$16,2,0)</f>
        <v>0</v>
      </c>
      <c r="AH486" s="31">
        <v>84.9</v>
      </c>
      <c r="AI486" s="1">
        <v>2</v>
      </c>
      <c r="AJ486" s="1">
        <v>1.5</v>
      </c>
      <c r="AK486" s="1" t="s">
        <v>97</v>
      </c>
      <c r="AL486" s="1" t="s">
        <v>98</v>
      </c>
      <c r="AN486" s="31">
        <v>0</v>
      </c>
      <c r="AT486" s="31">
        <v>0</v>
      </c>
      <c r="AZ486" s="31">
        <v>15</v>
      </c>
      <c r="BA486" s="1">
        <v>6</v>
      </c>
      <c r="BB486" s="1">
        <v>3</v>
      </c>
      <c r="BC486" s="1" t="s">
        <v>125</v>
      </c>
      <c r="BD486" s="1" t="s">
        <v>98</v>
      </c>
      <c r="BF486" s="31">
        <v>0</v>
      </c>
      <c r="BL486" s="31">
        <v>0.1</v>
      </c>
      <c r="BM486" s="1">
        <v>0.2</v>
      </c>
      <c r="BN486" s="1">
        <v>0.1</v>
      </c>
      <c r="BO486" s="1" t="s">
        <v>97</v>
      </c>
      <c r="BP486" s="1" t="s">
        <v>98</v>
      </c>
      <c r="BX486" s="31">
        <v>0</v>
      </c>
      <c r="CE486" s="1" t="s">
        <v>204</v>
      </c>
      <c r="CL486" s="32">
        <f t="shared" si="32"/>
        <v>100</v>
      </c>
      <c r="CM486" s="1" t="e">
        <f>VLOOKUP(O486,definitions_list_lookup!$K$30:$L$54,2,0)</f>
        <v>#N/A</v>
      </c>
    </row>
    <row r="487" spans="1:91">
      <c r="A487" s="27">
        <v>43307</v>
      </c>
      <c r="B487" s="1" t="s">
        <v>225</v>
      </c>
      <c r="D487" s="1" t="s">
        <v>86</v>
      </c>
      <c r="E487" s="1">
        <v>107</v>
      </c>
      <c r="F487" s="1">
        <v>3</v>
      </c>
      <c r="G487" s="2" t="str">
        <f t="shared" si="30"/>
        <v>107-3</v>
      </c>
      <c r="H487" s="1">
        <v>78.5</v>
      </c>
      <c r="I487" s="1">
        <v>88.5</v>
      </c>
      <c r="J487" s="3" t="str">
        <f>IF(((VLOOKUP($G487,Depth_Lookup!$A$3:$J$561,9,0))-(I487/100))&gt;=0,"Good","Too Long")</f>
        <v>Good</v>
      </c>
      <c r="K487" s="28">
        <f>(VLOOKUP($G487,Depth_Lookup!$A$3:$J$561,10,0))+(H487/100)</f>
        <v>244.54</v>
      </c>
      <c r="L487" s="28">
        <f>(VLOOKUP($G487,Depth_Lookup!$A$3:$J$561,10,0))+(I487/100)</f>
        <v>244.64</v>
      </c>
      <c r="M487" s="29" t="s">
        <v>343</v>
      </c>
      <c r="N487" s="1" t="s">
        <v>87</v>
      </c>
      <c r="P487" s="1" t="s">
        <v>202</v>
      </c>
      <c r="Q487" s="2" t="str">
        <f t="shared" si="31"/>
        <v xml:space="preserve"> Harzburgite</v>
      </c>
      <c r="R487" s="1" t="s">
        <v>120</v>
      </c>
      <c r="S487" s="1" t="str">
        <f t="shared" si="34"/>
        <v>Continuous</v>
      </c>
      <c r="T487" s="1" t="s">
        <v>101</v>
      </c>
      <c r="U487" s="1" t="s">
        <v>102</v>
      </c>
      <c r="V487" s="1" t="s">
        <v>131</v>
      </c>
      <c r="W487" s="30">
        <f>VLOOKUP(V487,definitions_list_lookup!$A$13:$B$19,2,0)</f>
        <v>4</v>
      </c>
      <c r="X487" s="1" t="s">
        <v>94</v>
      </c>
      <c r="Y487" s="1" t="s">
        <v>95</v>
      </c>
      <c r="AD487" s="6" t="s">
        <v>89</v>
      </c>
      <c r="AE487" s="2">
        <f>VLOOKUP(AD487,definitions_list_lookup!$V$13:$W$16,2,0)</f>
        <v>0</v>
      </c>
      <c r="AH487" s="31">
        <v>89</v>
      </c>
      <c r="AI487" s="1">
        <v>3</v>
      </c>
      <c r="AJ487" s="1">
        <v>2</v>
      </c>
      <c r="AK487" s="1" t="s">
        <v>97</v>
      </c>
      <c r="AL487" s="1" t="s">
        <v>98</v>
      </c>
      <c r="AN487" s="31">
        <v>0</v>
      </c>
      <c r="AT487" s="31">
        <v>0</v>
      </c>
      <c r="AZ487" s="31">
        <v>10</v>
      </c>
      <c r="BA487" s="1">
        <v>2.5</v>
      </c>
      <c r="BB487" s="1">
        <v>2</v>
      </c>
      <c r="BC487" s="1" t="s">
        <v>97</v>
      </c>
      <c r="BD487" s="1" t="s">
        <v>98</v>
      </c>
      <c r="BE487" s="1" t="s">
        <v>302</v>
      </c>
      <c r="BF487" s="31">
        <v>0</v>
      </c>
      <c r="BL487" s="31">
        <v>1</v>
      </c>
      <c r="BM487" s="1">
        <v>0.2</v>
      </c>
      <c r="BN487" s="1">
        <v>0.1</v>
      </c>
      <c r="BO487" s="1" t="s">
        <v>118</v>
      </c>
      <c r="BP487" s="1" t="s">
        <v>98</v>
      </c>
      <c r="BX487" s="31">
        <v>0</v>
      </c>
      <c r="CE487" s="1" t="s">
        <v>344</v>
      </c>
      <c r="CL487" s="32">
        <f t="shared" si="32"/>
        <v>100</v>
      </c>
      <c r="CM487" s="1" t="e">
        <f>VLOOKUP(O487,definitions_list_lookup!$K$30:$L$54,2,0)</f>
        <v>#N/A</v>
      </c>
    </row>
    <row r="488" spans="1:91">
      <c r="A488" s="27">
        <v>43307</v>
      </c>
      <c r="B488" s="1" t="s">
        <v>225</v>
      </c>
      <c r="D488" s="1" t="s">
        <v>86</v>
      </c>
      <c r="E488" s="1">
        <v>107</v>
      </c>
      <c r="F488" s="1">
        <v>4</v>
      </c>
      <c r="G488" s="2" t="str">
        <f t="shared" si="30"/>
        <v>107-4</v>
      </c>
      <c r="H488" s="1">
        <v>0</v>
      </c>
      <c r="I488" s="1">
        <v>87</v>
      </c>
      <c r="J488" s="3" t="str">
        <f>IF(((VLOOKUP($G488,Depth_Lookup!$A$3:$J$561,9,0))-(I488/100))&gt;=0,"Good","Too Long")</f>
        <v>Good</v>
      </c>
      <c r="K488" s="28">
        <f>(VLOOKUP($G488,Depth_Lookup!$A$3:$J$561,10,0))+(H488/100)</f>
        <v>244.64</v>
      </c>
      <c r="L488" s="28">
        <f>(VLOOKUP($G488,Depth_Lookup!$A$3:$J$561,10,0))+(I488/100)</f>
        <v>245.51</v>
      </c>
      <c r="M488" s="29" t="s">
        <v>343</v>
      </c>
      <c r="N488" s="1" t="s">
        <v>87</v>
      </c>
      <c r="P488" s="1" t="s">
        <v>202</v>
      </c>
      <c r="Q488" s="2" t="str">
        <f t="shared" si="31"/>
        <v xml:space="preserve"> Harzburgite</v>
      </c>
      <c r="R488" s="1" t="s">
        <v>100</v>
      </c>
      <c r="S488" s="1" t="str">
        <f t="shared" si="34"/>
        <v>Continuous</v>
      </c>
      <c r="V488" s="1" t="s">
        <v>131</v>
      </c>
      <c r="W488" s="30">
        <f>VLOOKUP(V488,definitions_list_lookup!$A$13:$B$19,2,0)</f>
        <v>4</v>
      </c>
      <c r="X488" s="1" t="s">
        <v>94</v>
      </c>
      <c r="Y488" s="1" t="s">
        <v>95</v>
      </c>
      <c r="AD488" s="6" t="s">
        <v>89</v>
      </c>
      <c r="AE488" s="2">
        <f>VLOOKUP(AD488,definitions_list_lookup!$V$13:$W$16,2,0)</f>
        <v>0</v>
      </c>
      <c r="AH488" s="31">
        <v>89</v>
      </c>
      <c r="AI488" s="1">
        <v>3</v>
      </c>
      <c r="AJ488" s="1">
        <v>2</v>
      </c>
      <c r="AK488" s="1" t="s">
        <v>97</v>
      </c>
      <c r="AL488" s="1" t="s">
        <v>98</v>
      </c>
      <c r="AN488" s="31">
        <v>0</v>
      </c>
      <c r="AT488" s="31">
        <v>0</v>
      </c>
      <c r="AZ488" s="31">
        <v>10</v>
      </c>
      <c r="BA488" s="1">
        <v>2.5</v>
      </c>
      <c r="BB488" s="1">
        <v>2</v>
      </c>
      <c r="BC488" s="1" t="s">
        <v>97</v>
      </c>
      <c r="BD488" s="1" t="s">
        <v>98</v>
      </c>
      <c r="BE488" s="1" t="s">
        <v>302</v>
      </c>
      <c r="BF488" s="31">
        <v>0</v>
      </c>
      <c r="BL488" s="31">
        <v>1</v>
      </c>
      <c r="BM488" s="1">
        <v>0.2</v>
      </c>
      <c r="BN488" s="1">
        <v>0.1</v>
      </c>
      <c r="BO488" s="1" t="s">
        <v>118</v>
      </c>
      <c r="BP488" s="1" t="s">
        <v>98</v>
      </c>
      <c r="BX488" s="31">
        <v>0</v>
      </c>
      <c r="CE488" s="1" t="s">
        <v>344</v>
      </c>
      <c r="CL488" s="32">
        <f t="shared" si="32"/>
        <v>100</v>
      </c>
      <c r="CM488" s="1" t="e">
        <f>VLOOKUP(O488,definitions_list_lookup!$K$30:$L$54,2,0)</f>
        <v>#N/A</v>
      </c>
    </row>
    <row r="489" spans="1:91">
      <c r="A489" s="27">
        <v>43307</v>
      </c>
      <c r="B489" s="1" t="s">
        <v>225</v>
      </c>
      <c r="D489" s="1" t="s">
        <v>86</v>
      </c>
      <c r="E489" s="1">
        <v>108</v>
      </c>
      <c r="F489" s="1">
        <v>1</v>
      </c>
      <c r="G489" s="2" t="str">
        <f t="shared" si="30"/>
        <v>108-1</v>
      </c>
      <c r="H489" s="1">
        <v>0</v>
      </c>
      <c r="I489" s="1">
        <v>90</v>
      </c>
      <c r="J489" s="3" t="str">
        <f>IF(((VLOOKUP($G489,Depth_Lookup!$A$3:$J$561,9,0))-(I489/100))&gt;=0,"Good","Too Long")</f>
        <v>Good</v>
      </c>
      <c r="K489" s="28">
        <f>(VLOOKUP($G489,Depth_Lookup!$A$3:$J$561,10,0))+(H489/100)</f>
        <v>245.6</v>
      </c>
      <c r="L489" s="28">
        <f>(VLOOKUP($G489,Depth_Lookup!$A$3:$J$561,10,0))+(I489/100)</f>
        <v>246.5</v>
      </c>
      <c r="M489" s="29" t="s">
        <v>343</v>
      </c>
      <c r="N489" s="1" t="s">
        <v>87</v>
      </c>
      <c r="P489" s="1" t="s">
        <v>202</v>
      </c>
      <c r="Q489" s="2" t="str">
        <f t="shared" si="31"/>
        <v xml:space="preserve"> Harzburgite</v>
      </c>
      <c r="R489" s="1" t="s">
        <v>100</v>
      </c>
      <c r="S489" s="1" t="str">
        <f t="shared" si="34"/>
        <v>Continuous</v>
      </c>
      <c r="V489" s="1" t="s">
        <v>131</v>
      </c>
      <c r="W489" s="30">
        <f>VLOOKUP(V489,definitions_list_lookup!$A$13:$B$19,2,0)</f>
        <v>4</v>
      </c>
      <c r="X489" s="1" t="s">
        <v>94</v>
      </c>
      <c r="Y489" s="1" t="s">
        <v>95</v>
      </c>
      <c r="AD489" s="6" t="s">
        <v>89</v>
      </c>
      <c r="AE489" s="2">
        <f>VLOOKUP(AD489,definitions_list_lookup!$V$13:$W$16,2,0)</f>
        <v>0</v>
      </c>
      <c r="AH489" s="31">
        <v>89</v>
      </c>
      <c r="AI489" s="1">
        <v>3</v>
      </c>
      <c r="AJ489" s="1">
        <v>2</v>
      </c>
      <c r="AK489" s="1" t="s">
        <v>97</v>
      </c>
      <c r="AL489" s="1" t="s">
        <v>98</v>
      </c>
      <c r="AN489" s="31">
        <v>0</v>
      </c>
      <c r="AT489" s="31">
        <v>0</v>
      </c>
      <c r="AZ489" s="31">
        <v>10</v>
      </c>
      <c r="BA489" s="1">
        <v>2.5</v>
      </c>
      <c r="BB489" s="1">
        <v>2</v>
      </c>
      <c r="BC489" s="1" t="s">
        <v>97</v>
      </c>
      <c r="BD489" s="1" t="s">
        <v>98</v>
      </c>
      <c r="BE489" s="1" t="s">
        <v>302</v>
      </c>
      <c r="BF489" s="31">
        <v>0</v>
      </c>
      <c r="BL489" s="31">
        <v>1</v>
      </c>
      <c r="BM489" s="1">
        <v>0.2</v>
      </c>
      <c r="BN489" s="1">
        <v>0.1</v>
      </c>
      <c r="BO489" s="1" t="s">
        <v>118</v>
      </c>
      <c r="BP489" s="1" t="s">
        <v>98</v>
      </c>
      <c r="BX489" s="31">
        <v>0</v>
      </c>
      <c r="CE489" s="1" t="s">
        <v>344</v>
      </c>
      <c r="CL489" s="32">
        <f t="shared" si="32"/>
        <v>100</v>
      </c>
      <c r="CM489" s="1" t="e">
        <f>VLOOKUP(O489,definitions_list_lookup!$K$30:$L$54,2,0)</f>
        <v>#N/A</v>
      </c>
    </row>
    <row r="490" spans="1:91">
      <c r="A490" s="27">
        <v>43307</v>
      </c>
      <c r="B490" s="1" t="s">
        <v>225</v>
      </c>
      <c r="D490" s="1" t="s">
        <v>86</v>
      </c>
      <c r="E490" s="1">
        <v>108</v>
      </c>
      <c r="F490" s="1">
        <v>2</v>
      </c>
      <c r="G490" s="2" t="str">
        <f t="shared" si="30"/>
        <v>108-2</v>
      </c>
      <c r="H490" s="1">
        <v>0</v>
      </c>
      <c r="I490" s="1">
        <v>98</v>
      </c>
      <c r="J490" s="3" t="str">
        <f>IF(((VLOOKUP($G490,Depth_Lookup!$A$3:$J$561,9,0))-(I490/100))&gt;=0,"Good","Too Long")</f>
        <v>Good</v>
      </c>
      <c r="K490" s="28">
        <f>(VLOOKUP($G490,Depth_Lookup!$A$3:$J$561,10,0))+(H490/100)</f>
        <v>246.5</v>
      </c>
      <c r="L490" s="28">
        <f>(VLOOKUP($G490,Depth_Lookup!$A$3:$J$561,10,0))+(I490/100)</f>
        <v>247.48</v>
      </c>
      <c r="M490" s="29" t="s">
        <v>343</v>
      </c>
      <c r="N490" s="1" t="s">
        <v>87</v>
      </c>
      <c r="P490" s="1" t="s">
        <v>202</v>
      </c>
      <c r="Q490" s="2" t="str">
        <f t="shared" si="31"/>
        <v xml:space="preserve"> Harzburgite</v>
      </c>
      <c r="R490" s="1" t="s">
        <v>100</v>
      </c>
      <c r="S490" s="1" t="str">
        <f t="shared" si="34"/>
        <v>Continuous</v>
      </c>
      <c r="V490" s="1" t="s">
        <v>131</v>
      </c>
      <c r="W490" s="30">
        <f>VLOOKUP(V490,definitions_list_lookup!$A$13:$B$19,2,0)</f>
        <v>4</v>
      </c>
      <c r="X490" s="1" t="s">
        <v>94</v>
      </c>
      <c r="Y490" s="1" t="s">
        <v>95</v>
      </c>
      <c r="AD490" s="6" t="s">
        <v>89</v>
      </c>
      <c r="AE490" s="2">
        <f>VLOOKUP(AD490,definitions_list_lookup!$V$13:$W$16,2,0)</f>
        <v>0</v>
      </c>
      <c r="AH490" s="31">
        <v>89</v>
      </c>
      <c r="AI490" s="1">
        <v>3</v>
      </c>
      <c r="AJ490" s="1">
        <v>2</v>
      </c>
      <c r="AK490" s="1" t="s">
        <v>97</v>
      </c>
      <c r="AL490" s="1" t="s">
        <v>98</v>
      </c>
      <c r="AN490" s="31">
        <v>0</v>
      </c>
      <c r="AT490" s="31">
        <v>0</v>
      </c>
      <c r="AZ490" s="31">
        <v>10</v>
      </c>
      <c r="BA490" s="1">
        <v>2.5</v>
      </c>
      <c r="BB490" s="1">
        <v>2</v>
      </c>
      <c r="BC490" s="1" t="s">
        <v>97</v>
      </c>
      <c r="BD490" s="1" t="s">
        <v>98</v>
      </c>
      <c r="BE490" s="1" t="s">
        <v>302</v>
      </c>
      <c r="BF490" s="31">
        <v>0</v>
      </c>
      <c r="BL490" s="31">
        <v>1</v>
      </c>
      <c r="BM490" s="1">
        <v>0.2</v>
      </c>
      <c r="BN490" s="1">
        <v>0.1</v>
      </c>
      <c r="BO490" s="1" t="s">
        <v>118</v>
      </c>
      <c r="BP490" s="1" t="s">
        <v>98</v>
      </c>
      <c r="BX490" s="31">
        <v>0</v>
      </c>
      <c r="CE490" s="1" t="s">
        <v>344</v>
      </c>
      <c r="CL490" s="32">
        <f t="shared" si="32"/>
        <v>100</v>
      </c>
      <c r="CM490" s="1" t="e">
        <f>VLOOKUP(O490,definitions_list_lookup!$K$30:$L$54,2,0)</f>
        <v>#N/A</v>
      </c>
    </row>
    <row r="491" spans="1:91">
      <c r="A491" s="27">
        <v>43307</v>
      </c>
      <c r="B491" s="1" t="s">
        <v>225</v>
      </c>
      <c r="D491" s="1" t="s">
        <v>86</v>
      </c>
      <c r="E491" s="1">
        <v>108</v>
      </c>
      <c r="F491" s="1">
        <v>3</v>
      </c>
      <c r="G491" s="2" t="str">
        <f t="shared" si="30"/>
        <v>108-3</v>
      </c>
      <c r="H491" s="1">
        <v>0</v>
      </c>
      <c r="I491" s="1">
        <v>75</v>
      </c>
      <c r="J491" s="3" t="str">
        <f>IF(((VLOOKUP($G491,Depth_Lookup!$A$3:$J$561,9,0))-(I491/100))&gt;=0,"Good","Too Long")</f>
        <v>Good</v>
      </c>
      <c r="K491" s="28">
        <f>(VLOOKUP($G491,Depth_Lookup!$A$3:$J$561,10,0))+(H491/100)</f>
        <v>247.48</v>
      </c>
      <c r="L491" s="28">
        <f>(VLOOKUP($G491,Depth_Lookup!$A$3:$J$561,10,0))+(I491/100)</f>
        <v>248.23</v>
      </c>
      <c r="M491" s="29" t="s">
        <v>343</v>
      </c>
      <c r="N491" s="1" t="s">
        <v>87</v>
      </c>
      <c r="P491" s="1" t="s">
        <v>202</v>
      </c>
      <c r="Q491" s="2" t="str">
        <f t="shared" si="31"/>
        <v xml:space="preserve"> Harzburgite</v>
      </c>
      <c r="R491" s="1" t="s">
        <v>100</v>
      </c>
      <c r="S491" s="1" t="str">
        <f t="shared" si="34"/>
        <v>Continuous</v>
      </c>
      <c r="V491" s="1" t="s">
        <v>131</v>
      </c>
      <c r="W491" s="30">
        <f>VLOOKUP(V491,definitions_list_lookup!$A$13:$B$19,2,0)</f>
        <v>4</v>
      </c>
      <c r="X491" s="1" t="s">
        <v>94</v>
      </c>
      <c r="Y491" s="1" t="s">
        <v>95</v>
      </c>
      <c r="AD491" s="6" t="s">
        <v>89</v>
      </c>
      <c r="AE491" s="2">
        <f>VLOOKUP(AD491,definitions_list_lookup!$V$13:$W$16,2,0)</f>
        <v>0</v>
      </c>
      <c r="AH491" s="31">
        <v>89</v>
      </c>
      <c r="AI491" s="1">
        <v>3</v>
      </c>
      <c r="AJ491" s="1">
        <v>2</v>
      </c>
      <c r="AK491" s="1" t="s">
        <v>97</v>
      </c>
      <c r="AL491" s="1" t="s">
        <v>98</v>
      </c>
      <c r="AN491" s="31">
        <v>0</v>
      </c>
      <c r="AT491" s="31">
        <v>0</v>
      </c>
      <c r="AZ491" s="31">
        <v>10</v>
      </c>
      <c r="BA491" s="1">
        <v>2.5</v>
      </c>
      <c r="BB491" s="1">
        <v>2</v>
      </c>
      <c r="BC491" s="1" t="s">
        <v>97</v>
      </c>
      <c r="BD491" s="1" t="s">
        <v>98</v>
      </c>
      <c r="BE491" s="1" t="s">
        <v>302</v>
      </c>
      <c r="BF491" s="31">
        <v>0</v>
      </c>
      <c r="BL491" s="31">
        <v>1</v>
      </c>
      <c r="BM491" s="1">
        <v>0.2</v>
      </c>
      <c r="BN491" s="1">
        <v>0.1</v>
      </c>
      <c r="BO491" s="1" t="s">
        <v>118</v>
      </c>
      <c r="BP491" s="1" t="s">
        <v>98</v>
      </c>
      <c r="BX491" s="31">
        <v>0</v>
      </c>
      <c r="CE491" s="1" t="s">
        <v>344</v>
      </c>
      <c r="CL491" s="32">
        <f t="shared" si="32"/>
        <v>100</v>
      </c>
      <c r="CM491" s="1" t="e">
        <f>VLOOKUP(O491,definitions_list_lookup!$K$30:$L$54,2,0)</f>
        <v>#N/A</v>
      </c>
    </row>
    <row r="492" spans="1:91">
      <c r="A492" s="27">
        <v>43308</v>
      </c>
      <c r="B492" s="1" t="s">
        <v>345</v>
      </c>
      <c r="D492" s="1" t="s">
        <v>86</v>
      </c>
      <c r="E492" s="1">
        <v>109</v>
      </c>
      <c r="F492" s="1">
        <v>1</v>
      </c>
      <c r="G492" s="2" t="str">
        <f t="shared" si="30"/>
        <v>109-1</v>
      </c>
      <c r="H492" s="1">
        <v>0</v>
      </c>
      <c r="I492" s="1">
        <v>84.5</v>
      </c>
      <c r="J492" s="3" t="str">
        <f>IF(((VLOOKUP($G492,Depth_Lookup!$A$3:$J$561,9,0))-(I492/100))&gt;=0,"Good","Too Long")</f>
        <v>Good</v>
      </c>
      <c r="K492" s="28">
        <f>(VLOOKUP($G492,Depth_Lookup!$A$3:$J$561,10,0))+(H492/100)</f>
        <v>247.8</v>
      </c>
      <c r="L492" s="28">
        <f>(VLOOKUP($G492,Depth_Lookup!$A$3:$J$561,10,0))+(I492/100)</f>
        <v>248.64500000000001</v>
      </c>
      <c r="M492" s="29" t="s">
        <v>343</v>
      </c>
      <c r="N492" s="1" t="s">
        <v>87</v>
      </c>
      <c r="P492" s="1" t="s">
        <v>202</v>
      </c>
      <c r="Q492" s="2" t="str">
        <f t="shared" si="31"/>
        <v xml:space="preserve"> Harzburgite</v>
      </c>
      <c r="R492" s="1" t="s">
        <v>100</v>
      </c>
      <c r="S492" s="1" t="str">
        <f t="shared" si="34"/>
        <v>Continuous</v>
      </c>
      <c r="V492" s="1" t="s">
        <v>131</v>
      </c>
      <c r="W492" s="30">
        <f>VLOOKUP(V492,definitions_list_lookup!$A$13:$B$19,2,0)</f>
        <v>4</v>
      </c>
      <c r="X492" s="1" t="s">
        <v>94</v>
      </c>
      <c r="Y492" s="1" t="s">
        <v>95</v>
      </c>
      <c r="AD492" s="6" t="s">
        <v>89</v>
      </c>
      <c r="AE492" s="2">
        <f>VLOOKUP(AD492,definitions_list_lookup!$V$13:$W$16,2,0)</f>
        <v>0</v>
      </c>
      <c r="AH492" s="31">
        <v>89</v>
      </c>
      <c r="AI492" s="1">
        <v>3</v>
      </c>
      <c r="AJ492" s="1">
        <v>2</v>
      </c>
      <c r="AK492" s="1" t="s">
        <v>97</v>
      </c>
      <c r="AL492" s="1" t="s">
        <v>98</v>
      </c>
      <c r="AN492" s="31">
        <v>0</v>
      </c>
      <c r="AT492" s="31">
        <v>0</v>
      </c>
      <c r="AZ492" s="31">
        <v>10</v>
      </c>
      <c r="BA492" s="1">
        <v>2.5</v>
      </c>
      <c r="BB492" s="1">
        <v>2</v>
      </c>
      <c r="BC492" s="1" t="s">
        <v>97</v>
      </c>
      <c r="BD492" s="1" t="s">
        <v>98</v>
      </c>
      <c r="BE492" s="1" t="s">
        <v>302</v>
      </c>
      <c r="BF492" s="31">
        <v>0</v>
      </c>
      <c r="BL492" s="31">
        <v>1</v>
      </c>
      <c r="BM492" s="1">
        <v>0.2</v>
      </c>
      <c r="BN492" s="1">
        <v>0.1</v>
      </c>
      <c r="BO492" s="1" t="s">
        <v>118</v>
      </c>
      <c r="BP492" s="1" t="s">
        <v>98</v>
      </c>
      <c r="BX492" s="31">
        <v>0</v>
      </c>
      <c r="CE492" s="1" t="s">
        <v>344</v>
      </c>
      <c r="CL492" s="32">
        <f t="shared" si="32"/>
        <v>100</v>
      </c>
      <c r="CM492" s="1" t="e">
        <f>VLOOKUP(O492,definitions_list_lookup!$K$30:$L$54,2,0)</f>
        <v>#N/A</v>
      </c>
    </row>
    <row r="493" spans="1:91">
      <c r="A493" s="27">
        <v>43308</v>
      </c>
      <c r="B493" s="1" t="s">
        <v>345</v>
      </c>
      <c r="D493" s="1" t="s">
        <v>86</v>
      </c>
      <c r="E493" s="1">
        <v>110</v>
      </c>
      <c r="F493" s="1">
        <v>1</v>
      </c>
      <c r="G493" s="2" t="str">
        <f t="shared" si="30"/>
        <v>110-1</v>
      </c>
      <c r="H493" s="1">
        <v>0</v>
      </c>
      <c r="I493" s="1">
        <v>10</v>
      </c>
      <c r="J493" s="3" t="str">
        <f>IF(((VLOOKUP($G493,Depth_Lookup!$A$3:$J$561,9,0))-(I493/100))&gt;=0,"Good","Too Long")</f>
        <v>Good</v>
      </c>
      <c r="K493" s="28">
        <f>(VLOOKUP($G493,Depth_Lookup!$A$3:$J$561,10,0))+(H493/100)</f>
        <v>248.6</v>
      </c>
      <c r="L493" s="28">
        <f>(VLOOKUP($G493,Depth_Lookup!$A$3:$J$561,10,0))+(I493/100)</f>
        <v>248.7</v>
      </c>
      <c r="M493" s="29" t="s">
        <v>343</v>
      </c>
      <c r="N493" s="1" t="s">
        <v>87</v>
      </c>
      <c r="P493" s="1" t="s">
        <v>202</v>
      </c>
      <c r="Q493" s="2" t="str">
        <f t="shared" si="31"/>
        <v xml:space="preserve"> Harzburgite</v>
      </c>
      <c r="R493" s="1" t="s">
        <v>100</v>
      </c>
      <c r="S493" s="1" t="str">
        <f t="shared" si="34"/>
        <v>Intrusive</v>
      </c>
      <c r="V493" s="1" t="s">
        <v>131</v>
      </c>
      <c r="W493" s="30">
        <f>VLOOKUP(V493,definitions_list_lookup!$A$13:$B$19,2,0)</f>
        <v>4</v>
      </c>
      <c r="X493" s="1" t="s">
        <v>94</v>
      </c>
      <c r="Y493" s="1" t="s">
        <v>95</v>
      </c>
      <c r="AD493" s="6" t="s">
        <v>89</v>
      </c>
      <c r="AE493" s="2">
        <f>VLOOKUP(AD493,definitions_list_lookup!$V$13:$W$16,2,0)</f>
        <v>0</v>
      </c>
      <c r="AH493" s="31">
        <v>89</v>
      </c>
      <c r="AI493" s="1">
        <v>3</v>
      </c>
      <c r="AJ493" s="1">
        <v>2</v>
      </c>
      <c r="AK493" s="1" t="s">
        <v>97</v>
      </c>
      <c r="AL493" s="1" t="s">
        <v>98</v>
      </c>
      <c r="AN493" s="31">
        <v>0</v>
      </c>
      <c r="AT493" s="31">
        <v>0</v>
      </c>
      <c r="AZ493" s="31">
        <v>10</v>
      </c>
      <c r="BA493" s="1">
        <v>2.5</v>
      </c>
      <c r="BB493" s="1">
        <v>2</v>
      </c>
      <c r="BC493" s="1" t="s">
        <v>97</v>
      </c>
      <c r="BD493" s="1" t="s">
        <v>98</v>
      </c>
      <c r="BE493" s="1" t="s">
        <v>302</v>
      </c>
      <c r="BF493" s="31">
        <v>0</v>
      </c>
      <c r="BL493" s="31">
        <v>1</v>
      </c>
      <c r="BM493" s="1">
        <v>0.2</v>
      </c>
      <c r="BN493" s="1">
        <v>0.1</v>
      </c>
      <c r="BO493" s="1" t="s">
        <v>118</v>
      </c>
      <c r="BP493" s="1" t="s">
        <v>98</v>
      </c>
      <c r="BX493" s="31">
        <v>0</v>
      </c>
      <c r="CE493" s="1" t="s">
        <v>344</v>
      </c>
      <c r="CL493" s="32">
        <f t="shared" si="32"/>
        <v>100</v>
      </c>
      <c r="CM493" s="1" t="e">
        <f>VLOOKUP(O493,definitions_list_lookup!$K$30:$L$54,2,0)</f>
        <v>#N/A</v>
      </c>
    </row>
    <row r="494" spans="1:91">
      <c r="A494" s="27">
        <v>43308</v>
      </c>
      <c r="B494" s="1" t="s">
        <v>345</v>
      </c>
      <c r="D494" s="1" t="s">
        <v>86</v>
      </c>
      <c r="E494" s="1">
        <v>110</v>
      </c>
      <c r="F494" s="1">
        <v>1</v>
      </c>
      <c r="G494" s="2" t="str">
        <f t="shared" si="30"/>
        <v>110-1</v>
      </c>
      <c r="H494" s="1">
        <v>10</v>
      </c>
      <c r="I494" s="1">
        <v>11</v>
      </c>
      <c r="J494" s="3" t="str">
        <f>IF(((VLOOKUP($G494,Depth_Lookup!$A$3:$J$561,9,0))-(I494/100))&gt;=0,"Good","Too Long")</f>
        <v>Good</v>
      </c>
      <c r="K494" s="28">
        <f>(VLOOKUP($G494,Depth_Lookup!$A$3:$J$561,10,0))+(H494/100)</f>
        <v>248.7</v>
      </c>
      <c r="L494" s="28">
        <f>(VLOOKUP($G494,Depth_Lookup!$A$3:$J$561,10,0))+(I494/100)</f>
        <v>248.71</v>
      </c>
      <c r="M494" s="29" t="s">
        <v>346</v>
      </c>
      <c r="N494" s="1">
        <v>1</v>
      </c>
      <c r="P494" s="1" t="s">
        <v>218</v>
      </c>
      <c r="Q494" s="2" t="str">
        <f t="shared" si="31"/>
        <v xml:space="preserve"> Anorthosite</v>
      </c>
      <c r="R494" s="1" t="s">
        <v>105</v>
      </c>
      <c r="S494" s="1" t="str">
        <f t="shared" si="34"/>
        <v>Intrusive</v>
      </c>
      <c r="T494" s="1" t="s">
        <v>101</v>
      </c>
      <c r="U494" s="1" t="s">
        <v>102</v>
      </c>
      <c r="V494" s="1" t="s">
        <v>131</v>
      </c>
      <c r="W494" s="30">
        <f>VLOOKUP(V494,definitions_list_lookup!$A$13:$B$19,2,0)</f>
        <v>4</v>
      </c>
      <c r="X494" s="1" t="s">
        <v>94</v>
      </c>
      <c r="Y494" s="1" t="s">
        <v>95</v>
      </c>
      <c r="AD494" s="6" t="s">
        <v>89</v>
      </c>
      <c r="AE494" s="2">
        <f>VLOOKUP(AD494,definitions_list_lookup!$V$13:$W$16,2,0)</f>
        <v>0</v>
      </c>
      <c r="AH494" s="31">
        <v>0</v>
      </c>
      <c r="AN494" s="31">
        <v>100</v>
      </c>
      <c r="AO494" s="1">
        <v>2</v>
      </c>
      <c r="AP494" s="1">
        <v>1</v>
      </c>
      <c r="AQ494" s="1" t="s">
        <v>125</v>
      </c>
      <c r="AR494" s="1" t="s">
        <v>98</v>
      </c>
      <c r="AT494" s="31">
        <v>0</v>
      </c>
      <c r="AZ494" s="31">
        <v>0</v>
      </c>
      <c r="BF494" s="31">
        <v>0</v>
      </c>
      <c r="BL494" s="31">
        <v>0</v>
      </c>
      <c r="BX494" s="31">
        <v>0</v>
      </c>
      <c r="CE494" s="1" t="s">
        <v>347</v>
      </c>
      <c r="CL494" s="32">
        <f t="shared" si="32"/>
        <v>100</v>
      </c>
      <c r="CM494" s="1" t="e">
        <f>VLOOKUP(O494,definitions_list_lookup!$K$30:$L$54,2,0)</f>
        <v>#N/A</v>
      </c>
    </row>
    <row r="495" spans="1:91">
      <c r="A495" s="27">
        <v>43308</v>
      </c>
      <c r="B495" s="1" t="s">
        <v>345</v>
      </c>
      <c r="D495" s="1" t="s">
        <v>86</v>
      </c>
      <c r="E495" s="1">
        <v>110</v>
      </c>
      <c r="F495" s="1">
        <v>1</v>
      </c>
      <c r="G495" s="2" t="str">
        <f t="shared" si="30"/>
        <v>110-1</v>
      </c>
      <c r="H495" s="1">
        <v>11</v>
      </c>
      <c r="I495" s="1">
        <v>54.5</v>
      </c>
      <c r="J495" s="3" t="str">
        <f>IF(((VLOOKUP($G495,Depth_Lookup!$A$3:$J$561,9,0))-(I495/100))&gt;=0,"Good","Too Long")</f>
        <v>Good</v>
      </c>
      <c r="K495" s="28">
        <f>(VLOOKUP($G495,Depth_Lookup!$A$3:$J$561,10,0))+(H495/100)</f>
        <v>248.71</v>
      </c>
      <c r="L495" s="28">
        <f>(VLOOKUP($G495,Depth_Lookup!$A$3:$J$561,10,0))+(I495/100)</f>
        <v>249.14499999999998</v>
      </c>
      <c r="M495" s="29" t="s">
        <v>348</v>
      </c>
      <c r="N495" s="1">
        <v>1</v>
      </c>
      <c r="P495" s="1" t="s">
        <v>202</v>
      </c>
      <c r="Q495" s="2" t="str">
        <f t="shared" si="31"/>
        <v xml:space="preserve"> Harzburgite</v>
      </c>
      <c r="R495" s="1" t="s">
        <v>105</v>
      </c>
      <c r="S495" s="1" t="str">
        <f t="shared" si="34"/>
        <v>Intrusive</v>
      </c>
      <c r="T495" s="1" t="s">
        <v>101</v>
      </c>
      <c r="U495" s="1" t="s">
        <v>102</v>
      </c>
      <c r="V495" s="1" t="s">
        <v>131</v>
      </c>
      <c r="W495" s="30">
        <f>VLOOKUP(V495,definitions_list_lookup!$A$13:$B$19,2,0)</f>
        <v>4</v>
      </c>
      <c r="X495" s="1" t="s">
        <v>94</v>
      </c>
      <c r="Y495" s="1" t="s">
        <v>203</v>
      </c>
      <c r="AD495" s="6" t="s">
        <v>89</v>
      </c>
      <c r="AE495" s="2">
        <f>VLOOKUP(AD495,definitions_list_lookup!$V$13:$W$16,2,0)</f>
        <v>0</v>
      </c>
      <c r="AH495" s="31">
        <v>74.900000000000006</v>
      </c>
      <c r="AI495" s="1">
        <v>2</v>
      </c>
      <c r="AJ495" s="1">
        <v>1</v>
      </c>
      <c r="AK495" s="1" t="s">
        <v>97</v>
      </c>
      <c r="AL495" s="1" t="s">
        <v>98</v>
      </c>
      <c r="AN495" s="31">
        <v>0</v>
      </c>
      <c r="AT495" s="31">
        <v>0</v>
      </c>
      <c r="AZ495" s="31">
        <v>25</v>
      </c>
      <c r="BA495" s="1">
        <v>5</v>
      </c>
      <c r="BB495" s="1">
        <v>3</v>
      </c>
      <c r="BC495" s="1" t="s">
        <v>97</v>
      </c>
      <c r="BD495" s="1" t="s">
        <v>98</v>
      </c>
      <c r="BF495" s="31">
        <v>0</v>
      </c>
      <c r="BL495" s="31">
        <v>0.1</v>
      </c>
      <c r="BM495" s="1">
        <v>1</v>
      </c>
      <c r="BN495" s="1">
        <v>1</v>
      </c>
      <c r="BO495" s="1" t="s">
        <v>97</v>
      </c>
      <c r="BP495" s="1" t="s">
        <v>98</v>
      </c>
      <c r="BX495" s="31">
        <v>0</v>
      </c>
      <c r="CE495" s="1" t="s">
        <v>204</v>
      </c>
      <c r="CL495" s="32">
        <f t="shared" si="32"/>
        <v>100</v>
      </c>
      <c r="CM495" s="1" t="e">
        <f>VLOOKUP(O495,definitions_list_lookup!$K$30:$L$54,2,0)</f>
        <v>#N/A</v>
      </c>
    </row>
    <row r="496" spans="1:91">
      <c r="A496" s="27">
        <v>43308</v>
      </c>
      <c r="B496" s="1" t="s">
        <v>345</v>
      </c>
      <c r="D496" s="1" t="s">
        <v>86</v>
      </c>
      <c r="E496" s="1">
        <v>110</v>
      </c>
      <c r="F496" s="1">
        <v>1</v>
      </c>
      <c r="G496" s="2" t="str">
        <f t="shared" si="30"/>
        <v>110-1</v>
      </c>
      <c r="H496" s="1">
        <v>54.5</v>
      </c>
      <c r="I496" s="1">
        <v>55.5</v>
      </c>
      <c r="J496" s="3" t="str">
        <f>IF(((VLOOKUP($G496,Depth_Lookup!$A$3:$J$561,9,0))-(I496/100))&gt;=0,"Good","Too Long")</f>
        <v>Good</v>
      </c>
      <c r="K496" s="28">
        <f>(VLOOKUP($G496,Depth_Lookup!$A$3:$J$561,10,0))+(H496/100)</f>
        <v>249.14499999999998</v>
      </c>
      <c r="L496" s="28">
        <f>(VLOOKUP($G496,Depth_Lookup!$A$3:$J$561,10,0))+(I496/100)</f>
        <v>249.155</v>
      </c>
      <c r="M496" s="29" t="s">
        <v>349</v>
      </c>
      <c r="N496" s="1">
        <v>1</v>
      </c>
      <c r="P496" s="1" t="s">
        <v>218</v>
      </c>
      <c r="Q496" s="2" t="str">
        <f t="shared" si="31"/>
        <v xml:space="preserve"> Anorthosite</v>
      </c>
      <c r="R496" s="1" t="s">
        <v>105</v>
      </c>
      <c r="S496" s="1" t="str">
        <f t="shared" si="34"/>
        <v>Intrusive</v>
      </c>
      <c r="T496" s="1" t="s">
        <v>101</v>
      </c>
      <c r="U496" s="1" t="s">
        <v>102</v>
      </c>
      <c r="V496" s="1" t="s">
        <v>131</v>
      </c>
      <c r="W496" s="30">
        <f>VLOOKUP(V496,definitions_list_lookup!$A$13:$B$19,2,0)</f>
        <v>4</v>
      </c>
      <c r="X496" s="1" t="s">
        <v>94</v>
      </c>
      <c r="Y496" s="1" t="s">
        <v>95</v>
      </c>
      <c r="AD496" s="6" t="s">
        <v>89</v>
      </c>
      <c r="AE496" s="2">
        <f>VLOOKUP(AD496,definitions_list_lookup!$V$13:$W$16,2,0)</f>
        <v>0</v>
      </c>
      <c r="AH496" s="31">
        <v>0</v>
      </c>
      <c r="AN496" s="31">
        <v>100</v>
      </c>
      <c r="AO496" s="1">
        <v>2</v>
      </c>
      <c r="AP496" s="1">
        <v>1</v>
      </c>
      <c r="AQ496" s="1" t="s">
        <v>125</v>
      </c>
      <c r="AR496" s="1" t="s">
        <v>113</v>
      </c>
      <c r="AT496" s="31">
        <v>0</v>
      </c>
      <c r="AZ496" s="31">
        <v>0</v>
      </c>
      <c r="BF496" s="31">
        <v>0</v>
      </c>
      <c r="BL496" s="31">
        <v>0</v>
      </c>
      <c r="BX496" s="31">
        <v>0</v>
      </c>
      <c r="CE496" s="1" t="s">
        <v>347</v>
      </c>
      <c r="CL496" s="32">
        <f t="shared" si="32"/>
        <v>100</v>
      </c>
      <c r="CM496" s="1" t="e">
        <f>VLOOKUP(O496,definitions_list_lookup!$K$30:$L$54,2,0)</f>
        <v>#N/A</v>
      </c>
    </row>
    <row r="497" spans="1:91">
      <c r="A497" s="27">
        <v>43308</v>
      </c>
      <c r="B497" s="1" t="s">
        <v>345</v>
      </c>
      <c r="D497" s="1" t="s">
        <v>86</v>
      </c>
      <c r="E497" s="1">
        <v>110</v>
      </c>
      <c r="F497" s="1">
        <v>1</v>
      </c>
      <c r="G497" s="2" t="str">
        <f t="shared" si="30"/>
        <v>110-1</v>
      </c>
      <c r="H497" s="1">
        <v>55.5</v>
      </c>
      <c r="I497" s="1">
        <v>88.5</v>
      </c>
      <c r="J497" s="3" t="str">
        <f>IF(((VLOOKUP($G497,Depth_Lookup!$A$3:$J$561,9,0))-(I497/100))&gt;=0,"Good","Too Long")</f>
        <v>Good</v>
      </c>
      <c r="K497" s="28">
        <f>(VLOOKUP($G497,Depth_Lookup!$A$3:$J$561,10,0))+(H497/100)</f>
        <v>249.155</v>
      </c>
      <c r="L497" s="28">
        <f>(VLOOKUP($G497,Depth_Lookup!$A$3:$J$561,10,0))+(I497/100)</f>
        <v>249.48499999999999</v>
      </c>
      <c r="M497" s="29" t="s">
        <v>350</v>
      </c>
      <c r="N497" s="1" t="s">
        <v>87</v>
      </c>
      <c r="P497" s="1" t="s">
        <v>202</v>
      </c>
      <c r="Q497" s="2" t="str">
        <f t="shared" si="31"/>
        <v xml:space="preserve"> Harzburgite</v>
      </c>
      <c r="R497" s="1" t="s">
        <v>105</v>
      </c>
      <c r="S497" s="1" t="str">
        <f t="shared" si="34"/>
        <v>Continuous</v>
      </c>
      <c r="T497" s="1" t="s">
        <v>101</v>
      </c>
      <c r="U497" s="1" t="s">
        <v>102</v>
      </c>
      <c r="V497" s="1" t="s">
        <v>131</v>
      </c>
      <c r="W497" s="30">
        <f>VLOOKUP(V497,definitions_list_lookup!$A$13:$B$19,2,0)</f>
        <v>4</v>
      </c>
      <c r="X497" s="1" t="s">
        <v>94</v>
      </c>
      <c r="Y497" s="1" t="s">
        <v>203</v>
      </c>
      <c r="AD497" s="6" t="s">
        <v>89</v>
      </c>
      <c r="AE497" s="2">
        <f>VLOOKUP(AD497,definitions_list_lookup!$V$13:$W$16,2,0)</f>
        <v>0</v>
      </c>
      <c r="AH497" s="31">
        <v>74.8</v>
      </c>
      <c r="AI497" s="1">
        <v>2</v>
      </c>
      <c r="AJ497" s="1">
        <v>1</v>
      </c>
      <c r="AK497" s="1" t="s">
        <v>97</v>
      </c>
      <c r="AL497" s="1" t="s">
        <v>98</v>
      </c>
      <c r="AN497" s="31">
        <v>0</v>
      </c>
      <c r="AT497" s="31">
        <v>0</v>
      </c>
      <c r="AZ497" s="31">
        <v>25</v>
      </c>
      <c r="BA497" s="1">
        <v>7</v>
      </c>
      <c r="BB497" s="1">
        <v>3</v>
      </c>
      <c r="BC497" s="1" t="s">
        <v>97</v>
      </c>
      <c r="BD497" s="1" t="s">
        <v>98</v>
      </c>
      <c r="BF497" s="31">
        <v>0</v>
      </c>
      <c r="BL497" s="31">
        <v>0.1</v>
      </c>
      <c r="BM497" s="1">
        <v>1</v>
      </c>
      <c r="BN497" s="1">
        <v>1</v>
      </c>
      <c r="BO497" s="1" t="s">
        <v>97</v>
      </c>
      <c r="BP497" s="1" t="s">
        <v>98</v>
      </c>
      <c r="BX497" s="31">
        <v>0.1</v>
      </c>
      <c r="BY497" s="1">
        <v>0.1</v>
      </c>
      <c r="BZ497" s="1">
        <v>0.1</v>
      </c>
      <c r="CA497" s="1" t="s">
        <v>97</v>
      </c>
      <c r="CB497" s="1" t="s">
        <v>98</v>
      </c>
      <c r="CE497" s="1" t="s">
        <v>204</v>
      </c>
      <c r="CL497" s="32">
        <f t="shared" si="32"/>
        <v>99.999999999999986</v>
      </c>
      <c r="CM497" s="1" t="e">
        <f>VLOOKUP(O497,definitions_list_lookup!$K$30:$L$54,2,0)</f>
        <v>#N/A</v>
      </c>
    </row>
    <row r="498" spans="1:91">
      <c r="A498" s="27">
        <v>43308</v>
      </c>
      <c r="B498" s="1" t="s">
        <v>345</v>
      </c>
      <c r="D498" s="1" t="s">
        <v>86</v>
      </c>
      <c r="E498" s="1">
        <v>110</v>
      </c>
      <c r="F498" s="1">
        <v>2</v>
      </c>
      <c r="G498" s="2" t="str">
        <f t="shared" si="30"/>
        <v>110-2</v>
      </c>
      <c r="H498" s="1">
        <v>0</v>
      </c>
      <c r="I498" s="1">
        <v>71.5</v>
      </c>
      <c r="J498" s="3" t="str">
        <f>IF(((VLOOKUP($G498,Depth_Lookup!$A$3:$J$561,9,0))-(I498/100))&gt;=0,"Good","Too Long")</f>
        <v>Good</v>
      </c>
      <c r="K498" s="28">
        <f>(VLOOKUP($G498,Depth_Lookup!$A$3:$J$561,10,0))+(H498/100)</f>
        <v>249.48500000000001</v>
      </c>
      <c r="L498" s="28">
        <f>(VLOOKUP($G498,Depth_Lookup!$A$3:$J$561,10,0))+(I498/100)</f>
        <v>250.20000000000002</v>
      </c>
      <c r="M498" s="29" t="s">
        <v>350</v>
      </c>
      <c r="N498" s="1" t="s">
        <v>87</v>
      </c>
      <c r="P498" s="1" t="s">
        <v>202</v>
      </c>
      <c r="Q498" s="2" t="str">
        <f t="shared" si="31"/>
        <v xml:space="preserve"> Harzburgite</v>
      </c>
      <c r="R498" s="1" t="s">
        <v>100</v>
      </c>
      <c r="S498" s="1" t="str">
        <f t="shared" si="34"/>
        <v>Continuous</v>
      </c>
      <c r="V498" s="1" t="s">
        <v>131</v>
      </c>
      <c r="W498" s="30">
        <f>VLOOKUP(V498,definitions_list_lookup!$A$13:$B$19,2,0)</f>
        <v>4</v>
      </c>
      <c r="X498" s="1" t="s">
        <v>94</v>
      </c>
      <c r="Y498" s="1" t="s">
        <v>203</v>
      </c>
      <c r="AD498" s="6" t="s">
        <v>89</v>
      </c>
      <c r="AE498" s="2">
        <f>VLOOKUP(AD498,definitions_list_lookup!$V$13:$W$16,2,0)</f>
        <v>0</v>
      </c>
      <c r="AH498" s="31">
        <v>74.8</v>
      </c>
      <c r="AI498" s="1">
        <v>2</v>
      </c>
      <c r="AJ498" s="1">
        <v>1</v>
      </c>
      <c r="AK498" s="1" t="s">
        <v>97</v>
      </c>
      <c r="AL498" s="1" t="s">
        <v>98</v>
      </c>
      <c r="AN498" s="31">
        <v>0</v>
      </c>
      <c r="AT498" s="31">
        <v>0</v>
      </c>
      <c r="AZ498" s="31">
        <v>25</v>
      </c>
      <c r="BA498" s="1">
        <v>7</v>
      </c>
      <c r="BB498" s="1">
        <v>3</v>
      </c>
      <c r="BC498" s="1" t="s">
        <v>97</v>
      </c>
      <c r="BD498" s="1" t="s">
        <v>98</v>
      </c>
      <c r="BF498" s="31">
        <v>0</v>
      </c>
      <c r="BL498" s="31">
        <v>0.1</v>
      </c>
      <c r="BM498" s="1">
        <v>1</v>
      </c>
      <c r="BN498" s="1">
        <v>1</v>
      </c>
      <c r="BO498" s="1" t="s">
        <v>97</v>
      </c>
      <c r="BP498" s="1" t="s">
        <v>98</v>
      </c>
      <c r="BX498" s="31">
        <v>0.1</v>
      </c>
      <c r="BY498" s="1">
        <v>0.1</v>
      </c>
      <c r="BZ498" s="1">
        <v>0.1</v>
      </c>
      <c r="CA498" s="1" t="s">
        <v>97</v>
      </c>
      <c r="CB498" s="1" t="s">
        <v>98</v>
      </c>
      <c r="CE498" s="1" t="s">
        <v>204</v>
      </c>
      <c r="CL498" s="32">
        <f t="shared" si="32"/>
        <v>99.999999999999986</v>
      </c>
      <c r="CM498" s="1" t="e">
        <f>VLOOKUP(O498,definitions_list_lookup!$K$30:$L$54,2,0)</f>
        <v>#N/A</v>
      </c>
    </row>
    <row r="499" spans="1:91">
      <c r="A499" s="27">
        <v>43308</v>
      </c>
      <c r="B499" s="1" t="s">
        <v>345</v>
      </c>
      <c r="D499" s="1" t="s">
        <v>86</v>
      </c>
      <c r="E499" s="1">
        <v>110</v>
      </c>
      <c r="F499" s="1">
        <v>3</v>
      </c>
      <c r="G499" s="2" t="str">
        <f t="shared" si="30"/>
        <v>110-3</v>
      </c>
      <c r="H499" s="1">
        <v>0</v>
      </c>
      <c r="I499" s="1">
        <v>74.5</v>
      </c>
      <c r="J499" s="3" t="str">
        <f>IF(((VLOOKUP($G499,Depth_Lookup!$A$3:$J$561,9,0))-(I499/100))&gt;=0,"Good","Too Long")</f>
        <v>Good</v>
      </c>
      <c r="K499" s="28">
        <f>(VLOOKUP($G499,Depth_Lookup!$A$3:$J$561,10,0))+(H499/100)</f>
        <v>250.2</v>
      </c>
      <c r="L499" s="28">
        <f>(VLOOKUP($G499,Depth_Lookup!$A$3:$J$561,10,0))+(I499/100)</f>
        <v>250.94499999999999</v>
      </c>
      <c r="M499" s="29" t="s">
        <v>350</v>
      </c>
      <c r="N499" s="1" t="s">
        <v>87</v>
      </c>
      <c r="P499" s="1" t="s">
        <v>202</v>
      </c>
      <c r="Q499" s="2" t="str">
        <f t="shared" si="31"/>
        <v xml:space="preserve"> Harzburgite</v>
      </c>
      <c r="R499" s="1" t="s">
        <v>100</v>
      </c>
      <c r="S499" s="1" t="str">
        <f t="shared" si="34"/>
        <v>Continuous</v>
      </c>
      <c r="V499" s="1" t="s">
        <v>131</v>
      </c>
      <c r="W499" s="30">
        <f>VLOOKUP(V499,definitions_list_lookup!$A$13:$B$19,2,0)</f>
        <v>4</v>
      </c>
      <c r="X499" s="1" t="s">
        <v>94</v>
      </c>
      <c r="Y499" s="1" t="s">
        <v>203</v>
      </c>
      <c r="AD499" s="6" t="s">
        <v>89</v>
      </c>
      <c r="AE499" s="2">
        <f>VLOOKUP(AD499,definitions_list_lookup!$V$13:$W$16,2,0)</f>
        <v>0</v>
      </c>
      <c r="AH499" s="31">
        <v>74.8</v>
      </c>
      <c r="AI499" s="1">
        <v>2</v>
      </c>
      <c r="AJ499" s="1">
        <v>1</v>
      </c>
      <c r="AK499" s="1" t="s">
        <v>97</v>
      </c>
      <c r="AL499" s="1" t="s">
        <v>98</v>
      </c>
      <c r="AN499" s="31">
        <v>0</v>
      </c>
      <c r="AT499" s="31">
        <v>0</v>
      </c>
      <c r="AZ499" s="31">
        <v>25</v>
      </c>
      <c r="BA499" s="1">
        <v>7</v>
      </c>
      <c r="BB499" s="1">
        <v>3</v>
      </c>
      <c r="BC499" s="1" t="s">
        <v>97</v>
      </c>
      <c r="BD499" s="1" t="s">
        <v>98</v>
      </c>
      <c r="BF499" s="31">
        <v>0</v>
      </c>
      <c r="BL499" s="31">
        <v>0.1</v>
      </c>
      <c r="BM499" s="1">
        <v>1</v>
      </c>
      <c r="BN499" s="1">
        <v>1</v>
      </c>
      <c r="BO499" s="1" t="s">
        <v>97</v>
      </c>
      <c r="BP499" s="1" t="s">
        <v>98</v>
      </c>
      <c r="BX499" s="31">
        <v>0.1</v>
      </c>
      <c r="BY499" s="1">
        <v>0.1</v>
      </c>
      <c r="BZ499" s="1">
        <v>0.1</v>
      </c>
      <c r="CA499" s="1" t="s">
        <v>97</v>
      </c>
      <c r="CB499" s="1" t="s">
        <v>98</v>
      </c>
      <c r="CE499" s="1" t="s">
        <v>204</v>
      </c>
      <c r="CL499" s="32">
        <f t="shared" si="32"/>
        <v>99.999999999999986</v>
      </c>
      <c r="CM499" s="1" t="e">
        <f>VLOOKUP(O499,definitions_list_lookup!$K$30:$L$54,2,0)</f>
        <v>#N/A</v>
      </c>
    </row>
    <row r="500" spans="1:91">
      <c r="A500" s="27">
        <v>43308</v>
      </c>
      <c r="B500" s="1" t="s">
        <v>345</v>
      </c>
      <c r="D500" s="1" t="s">
        <v>86</v>
      </c>
      <c r="E500" s="1">
        <v>110</v>
      </c>
      <c r="F500" s="1">
        <v>4</v>
      </c>
      <c r="G500" s="2" t="str">
        <f t="shared" si="30"/>
        <v>110-4</v>
      </c>
      <c r="H500" s="1">
        <v>0</v>
      </c>
      <c r="I500" s="1">
        <v>95</v>
      </c>
      <c r="J500" s="3" t="str">
        <f>IF(((VLOOKUP($G500,Depth_Lookup!$A$3:$J$561,9,0))-(I500/100))&gt;=0,"Good","Too Long")</f>
        <v>Good</v>
      </c>
      <c r="K500" s="28">
        <f>(VLOOKUP($G500,Depth_Lookup!$A$3:$J$561,10,0))+(H500/100)</f>
        <v>250.94499999999999</v>
      </c>
      <c r="L500" s="28">
        <f>(VLOOKUP($G500,Depth_Lookup!$A$3:$J$561,10,0))+(I500/100)</f>
        <v>251.89499999999998</v>
      </c>
      <c r="M500" s="29" t="s">
        <v>350</v>
      </c>
      <c r="N500" s="1" t="s">
        <v>87</v>
      </c>
      <c r="P500" s="1" t="s">
        <v>202</v>
      </c>
      <c r="Q500" s="2" t="str">
        <f t="shared" si="31"/>
        <v xml:space="preserve"> Harzburgite</v>
      </c>
      <c r="R500" s="1" t="s">
        <v>100</v>
      </c>
      <c r="S500" s="1" t="str">
        <f t="shared" si="34"/>
        <v>Continuous</v>
      </c>
      <c r="V500" s="1" t="s">
        <v>131</v>
      </c>
      <c r="W500" s="30">
        <f>VLOOKUP(V500,definitions_list_lookup!$A$13:$B$19,2,0)</f>
        <v>4</v>
      </c>
      <c r="X500" s="1" t="s">
        <v>94</v>
      </c>
      <c r="Y500" s="1" t="s">
        <v>203</v>
      </c>
      <c r="AD500" s="6" t="s">
        <v>89</v>
      </c>
      <c r="AE500" s="2">
        <f>VLOOKUP(AD500,definitions_list_lookup!$V$13:$W$16,2,0)</f>
        <v>0</v>
      </c>
      <c r="AH500" s="31">
        <v>74.8</v>
      </c>
      <c r="AI500" s="1">
        <v>2</v>
      </c>
      <c r="AJ500" s="1">
        <v>1</v>
      </c>
      <c r="AK500" s="1" t="s">
        <v>97</v>
      </c>
      <c r="AL500" s="1" t="s">
        <v>98</v>
      </c>
      <c r="AN500" s="31">
        <v>0</v>
      </c>
      <c r="AT500" s="31">
        <v>0</v>
      </c>
      <c r="AZ500" s="31">
        <v>25</v>
      </c>
      <c r="BA500" s="1">
        <v>7</v>
      </c>
      <c r="BB500" s="1">
        <v>3</v>
      </c>
      <c r="BC500" s="1" t="s">
        <v>97</v>
      </c>
      <c r="BD500" s="1" t="s">
        <v>98</v>
      </c>
      <c r="BF500" s="31">
        <v>0</v>
      </c>
      <c r="BL500" s="31">
        <v>0.1</v>
      </c>
      <c r="BM500" s="1">
        <v>1</v>
      </c>
      <c r="BN500" s="1">
        <v>1</v>
      </c>
      <c r="BO500" s="1" t="s">
        <v>97</v>
      </c>
      <c r="BP500" s="1" t="s">
        <v>98</v>
      </c>
      <c r="BX500" s="31">
        <v>0.1</v>
      </c>
      <c r="BY500" s="1">
        <v>0.1</v>
      </c>
      <c r="BZ500" s="1">
        <v>0.1</v>
      </c>
      <c r="CA500" s="1" t="s">
        <v>97</v>
      </c>
      <c r="CB500" s="1" t="s">
        <v>98</v>
      </c>
      <c r="CE500" s="1" t="s">
        <v>204</v>
      </c>
      <c r="CL500" s="32">
        <f t="shared" si="32"/>
        <v>99.999999999999986</v>
      </c>
      <c r="CM500" s="1" t="e">
        <f>VLOOKUP(O500,definitions_list_lookup!$K$30:$L$54,2,0)</f>
        <v>#N/A</v>
      </c>
    </row>
    <row r="501" spans="1:91">
      <c r="A501" s="27">
        <v>43308</v>
      </c>
      <c r="B501" s="1" t="s">
        <v>345</v>
      </c>
      <c r="D501" s="1" t="s">
        <v>86</v>
      </c>
      <c r="E501" s="1">
        <v>111</v>
      </c>
      <c r="F501" s="1">
        <v>1</v>
      </c>
      <c r="G501" s="2" t="str">
        <f t="shared" si="30"/>
        <v>111-1</v>
      </c>
      <c r="H501" s="1">
        <v>0</v>
      </c>
      <c r="I501" s="1">
        <v>74</v>
      </c>
      <c r="J501" s="3" t="str">
        <f>IF(((VLOOKUP($G501,Depth_Lookup!$A$3:$J$561,9,0))-(I501/100))&gt;=0,"Good","Too Long")</f>
        <v>Good</v>
      </c>
      <c r="K501" s="28">
        <f>(VLOOKUP($G501,Depth_Lookup!$A$3:$J$561,10,0))+(H501/100)</f>
        <v>251.6</v>
      </c>
      <c r="L501" s="28">
        <f>(VLOOKUP($G501,Depth_Lookup!$A$3:$J$561,10,0))+(I501/100)</f>
        <v>252.34</v>
      </c>
      <c r="M501" s="29" t="s">
        <v>350</v>
      </c>
      <c r="N501" s="1" t="s">
        <v>87</v>
      </c>
      <c r="P501" s="1" t="s">
        <v>202</v>
      </c>
      <c r="Q501" s="2" t="str">
        <f t="shared" si="31"/>
        <v xml:space="preserve"> Harzburgite</v>
      </c>
      <c r="R501" s="1" t="s">
        <v>100</v>
      </c>
      <c r="S501" s="1" t="str">
        <f t="shared" si="34"/>
        <v>Continuous</v>
      </c>
      <c r="V501" s="1" t="s">
        <v>131</v>
      </c>
      <c r="W501" s="30">
        <f>VLOOKUP(V501,definitions_list_lookup!$A$13:$B$19,2,0)</f>
        <v>4</v>
      </c>
      <c r="X501" s="1" t="s">
        <v>94</v>
      </c>
      <c r="Y501" s="1" t="s">
        <v>203</v>
      </c>
      <c r="AD501" s="6" t="s">
        <v>89</v>
      </c>
      <c r="AE501" s="2">
        <f>VLOOKUP(AD501,definitions_list_lookup!$V$13:$W$16,2,0)</f>
        <v>0</v>
      </c>
      <c r="AH501" s="31">
        <v>74.8</v>
      </c>
      <c r="AI501" s="1">
        <v>2</v>
      </c>
      <c r="AJ501" s="1">
        <v>1</v>
      </c>
      <c r="AK501" s="1" t="s">
        <v>97</v>
      </c>
      <c r="AL501" s="1" t="s">
        <v>98</v>
      </c>
      <c r="AN501" s="31">
        <v>0</v>
      </c>
      <c r="AT501" s="31">
        <v>0</v>
      </c>
      <c r="AZ501" s="31">
        <v>25</v>
      </c>
      <c r="BA501" s="1">
        <v>7</v>
      </c>
      <c r="BB501" s="1">
        <v>3</v>
      </c>
      <c r="BC501" s="1" t="s">
        <v>97</v>
      </c>
      <c r="BD501" s="1" t="s">
        <v>98</v>
      </c>
      <c r="BF501" s="31">
        <v>0</v>
      </c>
      <c r="BL501" s="31">
        <v>0.1</v>
      </c>
      <c r="BM501" s="1">
        <v>1</v>
      </c>
      <c r="BN501" s="1">
        <v>1</v>
      </c>
      <c r="BO501" s="1" t="s">
        <v>97</v>
      </c>
      <c r="BP501" s="1" t="s">
        <v>98</v>
      </c>
      <c r="BX501" s="31">
        <v>0.1</v>
      </c>
      <c r="BY501" s="1">
        <v>0.1</v>
      </c>
      <c r="BZ501" s="1">
        <v>0.1</v>
      </c>
      <c r="CA501" s="1" t="s">
        <v>97</v>
      </c>
      <c r="CB501" s="1" t="s">
        <v>98</v>
      </c>
      <c r="CE501" s="1" t="s">
        <v>204</v>
      </c>
      <c r="CL501" s="32">
        <f t="shared" si="32"/>
        <v>99.999999999999986</v>
      </c>
      <c r="CM501" s="1" t="e">
        <f>VLOOKUP(O501,definitions_list_lookup!$K$30:$L$54,2,0)</f>
        <v>#N/A</v>
      </c>
    </row>
    <row r="502" spans="1:91">
      <c r="A502" s="27">
        <v>43308</v>
      </c>
      <c r="B502" s="1" t="s">
        <v>345</v>
      </c>
      <c r="D502" s="1" t="s">
        <v>86</v>
      </c>
      <c r="E502" s="1">
        <v>111</v>
      </c>
      <c r="F502" s="1">
        <v>2</v>
      </c>
      <c r="G502" s="2" t="str">
        <f t="shared" si="30"/>
        <v>111-2</v>
      </c>
      <c r="H502" s="1">
        <v>0</v>
      </c>
      <c r="I502" s="1">
        <v>11.5</v>
      </c>
      <c r="J502" s="3" t="str">
        <f>IF(((VLOOKUP($G502,Depth_Lookup!$A$3:$J$561,9,0))-(I502/100))&gt;=0,"Good","Too Long")</f>
        <v>Good</v>
      </c>
      <c r="K502" s="28">
        <f>(VLOOKUP($G502,Depth_Lookup!$A$3:$J$561,10,0))+(H502/100)</f>
        <v>252.34</v>
      </c>
      <c r="L502" s="28">
        <f>(VLOOKUP($G502,Depth_Lookup!$A$3:$J$561,10,0))+(I502/100)</f>
        <v>252.45500000000001</v>
      </c>
      <c r="M502" s="29" t="s">
        <v>350</v>
      </c>
      <c r="N502" s="1" t="s">
        <v>87</v>
      </c>
      <c r="P502" s="1" t="s">
        <v>202</v>
      </c>
      <c r="Q502" s="2" t="str">
        <f t="shared" si="31"/>
        <v xml:space="preserve"> Harzburgite</v>
      </c>
      <c r="R502" s="1" t="s">
        <v>100</v>
      </c>
      <c r="S502" s="1" t="str">
        <f t="shared" si="34"/>
        <v>Intrusive</v>
      </c>
      <c r="V502" s="1" t="s">
        <v>131</v>
      </c>
      <c r="W502" s="30">
        <f>VLOOKUP(V502,definitions_list_lookup!$A$13:$B$19,2,0)</f>
        <v>4</v>
      </c>
      <c r="X502" s="1" t="s">
        <v>94</v>
      </c>
      <c r="Y502" s="1" t="s">
        <v>203</v>
      </c>
      <c r="AD502" s="6" t="s">
        <v>89</v>
      </c>
      <c r="AE502" s="2">
        <f>VLOOKUP(AD502,definitions_list_lookup!$V$13:$W$16,2,0)</f>
        <v>0</v>
      </c>
      <c r="AH502" s="31">
        <v>74.8</v>
      </c>
      <c r="AI502" s="1">
        <v>2</v>
      </c>
      <c r="AJ502" s="1">
        <v>1</v>
      </c>
      <c r="AK502" s="1" t="s">
        <v>97</v>
      </c>
      <c r="AL502" s="1" t="s">
        <v>98</v>
      </c>
      <c r="AN502" s="31">
        <v>0</v>
      </c>
      <c r="AT502" s="31">
        <v>0</v>
      </c>
      <c r="AZ502" s="31">
        <v>25</v>
      </c>
      <c r="BA502" s="1">
        <v>7</v>
      </c>
      <c r="BB502" s="1">
        <v>3</v>
      </c>
      <c r="BC502" s="1" t="s">
        <v>97</v>
      </c>
      <c r="BD502" s="1" t="s">
        <v>98</v>
      </c>
      <c r="BF502" s="31">
        <v>0</v>
      </c>
      <c r="BL502" s="31">
        <v>0.1</v>
      </c>
      <c r="BM502" s="1">
        <v>1</v>
      </c>
      <c r="BN502" s="1">
        <v>1</v>
      </c>
      <c r="BO502" s="1" t="s">
        <v>97</v>
      </c>
      <c r="BP502" s="1" t="s">
        <v>98</v>
      </c>
      <c r="BX502" s="31">
        <v>0.1</v>
      </c>
      <c r="BY502" s="1">
        <v>0.1</v>
      </c>
      <c r="BZ502" s="1">
        <v>0.1</v>
      </c>
      <c r="CA502" s="1" t="s">
        <v>97</v>
      </c>
      <c r="CB502" s="1" t="s">
        <v>98</v>
      </c>
      <c r="CE502" s="1" t="s">
        <v>204</v>
      </c>
      <c r="CL502" s="32">
        <f t="shared" si="32"/>
        <v>99.999999999999986</v>
      </c>
      <c r="CM502" s="1" t="e">
        <f>VLOOKUP(O502,definitions_list_lookup!$K$30:$L$54,2,0)</f>
        <v>#N/A</v>
      </c>
    </row>
    <row r="503" spans="1:91">
      <c r="A503" s="27">
        <v>43308</v>
      </c>
      <c r="B503" s="1" t="s">
        <v>345</v>
      </c>
      <c r="D503" s="1" t="s">
        <v>86</v>
      </c>
      <c r="E503" s="1">
        <v>111</v>
      </c>
      <c r="F503" s="1">
        <v>2</v>
      </c>
      <c r="G503" s="2" t="str">
        <f t="shared" si="30"/>
        <v>111-2</v>
      </c>
      <c r="H503" s="1">
        <v>11.5</v>
      </c>
      <c r="I503" s="1">
        <v>14.5</v>
      </c>
      <c r="J503" s="3" t="str">
        <f>IF(((VLOOKUP($G503,Depth_Lookup!$A$3:$J$561,9,0))-(I503/100))&gt;=0,"Good","Too Long")</f>
        <v>Good</v>
      </c>
      <c r="K503" s="28">
        <f>(VLOOKUP($G503,Depth_Lookup!$A$3:$J$561,10,0))+(H503/100)</f>
        <v>252.45500000000001</v>
      </c>
      <c r="L503" s="28">
        <f>(VLOOKUP($G503,Depth_Lookup!$A$3:$J$561,10,0))+(I503/100)</f>
        <v>252.48500000000001</v>
      </c>
      <c r="M503" s="29" t="s">
        <v>351</v>
      </c>
      <c r="N503" s="1">
        <v>2</v>
      </c>
      <c r="P503" s="1" t="s">
        <v>130</v>
      </c>
      <c r="Q503" s="2" t="str">
        <f t="shared" si="31"/>
        <v xml:space="preserve"> Olivine gabbro</v>
      </c>
      <c r="R503" s="1" t="s">
        <v>105</v>
      </c>
      <c r="S503" s="1" t="str">
        <f t="shared" si="34"/>
        <v>Intrusive</v>
      </c>
      <c r="T503" s="1" t="s">
        <v>101</v>
      </c>
      <c r="U503" s="1" t="s">
        <v>219</v>
      </c>
      <c r="V503" s="1" t="s">
        <v>112</v>
      </c>
      <c r="W503" s="30">
        <f>VLOOKUP(V503,definitions_list_lookup!$A$13:$B$19,2,0)</f>
        <v>5</v>
      </c>
      <c r="X503" s="1" t="s">
        <v>94</v>
      </c>
      <c r="Y503" s="1" t="s">
        <v>95</v>
      </c>
      <c r="AD503" s="6" t="s">
        <v>89</v>
      </c>
      <c r="AE503" s="2">
        <f>VLOOKUP(AD503,definitions_list_lookup!$V$13:$W$16,2,0)</f>
        <v>0</v>
      </c>
      <c r="AH503" s="31">
        <v>15</v>
      </c>
      <c r="AI503" s="1">
        <v>1.5</v>
      </c>
      <c r="AJ503" s="1">
        <v>1</v>
      </c>
      <c r="AK503" s="1" t="s">
        <v>125</v>
      </c>
      <c r="AL503" s="1" t="s">
        <v>113</v>
      </c>
      <c r="AN503" s="31">
        <v>35</v>
      </c>
      <c r="AO503" s="1">
        <v>1</v>
      </c>
      <c r="AP503" s="1">
        <v>0.5</v>
      </c>
      <c r="AQ503" s="1" t="s">
        <v>125</v>
      </c>
      <c r="AR503" s="1" t="s">
        <v>113</v>
      </c>
      <c r="AT503" s="31">
        <v>50</v>
      </c>
      <c r="AU503" s="1">
        <v>30</v>
      </c>
      <c r="AV503" s="1">
        <v>10</v>
      </c>
      <c r="AW503" s="1" t="s">
        <v>352</v>
      </c>
      <c r="AX503" s="1" t="s">
        <v>353</v>
      </c>
      <c r="AZ503" s="31">
        <v>0</v>
      </c>
      <c r="BF503" s="31">
        <v>0</v>
      </c>
      <c r="BL503" s="31">
        <v>0</v>
      </c>
      <c r="BX503" s="31">
        <v>0</v>
      </c>
      <c r="CE503" s="1" t="s">
        <v>354</v>
      </c>
      <c r="CL503" s="32">
        <f t="shared" si="32"/>
        <v>100</v>
      </c>
      <c r="CM503" s="1" t="e">
        <f>VLOOKUP(O503,definitions_list_lookup!$K$30:$L$54,2,0)</f>
        <v>#N/A</v>
      </c>
    </row>
    <row r="504" spans="1:91">
      <c r="A504" s="27">
        <v>43308</v>
      </c>
      <c r="B504" s="1" t="s">
        <v>345</v>
      </c>
      <c r="D504" s="1" t="s">
        <v>86</v>
      </c>
      <c r="E504" s="1">
        <v>111</v>
      </c>
      <c r="F504" s="1">
        <v>2</v>
      </c>
      <c r="G504" s="2" t="str">
        <f t="shared" si="30"/>
        <v>111-2</v>
      </c>
      <c r="H504" s="1">
        <v>14.5</v>
      </c>
      <c r="I504" s="1">
        <v>53</v>
      </c>
      <c r="J504" s="3" t="str">
        <f>IF(((VLOOKUP($G504,Depth_Lookup!$A$3:$J$561,9,0))-(I504/100))&gt;=0,"Good","Too Long")</f>
        <v>Good</v>
      </c>
      <c r="K504" s="28">
        <f>(VLOOKUP($G504,Depth_Lookup!$A$3:$J$561,10,0))+(H504/100)</f>
        <v>252.48500000000001</v>
      </c>
      <c r="L504" s="28">
        <f>(VLOOKUP($G504,Depth_Lookup!$A$3:$J$561,10,0))+(I504/100)</f>
        <v>252.87</v>
      </c>
      <c r="M504" s="29" t="s">
        <v>355</v>
      </c>
      <c r="N504" s="1">
        <v>2</v>
      </c>
      <c r="P504" s="1" t="s">
        <v>202</v>
      </c>
      <c r="Q504" s="2" t="str">
        <f t="shared" si="31"/>
        <v xml:space="preserve"> Harzburgite</v>
      </c>
      <c r="R504" s="1" t="s">
        <v>105</v>
      </c>
      <c r="S504" s="1" t="str">
        <f t="shared" si="34"/>
        <v>Modal</v>
      </c>
      <c r="T504" s="1" t="s">
        <v>101</v>
      </c>
      <c r="U504" s="1" t="s">
        <v>219</v>
      </c>
      <c r="V504" s="1" t="s">
        <v>131</v>
      </c>
      <c r="W504" s="30">
        <f>VLOOKUP(V504,definitions_list_lookup!$A$13:$B$19,2,0)</f>
        <v>4</v>
      </c>
      <c r="X504" s="1" t="s">
        <v>94</v>
      </c>
      <c r="Y504" s="1" t="s">
        <v>203</v>
      </c>
      <c r="AD504" s="6" t="s">
        <v>89</v>
      </c>
      <c r="AE504" s="2">
        <f>VLOOKUP(AD504,definitions_list_lookup!$V$13:$W$16,2,0)</f>
        <v>0</v>
      </c>
      <c r="AH504" s="31">
        <v>79.900000000000006</v>
      </c>
      <c r="AI504" s="1">
        <v>2</v>
      </c>
      <c r="AJ504" s="1">
        <v>1</v>
      </c>
      <c r="AK504" s="1" t="s">
        <v>97</v>
      </c>
      <c r="AL504" s="1" t="s">
        <v>98</v>
      </c>
      <c r="AN504" s="31">
        <v>0</v>
      </c>
      <c r="AT504" s="31">
        <v>0</v>
      </c>
      <c r="AZ504" s="31">
        <v>20</v>
      </c>
      <c r="BA504" s="1">
        <v>1</v>
      </c>
      <c r="BB504" s="1">
        <v>0.5</v>
      </c>
      <c r="BC504" s="1" t="s">
        <v>97</v>
      </c>
      <c r="BD504" s="1" t="s">
        <v>98</v>
      </c>
      <c r="BF504" s="31">
        <v>0</v>
      </c>
      <c r="BL504" s="31">
        <v>0.1</v>
      </c>
      <c r="BM504" s="1">
        <v>1</v>
      </c>
      <c r="BN504" s="1">
        <v>1</v>
      </c>
      <c r="BO504" s="1" t="s">
        <v>97</v>
      </c>
      <c r="BP504" s="1" t="s">
        <v>98</v>
      </c>
      <c r="BX504" s="31">
        <v>0</v>
      </c>
      <c r="CE504" s="1" t="s">
        <v>204</v>
      </c>
      <c r="CL504" s="32">
        <f t="shared" si="32"/>
        <v>100</v>
      </c>
      <c r="CM504" s="1" t="e">
        <f>VLOOKUP(O504,definitions_list_lookup!$K$30:$L$54,2,0)</f>
        <v>#N/A</v>
      </c>
    </row>
    <row r="505" spans="1:91">
      <c r="A505" s="27">
        <v>43308</v>
      </c>
      <c r="B505" s="1" t="s">
        <v>345</v>
      </c>
      <c r="D505" s="1" t="s">
        <v>86</v>
      </c>
      <c r="E505" s="1">
        <v>111</v>
      </c>
      <c r="F505" s="1">
        <v>2</v>
      </c>
      <c r="G505" s="2" t="str">
        <f t="shared" si="30"/>
        <v>111-2</v>
      </c>
      <c r="H505" s="1">
        <v>53</v>
      </c>
      <c r="I505" s="1">
        <v>63</v>
      </c>
      <c r="J505" s="3" t="str">
        <f>IF(((VLOOKUP($G505,Depth_Lookup!$A$3:$J$561,9,0))-(I505/100))&gt;=0,"Good","Too Long")</f>
        <v>Good</v>
      </c>
      <c r="K505" s="28">
        <f>(VLOOKUP($G505,Depth_Lookup!$A$3:$J$561,10,0))+(H505/100)</f>
        <v>252.87</v>
      </c>
      <c r="L505" s="28">
        <f>(VLOOKUP($G505,Depth_Lookup!$A$3:$J$561,10,0))+(I505/100)</f>
        <v>252.97</v>
      </c>
      <c r="M505" s="29" t="s">
        <v>356</v>
      </c>
      <c r="N505" s="1">
        <v>2</v>
      </c>
      <c r="P505" s="1" t="s">
        <v>91</v>
      </c>
      <c r="Q505" s="2" t="str">
        <f t="shared" si="31"/>
        <v xml:space="preserve"> Dunite</v>
      </c>
      <c r="R505" s="1" t="s">
        <v>120</v>
      </c>
      <c r="S505" s="1" t="str">
        <f t="shared" si="34"/>
        <v>Modal</v>
      </c>
      <c r="T505" s="1" t="s">
        <v>121</v>
      </c>
      <c r="U505" s="1" t="s">
        <v>102</v>
      </c>
      <c r="V505" s="1" t="s">
        <v>131</v>
      </c>
      <c r="W505" s="30">
        <f>VLOOKUP(V505,definitions_list_lookup!$A$13:$B$19,2,0)</f>
        <v>4</v>
      </c>
      <c r="X505" s="1" t="s">
        <v>94</v>
      </c>
      <c r="Y505" s="1" t="s">
        <v>95</v>
      </c>
      <c r="AD505" s="6" t="s">
        <v>89</v>
      </c>
      <c r="AE505" s="2">
        <f>VLOOKUP(AD505,definitions_list_lookup!$V$13:$W$16,2,0)</f>
        <v>0</v>
      </c>
      <c r="AH505" s="31">
        <v>98.9</v>
      </c>
      <c r="AI505" s="1">
        <v>5</v>
      </c>
      <c r="AJ505" s="1">
        <v>1</v>
      </c>
      <c r="AK505" s="1" t="s">
        <v>97</v>
      </c>
      <c r="AL505" s="1" t="s">
        <v>98</v>
      </c>
      <c r="AN505" s="31">
        <v>0</v>
      </c>
      <c r="AT505" s="31">
        <v>0</v>
      </c>
      <c r="AZ505" s="31">
        <v>1</v>
      </c>
      <c r="BA505" s="1">
        <v>5</v>
      </c>
      <c r="BB505" s="1">
        <v>4</v>
      </c>
      <c r="BC505" s="1" t="s">
        <v>97</v>
      </c>
      <c r="BD505" s="1" t="s">
        <v>98</v>
      </c>
      <c r="BF505" s="31">
        <v>0</v>
      </c>
      <c r="BL505" s="31">
        <v>0.1</v>
      </c>
      <c r="BM505" s="1">
        <v>2</v>
      </c>
      <c r="BN505" s="1">
        <v>2</v>
      </c>
      <c r="BO505" s="1" t="s">
        <v>97</v>
      </c>
      <c r="BP505" s="1" t="s">
        <v>98</v>
      </c>
      <c r="BX505" s="31">
        <v>0</v>
      </c>
      <c r="CE505" s="1" t="s">
        <v>315</v>
      </c>
      <c r="CL505" s="32">
        <f t="shared" si="32"/>
        <v>100</v>
      </c>
      <c r="CM505" s="1" t="e">
        <f>VLOOKUP(O505,definitions_list_lookup!$K$30:$L$54,2,0)</f>
        <v>#N/A</v>
      </c>
    </row>
    <row r="506" spans="1:91">
      <c r="A506" s="27">
        <v>43308</v>
      </c>
      <c r="B506" s="1" t="s">
        <v>345</v>
      </c>
      <c r="D506" s="1" t="s">
        <v>86</v>
      </c>
      <c r="E506" s="1">
        <v>111</v>
      </c>
      <c r="F506" s="1">
        <v>2</v>
      </c>
      <c r="G506" s="2" t="str">
        <f t="shared" si="30"/>
        <v>111-2</v>
      </c>
      <c r="H506" s="1">
        <v>63</v>
      </c>
      <c r="I506" s="1">
        <v>89.5</v>
      </c>
      <c r="J506" s="3" t="str">
        <f>IF(((VLOOKUP($G506,Depth_Lookup!$A$3:$J$561,9,0))-(I506/100))&gt;=0,"Good","Too Long")</f>
        <v>Good</v>
      </c>
      <c r="K506" s="28">
        <f>(VLOOKUP($G506,Depth_Lookup!$A$3:$J$561,10,0))+(H506/100)</f>
        <v>252.97</v>
      </c>
      <c r="L506" s="28">
        <f>(VLOOKUP($G506,Depth_Lookup!$A$3:$J$561,10,0))+(I506/100)</f>
        <v>253.23500000000001</v>
      </c>
      <c r="M506" s="29" t="s">
        <v>357</v>
      </c>
      <c r="N506" s="1">
        <v>26</v>
      </c>
      <c r="P506" s="1" t="s">
        <v>202</v>
      </c>
      <c r="Q506" s="2" t="str">
        <f t="shared" si="31"/>
        <v xml:space="preserve"> Harzburgite</v>
      </c>
      <c r="R506" s="1" t="s">
        <v>120</v>
      </c>
      <c r="S506" s="1" t="str">
        <f t="shared" si="34"/>
        <v>Continuous</v>
      </c>
      <c r="T506" s="1" t="s">
        <v>121</v>
      </c>
      <c r="U506" s="1" t="s">
        <v>102</v>
      </c>
      <c r="V506" s="1" t="s">
        <v>131</v>
      </c>
      <c r="W506" s="30">
        <f>VLOOKUP(V506,definitions_list_lookup!$A$13:$B$19,2,0)</f>
        <v>4</v>
      </c>
      <c r="X506" s="1" t="s">
        <v>94</v>
      </c>
      <c r="Y506" s="1" t="s">
        <v>203</v>
      </c>
      <c r="AD506" s="6" t="s">
        <v>89</v>
      </c>
      <c r="AE506" s="2">
        <f>VLOOKUP(AD506,definitions_list_lookup!$V$13:$W$16,2,0)</f>
        <v>0</v>
      </c>
      <c r="AH506" s="31">
        <v>79.900000000000006</v>
      </c>
      <c r="AI506" s="1">
        <v>2</v>
      </c>
      <c r="AJ506" s="1">
        <v>1</v>
      </c>
      <c r="AK506" s="1" t="s">
        <v>97</v>
      </c>
      <c r="AL506" s="1" t="s">
        <v>98</v>
      </c>
      <c r="AN506" s="31">
        <v>0</v>
      </c>
      <c r="AT506" s="31">
        <v>0</v>
      </c>
      <c r="AZ506" s="31">
        <v>20</v>
      </c>
      <c r="BA506" s="1">
        <v>10</v>
      </c>
      <c r="BB506" s="1">
        <v>4</v>
      </c>
      <c r="BC506" s="1" t="s">
        <v>97</v>
      </c>
      <c r="BD506" s="1" t="s">
        <v>98</v>
      </c>
      <c r="BF506" s="31">
        <v>0</v>
      </c>
      <c r="BL506" s="31">
        <v>0.1</v>
      </c>
      <c r="BM506" s="1">
        <v>1</v>
      </c>
      <c r="BN506" s="1">
        <v>0.5</v>
      </c>
      <c r="BO506" s="1" t="s">
        <v>97</v>
      </c>
      <c r="BP506" s="1" t="s">
        <v>98</v>
      </c>
      <c r="BX506" s="31">
        <v>0</v>
      </c>
      <c r="CE506" s="1" t="s">
        <v>358</v>
      </c>
      <c r="CL506" s="32">
        <f t="shared" si="32"/>
        <v>100</v>
      </c>
      <c r="CM506" s="1" t="e">
        <f>VLOOKUP(O506,definitions_list_lookup!$K$30:$L$54,2,0)</f>
        <v>#N/A</v>
      </c>
    </row>
    <row r="507" spans="1:91">
      <c r="A507" s="27">
        <v>43308</v>
      </c>
      <c r="B507" s="1" t="s">
        <v>345</v>
      </c>
      <c r="D507" s="1" t="s">
        <v>86</v>
      </c>
      <c r="E507" s="1">
        <v>111</v>
      </c>
      <c r="F507" s="1">
        <v>3</v>
      </c>
      <c r="G507" s="2" t="str">
        <f t="shared" si="30"/>
        <v>111-3</v>
      </c>
      <c r="H507" s="1">
        <v>0</v>
      </c>
      <c r="I507" s="1">
        <v>81.5</v>
      </c>
      <c r="J507" s="3" t="str">
        <f>IF(((VLOOKUP($G507,Depth_Lookup!$A$3:$J$561,9,0))-(I507/100))&gt;=0,"Good","Too Long")</f>
        <v>Good</v>
      </c>
      <c r="K507" s="28">
        <f>(VLOOKUP($G507,Depth_Lookup!$A$3:$J$561,10,0))+(H507/100)</f>
        <v>253.23500000000001</v>
      </c>
      <c r="L507" s="28">
        <f>(VLOOKUP($G507,Depth_Lookup!$A$3:$J$561,10,0))+(I507/100)</f>
        <v>254.05</v>
      </c>
      <c r="M507" s="29" t="s">
        <v>357</v>
      </c>
      <c r="N507" s="1">
        <v>26</v>
      </c>
      <c r="P507" s="1" t="s">
        <v>202</v>
      </c>
      <c r="Q507" s="2" t="str">
        <f t="shared" si="31"/>
        <v xml:space="preserve"> Harzburgite</v>
      </c>
      <c r="R507" s="1" t="s">
        <v>100</v>
      </c>
      <c r="S507" s="1" t="str">
        <f t="shared" si="34"/>
        <v>Continuous</v>
      </c>
      <c r="V507" s="1" t="s">
        <v>131</v>
      </c>
      <c r="W507" s="30">
        <f>VLOOKUP(V507,definitions_list_lookup!$A$13:$B$19,2,0)</f>
        <v>4</v>
      </c>
      <c r="X507" s="1" t="s">
        <v>94</v>
      </c>
      <c r="Y507" s="1" t="s">
        <v>203</v>
      </c>
      <c r="AD507" s="6" t="s">
        <v>89</v>
      </c>
      <c r="AE507" s="2">
        <f>VLOOKUP(AD507,definitions_list_lookup!$V$13:$W$16,2,0)</f>
        <v>0</v>
      </c>
      <c r="AH507" s="31">
        <v>79.900000000000006</v>
      </c>
      <c r="AI507" s="1">
        <v>2</v>
      </c>
      <c r="AJ507" s="1">
        <v>1</v>
      </c>
      <c r="AK507" s="1" t="s">
        <v>97</v>
      </c>
      <c r="AL507" s="1" t="s">
        <v>98</v>
      </c>
      <c r="AN507" s="31">
        <v>0</v>
      </c>
      <c r="AT507" s="31">
        <v>0</v>
      </c>
      <c r="AZ507" s="31">
        <v>20</v>
      </c>
      <c r="BA507" s="1">
        <v>10</v>
      </c>
      <c r="BB507" s="1">
        <v>4</v>
      </c>
      <c r="BC507" s="1" t="s">
        <v>97</v>
      </c>
      <c r="BD507" s="1" t="s">
        <v>98</v>
      </c>
      <c r="BF507" s="31">
        <v>0</v>
      </c>
      <c r="BL507" s="31">
        <v>0.1</v>
      </c>
      <c r="BM507" s="1">
        <v>1</v>
      </c>
      <c r="BN507" s="1">
        <v>0.5</v>
      </c>
      <c r="BO507" s="1" t="s">
        <v>97</v>
      </c>
      <c r="BP507" s="1" t="s">
        <v>98</v>
      </c>
      <c r="BX507" s="31">
        <v>0</v>
      </c>
      <c r="CE507" s="1" t="s">
        <v>358</v>
      </c>
      <c r="CL507" s="32">
        <f t="shared" si="32"/>
        <v>100</v>
      </c>
      <c r="CM507" s="1" t="e">
        <f>VLOOKUP(O507,definitions_list_lookup!$K$30:$L$54,2,0)</f>
        <v>#N/A</v>
      </c>
    </row>
    <row r="508" spans="1:91">
      <c r="A508" s="27">
        <v>43308</v>
      </c>
      <c r="B508" s="1" t="s">
        <v>345</v>
      </c>
      <c r="D508" s="1" t="s">
        <v>86</v>
      </c>
      <c r="E508" s="1">
        <v>111</v>
      </c>
      <c r="F508" s="1">
        <v>4</v>
      </c>
      <c r="G508" s="2" t="str">
        <f t="shared" si="30"/>
        <v>111-4</v>
      </c>
      <c r="H508" s="1">
        <v>0</v>
      </c>
      <c r="I508" s="1">
        <v>98.5</v>
      </c>
      <c r="J508" s="3" t="str">
        <f>IF(((VLOOKUP($G508,Depth_Lookup!$A$3:$J$561,9,0))-(I508/100))&gt;=0,"Good","Too Long")</f>
        <v>Good</v>
      </c>
      <c r="K508" s="28">
        <f>(VLOOKUP($G508,Depth_Lookup!$A$3:$J$561,10,0))+(H508/100)</f>
        <v>254.05</v>
      </c>
      <c r="L508" s="28">
        <f>(VLOOKUP($G508,Depth_Lookup!$A$3:$J$561,10,0))+(I508/100)</f>
        <v>255.03500000000003</v>
      </c>
      <c r="M508" s="29" t="s">
        <v>357</v>
      </c>
      <c r="N508" s="1">
        <v>26</v>
      </c>
      <c r="P508" s="1" t="s">
        <v>202</v>
      </c>
      <c r="Q508" s="2" t="str">
        <f t="shared" si="31"/>
        <v xml:space="preserve"> Harzburgite</v>
      </c>
      <c r="R508" s="1" t="s">
        <v>100</v>
      </c>
      <c r="S508" s="1" t="str">
        <f t="shared" si="34"/>
        <v>Continuous</v>
      </c>
      <c r="V508" s="1" t="s">
        <v>131</v>
      </c>
      <c r="W508" s="30">
        <f>VLOOKUP(V508,definitions_list_lookup!$A$13:$B$19,2,0)</f>
        <v>4</v>
      </c>
      <c r="X508" s="1" t="s">
        <v>94</v>
      </c>
      <c r="Y508" s="1" t="s">
        <v>203</v>
      </c>
      <c r="AD508" s="6" t="s">
        <v>89</v>
      </c>
      <c r="AE508" s="2">
        <f>VLOOKUP(AD508,definitions_list_lookup!$V$13:$W$16,2,0)</f>
        <v>0</v>
      </c>
      <c r="AH508" s="31">
        <v>79.900000000000006</v>
      </c>
      <c r="AI508" s="1">
        <v>2</v>
      </c>
      <c r="AJ508" s="1">
        <v>1</v>
      </c>
      <c r="AK508" s="1" t="s">
        <v>97</v>
      </c>
      <c r="AL508" s="1" t="s">
        <v>98</v>
      </c>
      <c r="AN508" s="31">
        <v>0</v>
      </c>
      <c r="AT508" s="31">
        <v>0</v>
      </c>
      <c r="AZ508" s="31">
        <v>20</v>
      </c>
      <c r="BA508" s="1">
        <v>10</v>
      </c>
      <c r="BB508" s="1">
        <v>4</v>
      </c>
      <c r="BC508" s="1" t="s">
        <v>97</v>
      </c>
      <c r="BD508" s="1" t="s">
        <v>98</v>
      </c>
      <c r="BF508" s="31">
        <v>0</v>
      </c>
      <c r="BL508" s="31">
        <v>0.1</v>
      </c>
      <c r="BM508" s="1">
        <v>1</v>
      </c>
      <c r="BN508" s="1">
        <v>0.5</v>
      </c>
      <c r="BO508" s="1" t="s">
        <v>97</v>
      </c>
      <c r="BP508" s="1" t="s">
        <v>98</v>
      </c>
      <c r="BX508" s="31">
        <v>0</v>
      </c>
      <c r="CE508" s="1" t="s">
        <v>358</v>
      </c>
      <c r="CL508" s="32">
        <f t="shared" si="32"/>
        <v>100</v>
      </c>
      <c r="CM508" s="1" t="e">
        <f>VLOOKUP(O508,definitions_list_lookup!$K$30:$L$54,2,0)</f>
        <v>#N/A</v>
      </c>
    </row>
    <row r="509" spans="1:91">
      <c r="A509" s="27">
        <v>43308</v>
      </c>
      <c r="B509" s="1" t="s">
        <v>345</v>
      </c>
      <c r="D509" s="1" t="s">
        <v>86</v>
      </c>
      <c r="E509" s="1">
        <v>112</v>
      </c>
      <c r="F509" s="1">
        <v>1</v>
      </c>
      <c r="G509" s="2" t="str">
        <f t="shared" si="30"/>
        <v>112-1</v>
      </c>
      <c r="H509" s="1">
        <v>0</v>
      </c>
      <c r="I509" s="1">
        <v>74.5</v>
      </c>
      <c r="J509" s="3" t="str">
        <f>IF(((VLOOKUP($G509,Depth_Lookup!$A$3:$J$561,9,0))-(I509/100))&gt;=0,"Good","Too Long")</f>
        <v>Good</v>
      </c>
      <c r="K509" s="28">
        <f>(VLOOKUP($G509,Depth_Lookup!$A$3:$J$561,10,0))+(H509/100)</f>
        <v>254.6</v>
      </c>
      <c r="L509" s="28">
        <f>(VLOOKUP($G509,Depth_Lookup!$A$3:$J$561,10,0))+(I509/100)</f>
        <v>255.345</v>
      </c>
      <c r="M509" s="29" t="s">
        <v>357</v>
      </c>
      <c r="N509" s="1">
        <v>26</v>
      </c>
      <c r="P509" s="1" t="s">
        <v>202</v>
      </c>
      <c r="Q509" s="2" t="str">
        <f t="shared" si="31"/>
        <v xml:space="preserve"> Harzburgite</v>
      </c>
      <c r="R509" s="1" t="s">
        <v>100</v>
      </c>
      <c r="S509" s="1" t="str">
        <f t="shared" si="34"/>
        <v>Continuous</v>
      </c>
      <c r="V509" s="1" t="s">
        <v>131</v>
      </c>
      <c r="W509" s="30">
        <f>VLOOKUP(V509,definitions_list_lookup!$A$13:$B$19,2,0)</f>
        <v>4</v>
      </c>
      <c r="X509" s="1" t="s">
        <v>94</v>
      </c>
      <c r="Y509" s="1" t="s">
        <v>203</v>
      </c>
      <c r="AD509" s="6" t="s">
        <v>89</v>
      </c>
      <c r="AE509" s="2">
        <f>VLOOKUP(AD509,definitions_list_lookup!$V$13:$W$16,2,0)</f>
        <v>0</v>
      </c>
      <c r="AH509" s="31">
        <v>79.900000000000006</v>
      </c>
      <c r="AI509" s="1">
        <v>2</v>
      </c>
      <c r="AJ509" s="1">
        <v>1</v>
      </c>
      <c r="AK509" s="1" t="s">
        <v>97</v>
      </c>
      <c r="AL509" s="1" t="s">
        <v>98</v>
      </c>
      <c r="AN509" s="31">
        <v>0</v>
      </c>
      <c r="AT509" s="31">
        <v>0</v>
      </c>
      <c r="AZ509" s="31">
        <v>20</v>
      </c>
      <c r="BA509" s="1">
        <v>10</v>
      </c>
      <c r="BB509" s="1">
        <v>4</v>
      </c>
      <c r="BC509" s="1" t="s">
        <v>97</v>
      </c>
      <c r="BD509" s="1" t="s">
        <v>98</v>
      </c>
      <c r="BF509" s="31">
        <v>0</v>
      </c>
      <c r="BL509" s="31">
        <v>0.1</v>
      </c>
      <c r="BM509" s="1">
        <v>1</v>
      </c>
      <c r="BN509" s="1">
        <v>0.5</v>
      </c>
      <c r="BO509" s="1" t="s">
        <v>97</v>
      </c>
      <c r="BP509" s="1" t="s">
        <v>98</v>
      </c>
      <c r="BX509" s="31">
        <v>0</v>
      </c>
      <c r="CE509" s="1" t="s">
        <v>358</v>
      </c>
      <c r="CL509" s="32">
        <f t="shared" si="32"/>
        <v>100</v>
      </c>
      <c r="CM509" s="1" t="e">
        <f>VLOOKUP(O509,definitions_list_lookup!$K$30:$L$54,2,0)</f>
        <v>#N/A</v>
      </c>
    </row>
    <row r="510" spans="1:91">
      <c r="A510" s="27">
        <v>43308</v>
      </c>
      <c r="B510" s="1" t="s">
        <v>345</v>
      </c>
      <c r="D510" s="1" t="s">
        <v>86</v>
      </c>
      <c r="E510" s="1">
        <v>112</v>
      </c>
      <c r="F510" s="1">
        <v>2</v>
      </c>
      <c r="G510" s="2" t="str">
        <f t="shared" si="30"/>
        <v>112-2</v>
      </c>
      <c r="H510" s="1">
        <v>0</v>
      </c>
      <c r="I510" s="1">
        <v>86</v>
      </c>
      <c r="J510" s="3" t="str">
        <f>IF(((VLOOKUP($G510,Depth_Lookup!$A$3:$J$561,9,0))-(I510/100))&gt;=0,"Good","Too Long")</f>
        <v>Good</v>
      </c>
      <c r="K510" s="28">
        <f>(VLOOKUP($G510,Depth_Lookup!$A$3:$J$561,10,0))+(H510/100)</f>
        <v>255.345</v>
      </c>
      <c r="L510" s="28">
        <f>(VLOOKUP($G510,Depth_Lookup!$A$3:$J$561,10,0))+(I510/100)</f>
        <v>256.20499999999998</v>
      </c>
      <c r="M510" s="29" t="s">
        <v>357</v>
      </c>
      <c r="N510" s="1">
        <v>26</v>
      </c>
      <c r="P510" s="1" t="s">
        <v>202</v>
      </c>
      <c r="Q510" s="2" t="str">
        <f t="shared" si="31"/>
        <v xml:space="preserve"> Harzburgite</v>
      </c>
      <c r="R510" s="1" t="s">
        <v>100</v>
      </c>
      <c r="S510" s="1" t="str">
        <f t="shared" si="34"/>
        <v>Continuous</v>
      </c>
      <c r="V510" s="1" t="s">
        <v>131</v>
      </c>
      <c r="W510" s="30">
        <f>VLOOKUP(V510,definitions_list_lookup!$A$13:$B$19,2,0)</f>
        <v>4</v>
      </c>
      <c r="X510" s="1" t="s">
        <v>94</v>
      </c>
      <c r="Y510" s="1" t="s">
        <v>203</v>
      </c>
      <c r="AD510" s="6" t="s">
        <v>89</v>
      </c>
      <c r="AE510" s="2">
        <f>VLOOKUP(AD510,definitions_list_lookup!$V$13:$W$16,2,0)</f>
        <v>0</v>
      </c>
      <c r="AH510" s="31">
        <v>79.900000000000006</v>
      </c>
      <c r="AI510" s="1">
        <v>2</v>
      </c>
      <c r="AJ510" s="1">
        <v>1</v>
      </c>
      <c r="AK510" s="1" t="s">
        <v>97</v>
      </c>
      <c r="AL510" s="1" t="s">
        <v>98</v>
      </c>
      <c r="AN510" s="31">
        <v>0</v>
      </c>
      <c r="AT510" s="31">
        <v>0</v>
      </c>
      <c r="AZ510" s="31">
        <v>20</v>
      </c>
      <c r="BA510" s="1">
        <v>10</v>
      </c>
      <c r="BB510" s="1">
        <v>4</v>
      </c>
      <c r="BC510" s="1" t="s">
        <v>97</v>
      </c>
      <c r="BD510" s="1" t="s">
        <v>98</v>
      </c>
      <c r="BF510" s="31">
        <v>0</v>
      </c>
      <c r="BL510" s="31">
        <v>0.1</v>
      </c>
      <c r="BM510" s="1">
        <v>1</v>
      </c>
      <c r="BN510" s="1">
        <v>0.5</v>
      </c>
      <c r="BO510" s="1" t="s">
        <v>97</v>
      </c>
      <c r="BP510" s="1" t="s">
        <v>98</v>
      </c>
      <c r="BX510" s="31">
        <v>0</v>
      </c>
      <c r="CE510" s="1" t="s">
        <v>358</v>
      </c>
      <c r="CL510" s="32">
        <f t="shared" si="32"/>
        <v>100</v>
      </c>
      <c r="CM510" s="1" t="e">
        <f>VLOOKUP(O510,definitions_list_lookup!$K$30:$L$54,2,0)</f>
        <v>#N/A</v>
      </c>
    </row>
    <row r="511" spans="1:91">
      <c r="A511" s="27">
        <v>43308</v>
      </c>
      <c r="B511" s="1" t="s">
        <v>345</v>
      </c>
      <c r="D511" s="1" t="s">
        <v>86</v>
      </c>
      <c r="E511" s="1">
        <v>112</v>
      </c>
      <c r="F511" s="1">
        <v>3</v>
      </c>
      <c r="G511" s="2" t="str">
        <f t="shared" si="30"/>
        <v>112-3</v>
      </c>
      <c r="H511" s="1">
        <v>0</v>
      </c>
      <c r="I511" s="1">
        <v>75</v>
      </c>
      <c r="J511" s="3" t="str">
        <f>IF(((VLOOKUP($G511,Depth_Lookup!$A$3:$J$561,9,0))-(I511/100))&gt;=0,"Good","Too Long")</f>
        <v>Good</v>
      </c>
      <c r="K511" s="28">
        <f>(VLOOKUP($G511,Depth_Lookup!$A$3:$J$561,10,0))+(H511/100)</f>
        <v>256.20499999999998</v>
      </c>
      <c r="L511" s="28">
        <f>(VLOOKUP($G511,Depth_Lookup!$A$3:$J$561,10,0))+(I511/100)</f>
        <v>256.95499999999998</v>
      </c>
      <c r="M511" s="29" t="s">
        <v>357</v>
      </c>
      <c r="N511" s="1">
        <v>26</v>
      </c>
      <c r="P511" s="1" t="s">
        <v>202</v>
      </c>
      <c r="Q511" s="2" t="str">
        <f t="shared" si="31"/>
        <v xml:space="preserve"> Harzburgite</v>
      </c>
      <c r="R511" s="1" t="s">
        <v>100</v>
      </c>
      <c r="S511" s="1" t="str">
        <f t="shared" si="34"/>
        <v>Continuous</v>
      </c>
      <c r="V511" s="1" t="s">
        <v>131</v>
      </c>
      <c r="W511" s="30">
        <f>VLOOKUP(V511,definitions_list_lookup!$A$13:$B$19,2,0)</f>
        <v>4</v>
      </c>
      <c r="X511" s="1" t="s">
        <v>94</v>
      </c>
      <c r="Y511" s="1" t="s">
        <v>203</v>
      </c>
      <c r="AD511" s="6" t="s">
        <v>89</v>
      </c>
      <c r="AE511" s="2">
        <f>VLOOKUP(AD511,definitions_list_lookup!$V$13:$W$16,2,0)</f>
        <v>0</v>
      </c>
      <c r="AH511" s="31">
        <v>79.900000000000006</v>
      </c>
      <c r="AI511" s="1">
        <v>2</v>
      </c>
      <c r="AJ511" s="1">
        <v>1</v>
      </c>
      <c r="AK511" s="1" t="s">
        <v>97</v>
      </c>
      <c r="AL511" s="1" t="s">
        <v>98</v>
      </c>
      <c r="AN511" s="31">
        <v>0</v>
      </c>
      <c r="AT511" s="31">
        <v>0</v>
      </c>
      <c r="AZ511" s="31">
        <v>20</v>
      </c>
      <c r="BA511" s="1">
        <v>10</v>
      </c>
      <c r="BB511" s="1">
        <v>4</v>
      </c>
      <c r="BC511" s="1" t="s">
        <v>97</v>
      </c>
      <c r="BD511" s="1" t="s">
        <v>98</v>
      </c>
      <c r="BF511" s="31">
        <v>0</v>
      </c>
      <c r="BL511" s="31">
        <v>0.1</v>
      </c>
      <c r="BM511" s="1">
        <v>1</v>
      </c>
      <c r="BN511" s="1">
        <v>0.5</v>
      </c>
      <c r="BO511" s="1" t="s">
        <v>97</v>
      </c>
      <c r="BP511" s="1" t="s">
        <v>98</v>
      </c>
      <c r="BX511" s="31">
        <v>0</v>
      </c>
      <c r="CE511" s="1" t="s">
        <v>358</v>
      </c>
      <c r="CL511" s="32">
        <f t="shared" si="32"/>
        <v>100</v>
      </c>
      <c r="CM511" s="1" t="e">
        <f>VLOOKUP(O511,definitions_list_lookup!$K$30:$L$54,2,0)</f>
        <v>#N/A</v>
      </c>
    </row>
    <row r="512" spans="1:91">
      <c r="A512" s="27">
        <v>43308</v>
      </c>
      <c r="B512" s="1" t="s">
        <v>345</v>
      </c>
      <c r="D512" s="1" t="s">
        <v>86</v>
      </c>
      <c r="E512" s="1">
        <v>112</v>
      </c>
      <c r="F512" s="1">
        <v>4</v>
      </c>
      <c r="G512" s="2" t="str">
        <f t="shared" si="30"/>
        <v>112-4</v>
      </c>
      <c r="H512" s="1">
        <v>0</v>
      </c>
      <c r="I512" s="1">
        <v>45.5</v>
      </c>
      <c r="J512" s="3" t="str">
        <f>IF(((VLOOKUP($G512,Depth_Lookup!$A$3:$J$561,9,0))-(I512/100))&gt;=0,"Good","Too Long")</f>
        <v>Good</v>
      </c>
      <c r="K512" s="28">
        <f>(VLOOKUP($G512,Depth_Lookup!$A$3:$J$561,10,0))+(H512/100)</f>
        <v>256.95499999999998</v>
      </c>
      <c r="L512" s="28">
        <f>(VLOOKUP($G512,Depth_Lookup!$A$3:$J$561,10,0))+(I512/100)</f>
        <v>257.40999999999997</v>
      </c>
      <c r="M512" s="29" t="s">
        <v>357</v>
      </c>
      <c r="N512" s="1">
        <v>26</v>
      </c>
      <c r="P512" s="1" t="s">
        <v>202</v>
      </c>
      <c r="Q512" s="2" t="str">
        <f t="shared" si="31"/>
        <v xml:space="preserve"> Harzburgite</v>
      </c>
      <c r="R512" s="1" t="s">
        <v>100</v>
      </c>
      <c r="S512" s="1" t="str">
        <f t="shared" si="34"/>
        <v>Intrusive</v>
      </c>
      <c r="V512" s="1" t="s">
        <v>131</v>
      </c>
      <c r="W512" s="30">
        <f>VLOOKUP(V512,definitions_list_lookup!$A$13:$B$19,2,0)</f>
        <v>4</v>
      </c>
      <c r="X512" s="1" t="s">
        <v>94</v>
      </c>
      <c r="Y512" s="1" t="s">
        <v>203</v>
      </c>
      <c r="AD512" s="6" t="s">
        <v>89</v>
      </c>
      <c r="AE512" s="2">
        <f>VLOOKUP(AD512,definitions_list_lookup!$V$13:$W$16,2,0)</f>
        <v>0</v>
      </c>
      <c r="AH512" s="31">
        <v>79.900000000000006</v>
      </c>
      <c r="AI512" s="1">
        <v>2</v>
      </c>
      <c r="AJ512" s="1">
        <v>1</v>
      </c>
      <c r="AK512" s="1" t="s">
        <v>97</v>
      </c>
      <c r="AL512" s="1" t="s">
        <v>98</v>
      </c>
      <c r="AN512" s="31">
        <v>0</v>
      </c>
      <c r="AT512" s="31">
        <v>0</v>
      </c>
      <c r="AZ512" s="31">
        <v>20</v>
      </c>
      <c r="BA512" s="1">
        <v>10</v>
      </c>
      <c r="BB512" s="1">
        <v>4</v>
      </c>
      <c r="BC512" s="1" t="s">
        <v>97</v>
      </c>
      <c r="BD512" s="1" t="s">
        <v>98</v>
      </c>
      <c r="BF512" s="31">
        <v>0</v>
      </c>
      <c r="BL512" s="31">
        <v>0.1</v>
      </c>
      <c r="BM512" s="1">
        <v>1</v>
      </c>
      <c r="BN512" s="1">
        <v>0.5</v>
      </c>
      <c r="BO512" s="1" t="s">
        <v>97</v>
      </c>
      <c r="BP512" s="1" t="s">
        <v>98</v>
      </c>
      <c r="BX512" s="31">
        <v>0</v>
      </c>
      <c r="CE512" s="1" t="s">
        <v>358</v>
      </c>
      <c r="CL512" s="32">
        <f t="shared" si="32"/>
        <v>100</v>
      </c>
      <c r="CM512" s="1" t="e">
        <f>VLOOKUP(O512,definitions_list_lookup!$K$30:$L$54,2,0)</f>
        <v>#N/A</v>
      </c>
    </row>
    <row r="513" spans="1:91">
      <c r="A513" s="27">
        <v>43308</v>
      </c>
      <c r="B513" s="1" t="s">
        <v>345</v>
      </c>
      <c r="D513" s="1" t="s">
        <v>86</v>
      </c>
      <c r="E513" s="1">
        <v>112</v>
      </c>
      <c r="F513" s="1">
        <v>4</v>
      </c>
      <c r="G513" s="2" t="str">
        <f t="shared" si="30"/>
        <v>112-4</v>
      </c>
      <c r="H513" s="1">
        <v>45.5</v>
      </c>
      <c r="I513" s="1">
        <v>46</v>
      </c>
      <c r="J513" s="3" t="str">
        <f>IF(((VLOOKUP($G513,Depth_Lookup!$A$3:$J$561,9,0))-(I513/100))&gt;=0,"Good","Too Long")</f>
        <v>Good</v>
      </c>
      <c r="K513" s="28">
        <f>(VLOOKUP($G513,Depth_Lookup!$A$3:$J$561,10,0))+(H513/100)</f>
        <v>257.40999999999997</v>
      </c>
      <c r="L513" s="28">
        <f>(VLOOKUP($G513,Depth_Lookup!$A$3:$J$561,10,0))+(I513/100)</f>
        <v>257.41499999999996</v>
      </c>
      <c r="M513" s="29" t="s">
        <v>359</v>
      </c>
      <c r="N513" s="1">
        <v>1</v>
      </c>
      <c r="P513" s="1" t="s">
        <v>218</v>
      </c>
      <c r="Q513" s="2" t="str">
        <f t="shared" si="31"/>
        <v xml:space="preserve"> Anorthosite</v>
      </c>
      <c r="R513" s="1" t="s">
        <v>105</v>
      </c>
      <c r="S513" s="1" t="str">
        <f t="shared" si="34"/>
        <v>Intrusive</v>
      </c>
      <c r="T513" s="1" t="s">
        <v>101</v>
      </c>
      <c r="U513" s="1" t="s">
        <v>102</v>
      </c>
      <c r="V513" s="1" t="s">
        <v>131</v>
      </c>
      <c r="W513" s="30">
        <f>VLOOKUP(V513,definitions_list_lookup!$A$13:$B$19,2,0)</f>
        <v>4</v>
      </c>
      <c r="X513" s="1" t="s">
        <v>94</v>
      </c>
      <c r="Y513" s="1" t="s">
        <v>95</v>
      </c>
      <c r="AD513" s="6" t="s">
        <v>89</v>
      </c>
      <c r="AE513" s="2">
        <f>VLOOKUP(AD513,definitions_list_lookup!$V$13:$W$16,2,0)</f>
        <v>0</v>
      </c>
      <c r="AH513" s="31">
        <v>0</v>
      </c>
      <c r="AN513" s="31">
        <v>100</v>
      </c>
      <c r="AO513" s="1">
        <v>5</v>
      </c>
      <c r="AP513" s="1">
        <v>2</v>
      </c>
      <c r="AQ513" s="1" t="s">
        <v>97</v>
      </c>
      <c r="AR513" s="1" t="s">
        <v>113</v>
      </c>
      <c r="AT513" s="31">
        <v>0</v>
      </c>
      <c r="AZ513" s="31">
        <v>0</v>
      </c>
      <c r="BF513" s="31">
        <v>0</v>
      </c>
      <c r="BL513" s="31">
        <v>0</v>
      </c>
      <c r="BX513" s="31">
        <v>0</v>
      </c>
      <c r="CD513" s="1" t="s">
        <v>360</v>
      </c>
      <c r="CE513" s="1" t="s">
        <v>347</v>
      </c>
      <c r="CL513" s="32">
        <f t="shared" si="32"/>
        <v>100</v>
      </c>
      <c r="CM513" s="1" t="e">
        <f>VLOOKUP(O513,definitions_list_lookup!$K$30:$L$54,2,0)</f>
        <v>#N/A</v>
      </c>
    </row>
    <row r="514" spans="1:91">
      <c r="A514" s="27">
        <v>43308</v>
      </c>
      <c r="B514" s="1" t="s">
        <v>345</v>
      </c>
      <c r="D514" s="1" t="s">
        <v>86</v>
      </c>
      <c r="E514" s="1">
        <v>112</v>
      </c>
      <c r="F514" s="1">
        <v>4</v>
      </c>
      <c r="G514" s="2" t="str">
        <f t="shared" si="30"/>
        <v>112-4</v>
      </c>
      <c r="H514" s="1">
        <v>46</v>
      </c>
      <c r="I514" s="1">
        <v>93.5</v>
      </c>
      <c r="J514" s="3" t="str">
        <f>IF(((VLOOKUP($G514,Depth_Lookup!$A$3:$J$561,9,0))-(I514/100))&gt;=0,"Good","Too Long")</f>
        <v>Good</v>
      </c>
      <c r="K514" s="28">
        <f>(VLOOKUP($G514,Depth_Lookup!$A$3:$J$561,10,0))+(H514/100)</f>
        <v>257.41499999999996</v>
      </c>
      <c r="L514" s="28">
        <f>(VLOOKUP($G514,Depth_Lookup!$A$3:$J$561,10,0))+(I514/100)</f>
        <v>257.89</v>
      </c>
      <c r="M514" s="29" t="s">
        <v>361</v>
      </c>
      <c r="N514" s="1" t="s">
        <v>87</v>
      </c>
      <c r="P514" s="1" t="s">
        <v>202</v>
      </c>
      <c r="Q514" s="2" t="str">
        <f t="shared" si="31"/>
        <v xml:space="preserve"> Harzburgite</v>
      </c>
      <c r="R514" s="1" t="s">
        <v>105</v>
      </c>
      <c r="S514" s="1" t="str">
        <f t="shared" si="34"/>
        <v>Continuous</v>
      </c>
      <c r="T514" s="1" t="s">
        <v>101</v>
      </c>
      <c r="U514" s="1" t="s">
        <v>102</v>
      </c>
      <c r="V514" s="1" t="s">
        <v>131</v>
      </c>
      <c r="W514" s="30">
        <f>VLOOKUP(V514,definitions_list_lookup!$A$13:$B$19,2,0)</f>
        <v>4</v>
      </c>
      <c r="X514" s="1" t="s">
        <v>94</v>
      </c>
      <c r="Y514" s="1" t="s">
        <v>203</v>
      </c>
      <c r="AD514" s="6" t="s">
        <v>89</v>
      </c>
      <c r="AE514" s="2">
        <f>VLOOKUP(AD514,definitions_list_lookup!$V$13:$W$16,2,0)</f>
        <v>0</v>
      </c>
      <c r="AH514" s="31">
        <v>84.9</v>
      </c>
      <c r="AI514" s="1">
        <v>3</v>
      </c>
      <c r="AJ514" s="1">
        <v>2</v>
      </c>
      <c r="AK514" s="1" t="s">
        <v>97</v>
      </c>
      <c r="AL514" s="1" t="s">
        <v>98</v>
      </c>
      <c r="AN514" s="31">
        <v>0</v>
      </c>
      <c r="AT514" s="31">
        <v>0</v>
      </c>
      <c r="AZ514" s="31">
        <v>15</v>
      </c>
      <c r="BA514" s="1">
        <v>5</v>
      </c>
      <c r="BB514" s="1">
        <v>2</v>
      </c>
      <c r="BC514" s="1" t="s">
        <v>97</v>
      </c>
      <c r="BD514" s="1" t="s">
        <v>98</v>
      </c>
      <c r="BF514" s="31">
        <v>0</v>
      </c>
      <c r="BL514" s="31">
        <v>0.1</v>
      </c>
      <c r="BM514" s="1">
        <v>4</v>
      </c>
      <c r="BN514" s="1">
        <v>2</v>
      </c>
      <c r="BO514" s="1" t="s">
        <v>97</v>
      </c>
      <c r="BP514" s="1" t="s">
        <v>98</v>
      </c>
      <c r="BX514" s="31">
        <v>0</v>
      </c>
      <c r="CE514" s="1" t="s">
        <v>204</v>
      </c>
      <c r="CL514" s="32">
        <f t="shared" si="32"/>
        <v>100</v>
      </c>
      <c r="CM514" s="1" t="e">
        <f>VLOOKUP(O514,definitions_list_lookup!$K$30:$L$54,2,0)</f>
        <v>#N/A</v>
      </c>
    </row>
    <row r="515" spans="1:91">
      <c r="A515" s="27">
        <v>43308</v>
      </c>
      <c r="B515" s="1" t="s">
        <v>345</v>
      </c>
      <c r="D515" s="1" t="s">
        <v>86</v>
      </c>
      <c r="E515" s="1">
        <v>113</v>
      </c>
      <c r="F515" s="1">
        <v>1</v>
      </c>
      <c r="G515" s="2" t="str">
        <f t="shared" ref="G515:G578" si="35">E515&amp;"-"&amp;F515</f>
        <v>113-1</v>
      </c>
      <c r="H515" s="1">
        <v>0</v>
      </c>
      <c r="I515" s="1">
        <v>66</v>
      </c>
      <c r="J515" s="3" t="str">
        <f>IF(((VLOOKUP($G515,Depth_Lookup!$A$3:$J$561,9,0))-(I515/100))&gt;=0,"Good","Too Long")</f>
        <v>Good</v>
      </c>
      <c r="K515" s="28">
        <f>(VLOOKUP($G515,Depth_Lookup!$A$3:$J$561,10,0))+(H515/100)</f>
        <v>257.60000000000002</v>
      </c>
      <c r="L515" s="28">
        <f>(VLOOKUP($G515,Depth_Lookup!$A$3:$J$561,10,0))+(I515/100)</f>
        <v>258.26000000000005</v>
      </c>
      <c r="M515" s="29" t="s">
        <v>361</v>
      </c>
      <c r="N515" s="1" t="s">
        <v>87</v>
      </c>
      <c r="P515" s="1" t="s">
        <v>202</v>
      </c>
      <c r="Q515" s="2" t="str">
        <f t="shared" ref="Q515:Q578" si="36">O515&amp;" "&amp;P515</f>
        <v xml:space="preserve"> Harzburgite</v>
      </c>
      <c r="R515" s="1" t="s">
        <v>100</v>
      </c>
      <c r="S515" s="1" t="str">
        <f t="shared" si="34"/>
        <v>Modal</v>
      </c>
      <c r="V515" s="1" t="s">
        <v>131</v>
      </c>
      <c r="W515" s="30">
        <f>VLOOKUP(V515,definitions_list_lookup!$A$13:$B$19,2,0)</f>
        <v>4</v>
      </c>
      <c r="X515" s="1" t="s">
        <v>94</v>
      </c>
      <c r="Y515" s="1" t="s">
        <v>203</v>
      </c>
      <c r="AD515" s="6" t="s">
        <v>89</v>
      </c>
      <c r="AE515" s="2">
        <f>VLOOKUP(AD515,definitions_list_lookup!$V$13:$W$16,2,0)</f>
        <v>0</v>
      </c>
      <c r="AH515" s="31">
        <v>84.9</v>
      </c>
      <c r="AI515" s="1">
        <v>3</v>
      </c>
      <c r="AJ515" s="1">
        <v>2</v>
      </c>
      <c r="AK515" s="1" t="s">
        <v>97</v>
      </c>
      <c r="AL515" s="1" t="s">
        <v>98</v>
      </c>
      <c r="AN515" s="31">
        <v>0</v>
      </c>
      <c r="AT515" s="31">
        <v>0</v>
      </c>
      <c r="AZ515" s="31">
        <v>15</v>
      </c>
      <c r="BA515" s="1">
        <v>5</v>
      </c>
      <c r="BB515" s="1">
        <v>2</v>
      </c>
      <c r="BC515" s="1" t="s">
        <v>97</v>
      </c>
      <c r="BD515" s="1" t="s">
        <v>98</v>
      </c>
      <c r="BF515" s="31">
        <v>0</v>
      </c>
      <c r="BL515" s="31">
        <v>0.1</v>
      </c>
      <c r="BM515" s="1">
        <v>4</v>
      </c>
      <c r="BN515" s="1">
        <v>2</v>
      </c>
      <c r="BO515" s="1" t="s">
        <v>97</v>
      </c>
      <c r="BP515" s="1" t="s">
        <v>98</v>
      </c>
      <c r="BX515" s="31">
        <v>0</v>
      </c>
      <c r="CE515" s="1" t="s">
        <v>204</v>
      </c>
      <c r="CL515" s="32">
        <f t="shared" ref="CL515:CL578" si="37">AH515+AN515+AZ515+AT515+BF515+BL515+BX515</f>
        <v>100</v>
      </c>
      <c r="CM515" s="1" t="e">
        <f>VLOOKUP(O515,definitions_list_lookup!$K$30:$L$54,2,0)</f>
        <v>#N/A</v>
      </c>
    </row>
    <row r="516" spans="1:91">
      <c r="A516" s="27">
        <v>43308</v>
      </c>
      <c r="B516" s="1" t="s">
        <v>345</v>
      </c>
      <c r="D516" s="1" t="s">
        <v>86</v>
      </c>
      <c r="E516" s="1">
        <v>113</v>
      </c>
      <c r="F516" s="1">
        <v>1</v>
      </c>
      <c r="G516" s="2" t="str">
        <f t="shared" si="35"/>
        <v>113-1</v>
      </c>
      <c r="H516" s="1">
        <v>66</v>
      </c>
      <c r="I516" s="1">
        <v>80</v>
      </c>
      <c r="J516" s="3" t="str">
        <f>IF(((VLOOKUP($G516,Depth_Lookup!$A$3:$J$561,9,0))-(I516/100))&gt;=0,"Good","Too Long")</f>
        <v>Good</v>
      </c>
      <c r="K516" s="28">
        <f>(VLOOKUP($G516,Depth_Lookup!$A$3:$J$561,10,0))+(H516/100)</f>
        <v>258.26000000000005</v>
      </c>
      <c r="L516" s="28">
        <f>(VLOOKUP($G516,Depth_Lookup!$A$3:$J$561,10,0))+(I516/100)</f>
        <v>258.40000000000003</v>
      </c>
      <c r="M516" s="29" t="s">
        <v>362</v>
      </c>
      <c r="N516" s="1" t="s">
        <v>87</v>
      </c>
      <c r="P516" s="1" t="s">
        <v>91</v>
      </c>
      <c r="Q516" s="2" t="str">
        <f t="shared" si="36"/>
        <v xml:space="preserve"> Dunite</v>
      </c>
      <c r="R516" s="1" t="s">
        <v>120</v>
      </c>
      <c r="S516" s="1" t="str">
        <f t="shared" si="34"/>
        <v>Continuous</v>
      </c>
      <c r="T516" s="1" t="s">
        <v>121</v>
      </c>
      <c r="U516" s="1" t="s">
        <v>102</v>
      </c>
      <c r="V516" s="1" t="s">
        <v>131</v>
      </c>
      <c r="W516" s="30">
        <f>VLOOKUP(V516,definitions_list_lookup!$A$13:$B$19,2,0)</f>
        <v>4</v>
      </c>
      <c r="X516" s="1" t="s">
        <v>94</v>
      </c>
      <c r="Y516" s="1" t="s">
        <v>95</v>
      </c>
      <c r="AD516" s="6" t="s">
        <v>89</v>
      </c>
      <c r="AE516" s="2">
        <f>VLOOKUP(AD516,definitions_list_lookup!$V$13:$W$16,2,0)</f>
        <v>0</v>
      </c>
      <c r="AH516" s="31">
        <v>98</v>
      </c>
      <c r="AI516" s="1">
        <v>5</v>
      </c>
      <c r="AJ516" s="1">
        <v>2</v>
      </c>
      <c r="AK516" s="1" t="s">
        <v>97</v>
      </c>
      <c r="AL516" s="1" t="s">
        <v>98</v>
      </c>
      <c r="AN516" s="31">
        <v>0</v>
      </c>
      <c r="AT516" s="31">
        <v>0</v>
      </c>
      <c r="AZ516" s="31">
        <v>1</v>
      </c>
      <c r="BA516" s="1">
        <v>3</v>
      </c>
      <c r="BB516" s="1">
        <v>1</v>
      </c>
      <c r="BC516" s="1" t="s">
        <v>97</v>
      </c>
      <c r="BD516" s="1" t="s">
        <v>98</v>
      </c>
      <c r="BF516" s="31">
        <v>0</v>
      </c>
      <c r="BL516" s="31">
        <v>1</v>
      </c>
      <c r="BM516" s="1">
        <v>1</v>
      </c>
      <c r="BN516" s="1">
        <v>1</v>
      </c>
      <c r="BO516" s="1" t="s">
        <v>97</v>
      </c>
      <c r="BP516" s="1" t="s">
        <v>98</v>
      </c>
      <c r="BX516" s="31">
        <v>0</v>
      </c>
      <c r="CD516" s="1" t="s">
        <v>363</v>
      </c>
      <c r="CE516" s="1" t="s">
        <v>364</v>
      </c>
      <c r="CL516" s="32">
        <f t="shared" si="37"/>
        <v>100</v>
      </c>
      <c r="CM516" s="1" t="e">
        <f>VLOOKUP(O516,definitions_list_lookup!$K$30:$L$54,2,0)</f>
        <v>#N/A</v>
      </c>
    </row>
    <row r="517" spans="1:91">
      <c r="A517" s="27">
        <v>43308</v>
      </c>
      <c r="B517" s="1" t="s">
        <v>345</v>
      </c>
      <c r="D517" s="1" t="s">
        <v>86</v>
      </c>
      <c r="E517" s="1">
        <v>113</v>
      </c>
      <c r="F517" s="1">
        <v>2</v>
      </c>
      <c r="G517" s="2" t="str">
        <f t="shared" si="35"/>
        <v>113-2</v>
      </c>
      <c r="H517" s="1">
        <v>0</v>
      </c>
      <c r="I517" s="1">
        <v>84</v>
      </c>
      <c r="J517" s="3" t="str">
        <f>IF(((VLOOKUP($G517,Depth_Lookup!$A$3:$J$561,9,0))-(I517/100))&gt;=0,"Good","Too Long")</f>
        <v>Good</v>
      </c>
      <c r="K517" s="28">
        <f>(VLOOKUP($G517,Depth_Lookup!$A$3:$J$561,10,0))+(H517/100)</f>
        <v>258.39999999999998</v>
      </c>
      <c r="L517" s="28">
        <f>(VLOOKUP($G517,Depth_Lookup!$A$3:$J$561,10,0))+(I517/100)</f>
        <v>259.23999999999995</v>
      </c>
      <c r="M517" s="29" t="s">
        <v>362</v>
      </c>
      <c r="N517" s="1" t="s">
        <v>87</v>
      </c>
      <c r="P517" s="1" t="s">
        <v>91</v>
      </c>
      <c r="Q517" s="2" t="str">
        <f t="shared" si="36"/>
        <v xml:space="preserve"> Dunite</v>
      </c>
      <c r="R517" s="1" t="s">
        <v>100</v>
      </c>
      <c r="S517" s="1" t="str">
        <f t="shared" si="34"/>
        <v>Continuous</v>
      </c>
      <c r="V517" s="1" t="s">
        <v>131</v>
      </c>
      <c r="W517" s="30">
        <f>VLOOKUP(V517,definitions_list_lookup!$A$13:$B$19,2,0)</f>
        <v>4</v>
      </c>
      <c r="X517" s="1" t="s">
        <v>94</v>
      </c>
      <c r="Y517" s="1" t="s">
        <v>95</v>
      </c>
      <c r="AD517" s="6" t="s">
        <v>89</v>
      </c>
      <c r="AE517" s="2">
        <f>VLOOKUP(AD517,definitions_list_lookup!$V$13:$W$16,2,0)</f>
        <v>0</v>
      </c>
      <c r="AH517" s="31">
        <v>98</v>
      </c>
      <c r="AI517" s="1">
        <v>5</v>
      </c>
      <c r="AJ517" s="1">
        <v>2</v>
      </c>
      <c r="AK517" s="1" t="s">
        <v>97</v>
      </c>
      <c r="AL517" s="1" t="s">
        <v>98</v>
      </c>
      <c r="AN517" s="31">
        <v>0</v>
      </c>
      <c r="AT517" s="31">
        <v>0</v>
      </c>
      <c r="AZ517" s="31">
        <v>1</v>
      </c>
      <c r="BA517" s="1">
        <v>3</v>
      </c>
      <c r="BB517" s="1">
        <v>1</v>
      </c>
      <c r="BC517" s="1" t="s">
        <v>97</v>
      </c>
      <c r="BD517" s="1" t="s">
        <v>98</v>
      </c>
      <c r="BF517" s="31">
        <v>0</v>
      </c>
      <c r="BL517" s="31">
        <v>1</v>
      </c>
      <c r="BM517" s="1">
        <v>1</v>
      </c>
      <c r="BN517" s="1">
        <v>1</v>
      </c>
      <c r="BO517" s="1" t="s">
        <v>97</v>
      </c>
      <c r="BP517" s="1" t="s">
        <v>98</v>
      </c>
      <c r="BX517" s="31">
        <v>0</v>
      </c>
      <c r="CD517" s="1" t="s">
        <v>363</v>
      </c>
      <c r="CE517" s="1" t="s">
        <v>364</v>
      </c>
      <c r="CL517" s="32">
        <f t="shared" si="37"/>
        <v>100</v>
      </c>
      <c r="CM517" s="1" t="e">
        <f>VLOOKUP(O517,definitions_list_lookup!$K$30:$L$54,2,0)</f>
        <v>#N/A</v>
      </c>
    </row>
    <row r="518" spans="1:91">
      <c r="A518" s="27">
        <v>43308</v>
      </c>
      <c r="B518" s="1" t="s">
        <v>345</v>
      </c>
      <c r="D518" s="1" t="s">
        <v>86</v>
      </c>
      <c r="E518" s="1">
        <v>113</v>
      </c>
      <c r="F518" s="1">
        <v>3</v>
      </c>
      <c r="G518" s="2" t="str">
        <f t="shared" si="35"/>
        <v>113-3</v>
      </c>
      <c r="H518" s="1">
        <v>0</v>
      </c>
      <c r="I518" s="1">
        <v>65</v>
      </c>
      <c r="J518" s="3" t="str">
        <f>IF(((VLOOKUP($G518,Depth_Lookup!$A$3:$J$561,9,0))-(I518/100))&gt;=0,"Good","Too Long")</f>
        <v>Good</v>
      </c>
      <c r="K518" s="28">
        <f>(VLOOKUP($G518,Depth_Lookup!$A$3:$J$561,10,0))+(H518/100)</f>
        <v>259.24</v>
      </c>
      <c r="L518" s="28">
        <f>(VLOOKUP($G518,Depth_Lookup!$A$3:$J$561,10,0))+(I518/100)</f>
        <v>259.89</v>
      </c>
      <c r="M518" s="29" t="s">
        <v>362</v>
      </c>
      <c r="N518" s="1" t="s">
        <v>87</v>
      </c>
      <c r="P518" s="1" t="s">
        <v>91</v>
      </c>
      <c r="Q518" s="2" t="str">
        <f t="shared" si="36"/>
        <v xml:space="preserve"> Dunite</v>
      </c>
      <c r="R518" s="1" t="s">
        <v>100</v>
      </c>
      <c r="S518" s="1" t="str">
        <f t="shared" ref="S518:S549" si="38">R519</f>
        <v>Continuous</v>
      </c>
      <c r="V518" s="1" t="s">
        <v>131</v>
      </c>
      <c r="W518" s="30">
        <f>VLOOKUP(V518,definitions_list_lookup!$A$13:$B$19,2,0)</f>
        <v>4</v>
      </c>
      <c r="X518" s="1" t="s">
        <v>94</v>
      </c>
      <c r="Y518" s="1" t="s">
        <v>95</v>
      </c>
      <c r="AD518" s="6" t="s">
        <v>89</v>
      </c>
      <c r="AE518" s="2">
        <f>VLOOKUP(AD518,definitions_list_lookup!$V$13:$W$16,2,0)</f>
        <v>0</v>
      </c>
      <c r="AH518" s="31">
        <v>98</v>
      </c>
      <c r="AI518" s="1">
        <v>5</v>
      </c>
      <c r="AJ518" s="1">
        <v>2</v>
      </c>
      <c r="AK518" s="1" t="s">
        <v>97</v>
      </c>
      <c r="AL518" s="1" t="s">
        <v>98</v>
      </c>
      <c r="AN518" s="31">
        <v>0</v>
      </c>
      <c r="AT518" s="31">
        <v>0</v>
      </c>
      <c r="AZ518" s="31">
        <v>1</v>
      </c>
      <c r="BA518" s="1">
        <v>3</v>
      </c>
      <c r="BB518" s="1">
        <v>1</v>
      </c>
      <c r="BC518" s="1" t="s">
        <v>97</v>
      </c>
      <c r="BD518" s="1" t="s">
        <v>98</v>
      </c>
      <c r="BF518" s="31">
        <v>0</v>
      </c>
      <c r="BL518" s="31">
        <v>1</v>
      </c>
      <c r="BM518" s="1">
        <v>1</v>
      </c>
      <c r="BN518" s="1">
        <v>1</v>
      </c>
      <c r="BO518" s="1" t="s">
        <v>97</v>
      </c>
      <c r="BP518" s="1" t="s">
        <v>98</v>
      </c>
      <c r="BX518" s="31">
        <v>0</v>
      </c>
      <c r="CD518" s="1" t="s">
        <v>363</v>
      </c>
      <c r="CE518" s="1" t="s">
        <v>364</v>
      </c>
      <c r="CL518" s="32">
        <f t="shared" si="37"/>
        <v>100</v>
      </c>
      <c r="CM518" s="1" t="e">
        <f>VLOOKUP(O518,definitions_list_lookup!$K$30:$L$54,2,0)</f>
        <v>#N/A</v>
      </c>
    </row>
    <row r="519" spans="1:91">
      <c r="A519" s="27">
        <v>43308</v>
      </c>
      <c r="B519" s="1" t="s">
        <v>345</v>
      </c>
      <c r="D519" s="1" t="s">
        <v>86</v>
      </c>
      <c r="E519" s="1">
        <v>113</v>
      </c>
      <c r="F519" s="1">
        <v>4</v>
      </c>
      <c r="G519" s="2" t="str">
        <f t="shared" si="35"/>
        <v>113-4</v>
      </c>
      <c r="H519" s="1">
        <v>0</v>
      </c>
      <c r="I519" s="1">
        <v>41</v>
      </c>
      <c r="J519" s="3" t="str">
        <f>IF(((VLOOKUP($G519,Depth_Lookup!$A$3:$J$561,9,0))-(I519/100))&gt;=0,"Good","Too Long")</f>
        <v>Good</v>
      </c>
      <c r="K519" s="28">
        <f>(VLOOKUP($G519,Depth_Lookup!$A$3:$J$561,10,0))+(H519/100)</f>
        <v>259.89</v>
      </c>
      <c r="L519" s="28">
        <f>(VLOOKUP($G519,Depth_Lookup!$A$3:$J$561,10,0))+(I519/100)</f>
        <v>260.3</v>
      </c>
      <c r="M519" s="29" t="s">
        <v>362</v>
      </c>
      <c r="N519" s="1" t="s">
        <v>87</v>
      </c>
      <c r="P519" s="1" t="s">
        <v>91</v>
      </c>
      <c r="Q519" s="2" t="str">
        <f t="shared" si="36"/>
        <v xml:space="preserve"> Dunite</v>
      </c>
      <c r="R519" s="1" t="s">
        <v>100</v>
      </c>
      <c r="S519" s="1" t="str">
        <f t="shared" si="38"/>
        <v>Intrusive</v>
      </c>
      <c r="V519" s="1" t="s">
        <v>131</v>
      </c>
      <c r="W519" s="30">
        <f>VLOOKUP(V519,definitions_list_lookup!$A$13:$B$19,2,0)</f>
        <v>4</v>
      </c>
      <c r="X519" s="1" t="s">
        <v>94</v>
      </c>
      <c r="Y519" s="1" t="s">
        <v>95</v>
      </c>
      <c r="AD519" s="6" t="s">
        <v>89</v>
      </c>
      <c r="AE519" s="2">
        <f>VLOOKUP(AD519,definitions_list_lookup!$V$13:$W$16,2,0)</f>
        <v>0</v>
      </c>
      <c r="AH519" s="31">
        <v>98</v>
      </c>
      <c r="AI519" s="1">
        <v>5</v>
      </c>
      <c r="AJ519" s="1">
        <v>2</v>
      </c>
      <c r="AK519" s="1" t="s">
        <v>97</v>
      </c>
      <c r="AL519" s="1" t="s">
        <v>98</v>
      </c>
      <c r="AN519" s="31">
        <v>0</v>
      </c>
      <c r="AT519" s="31">
        <v>0</v>
      </c>
      <c r="AZ519" s="31">
        <v>1</v>
      </c>
      <c r="BA519" s="1">
        <v>3</v>
      </c>
      <c r="BB519" s="1">
        <v>1</v>
      </c>
      <c r="BC519" s="1" t="s">
        <v>97</v>
      </c>
      <c r="BD519" s="1" t="s">
        <v>98</v>
      </c>
      <c r="BF519" s="31">
        <v>0</v>
      </c>
      <c r="BL519" s="31">
        <v>1</v>
      </c>
      <c r="BM519" s="1">
        <v>1</v>
      </c>
      <c r="BN519" s="1">
        <v>1</v>
      </c>
      <c r="BO519" s="1" t="s">
        <v>97</v>
      </c>
      <c r="BP519" s="1" t="s">
        <v>98</v>
      </c>
      <c r="BX519" s="31">
        <v>0</v>
      </c>
      <c r="CD519" s="1" t="s">
        <v>363</v>
      </c>
      <c r="CE519" s="1" t="s">
        <v>364</v>
      </c>
      <c r="CL519" s="32">
        <f t="shared" si="37"/>
        <v>100</v>
      </c>
      <c r="CM519" s="1" t="e">
        <f>VLOOKUP(O519,definitions_list_lookup!$K$30:$L$54,2,0)</f>
        <v>#N/A</v>
      </c>
    </row>
    <row r="520" spans="1:91">
      <c r="A520" s="27">
        <v>43308</v>
      </c>
      <c r="B520" s="1" t="s">
        <v>345</v>
      </c>
      <c r="D520" s="1" t="s">
        <v>86</v>
      </c>
      <c r="E520" s="1">
        <v>113</v>
      </c>
      <c r="F520" s="1">
        <v>4</v>
      </c>
      <c r="G520" s="2" t="str">
        <f t="shared" si="35"/>
        <v>113-4</v>
      </c>
      <c r="H520" s="1">
        <v>41</v>
      </c>
      <c r="I520" s="1">
        <v>45</v>
      </c>
      <c r="J520" s="3" t="str">
        <f>IF(((VLOOKUP($G520,Depth_Lookup!$A$3:$J$561,9,0))-(I520/100))&gt;=0,"Good","Too Long")</f>
        <v>Good</v>
      </c>
      <c r="K520" s="28">
        <f>(VLOOKUP($G520,Depth_Lookup!$A$3:$J$561,10,0))+(H520/100)</f>
        <v>260.3</v>
      </c>
      <c r="L520" s="28">
        <f>(VLOOKUP($G520,Depth_Lookup!$A$3:$J$561,10,0))+(I520/100)</f>
        <v>260.33999999999997</v>
      </c>
      <c r="M520" s="29" t="s">
        <v>365</v>
      </c>
      <c r="N520" s="1">
        <v>2</v>
      </c>
      <c r="P520" s="1" t="s">
        <v>130</v>
      </c>
      <c r="Q520" s="2" t="str">
        <f t="shared" si="36"/>
        <v xml:space="preserve"> Olivine gabbro</v>
      </c>
      <c r="R520" s="1" t="s">
        <v>105</v>
      </c>
      <c r="S520" s="1" t="str">
        <f t="shared" si="38"/>
        <v>Intrusive</v>
      </c>
      <c r="T520" s="1" t="s">
        <v>101</v>
      </c>
      <c r="U520" s="1" t="s">
        <v>102</v>
      </c>
      <c r="V520" s="1" t="s">
        <v>131</v>
      </c>
      <c r="W520" s="30">
        <f>VLOOKUP(V520,definitions_list_lookup!$A$13:$B$19,2,0)</f>
        <v>4</v>
      </c>
      <c r="X520" s="1" t="s">
        <v>94</v>
      </c>
      <c r="Y520" s="1" t="s">
        <v>95</v>
      </c>
      <c r="AD520" s="6" t="s">
        <v>89</v>
      </c>
      <c r="AE520" s="2">
        <f>VLOOKUP(AD520,definitions_list_lookup!$V$13:$W$16,2,0)</f>
        <v>0</v>
      </c>
      <c r="AH520" s="31">
        <v>3</v>
      </c>
      <c r="AI520" s="1">
        <v>2</v>
      </c>
      <c r="AJ520" s="1">
        <v>1</v>
      </c>
      <c r="AN520" s="31">
        <v>55</v>
      </c>
      <c r="AO520" s="1">
        <v>5</v>
      </c>
      <c r="AP520" s="1">
        <v>3</v>
      </c>
      <c r="AQ520" s="1" t="s">
        <v>97</v>
      </c>
      <c r="AR520" s="1" t="s">
        <v>113</v>
      </c>
      <c r="AT520" s="31">
        <v>42</v>
      </c>
      <c r="AU520" s="1">
        <v>2</v>
      </c>
      <c r="AV520" s="1">
        <v>1</v>
      </c>
      <c r="AW520" s="1" t="s">
        <v>97</v>
      </c>
      <c r="AX520" s="1" t="s">
        <v>98</v>
      </c>
      <c r="AZ520" s="31">
        <v>0</v>
      </c>
      <c r="BF520" s="31">
        <v>0</v>
      </c>
      <c r="BL520" s="31">
        <v>0</v>
      </c>
      <c r="BX520" s="31">
        <v>0</v>
      </c>
      <c r="CE520" s="1" t="s">
        <v>132</v>
      </c>
      <c r="CL520" s="32">
        <f t="shared" si="37"/>
        <v>100</v>
      </c>
      <c r="CM520" s="1" t="e">
        <f>VLOOKUP(O520,definitions_list_lookup!$K$30:$L$54,2,0)</f>
        <v>#N/A</v>
      </c>
    </row>
    <row r="521" spans="1:91">
      <c r="A521" s="27">
        <v>43308</v>
      </c>
      <c r="B521" s="1" t="s">
        <v>345</v>
      </c>
      <c r="D521" s="1" t="s">
        <v>86</v>
      </c>
      <c r="E521" s="1">
        <v>113</v>
      </c>
      <c r="F521" s="1">
        <v>4</v>
      </c>
      <c r="G521" s="2" t="str">
        <f t="shared" si="35"/>
        <v>113-4</v>
      </c>
      <c r="H521" s="1">
        <v>45</v>
      </c>
      <c r="I521" s="1">
        <v>94.5</v>
      </c>
      <c r="J521" s="3" t="str">
        <f>IF(((VLOOKUP($G521,Depth_Lookup!$A$3:$J$561,9,0))-(I521/100))&gt;=0,"Good","Too Long")</f>
        <v>Good</v>
      </c>
      <c r="K521" s="28">
        <f>(VLOOKUP($G521,Depth_Lookup!$A$3:$J$561,10,0))+(H521/100)</f>
        <v>260.33999999999997</v>
      </c>
      <c r="L521" s="28">
        <f>(VLOOKUP($G521,Depth_Lookup!$A$3:$J$561,10,0))+(I521/100)</f>
        <v>260.83499999999998</v>
      </c>
      <c r="M521" s="29" t="s">
        <v>366</v>
      </c>
      <c r="N521" s="1">
        <v>6</v>
      </c>
      <c r="O521" s="1" t="s">
        <v>207</v>
      </c>
      <c r="P521" s="1" t="s">
        <v>91</v>
      </c>
      <c r="Q521" s="2" t="str">
        <f t="shared" si="36"/>
        <v>Orthopyroxene-bearing  Dunite</v>
      </c>
      <c r="R521" s="1" t="s">
        <v>105</v>
      </c>
      <c r="S521" s="1" t="str">
        <f t="shared" si="38"/>
        <v>Continuous</v>
      </c>
      <c r="T521" s="1" t="s">
        <v>101</v>
      </c>
      <c r="U521" s="1" t="s">
        <v>102</v>
      </c>
      <c r="V521" s="1" t="s">
        <v>131</v>
      </c>
      <c r="W521" s="30">
        <f>VLOOKUP(V521,definitions_list_lookup!$A$13:$B$19,2,0)</f>
        <v>4</v>
      </c>
      <c r="X521" s="1" t="s">
        <v>94</v>
      </c>
      <c r="Y521" s="1" t="s">
        <v>95</v>
      </c>
      <c r="AD521" s="6" t="s">
        <v>89</v>
      </c>
      <c r="AE521" s="2">
        <f>VLOOKUP(AD521,definitions_list_lookup!$V$13:$W$16,2,0)</f>
        <v>0</v>
      </c>
      <c r="AH521" s="31">
        <v>98.8</v>
      </c>
      <c r="AI521" s="1">
        <v>3</v>
      </c>
      <c r="AJ521" s="1">
        <v>1</v>
      </c>
      <c r="AK521" s="1" t="s">
        <v>97</v>
      </c>
      <c r="AL521" s="1" t="s">
        <v>98</v>
      </c>
      <c r="AN521" s="31">
        <v>0</v>
      </c>
      <c r="AT521" s="31">
        <v>0</v>
      </c>
      <c r="AZ521" s="31">
        <v>1</v>
      </c>
      <c r="BA521" s="1">
        <v>4</v>
      </c>
      <c r="BB521" s="1">
        <v>3</v>
      </c>
      <c r="BC521" s="1" t="s">
        <v>97</v>
      </c>
      <c r="BD521" s="1" t="s">
        <v>98</v>
      </c>
      <c r="BF521" s="31">
        <v>0</v>
      </c>
      <c r="BL521" s="31">
        <v>0.1</v>
      </c>
      <c r="BM521" s="1">
        <v>0.5</v>
      </c>
      <c r="BN521" s="1">
        <v>0.1</v>
      </c>
      <c r="BO521" s="1" t="s">
        <v>97</v>
      </c>
      <c r="BP521" s="1" t="s">
        <v>98</v>
      </c>
      <c r="BX521" s="31">
        <v>0.1</v>
      </c>
      <c r="BY521" s="1">
        <v>0.1</v>
      </c>
      <c r="BZ521" s="1">
        <v>0.1</v>
      </c>
      <c r="CA521" s="1" t="s">
        <v>97</v>
      </c>
      <c r="CB521" s="1" t="s">
        <v>98</v>
      </c>
      <c r="CD521" s="1" t="s">
        <v>367</v>
      </c>
      <c r="CE521" s="1" t="s">
        <v>91</v>
      </c>
      <c r="CL521" s="32">
        <f t="shared" si="37"/>
        <v>99.999999999999986</v>
      </c>
      <c r="CM521" s="1" t="str">
        <f>VLOOKUP(O521,definitions_list_lookup!$K$30:$L$54,2,0)</f>
        <v>Opx-b</v>
      </c>
    </row>
    <row r="522" spans="1:91">
      <c r="A522" s="27">
        <v>43308</v>
      </c>
      <c r="B522" s="1" t="s">
        <v>345</v>
      </c>
      <c r="D522" s="1" t="s">
        <v>86</v>
      </c>
      <c r="E522" s="1">
        <v>114</v>
      </c>
      <c r="F522" s="1">
        <v>1</v>
      </c>
      <c r="G522" s="2" t="str">
        <f t="shared" si="35"/>
        <v>114-1</v>
      </c>
      <c r="H522" s="1">
        <v>0</v>
      </c>
      <c r="I522" s="1">
        <v>22</v>
      </c>
      <c r="J522" s="3" t="str">
        <f>IF(((VLOOKUP($G522,Depth_Lookup!$A$3:$J$561,9,0))-(I522/100))&gt;=0,"Good","Too Long")</f>
        <v>Good</v>
      </c>
      <c r="K522" s="28">
        <f>(VLOOKUP($G522,Depth_Lookup!$A$3:$J$561,10,0))+(H522/100)</f>
        <v>260.60000000000002</v>
      </c>
      <c r="L522" s="28">
        <f>(VLOOKUP($G522,Depth_Lookup!$A$3:$J$561,10,0))+(I522/100)</f>
        <v>260.82000000000005</v>
      </c>
      <c r="M522" s="29" t="s">
        <v>366</v>
      </c>
      <c r="N522" s="1">
        <v>6</v>
      </c>
      <c r="O522" s="1" t="s">
        <v>207</v>
      </c>
      <c r="P522" s="1" t="s">
        <v>91</v>
      </c>
      <c r="Q522" s="2" t="str">
        <f t="shared" si="36"/>
        <v>Orthopyroxene-bearing  Dunite</v>
      </c>
      <c r="R522" s="1" t="s">
        <v>100</v>
      </c>
      <c r="S522" s="1" t="str">
        <f t="shared" si="38"/>
        <v>Modal</v>
      </c>
      <c r="V522" s="1" t="s">
        <v>131</v>
      </c>
      <c r="W522" s="30">
        <f>VLOOKUP(V522,definitions_list_lookup!$A$13:$B$19,2,0)</f>
        <v>4</v>
      </c>
      <c r="X522" s="1" t="s">
        <v>94</v>
      </c>
      <c r="Y522" s="1" t="s">
        <v>95</v>
      </c>
      <c r="AD522" s="6" t="s">
        <v>89</v>
      </c>
      <c r="AE522" s="2">
        <f>VLOOKUP(AD522,definitions_list_lookup!$V$13:$W$16,2,0)</f>
        <v>0</v>
      </c>
      <c r="AH522" s="31">
        <v>98.8</v>
      </c>
      <c r="AI522" s="1">
        <v>3</v>
      </c>
      <c r="AJ522" s="1">
        <v>1</v>
      </c>
      <c r="AK522" s="1" t="s">
        <v>97</v>
      </c>
      <c r="AL522" s="1" t="s">
        <v>98</v>
      </c>
      <c r="AN522" s="31">
        <v>0</v>
      </c>
      <c r="AT522" s="31">
        <v>0</v>
      </c>
      <c r="AZ522" s="31">
        <v>1</v>
      </c>
      <c r="BA522" s="1">
        <v>4</v>
      </c>
      <c r="BB522" s="1">
        <v>3</v>
      </c>
      <c r="BC522" s="1" t="s">
        <v>97</v>
      </c>
      <c r="BD522" s="1" t="s">
        <v>98</v>
      </c>
      <c r="BF522" s="31">
        <v>0</v>
      </c>
      <c r="BL522" s="31">
        <v>0.1</v>
      </c>
      <c r="BM522" s="1">
        <v>0.5</v>
      </c>
      <c r="BN522" s="1">
        <v>0.1</v>
      </c>
      <c r="BO522" s="1" t="s">
        <v>97</v>
      </c>
      <c r="BP522" s="1" t="s">
        <v>98</v>
      </c>
      <c r="BX522" s="31">
        <v>0.1</v>
      </c>
      <c r="BY522" s="1">
        <v>0.1</v>
      </c>
      <c r="BZ522" s="1">
        <v>0.1</v>
      </c>
      <c r="CA522" s="1" t="s">
        <v>97</v>
      </c>
      <c r="CB522" s="1" t="s">
        <v>98</v>
      </c>
      <c r="CD522" s="1" t="s">
        <v>367</v>
      </c>
      <c r="CE522" s="1" t="s">
        <v>91</v>
      </c>
      <c r="CL522" s="32">
        <f t="shared" si="37"/>
        <v>99.999999999999986</v>
      </c>
      <c r="CM522" s="1" t="str">
        <f>VLOOKUP(O522,definitions_list_lookup!$K$30:$L$54,2,0)</f>
        <v>Opx-b</v>
      </c>
    </row>
    <row r="523" spans="1:91">
      <c r="A523" s="27">
        <v>43308</v>
      </c>
      <c r="B523" s="1" t="s">
        <v>345</v>
      </c>
      <c r="D523" s="1" t="s">
        <v>86</v>
      </c>
      <c r="E523" s="1">
        <v>114</v>
      </c>
      <c r="F523" s="1">
        <v>1</v>
      </c>
      <c r="G523" s="2" t="str">
        <f t="shared" si="35"/>
        <v>114-1</v>
      </c>
      <c r="H523" s="1">
        <v>22</v>
      </c>
      <c r="I523" s="1">
        <v>87</v>
      </c>
      <c r="J523" s="3" t="str">
        <f>IF(((VLOOKUP($G523,Depth_Lookup!$A$3:$J$561,9,0))-(I523/100))&gt;=0,"Good","Too Long")</f>
        <v>Good</v>
      </c>
      <c r="K523" s="28">
        <f>(VLOOKUP($G523,Depth_Lookup!$A$3:$J$561,10,0))+(H523/100)</f>
        <v>260.82000000000005</v>
      </c>
      <c r="L523" s="28">
        <f>(VLOOKUP($G523,Depth_Lookup!$A$3:$J$561,10,0))+(I523/100)</f>
        <v>261.47000000000003</v>
      </c>
      <c r="M523" s="29">
        <v>58</v>
      </c>
      <c r="N523" s="1">
        <v>3</v>
      </c>
      <c r="P523" s="1" t="s">
        <v>91</v>
      </c>
      <c r="Q523" s="2" t="str">
        <f t="shared" si="36"/>
        <v xml:space="preserve"> Dunite</v>
      </c>
      <c r="R523" s="1" t="s">
        <v>120</v>
      </c>
      <c r="S523" s="1" t="str">
        <f t="shared" si="38"/>
        <v>Continuous</v>
      </c>
      <c r="T523" s="1" t="s">
        <v>101</v>
      </c>
      <c r="U523" s="1" t="s">
        <v>102</v>
      </c>
      <c r="V523" s="1" t="s">
        <v>131</v>
      </c>
      <c r="W523" s="30">
        <f>VLOOKUP(V523,definitions_list_lookup!$A$13:$B$19,2,0)</f>
        <v>4</v>
      </c>
      <c r="X523" s="1" t="s">
        <v>94</v>
      </c>
      <c r="Y523" s="1" t="s">
        <v>95</v>
      </c>
      <c r="AD523" s="6" t="s">
        <v>89</v>
      </c>
      <c r="AE523" s="2">
        <f>VLOOKUP(AD523,definitions_list_lookup!$V$13:$W$16,2,0)</f>
        <v>0</v>
      </c>
      <c r="AH523" s="31">
        <v>98.8</v>
      </c>
      <c r="AI523" s="1">
        <v>3</v>
      </c>
      <c r="AJ523" s="1">
        <v>2</v>
      </c>
      <c r="AK523" s="1" t="s">
        <v>97</v>
      </c>
      <c r="AL523" s="1" t="s">
        <v>98</v>
      </c>
      <c r="AN523" s="31">
        <v>0</v>
      </c>
      <c r="AT523" s="31">
        <v>0</v>
      </c>
      <c r="AZ523" s="31">
        <v>1</v>
      </c>
      <c r="BA523" s="1">
        <v>4</v>
      </c>
      <c r="BB523" s="1">
        <v>2</v>
      </c>
      <c r="BC523" s="1" t="s">
        <v>97</v>
      </c>
      <c r="BD523" s="1" t="s">
        <v>98</v>
      </c>
      <c r="BF523" s="31">
        <v>0</v>
      </c>
      <c r="BL523" s="31">
        <v>0.1</v>
      </c>
      <c r="BM523" s="1">
        <v>0.5</v>
      </c>
      <c r="BN523" s="1">
        <v>0.5</v>
      </c>
      <c r="BO523" s="1" t="s">
        <v>97</v>
      </c>
      <c r="BP523" s="1" t="s">
        <v>98</v>
      </c>
      <c r="BX523" s="31">
        <v>0.1</v>
      </c>
      <c r="BY523" s="1">
        <v>0.1</v>
      </c>
      <c r="BZ523" s="1">
        <v>0.1</v>
      </c>
      <c r="CA523" s="1" t="s">
        <v>97</v>
      </c>
      <c r="CB523" s="1" t="s">
        <v>98</v>
      </c>
      <c r="CE523" s="1" t="s">
        <v>368</v>
      </c>
      <c r="CL523" s="32">
        <f t="shared" si="37"/>
        <v>99.999999999999986</v>
      </c>
      <c r="CM523" s="1" t="e">
        <f>VLOOKUP(O523,definitions_list_lookup!$K$30:$L$54,2,0)</f>
        <v>#N/A</v>
      </c>
    </row>
    <row r="524" spans="1:91">
      <c r="A524" s="27">
        <v>43308</v>
      </c>
      <c r="B524" s="1" t="s">
        <v>345</v>
      </c>
      <c r="D524" s="1" t="s">
        <v>86</v>
      </c>
      <c r="E524" s="1">
        <v>114</v>
      </c>
      <c r="F524" s="1">
        <v>1</v>
      </c>
      <c r="G524" s="2" t="str">
        <f t="shared" si="35"/>
        <v>114-1</v>
      </c>
      <c r="H524" s="1">
        <v>87</v>
      </c>
      <c r="I524" s="1">
        <v>95.5</v>
      </c>
      <c r="J524" s="3" t="str">
        <f>IF(((VLOOKUP($G524,Depth_Lookup!$A$3:$J$561,9,0))-(I524/100))&gt;=0,"Good","Too Long")</f>
        <v>Good</v>
      </c>
      <c r="K524" s="28">
        <f>(VLOOKUP($G524,Depth_Lookup!$A$3:$J$561,10,0))+(H524/100)</f>
        <v>261.47000000000003</v>
      </c>
      <c r="L524" s="28">
        <f>(VLOOKUP($G524,Depth_Lookup!$A$3:$J$561,10,0))+(I524/100)</f>
        <v>261.55500000000001</v>
      </c>
      <c r="M524" s="29">
        <v>59</v>
      </c>
      <c r="N524" s="1">
        <v>7</v>
      </c>
      <c r="P524" s="1" t="s">
        <v>202</v>
      </c>
      <c r="Q524" s="2" t="str">
        <f t="shared" si="36"/>
        <v xml:space="preserve"> Harzburgite</v>
      </c>
      <c r="R524" s="1" t="s">
        <v>100</v>
      </c>
      <c r="S524" s="1" t="str">
        <f t="shared" si="38"/>
        <v>Continuous</v>
      </c>
      <c r="V524" s="1" t="s">
        <v>131</v>
      </c>
      <c r="W524" s="30">
        <f>VLOOKUP(V524,definitions_list_lookup!$A$13:$B$19,2,0)</f>
        <v>4</v>
      </c>
      <c r="X524" s="1" t="s">
        <v>94</v>
      </c>
      <c r="Y524" s="1" t="s">
        <v>203</v>
      </c>
      <c r="AD524" s="6" t="s">
        <v>89</v>
      </c>
      <c r="AE524" s="2">
        <f>VLOOKUP(AD524,definitions_list_lookup!$V$13:$W$16,2,0)</f>
        <v>0</v>
      </c>
      <c r="AH524" s="31">
        <v>74.900000000000006</v>
      </c>
      <c r="AI524" s="1">
        <v>3</v>
      </c>
      <c r="AJ524" s="1">
        <v>2</v>
      </c>
      <c r="AK524" s="1" t="s">
        <v>97</v>
      </c>
      <c r="AL524" s="1" t="s">
        <v>98</v>
      </c>
      <c r="AN524" s="31">
        <v>0</v>
      </c>
      <c r="AT524" s="31">
        <v>0</v>
      </c>
      <c r="AZ524" s="31">
        <v>25</v>
      </c>
      <c r="BA524" s="1">
        <v>15</v>
      </c>
      <c r="BB524" s="1">
        <v>5</v>
      </c>
      <c r="BC524" s="1" t="s">
        <v>97</v>
      </c>
      <c r="BD524" s="1" t="s">
        <v>98</v>
      </c>
      <c r="BF524" s="31">
        <v>0</v>
      </c>
      <c r="BL524" s="31">
        <v>0.1</v>
      </c>
      <c r="BM524" s="1">
        <v>0.5</v>
      </c>
      <c r="BN524" s="1">
        <v>0.1</v>
      </c>
      <c r="BO524" s="1" t="s">
        <v>97</v>
      </c>
      <c r="BP524" s="1" t="s">
        <v>98</v>
      </c>
      <c r="BX524" s="31">
        <v>0</v>
      </c>
      <c r="CD524" s="1" t="s">
        <v>369</v>
      </c>
      <c r="CE524" s="1" t="s">
        <v>204</v>
      </c>
      <c r="CL524" s="32">
        <f t="shared" si="37"/>
        <v>100</v>
      </c>
      <c r="CM524" s="1" t="e">
        <f>VLOOKUP(O524,definitions_list_lookup!$K$30:$L$54,2,0)</f>
        <v>#N/A</v>
      </c>
    </row>
    <row r="525" spans="1:91">
      <c r="A525" s="27">
        <v>43308</v>
      </c>
      <c r="B525" s="1" t="s">
        <v>345</v>
      </c>
      <c r="D525" s="1" t="s">
        <v>86</v>
      </c>
      <c r="E525" s="1">
        <v>114</v>
      </c>
      <c r="F525" s="1">
        <v>2</v>
      </c>
      <c r="G525" s="2" t="str">
        <f t="shared" si="35"/>
        <v>114-2</v>
      </c>
      <c r="H525" s="1">
        <v>0</v>
      </c>
      <c r="I525" s="1">
        <v>86</v>
      </c>
      <c r="J525" s="3" t="str">
        <f>IF(((VLOOKUP($G525,Depth_Lookup!$A$3:$J$561,9,0))-(I525/100))&gt;=0,"Good","Too Long")</f>
        <v>Good</v>
      </c>
      <c r="K525" s="28">
        <f>(VLOOKUP($G525,Depth_Lookup!$A$3:$J$561,10,0))+(H525/100)</f>
        <v>261.55500000000001</v>
      </c>
      <c r="L525" s="28">
        <f>(VLOOKUP($G525,Depth_Lookup!$A$3:$J$561,10,0))+(I525/100)</f>
        <v>262.41500000000002</v>
      </c>
      <c r="M525" s="29">
        <v>59</v>
      </c>
      <c r="N525" s="1">
        <v>7</v>
      </c>
      <c r="P525" s="1" t="s">
        <v>202</v>
      </c>
      <c r="Q525" s="2" t="str">
        <f t="shared" si="36"/>
        <v xml:space="preserve"> Harzburgite</v>
      </c>
      <c r="R525" s="1" t="s">
        <v>100</v>
      </c>
      <c r="S525" s="1" t="str">
        <f t="shared" si="38"/>
        <v>Continuous</v>
      </c>
      <c r="V525" s="1" t="s">
        <v>131</v>
      </c>
      <c r="W525" s="30">
        <f>VLOOKUP(V525,definitions_list_lookup!$A$13:$B$19,2,0)</f>
        <v>4</v>
      </c>
      <c r="X525" s="1" t="s">
        <v>94</v>
      </c>
      <c r="Y525" s="1" t="s">
        <v>203</v>
      </c>
      <c r="AD525" s="6" t="s">
        <v>89</v>
      </c>
      <c r="AE525" s="2">
        <f>VLOOKUP(AD525,definitions_list_lookup!$V$13:$W$16,2,0)</f>
        <v>0</v>
      </c>
      <c r="AH525" s="31">
        <v>74.900000000000006</v>
      </c>
      <c r="AI525" s="1">
        <v>3</v>
      </c>
      <c r="AJ525" s="1">
        <v>2</v>
      </c>
      <c r="AK525" s="1" t="s">
        <v>97</v>
      </c>
      <c r="AL525" s="1" t="s">
        <v>98</v>
      </c>
      <c r="AN525" s="31">
        <v>0</v>
      </c>
      <c r="AT525" s="31">
        <v>0</v>
      </c>
      <c r="AZ525" s="31">
        <v>25</v>
      </c>
      <c r="BA525" s="1">
        <v>15</v>
      </c>
      <c r="BB525" s="1">
        <v>5</v>
      </c>
      <c r="BC525" s="1" t="s">
        <v>97</v>
      </c>
      <c r="BD525" s="1" t="s">
        <v>98</v>
      </c>
      <c r="BF525" s="31">
        <v>0</v>
      </c>
      <c r="BL525" s="31">
        <v>0.1</v>
      </c>
      <c r="BM525" s="1">
        <v>0.5</v>
      </c>
      <c r="BN525" s="1">
        <v>0.1</v>
      </c>
      <c r="BO525" s="1" t="s">
        <v>97</v>
      </c>
      <c r="BP525" s="1" t="s">
        <v>98</v>
      </c>
      <c r="BX525" s="31">
        <v>0</v>
      </c>
      <c r="CD525" s="1" t="s">
        <v>369</v>
      </c>
      <c r="CE525" s="1" t="s">
        <v>204</v>
      </c>
      <c r="CL525" s="32">
        <f t="shared" si="37"/>
        <v>100</v>
      </c>
      <c r="CM525" s="1" t="e">
        <f>VLOOKUP(O525,definitions_list_lookup!$K$30:$L$54,2,0)</f>
        <v>#N/A</v>
      </c>
    </row>
    <row r="526" spans="1:91">
      <c r="A526" s="27">
        <v>43308</v>
      </c>
      <c r="B526" s="1" t="s">
        <v>345</v>
      </c>
      <c r="D526" s="1" t="s">
        <v>86</v>
      </c>
      <c r="E526" s="1">
        <v>114</v>
      </c>
      <c r="F526" s="1">
        <v>3</v>
      </c>
      <c r="G526" s="2" t="str">
        <f t="shared" si="35"/>
        <v>114-3</v>
      </c>
      <c r="H526" s="1">
        <v>0</v>
      </c>
      <c r="I526" s="1">
        <v>82.5</v>
      </c>
      <c r="J526" s="3" t="str">
        <f>IF(((VLOOKUP($G526,Depth_Lookup!$A$3:$J$561,9,0))-(I526/100))&gt;=0,"Good","Too Long")</f>
        <v>Good</v>
      </c>
      <c r="K526" s="28">
        <f>(VLOOKUP($G526,Depth_Lookup!$A$3:$J$561,10,0))+(H526/100)</f>
        <v>262.41500000000002</v>
      </c>
      <c r="L526" s="28">
        <f>(VLOOKUP($G526,Depth_Lookup!$A$3:$J$561,10,0))+(I526/100)</f>
        <v>263.24</v>
      </c>
      <c r="M526" s="29">
        <v>59</v>
      </c>
      <c r="N526" s="1">
        <v>7</v>
      </c>
      <c r="P526" s="1" t="s">
        <v>202</v>
      </c>
      <c r="Q526" s="2" t="str">
        <f t="shared" si="36"/>
        <v xml:space="preserve"> Harzburgite</v>
      </c>
      <c r="R526" s="1" t="s">
        <v>100</v>
      </c>
      <c r="S526" s="1" t="str">
        <f t="shared" si="38"/>
        <v>Modal</v>
      </c>
      <c r="V526" s="1" t="s">
        <v>131</v>
      </c>
      <c r="W526" s="30">
        <f>VLOOKUP(V526,definitions_list_lookup!$A$13:$B$19,2,0)</f>
        <v>4</v>
      </c>
      <c r="X526" s="1" t="s">
        <v>94</v>
      </c>
      <c r="Y526" s="1" t="s">
        <v>203</v>
      </c>
      <c r="AD526" s="6" t="s">
        <v>89</v>
      </c>
      <c r="AE526" s="2">
        <f>VLOOKUP(AD526,definitions_list_lookup!$V$13:$W$16,2,0)</f>
        <v>0</v>
      </c>
      <c r="AH526" s="31">
        <v>74.900000000000006</v>
      </c>
      <c r="AI526" s="1">
        <v>3</v>
      </c>
      <c r="AJ526" s="1">
        <v>2</v>
      </c>
      <c r="AK526" s="1" t="s">
        <v>97</v>
      </c>
      <c r="AL526" s="1" t="s">
        <v>98</v>
      </c>
      <c r="AN526" s="31">
        <v>0</v>
      </c>
      <c r="AT526" s="31">
        <v>0</v>
      </c>
      <c r="AZ526" s="31">
        <v>25</v>
      </c>
      <c r="BA526" s="1">
        <v>15</v>
      </c>
      <c r="BB526" s="1">
        <v>5</v>
      </c>
      <c r="BC526" s="1" t="s">
        <v>97</v>
      </c>
      <c r="BD526" s="1" t="s">
        <v>98</v>
      </c>
      <c r="BF526" s="31">
        <v>0</v>
      </c>
      <c r="BL526" s="31">
        <v>0.1</v>
      </c>
      <c r="BM526" s="1">
        <v>0.5</v>
      </c>
      <c r="BN526" s="1">
        <v>0.1</v>
      </c>
      <c r="BO526" s="1" t="s">
        <v>97</v>
      </c>
      <c r="BP526" s="1" t="s">
        <v>98</v>
      </c>
      <c r="BX526" s="31">
        <v>0</v>
      </c>
      <c r="CD526" s="1" t="s">
        <v>369</v>
      </c>
      <c r="CE526" s="1" t="s">
        <v>204</v>
      </c>
      <c r="CL526" s="32">
        <f t="shared" si="37"/>
        <v>100</v>
      </c>
      <c r="CM526" s="1" t="e">
        <f>VLOOKUP(O526,definitions_list_lookup!$K$30:$L$54,2,0)</f>
        <v>#N/A</v>
      </c>
    </row>
    <row r="527" spans="1:91">
      <c r="A527" s="27">
        <v>43308</v>
      </c>
      <c r="B527" s="1" t="s">
        <v>345</v>
      </c>
      <c r="D527" s="1" t="s">
        <v>86</v>
      </c>
      <c r="E527" s="1">
        <v>114</v>
      </c>
      <c r="F527" s="1">
        <v>4</v>
      </c>
      <c r="G527" s="2" t="str">
        <f t="shared" si="35"/>
        <v>114-4</v>
      </c>
      <c r="H527" s="1">
        <v>0</v>
      </c>
      <c r="I527" s="1">
        <v>41</v>
      </c>
      <c r="J527" s="3" t="str">
        <f>IF(((VLOOKUP($G527,Depth_Lookup!$A$3:$J$561,9,0))-(I527/100))&gt;=0,"Good","Too Long")</f>
        <v>Good</v>
      </c>
      <c r="K527" s="28">
        <f>(VLOOKUP($G527,Depth_Lookup!$A$3:$J$561,10,0))+(H527/100)</f>
        <v>263.24</v>
      </c>
      <c r="L527" s="28">
        <f>(VLOOKUP($G527,Depth_Lookup!$A$3:$J$561,10,0))+(I527/100)</f>
        <v>263.65000000000003</v>
      </c>
      <c r="M527" s="29">
        <v>60</v>
      </c>
      <c r="N527" s="1">
        <v>1</v>
      </c>
      <c r="P527" s="1" t="s">
        <v>91</v>
      </c>
      <c r="Q527" s="2" t="str">
        <f t="shared" si="36"/>
        <v xml:space="preserve"> Dunite</v>
      </c>
      <c r="R527" s="1" t="s">
        <v>120</v>
      </c>
      <c r="S527" s="1" t="str">
        <f t="shared" si="38"/>
        <v>Modal</v>
      </c>
      <c r="T527" s="1" t="s">
        <v>101</v>
      </c>
      <c r="U527" s="1" t="s">
        <v>102</v>
      </c>
      <c r="V527" s="1" t="s">
        <v>131</v>
      </c>
      <c r="W527" s="30">
        <f>VLOOKUP(V527,definitions_list_lookup!$A$13:$B$19,2,0)</f>
        <v>4</v>
      </c>
      <c r="X527" s="1" t="s">
        <v>94</v>
      </c>
      <c r="Y527" s="1" t="s">
        <v>95</v>
      </c>
      <c r="AD527" s="6" t="s">
        <v>89</v>
      </c>
      <c r="AE527" s="2">
        <f>VLOOKUP(AD527,definitions_list_lookup!$V$13:$W$16,2,0)</f>
        <v>0</v>
      </c>
      <c r="AH527" s="31">
        <v>99.4</v>
      </c>
      <c r="AI527" s="1">
        <v>5</v>
      </c>
      <c r="AJ527" s="1">
        <v>3</v>
      </c>
      <c r="AK527" s="1" t="s">
        <v>97</v>
      </c>
      <c r="AL527" s="1" t="s">
        <v>98</v>
      </c>
      <c r="AN527" s="31">
        <v>0</v>
      </c>
      <c r="AT527" s="31">
        <v>0</v>
      </c>
      <c r="AZ527" s="31">
        <v>0</v>
      </c>
      <c r="BF527" s="31">
        <v>0</v>
      </c>
      <c r="BL527" s="31">
        <v>0.5</v>
      </c>
      <c r="BM527" s="1">
        <v>1</v>
      </c>
      <c r="BN527" s="1">
        <v>0.5</v>
      </c>
      <c r="BO527" s="1" t="s">
        <v>97</v>
      </c>
      <c r="BP527" s="1" t="s">
        <v>98</v>
      </c>
      <c r="BX527" s="31">
        <v>0.1</v>
      </c>
      <c r="BY527" s="1">
        <v>0.1</v>
      </c>
      <c r="BZ527" s="1">
        <v>0.1</v>
      </c>
      <c r="CA527" s="1" t="s">
        <v>97</v>
      </c>
      <c r="CB527" s="1" t="s">
        <v>98</v>
      </c>
      <c r="CE527" s="1" t="s">
        <v>91</v>
      </c>
      <c r="CL527" s="32">
        <f t="shared" si="37"/>
        <v>100</v>
      </c>
      <c r="CM527" s="1" t="e">
        <f>VLOOKUP(O527,definitions_list_lookup!$K$30:$L$54,2,0)</f>
        <v>#N/A</v>
      </c>
    </row>
    <row r="528" spans="1:91">
      <c r="A528" s="27">
        <v>43308</v>
      </c>
      <c r="B528" s="1" t="s">
        <v>345</v>
      </c>
      <c r="D528" s="1" t="s">
        <v>86</v>
      </c>
      <c r="E528" s="1">
        <v>114</v>
      </c>
      <c r="F528" s="1">
        <v>4</v>
      </c>
      <c r="G528" s="2" t="str">
        <f t="shared" si="35"/>
        <v>114-4</v>
      </c>
      <c r="H528" s="1">
        <v>41</v>
      </c>
      <c r="I528" s="1">
        <v>51</v>
      </c>
      <c r="J528" s="3" t="str">
        <f>IF(((VLOOKUP($G528,Depth_Lookup!$A$3:$J$561,9,0))-(I528/100))&gt;=0,"Good","Too Long")</f>
        <v>Good</v>
      </c>
      <c r="K528" s="28">
        <f>(VLOOKUP($G528,Depth_Lookup!$A$3:$J$561,10,0))+(H528/100)</f>
        <v>263.65000000000003</v>
      </c>
      <c r="L528" s="28">
        <f>(VLOOKUP($G528,Depth_Lookup!$A$3:$J$561,10,0))+(I528/100)</f>
        <v>263.75</v>
      </c>
      <c r="M528" s="29" t="s">
        <v>370</v>
      </c>
      <c r="N528" s="1">
        <v>2</v>
      </c>
      <c r="P528" s="1" t="s">
        <v>202</v>
      </c>
      <c r="Q528" s="2" t="str">
        <f t="shared" si="36"/>
        <v xml:space="preserve"> Harzburgite</v>
      </c>
      <c r="R528" s="1" t="s">
        <v>120</v>
      </c>
      <c r="S528" s="1" t="str">
        <f t="shared" si="38"/>
        <v>Continuous</v>
      </c>
      <c r="T528" s="1" t="s">
        <v>101</v>
      </c>
      <c r="U528" s="1" t="s">
        <v>102</v>
      </c>
      <c r="V528" s="1" t="s">
        <v>131</v>
      </c>
      <c r="W528" s="30">
        <f>VLOOKUP(V528,definitions_list_lookup!$A$13:$B$19,2,0)</f>
        <v>4</v>
      </c>
      <c r="X528" s="1" t="s">
        <v>94</v>
      </c>
      <c r="Y528" s="1" t="s">
        <v>203</v>
      </c>
      <c r="AD528" s="6" t="s">
        <v>89</v>
      </c>
      <c r="AE528" s="2">
        <f>VLOOKUP(AD528,definitions_list_lookup!$V$13:$W$16,2,0)</f>
        <v>0</v>
      </c>
      <c r="AH528" s="31">
        <v>79.5</v>
      </c>
      <c r="AI528" s="1">
        <v>3</v>
      </c>
      <c r="AJ528" s="1">
        <v>2</v>
      </c>
      <c r="AN528" s="31">
        <v>0</v>
      </c>
      <c r="AT528" s="31">
        <v>0</v>
      </c>
      <c r="AZ528" s="31">
        <v>20</v>
      </c>
      <c r="BA528" s="1">
        <v>5</v>
      </c>
      <c r="BB528" s="1">
        <v>2</v>
      </c>
      <c r="BF528" s="31">
        <v>0</v>
      </c>
      <c r="BL528" s="31">
        <v>0.5</v>
      </c>
      <c r="BM528" s="1">
        <v>2</v>
      </c>
      <c r="BN528" s="1">
        <v>1</v>
      </c>
      <c r="BO528" s="1" t="s">
        <v>118</v>
      </c>
      <c r="BP528" s="1" t="s">
        <v>98</v>
      </c>
      <c r="BX528" s="31">
        <v>0</v>
      </c>
      <c r="CE528" s="1" t="s">
        <v>204</v>
      </c>
      <c r="CL528" s="32">
        <f t="shared" si="37"/>
        <v>100</v>
      </c>
      <c r="CM528" s="1" t="e">
        <f>VLOOKUP(O528,definitions_list_lookup!$K$30:$L$54,2,0)</f>
        <v>#N/A</v>
      </c>
    </row>
    <row r="529" spans="1:91">
      <c r="A529" s="27">
        <v>43308</v>
      </c>
      <c r="B529" s="1" t="s">
        <v>345</v>
      </c>
      <c r="D529" s="1" t="s">
        <v>86</v>
      </c>
      <c r="E529" s="1">
        <v>115</v>
      </c>
      <c r="F529" s="1">
        <v>1</v>
      </c>
      <c r="G529" s="2" t="str">
        <f t="shared" si="35"/>
        <v>115-1</v>
      </c>
      <c r="H529" s="1">
        <v>0</v>
      </c>
      <c r="I529" s="1">
        <v>87.5</v>
      </c>
      <c r="J529" s="3" t="str">
        <f>IF(((VLOOKUP($G529,Depth_Lookup!$A$3:$J$561,9,0))-(I529/100))&gt;=0,"Good","Too Long")</f>
        <v>Good</v>
      </c>
      <c r="K529" s="28">
        <f>(VLOOKUP($G529,Depth_Lookup!$A$3:$J$561,10,0))+(H529/100)</f>
        <v>263.60000000000002</v>
      </c>
      <c r="L529" s="28">
        <f>(VLOOKUP($G529,Depth_Lookup!$A$3:$J$561,10,0))+(I529/100)</f>
        <v>264.47500000000002</v>
      </c>
      <c r="M529" s="29" t="s">
        <v>370</v>
      </c>
      <c r="N529" s="1">
        <v>2</v>
      </c>
      <c r="P529" s="1" t="s">
        <v>202</v>
      </c>
      <c r="Q529" s="2" t="str">
        <f t="shared" si="36"/>
        <v xml:space="preserve"> Harzburgite</v>
      </c>
      <c r="R529" s="1" t="s">
        <v>100</v>
      </c>
      <c r="S529" s="1" t="str">
        <f t="shared" si="38"/>
        <v>Intrusive</v>
      </c>
      <c r="V529" s="1" t="s">
        <v>131</v>
      </c>
      <c r="W529" s="30">
        <f>VLOOKUP(V529,definitions_list_lookup!$A$13:$B$19,2,0)</f>
        <v>4</v>
      </c>
      <c r="X529" s="1" t="s">
        <v>94</v>
      </c>
      <c r="Y529" s="1" t="s">
        <v>203</v>
      </c>
      <c r="AD529" s="6" t="s">
        <v>89</v>
      </c>
      <c r="AE529" s="2">
        <f>VLOOKUP(AD529,definitions_list_lookup!$V$13:$W$16,2,0)</f>
        <v>0</v>
      </c>
      <c r="AH529" s="31">
        <v>79.5</v>
      </c>
      <c r="AI529" s="1">
        <v>3</v>
      </c>
      <c r="AJ529" s="1">
        <v>2</v>
      </c>
      <c r="AN529" s="31">
        <v>0</v>
      </c>
      <c r="AT529" s="31">
        <v>0</v>
      </c>
      <c r="AZ529" s="31">
        <v>20</v>
      </c>
      <c r="BA529" s="1">
        <v>5</v>
      </c>
      <c r="BB529" s="1">
        <v>2</v>
      </c>
      <c r="BF529" s="31">
        <v>0</v>
      </c>
      <c r="BL529" s="31">
        <v>0.5</v>
      </c>
      <c r="BM529" s="1">
        <v>2</v>
      </c>
      <c r="BN529" s="1">
        <v>1</v>
      </c>
      <c r="BO529" s="1" t="s">
        <v>118</v>
      </c>
      <c r="BP529" s="1" t="s">
        <v>98</v>
      </c>
      <c r="BX529" s="31">
        <v>0</v>
      </c>
      <c r="CE529" s="1" t="s">
        <v>204</v>
      </c>
      <c r="CL529" s="32">
        <f t="shared" si="37"/>
        <v>100</v>
      </c>
      <c r="CM529" s="1" t="e">
        <f>VLOOKUP(O529,definitions_list_lookup!$K$30:$L$54,2,0)</f>
        <v>#N/A</v>
      </c>
    </row>
    <row r="530" spans="1:91">
      <c r="A530" s="27">
        <v>43308</v>
      </c>
      <c r="B530" s="1" t="s">
        <v>345</v>
      </c>
      <c r="D530" s="1" t="s">
        <v>86</v>
      </c>
      <c r="E530" s="1">
        <v>115</v>
      </c>
      <c r="F530" s="1">
        <v>1</v>
      </c>
      <c r="G530" s="2" t="str">
        <f t="shared" si="35"/>
        <v>115-1</v>
      </c>
      <c r="H530" s="1">
        <v>87.5</v>
      </c>
      <c r="I530" s="1">
        <v>88.5</v>
      </c>
      <c r="J530" s="3" t="str">
        <f>IF(((VLOOKUP($G530,Depth_Lookup!$A$3:$J$561,9,0))-(I530/100))&gt;=0,"Good","Too Long")</f>
        <v>Good</v>
      </c>
      <c r="K530" s="28">
        <f>(VLOOKUP($G530,Depth_Lookup!$A$3:$J$561,10,0))+(H530/100)</f>
        <v>264.47500000000002</v>
      </c>
      <c r="L530" s="28">
        <f>(VLOOKUP($G530,Depth_Lookup!$A$3:$J$561,10,0))+(I530/100)</f>
        <v>264.48500000000001</v>
      </c>
      <c r="M530" s="29" t="s">
        <v>371</v>
      </c>
      <c r="N530" s="1">
        <v>1</v>
      </c>
      <c r="P530" s="1" t="s">
        <v>130</v>
      </c>
      <c r="Q530" s="2" t="str">
        <f t="shared" si="36"/>
        <v xml:space="preserve"> Olivine gabbro</v>
      </c>
      <c r="R530" s="1" t="s">
        <v>105</v>
      </c>
      <c r="S530" s="1" t="str">
        <f t="shared" si="38"/>
        <v>Intrusive</v>
      </c>
      <c r="T530" s="1" t="s">
        <v>101</v>
      </c>
      <c r="U530" s="1" t="s">
        <v>102</v>
      </c>
      <c r="V530" s="1" t="s">
        <v>131</v>
      </c>
      <c r="W530" s="30">
        <f>VLOOKUP(V530,definitions_list_lookup!$A$13:$B$19,2,0)</f>
        <v>4</v>
      </c>
      <c r="X530" s="1" t="s">
        <v>307</v>
      </c>
      <c r="Y530" s="1" t="s">
        <v>95</v>
      </c>
      <c r="AD530" s="6" t="s">
        <v>89</v>
      </c>
      <c r="AE530" s="2">
        <f>VLOOKUP(AD530,definitions_list_lookup!$V$13:$W$16,2,0)</f>
        <v>0</v>
      </c>
      <c r="AH530" s="31">
        <v>20</v>
      </c>
      <c r="AI530" s="1">
        <v>1</v>
      </c>
      <c r="AJ530" s="1">
        <v>0.5</v>
      </c>
      <c r="AK530" s="1" t="s">
        <v>97</v>
      </c>
      <c r="AL530" s="1" t="s">
        <v>113</v>
      </c>
      <c r="AN530" s="31">
        <v>40</v>
      </c>
      <c r="AO530" s="1">
        <v>6</v>
      </c>
      <c r="AP530" s="1">
        <v>3</v>
      </c>
      <c r="AQ530" s="1" t="s">
        <v>118</v>
      </c>
      <c r="AR530" s="1" t="s">
        <v>98</v>
      </c>
      <c r="AT530" s="31">
        <v>40</v>
      </c>
      <c r="AU530" s="1">
        <v>15</v>
      </c>
      <c r="AV530" s="1">
        <v>5</v>
      </c>
      <c r="AW530" s="1" t="s">
        <v>180</v>
      </c>
      <c r="AX530" s="1" t="s">
        <v>98</v>
      </c>
      <c r="AZ530" s="31">
        <v>0</v>
      </c>
      <c r="BF530" s="31">
        <v>0</v>
      </c>
      <c r="BL530" s="31">
        <v>0</v>
      </c>
      <c r="BX530" s="31">
        <v>0</v>
      </c>
      <c r="CE530" s="1" t="s">
        <v>132</v>
      </c>
      <c r="CL530" s="32">
        <f t="shared" si="37"/>
        <v>100</v>
      </c>
      <c r="CM530" s="1" t="e">
        <f>VLOOKUP(O530,definitions_list_lookup!$K$30:$L$54,2,0)</f>
        <v>#N/A</v>
      </c>
    </row>
    <row r="531" spans="1:91">
      <c r="A531" s="27">
        <v>43308</v>
      </c>
      <c r="B531" s="1" t="s">
        <v>345</v>
      </c>
      <c r="D531" s="1" t="s">
        <v>86</v>
      </c>
      <c r="E531" s="1">
        <v>115</v>
      </c>
      <c r="F531" s="1">
        <v>1</v>
      </c>
      <c r="G531" s="2" t="str">
        <f t="shared" si="35"/>
        <v>115-1</v>
      </c>
      <c r="H531" s="1">
        <v>88.5</v>
      </c>
      <c r="I531" s="1">
        <v>97.5</v>
      </c>
      <c r="J531" s="3" t="str">
        <f>IF(((VLOOKUP($G531,Depth_Lookup!$A$3:$J$561,9,0))-(I531/100))&gt;=0,"Good","Too Long")</f>
        <v>Good</v>
      </c>
      <c r="K531" s="28">
        <f>(VLOOKUP($G531,Depth_Lookup!$A$3:$J$561,10,0))+(H531/100)</f>
        <v>264.48500000000001</v>
      </c>
      <c r="L531" s="28">
        <f>(VLOOKUP($G531,Depth_Lookup!$A$3:$J$561,10,0))+(I531/100)</f>
        <v>264.57500000000005</v>
      </c>
      <c r="M531" s="29" t="s">
        <v>372</v>
      </c>
      <c r="N531" s="1">
        <v>5</v>
      </c>
      <c r="P531" s="1" t="s">
        <v>202</v>
      </c>
      <c r="Q531" s="2" t="str">
        <f t="shared" si="36"/>
        <v xml:space="preserve"> Harzburgite</v>
      </c>
      <c r="R531" s="1" t="s">
        <v>105</v>
      </c>
      <c r="S531" s="1" t="str">
        <f t="shared" si="38"/>
        <v>Continuous</v>
      </c>
      <c r="T531" s="1" t="s">
        <v>101</v>
      </c>
      <c r="U531" s="1" t="s">
        <v>102</v>
      </c>
      <c r="V531" s="1" t="s">
        <v>131</v>
      </c>
      <c r="W531" s="30">
        <f>VLOOKUP(V531,definitions_list_lookup!$A$13:$B$19,2,0)</f>
        <v>4</v>
      </c>
      <c r="X531" s="1" t="s">
        <v>94</v>
      </c>
      <c r="Y531" s="1" t="s">
        <v>203</v>
      </c>
      <c r="AD531" s="6" t="s">
        <v>89</v>
      </c>
      <c r="AE531" s="2">
        <f>VLOOKUP(AD531,definitions_list_lookup!$V$13:$W$16,2,0)</f>
        <v>0</v>
      </c>
      <c r="AH531" s="31">
        <v>79.5</v>
      </c>
      <c r="AI531" s="1">
        <v>3</v>
      </c>
      <c r="AJ531" s="1">
        <v>2</v>
      </c>
      <c r="AK531" s="1" t="s">
        <v>97</v>
      </c>
      <c r="AL531" s="1" t="s">
        <v>98</v>
      </c>
      <c r="AN531" s="31">
        <v>0</v>
      </c>
      <c r="AT531" s="31">
        <v>0</v>
      </c>
      <c r="AZ531" s="31">
        <v>20</v>
      </c>
      <c r="BA531" s="1">
        <v>6</v>
      </c>
      <c r="BB531" s="1">
        <v>2</v>
      </c>
      <c r="BC531" s="1" t="s">
        <v>97</v>
      </c>
      <c r="BD531" s="1" t="s">
        <v>98</v>
      </c>
      <c r="BF531" s="31">
        <v>0</v>
      </c>
      <c r="BL531" s="31">
        <v>0.5</v>
      </c>
      <c r="BM531" s="1">
        <v>1</v>
      </c>
      <c r="BN531" s="1">
        <v>0.5</v>
      </c>
      <c r="BO531" s="1" t="s">
        <v>97</v>
      </c>
      <c r="BP531" s="1" t="s">
        <v>98</v>
      </c>
      <c r="BX531" s="31">
        <v>0</v>
      </c>
      <c r="CE531" s="1" t="s">
        <v>204</v>
      </c>
      <c r="CL531" s="32">
        <f t="shared" si="37"/>
        <v>100</v>
      </c>
      <c r="CM531" s="1" t="e">
        <f>VLOOKUP(O531,definitions_list_lookup!$K$30:$L$54,2,0)</f>
        <v>#N/A</v>
      </c>
    </row>
    <row r="532" spans="1:91">
      <c r="A532" s="27">
        <v>43308</v>
      </c>
      <c r="B532" s="1" t="s">
        <v>345</v>
      </c>
      <c r="D532" s="1" t="s">
        <v>86</v>
      </c>
      <c r="E532" s="1">
        <v>115</v>
      </c>
      <c r="F532" s="1">
        <v>2</v>
      </c>
      <c r="G532" s="2" t="str">
        <f t="shared" si="35"/>
        <v>115-2</v>
      </c>
      <c r="H532" s="1">
        <v>0</v>
      </c>
      <c r="I532" s="1">
        <v>56.5</v>
      </c>
      <c r="J532" s="3" t="str">
        <f>IF(((VLOOKUP($G532,Depth_Lookup!$A$3:$J$561,9,0))-(I532/100))&gt;=0,"Good","Too Long")</f>
        <v>Good</v>
      </c>
      <c r="K532" s="28">
        <f>(VLOOKUP($G532,Depth_Lookup!$A$3:$J$561,10,0))+(H532/100)</f>
        <v>264.57499999999999</v>
      </c>
      <c r="L532" s="28">
        <f>(VLOOKUP($G532,Depth_Lookup!$A$3:$J$561,10,0))+(I532/100)</f>
        <v>265.14</v>
      </c>
      <c r="M532" s="29" t="s">
        <v>372</v>
      </c>
      <c r="N532" s="1">
        <v>5</v>
      </c>
      <c r="P532" s="1" t="s">
        <v>202</v>
      </c>
      <c r="Q532" s="2" t="str">
        <f t="shared" si="36"/>
        <v xml:space="preserve"> Harzburgite</v>
      </c>
      <c r="R532" s="1" t="s">
        <v>100</v>
      </c>
      <c r="S532" s="1" t="str">
        <f t="shared" si="38"/>
        <v>Continuous</v>
      </c>
      <c r="V532" s="1" t="s">
        <v>131</v>
      </c>
      <c r="W532" s="30">
        <f>VLOOKUP(V532,definitions_list_lookup!$A$13:$B$19,2,0)</f>
        <v>4</v>
      </c>
      <c r="X532" s="1" t="s">
        <v>94</v>
      </c>
      <c r="Y532" s="1" t="s">
        <v>203</v>
      </c>
      <c r="AD532" s="6" t="s">
        <v>89</v>
      </c>
      <c r="AE532" s="2">
        <f>VLOOKUP(AD532,definitions_list_lookup!$V$13:$W$16,2,0)</f>
        <v>0</v>
      </c>
      <c r="AH532" s="31">
        <v>79.5</v>
      </c>
      <c r="AI532" s="1">
        <v>3</v>
      </c>
      <c r="AJ532" s="1">
        <v>2</v>
      </c>
      <c r="AK532" s="1" t="s">
        <v>97</v>
      </c>
      <c r="AL532" s="1" t="s">
        <v>98</v>
      </c>
      <c r="AN532" s="31">
        <v>0</v>
      </c>
      <c r="AT532" s="31">
        <v>0</v>
      </c>
      <c r="AZ532" s="31">
        <v>20</v>
      </c>
      <c r="BA532" s="1">
        <v>6</v>
      </c>
      <c r="BB532" s="1">
        <v>2</v>
      </c>
      <c r="BC532" s="1" t="s">
        <v>97</v>
      </c>
      <c r="BD532" s="1" t="s">
        <v>98</v>
      </c>
      <c r="BF532" s="31">
        <v>0</v>
      </c>
      <c r="BL532" s="31">
        <v>0.5</v>
      </c>
      <c r="BM532" s="1">
        <v>1</v>
      </c>
      <c r="BN532" s="1">
        <v>0.5</v>
      </c>
      <c r="BO532" s="1" t="s">
        <v>97</v>
      </c>
      <c r="BP532" s="1" t="s">
        <v>98</v>
      </c>
      <c r="BX532" s="31">
        <v>0</v>
      </c>
      <c r="CE532" s="1" t="s">
        <v>204</v>
      </c>
      <c r="CL532" s="32">
        <f t="shared" si="37"/>
        <v>100</v>
      </c>
      <c r="CM532" s="1" t="e">
        <f>VLOOKUP(O532,definitions_list_lookup!$K$30:$L$54,2,0)</f>
        <v>#N/A</v>
      </c>
    </row>
    <row r="533" spans="1:91">
      <c r="A533" s="27">
        <v>43308</v>
      </c>
      <c r="B533" s="1" t="s">
        <v>345</v>
      </c>
      <c r="D533" s="1" t="s">
        <v>86</v>
      </c>
      <c r="E533" s="1">
        <v>115</v>
      </c>
      <c r="F533" s="1">
        <v>3</v>
      </c>
      <c r="G533" s="2" t="str">
        <f t="shared" si="35"/>
        <v>115-3</v>
      </c>
      <c r="H533" s="1">
        <v>0</v>
      </c>
      <c r="I533" s="1">
        <v>79</v>
      </c>
      <c r="J533" s="3" t="str">
        <f>IF(((VLOOKUP($G533,Depth_Lookup!$A$3:$J$561,9,0))-(I533/100))&gt;=0,"Good","Too Long")</f>
        <v>Good</v>
      </c>
      <c r="K533" s="28">
        <f>(VLOOKUP($G533,Depth_Lookup!$A$3:$J$561,10,0))+(H533/100)</f>
        <v>265.14</v>
      </c>
      <c r="L533" s="28">
        <f>(VLOOKUP($G533,Depth_Lookup!$A$3:$J$561,10,0))+(I533/100)</f>
        <v>265.93</v>
      </c>
      <c r="M533" s="29" t="s">
        <v>372</v>
      </c>
      <c r="N533" s="1">
        <v>5</v>
      </c>
      <c r="P533" s="1" t="s">
        <v>202</v>
      </c>
      <c r="Q533" s="2" t="str">
        <f t="shared" si="36"/>
        <v xml:space="preserve"> Harzburgite</v>
      </c>
      <c r="R533" s="1" t="s">
        <v>100</v>
      </c>
      <c r="S533" s="1" t="str">
        <f t="shared" si="38"/>
        <v>Intrusive</v>
      </c>
      <c r="V533" s="1" t="s">
        <v>131</v>
      </c>
      <c r="W533" s="30">
        <f>VLOOKUP(V533,definitions_list_lookup!$A$13:$B$19,2,0)</f>
        <v>4</v>
      </c>
      <c r="X533" s="1" t="s">
        <v>94</v>
      </c>
      <c r="Y533" s="1" t="s">
        <v>203</v>
      </c>
      <c r="AD533" s="6" t="s">
        <v>89</v>
      </c>
      <c r="AE533" s="2">
        <f>VLOOKUP(AD533,definitions_list_lookup!$V$13:$W$16,2,0)</f>
        <v>0</v>
      </c>
      <c r="AH533" s="31">
        <v>79.5</v>
      </c>
      <c r="AI533" s="1">
        <v>3</v>
      </c>
      <c r="AJ533" s="1">
        <v>2</v>
      </c>
      <c r="AK533" s="1" t="s">
        <v>97</v>
      </c>
      <c r="AL533" s="1" t="s">
        <v>98</v>
      </c>
      <c r="AN533" s="31">
        <v>0</v>
      </c>
      <c r="AT533" s="31">
        <v>0</v>
      </c>
      <c r="AZ533" s="31">
        <v>20</v>
      </c>
      <c r="BA533" s="1">
        <v>6</v>
      </c>
      <c r="BB533" s="1">
        <v>2</v>
      </c>
      <c r="BC533" s="1" t="s">
        <v>97</v>
      </c>
      <c r="BD533" s="1" t="s">
        <v>98</v>
      </c>
      <c r="BF533" s="31">
        <v>0</v>
      </c>
      <c r="BL533" s="31">
        <v>0.5</v>
      </c>
      <c r="BM533" s="1">
        <v>1</v>
      </c>
      <c r="BN533" s="1">
        <v>0.5</v>
      </c>
      <c r="BO533" s="1" t="s">
        <v>97</v>
      </c>
      <c r="BP533" s="1" t="s">
        <v>98</v>
      </c>
      <c r="BX533" s="31">
        <v>0</v>
      </c>
      <c r="CE533" s="1" t="s">
        <v>204</v>
      </c>
      <c r="CL533" s="32">
        <f t="shared" si="37"/>
        <v>100</v>
      </c>
      <c r="CM533" s="1" t="e">
        <f>VLOOKUP(O533,definitions_list_lookup!$K$30:$L$54,2,0)</f>
        <v>#N/A</v>
      </c>
    </row>
    <row r="534" spans="1:91">
      <c r="A534" s="27">
        <v>43308</v>
      </c>
      <c r="B534" s="1" t="s">
        <v>345</v>
      </c>
      <c r="D534" s="1" t="s">
        <v>86</v>
      </c>
      <c r="E534" s="1">
        <v>115</v>
      </c>
      <c r="F534" s="1">
        <v>3</v>
      </c>
      <c r="G534" s="2" t="str">
        <f t="shared" si="35"/>
        <v>115-3</v>
      </c>
      <c r="H534" s="1">
        <v>79</v>
      </c>
      <c r="I534" s="1">
        <v>90.5</v>
      </c>
      <c r="J534" s="3" t="str">
        <f>IF(((VLOOKUP($G534,Depth_Lookup!$A$3:$J$561,9,0))-(I534/100))&gt;=0,"Good","Too Long")</f>
        <v>Good</v>
      </c>
      <c r="K534" s="28">
        <f>(VLOOKUP($G534,Depth_Lookup!$A$3:$J$561,10,0))+(H534/100)</f>
        <v>265.93</v>
      </c>
      <c r="L534" s="28">
        <f>(VLOOKUP($G534,Depth_Lookup!$A$3:$J$561,10,0))+(I534/100)</f>
        <v>266.04499999999996</v>
      </c>
      <c r="M534" s="29" t="s">
        <v>373</v>
      </c>
      <c r="N534" s="1">
        <v>2</v>
      </c>
      <c r="P534" s="1" t="s">
        <v>234</v>
      </c>
      <c r="Q534" s="2" t="str">
        <f t="shared" si="36"/>
        <v xml:space="preserve"> Troctolite</v>
      </c>
      <c r="R534" s="1" t="s">
        <v>105</v>
      </c>
      <c r="S534" s="1" t="str">
        <f t="shared" si="38"/>
        <v>Continuous</v>
      </c>
      <c r="T534" s="1" t="s">
        <v>121</v>
      </c>
      <c r="U534" s="1" t="s">
        <v>122</v>
      </c>
      <c r="V534" s="1" t="s">
        <v>131</v>
      </c>
      <c r="W534" s="30">
        <f>VLOOKUP(V534,definitions_list_lookup!$A$13:$B$19,2,0)</f>
        <v>4</v>
      </c>
      <c r="X534" s="1" t="s">
        <v>94</v>
      </c>
      <c r="Y534" s="1" t="s">
        <v>95</v>
      </c>
      <c r="AD534" s="6" t="s">
        <v>89</v>
      </c>
      <c r="AE534" s="2">
        <f>VLOOKUP(AD534,definitions_list_lookup!$V$13:$W$16,2,0)</f>
        <v>0</v>
      </c>
      <c r="AH534" s="31">
        <v>15</v>
      </c>
      <c r="AI534" s="1">
        <v>1.5</v>
      </c>
      <c r="AJ534" s="1">
        <v>1</v>
      </c>
      <c r="AK534" s="1" t="s">
        <v>97</v>
      </c>
      <c r="AL534" s="1" t="s">
        <v>113</v>
      </c>
      <c r="AN534" s="31">
        <v>85</v>
      </c>
      <c r="AO534" s="1">
        <v>5</v>
      </c>
      <c r="AP534" s="1">
        <v>2</v>
      </c>
      <c r="AQ534" s="1" t="s">
        <v>118</v>
      </c>
      <c r="AR534" s="1" t="s">
        <v>98</v>
      </c>
      <c r="AT534" s="31">
        <v>0</v>
      </c>
      <c r="AZ534" s="31">
        <v>0</v>
      </c>
      <c r="BF534" s="31">
        <v>0</v>
      </c>
      <c r="BL534" s="31">
        <v>0</v>
      </c>
      <c r="BX534" s="31">
        <v>0</v>
      </c>
      <c r="CE534" s="1" t="s">
        <v>374</v>
      </c>
      <c r="CL534" s="32">
        <f t="shared" si="37"/>
        <v>100</v>
      </c>
      <c r="CM534" s="1" t="e">
        <f>VLOOKUP(O534,definitions_list_lookup!$K$30:$L$54,2,0)</f>
        <v>#N/A</v>
      </c>
    </row>
    <row r="535" spans="1:91">
      <c r="A535" s="27">
        <v>43308</v>
      </c>
      <c r="B535" s="1" t="s">
        <v>345</v>
      </c>
      <c r="D535" s="1" t="s">
        <v>86</v>
      </c>
      <c r="E535" s="1">
        <v>115</v>
      </c>
      <c r="F535" s="1">
        <v>4</v>
      </c>
      <c r="G535" s="2" t="str">
        <f t="shared" si="35"/>
        <v>115-4</v>
      </c>
      <c r="H535" s="1">
        <v>0</v>
      </c>
      <c r="I535" s="1">
        <v>11</v>
      </c>
      <c r="J535" s="3" t="str">
        <f>IF(((VLOOKUP($G535,Depth_Lookup!$A$3:$J$561,9,0))-(I535/100))&gt;=0,"Good","Too Long")</f>
        <v>Good</v>
      </c>
      <c r="K535" s="28">
        <f>(VLOOKUP($G535,Depth_Lookup!$A$3:$J$561,10,0))+(H535/100)</f>
        <v>266.04500000000002</v>
      </c>
      <c r="L535" s="28">
        <f>(VLOOKUP($G535,Depth_Lookup!$A$3:$J$561,10,0))+(I535/100)</f>
        <v>266.15500000000003</v>
      </c>
      <c r="M535" s="29" t="s">
        <v>373</v>
      </c>
      <c r="N535" s="1">
        <v>2</v>
      </c>
      <c r="P535" s="1" t="s">
        <v>234</v>
      </c>
      <c r="Q535" s="2" t="str">
        <f t="shared" si="36"/>
        <v xml:space="preserve"> Troctolite</v>
      </c>
      <c r="R535" s="1" t="s">
        <v>100</v>
      </c>
      <c r="S535" s="1" t="str">
        <f t="shared" si="38"/>
        <v>Intrusive</v>
      </c>
      <c r="V535" s="1" t="s">
        <v>131</v>
      </c>
      <c r="W535" s="30">
        <f>VLOOKUP(V535,definitions_list_lookup!$A$13:$B$19,2,0)</f>
        <v>4</v>
      </c>
      <c r="X535" s="1" t="s">
        <v>94</v>
      </c>
      <c r="Y535" s="1" t="s">
        <v>95</v>
      </c>
      <c r="AD535" s="6" t="s">
        <v>89</v>
      </c>
      <c r="AE535" s="2">
        <f>VLOOKUP(AD535,definitions_list_lookup!$V$13:$W$16,2,0)</f>
        <v>0</v>
      </c>
      <c r="AH535" s="31">
        <v>15</v>
      </c>
      <c r="AI535" s="1">
        <v>1.5</v>
      </c>
      <c r="AJ535" s="1">
        <v>1</v>
      </c>
      <c r="AK535" s="1" t="s">
        <v>97</v>
      </c>
      <c r="AL535" s="1" t="s">
        <v>113</v>
      </c>
      <c r="AN535" s="31">
        <v>85</v>
      </c>
      <c r="AO535" s="1">
        <v>5</v>
      </c>
      <c r="AP535" s="1">
        <v>2</v>
      </c>
      <c r="AQ535" s="1" t="s">
        <v>118</v>
      </c>
      <c r="AR535" s="1" t="s">
        <v>98</v>
      </c>
      <c r="AT535" s="31">
        <v>0</v>
      </c>
      <c r="AZ535" s="31">
        <v>0</v>
      </c>
      <c r="BF535" s="31">
        <v>0</v>
      </c>
      <c r="BL535" s="31">
        <v>0</v>
      </c>
      <c r="BX535" s="31">
        <v>0</v>
      </c>
      <c r="CE535" s="1" t="s">
        <v>374</v>
      </c>
      <c r="CL535" s="32">
        <f t="shared" si="37"/>
        <v>100</v>
      </c>
      <c r="CM535" s="1" t="e">
        <f>VLOOKUP(O535,definitions_list_lookup!$K$30:$L$54,2,0)</f>
        <v>#N/A</v>
      </c>
    </row>
    <row r="536" spans="1:91">
      <c r="A536" s="27">
        <v>43308</v>
      </c>
      <c r="B536" s="1" t="s">
        <v>345</v>
      </c>
      <c r="D536" s="1" t="s">
        <v>86</v>
      </c>
      <c r="E536" s="1">
        <v>115</v>
      </c>
      <c r="F536" s="1">
        <v>4</v>
      </c>
      <c r="G536" s="2" t="str">
        <f t="shared" si="35"/>
        <v>115-4</v>
      </c>
      <c r="H536" s="1">
        <v>11</v>
      </c>
      <c r="I536" s="1">
        <v>50.5</v>
      </c>
      <c r="J536" s="3" t="str">
        <f>IF(((VLOOKUP($G536,Depth_Lookup!$A$3:$J$561,9,0))-(I536/100))&gt;=0,"Good","Too Long")</f>
        <v>Good</v>
      </c>
      <c r="K536" s="28">
        <f>(VLOOKUP($G536,Depth_Lookup!$A$3:$J$561,10,0))+(H536/100)</f>
        <v>266.15500000000003</v>
      </c>
      <c r="L536" s="28">
        <f>(VLOOKUP($G536,Depth_Lookup!$A$3:$J$561,10,0))+(I536/100)</f>
        <v>266.55</v>
      </c>
      <c r="M536" s="29" t="s">
        <v>375</v>
      </c>
      <c r="N536" s="1">
        <v>1</v>
      </c>
      <c r="P536" s="1" t="s">
        <v>202</v>
      </c>
      <c r="Q536" s="2" t="str">
        <f t="shared" si="36"/>
        <v xml:space="preserve"> Harzburgite</v>
      </c>
      <c r="R536" s="1" t="s">
        <v>105</v>
      </c>
      <c r="S536" s="1" t="str">
        <f t="shared" si="38"/>
        <v>Intrusive</v>
      </c>
      <c r="T536" s="1" t="s">
        <v>121</v>
      </c>
      <c r="U536" s="1" t="s">
        <v>102</v>
      </c>
      <c r="V536" s="1" t="s">
        <v>131</v>
      </c>
      <c r="W536" s="30">
        <f>VLOOKUP(V536,definitions_list_lookup!$A$13:$B$19,2,0)</f>
        <v>4</v>
      </c>
      <c r="X536" s="1" t="s">
        <v>94</v>
      </c>
      <c r="Y536" s="1" t="s">
        <v>203</v>
      </c>
      <c r="AD536" s="6" t="s">
        <v>89</v>
      </c>
      <c r="AE536" s="2">
        <f>VLOOKUP(AD536,definitions_list_lookup!$V$13:$W$16,2,0)</f>
        <v>0</v>
      </c>
      <c r="AH536" s="31">
        <v>79.5</v>
      </c>
      <c r="AI536" s="1">
        <v>3</v>
      </c>
      <c r="AJ536" s="1">
        <v>2</v>
      </c>
      <c r="AK536" s="1" t="s">
        <v>97</v>
      </c>
      <c r="AL536" s="1" t="s">
        <v>98</v>
      </c>
      <c r="AN536" s="31">
        <v>0</v>
      </c>
      <c r="AT536" s="31">
        <v>0</v>
      </c>
      <c r="AZ536" s="31">
        <v>20</v>
      </c>
      <c r="BA536" s="1">
        <v>6</v>
      </c>
      <c r="BB536" s="1">
        <v>2</v>
      </c>
      <c r="BC536" s="1" t="s">
        <v>97</v>
      </c>
      <c r="BD536" s="1" t="s">
        <v>98</v>
      </c>
      <c r="BF536" s="31">
        <v>0</v>
      </c>
      <c r="BL536" s="31">
        <v>0.5</v>
      </c>
      <c r="BM536" s="1">
        <v>2</v>
      </c>
      <c r="BN536" s="1">
        <v>1</v>
      </c>
      <c r="BO536" s="1" t="s">
        <v>97</v>
      </c>
      <c r="BP536" s="1" t="s">
        <v>98</v>
      </c>
      <c r="BX536" s="31">
        <v>0</v>
      </c>
      <c r="CE536" s="1" t="s">
        <v>204</v>
      </c>
      <c r="CL536" s="32">
        <f t="shared" si="37"/>
        <v>100</v>
      </c>
      <c r="CM536" s="1" t="e">
        <f>VLOOKUP(O536,definitions_list_lookup!$K$30:$L$54,2,0)</f>
        <v>#N/A</v>
      </c>
    </row>
    <row r="537" spans="1:91">
      <c r="A537" s="27">
        <v>43308</v>
      </c>
      <c r="B537" s="1" t="s">
        <v>345</v>
      </c>
      <c r="D537" s="1" t="s">
        <v>86</v>
      </c>
      <c r="E537" s="1">
        <v>115</v>
      </c>
      <c r="F537" s="1">
        <v>4</v>
      </c>
      <c r="G537" s="2" t="str">
        <f t="shared" si="35"/>
        <v>115-4</v>
      </c>
      <c r="H537" s="1">
        <v>50.5</v>
      </c>
      <c r="I537" s="1">
        <v>51.5</v>
      </c>
      <c r="J537" s="3" t="str">
        <f>IF(((VLOOKUP($G537,Depth_Lookup!$A$3:$J$561,9,0))-(I537/100))&gt;=0,"Good","Too Long")</f>
        <v>Good</v>
      </c>
      <c r="K537" s="28">
        <f>(VLOOKUP($G537,Depth_Lookup!$A$3:$J$561,10,0))+(H537/100)</f>
        <v>266.55</v>
      </c>
      <c r="L537" s="28">
        <f>(VLOOKUP($G537,Depth_Lookup!$A$3:$J$561,10,0))+(I537/100)</f>
        <v>266.56</v>
      </c>
      <c r="M537" s="29" t="s">
        <v>376</v>
      </c>
      <c r="N537" s="1">
        <v>1</v>
      </c>
      <c r="P537" s="1" t="s">
        <v>130</v>
      </c>
      <c r="Q537" s="2" t="str">
        <f t="shared" si="36"/>
        <v xml:space="preserve"> Olivine gabbro</v>
      </c>
      <c r="R537" s="1" t="s">
        <v>105</v>
      </c>
      <c r="S537" s="1" t="str">
        <f t="shared" si="38"/>
        <v>Intrusive</v>
      </c>
      <c r="T537" s="1" t="s">
        <v>121</v>
      </c>
      <c r="U537" s="1" t="s">
        <v>102</v>
      </c>
      <c r="V537" s="1" t="s">
        <v>131</v>
      </c>
      <c r="W537" s="30">
        <f>VLOOKUP(V537,definitions_list_lookup!$A$13:$B$19,2,0)</f>
        <v>4</v>
      </c>
      <c r="X537" s="1" t="s">
        <v>94</v>
      </c>
      <c r="Y537" s="1" t="s">
        <v>95</v>
      </c>
      <c r="AD537" s="6" t="s">
        <v>89</v>
      </c>
      <c r="AE537" s="2">
        <f>VLOOKUP(AD537,definitions_list_lookup!$V$13:$W$16,2,0)</f>
        <v>0</v>
      </c>
      <c r="AH537" s="31">
        <v>10</v>
      </c>
      <c r="AI537" s="1">
        <v>1</v>
      </c>
      <c r="AJ537" s="1">
        <v>0.5</v>
      </c>
      <c r="AK537" s="1" t="s">
        <v>97</v>
      </c>
      <c r="AL537" s="1" t="s">
        <v>98</v>
      </c>
      <c r="AN537" s="31">
        <v>40</v>
      </c>
      <c r="AO537" s="1">
        <v>3</v>
      </c>
      <c r="AP537" s="1">
        <v>2</v>
      </c>
      <c r="AQ537" s="1" t="s">
        <v>97</v>
      </c>
      <c r="AR537" s="1" t="s">
        <v>98</v>
      </c>
      <c r="AT537" s="31">
        <v>50</v>
      </c>
      <c r="AU537" s="1">
        <v>5</v>
      </c>
      <c r="AV537" s="1">
        <v>3</v>
      </c>
      <c r="AW537" s="1" t="s">
        <v>97</v>
      </c>
      <c r="AX537" s="1" t="s">
        <v>98</v>
      </c>
      <c r="AZ537" s="31">
        <v>0</v>
      </c>
      <c r="BF537" s="31">
        <v>0</v>
      </c>
      <c r="BL537" s="31">
        <v>0</v>
      </c>
      <c r="BX537" s="31">
        <v>0</v>
      </c>
      <c r="CE537" s="1" t="s">
        <v>377</v>
      </c>
      <c r="CL537" s="32">
        <f t="shared" si="37"/>
        <v>100</v>
      </c>
      <c r="CM537" s="1" t="e">
        <f>VLOOKUP(O537,definitions_list_lookup!$K$30:$L$54,2,0)</f>
        <v>#N/A</v>
      </c>
    </row>
    <row r="538" spans="1:91">
      <c r="A538" s="27">
        <v>43308</v>
      </c>
      <c r="B538" s="1" t="s">
        <v>345</v>
      </c>
      <c r="D538" s="1" t="s">
        <v>86</v>
      </c>
      <c r="E538" s="1">
        <v>115</v>
      </c>
      <c r="F538" s="1">
        <v>4</v>
      </c>
      <c r="G538" s="2" t="str">
        <f t="shared" si="35"/>
        <v>115-4</v>
      </c>
      <c r="H538" s="1">
        <v>51.5</v>
      </c>
      <c r="I538" s="1">
        <v>70.5</v>
      </c>
      <c r="J538" s="3" t="str">
        <f>IF(((VLOOKUP($G538,Depth_Lookup!$A$3:$J$561,9,0))-(I538/100))&gt;=0,"Good","Too Long")</f>
        <v>Good</v>
      </c>
      <c r="K538" s="28">
        <f>(VLOOKUP($G538,Depth_Lookup!$A$3:$J$561,10,0))+(H538/100)</f>
        <v>266.56</v>
      </c>
      <c r="L538" s="28">
        <f>(VLOOKUP($G538,Depth_Lookup!$A$3:$J$561,10,0))+(I538/100)</f>
        <v>266.75</v>
      </c>
      <c r="M538" s="29" t="s">
        <v>378</v>
      </c>
      <c r="N538" s="1">
        <v>3</v>
      </c>
      <c r="P538" s="1" t="s">
        <v>202</v>
      </c>
      <c r="Q538" s="2" t="str">
        <f t="shared" si="36"/>
        <v xml:space="preserve"> Harzburgite</v>
      </c>
      <c r="R538" s="1" t="s">
        <v>105</v>
      </c>
      <c r="S538" s="1" t="str">
        <f t="shared" si="38"/>
        <v>Continuous</v>
      </c>
      <c r="T538" s="1" t="s">
        <v>121</v>
      </c>
      <c r="U538" s="1" t="s">
        <v>102</v>
      </c>
      <c r="V538" s="1" t="s">
        <v>131</v>
      </c>
      <c r="W538" s="30">
        <f>VLOOKUP(V538,definitions_list_lookup!$A$13:$B$19,2,0)</f>
        <v>4</v>
      </c>
      <c r="X538" s="1" t="s">
        <v>94</v>
      </c>
      <c r="Y538" s="1" t="s">
        <v>203</v>
      </c>
      <c r="AD538" s="6" t="s">
        <v>89</v>
      </c>
      <c r="AE538" s="2">
        <f>VLOOKUP(AD538,definitions_list_lookup!$V$13:$W$16,2,0)</f>
        <v>0</v>
      </c>
      <c r="AH538" s="31">
        <v>79.8</v>
      </c>
      <c r="AI538" s="1">
        <v>3</v>
      </c>
      <c r="AJ538" s="1">
        <v>2</v>
      </c>
      <c r="AK538" s="1" t="s">
        <v>97</v>
      </c>
      <c r="AL538" s="1" t="s">
        <v>98</v>
      </c>
      <c r="AN538" s="31">
        <v>0</v>
      </c>
      <c r="AT538" s="31">
        <v>0</v>
      </c>
      <c r="AZ538" s="31">
        <v>20</v>
      </c>
      <c r="BA538" s="1">
        <v>5</v>
      </c>
      <c r="BB538" s="1">
        <v>2</v>
      </c>
      <c r="BC538" s="1" t="s">
        <v>97</v>
      </c>
      <c r="BD538" s="1" t="s">
        <v>98</v>
      </c>
      <c r="BF538" s="31">
        <v>0</v>
      </c>
      <c r="BL538" s="31">
        <v>0.2</v>
      </c>
      <c r="BM538" s="1">
        <v>1</v>
      </c>
      <c r="BN538" s="1">
        <v>0.5</v>
      </c>
      <c r="BO538" s="1" t="s">
        <v>97</v>
      </c>
      <c r="BP538" s="1" t="s">
        <v>98</v>
      </c>
      <c r="BX538" s="31">
        <v>0</v>
      </c>
      <c r="CE538" s="1" t="s">
        <v>204</v>
      </c>
      <c r="CL538" s="32">
        <f t="shared" si="37"/>
        <v>100</v>
      </c>
      <c r="CM538" s="1" t="e">
        <f>VLOOKUP(O538,definitions_list_lookup!$K$30:$L$54,2,0)</f>
        <v>#N/A</v>
      </c>
    </row>
    <row r="539" spans="1:91">
      <c r="A539" s="27">
        <v>43308</v>
      </c>
      <c r="B539" s="1" t="s">
        <v>345</v>
      </c>
      <c r="D539" s="1" t="s">
        <v>86</v>
      </c>
      <c r="E539" s="1">
        <v>116</v>
      </c>
      <c r="F539" s="1">
        <v>1</v>
      </c>
      <c r="G539" s="2" t="str">
        <f t="shared" si="35"/>
        <v>116-1</v>
      </c>
      <c r="H539" s="1">
        <v>0</v>
      </c>
      <c r="I539" s="1">
        <v>38</v>
      </c>
      <c r="J539" s="3" t="str">
        <f>IF(((VLOOKUP($G539,Depth_Lookup!$A$3:$J$561,9,0))-(I539/100))&gt;=0,"Good","Too Long")</f>
        <v>Good</v>
      </c>
      <c r="K539" s="28">
        <f>(VLOOKUP($G539,Depth_Lookup!$A$3:$J$561,10,0))+(H539/100)</f>
        <v>266.60000000000002</v>
      </c>
      <c r="L539" s="28">
        <f>(VLOOKUP($G539,Depth_Lookup!$A$3:$J$561,10,0))+(I539/100)</f>
        <v>266.98</v>
      </c>
      <c r="M539" s="29" t="s">
        <v>378</v>
      </c>
      <c r="N539" s="1">
        <v>3</v>
      </c>
      <c r="P539" s="1" t="s">
        <v>202</v>
      </c>
      <c r="Q539" s="2" t="str">
        <f t="shared" si="36"/>
        <v xml:space="preserve"> Harzburgite</v>
      </c>
      <c r="R539" s="1" t="s">
        <v>100</v>
      </c>
      <c r="S539" s="1" t="str">
        <f t="shared" si="38"/>
        <v>Intrusive</v>
      </c>
      <c r="V539" s="1" t="s">
        <v>131</v>
      </c>
      <c r="W539" s="30">
        <f>VLOOKUP(V539,definitions_list_lookup!$A$13:$B$19,2,0)</f>
        <v>4</v>
      </c>
      <c r="X539" s="1" t="s">
        <v>94</v>
      </c>
      <c r="Y539" s="1" t="s">
        <v>203</v>
      </c>
      <c r="AD539" s="6" t="s">
        <v>89</v>
      </c>
      <c r="AE539" s="2">
        <f>VLOOKUP(AD539,definitions_list_lookup!$V$13:$W$16,2,0)</f>
        <v>0</v>
      </c>
      <c r="AH539" s="31">
        <v>79.8</v>
      </c>
      <c r="AI539" s="1">
        <v>3</v>
      </c>
      <c r="AJ539" s="1">
        <v>2</v>
      </c>
      <c r="AK539" s="1" t="s">
        <v>97</v>
      </c>
      <c r="AL539" s="1" t="s">
        <v>98</v>
      </c>
      <c r="AN539" s="31">
        <v>0</v>
      </c>
      <c r="AT539" s="31">
        <v>0</v>
      </c>
      <c r="AZ539" s="31">
        <v>20</v>
      </c>
      <c r="BA539" s="1">
        <v>5</v>
      </c>
      <c r="BB539" s="1">
        <v>2</v>
      </c>
      <c r="BC539" s="1" t="s">
        <v>97</v>
      </c>
      <c r="BD539" s="1" t="s">
        <v>98</v>
      </c>
      <c r="BF539" s="31">
        <v>0</v>
      </c>
      <c r="BL539" s="31">
        <v>0.2</v>
      </c>
      <c r="BM539" s="1">
        <v>1</v>
      </c>
      <c r="BN539" s="1">
        <v>0.5</v>
      </c>
      <c r="BO539" s="1" t="s">
        <v>97</v>
      </c>
      <c r="BP539" s="1" t="s">
        <v>98</v>
      </c>
      <c r="BX539" s="31">
        <v>0</v>
      </c>
      <c r="CE539" s="1" t="s">
        <v>204</v>
      </c>
      <c r="CL539" s="32">
        <f t="shared" si="37"/>
        <v>100</v>
      </c>
      <c r="CM539" s="1" t="e">
        <f>VLOOKUP(O539,definitions_list_lookup!$K$30:$L$54,2,0)</f>
        <v>#N/A</v>
      </c>
    </row>
    <row r="540" spans="1:91">
      <c r="A540" s="27">
        <v>43308</v>
      </c>
      <c r="B540" s="1" t="s">
        <v>345</v>
      </c>
      <c r="D540" s="1" t="s">
        <v>86</v>
      </c>
      <c r="E540" s="1">
        <v>116</v>
      </c>
      <c r="F540" s="1">
        <v>1</v>
      </c>
      <c r="G540" s="2" t="str">
        <f t="shared" si="35"/>
        <v>116-1</v>
      </c>
      <c r="H540" s="1">
        <v>38</v>
      </c>
      <c r="I540" s="1">
        <v>38.5</v>
      </c>
      <c r="J540" s="3" t="str">
        <f>IF(((VLOOKUP($G540,Depth_Lookup!$A$3:$J$561,9,0))-(I540/100))&gt;=0,"Good","Too Long")</f>
        <v>Good</v>
      </c>
      <c r="K540" s="28">
        <f>(VLOOKUP($G540,Depth_Lookup!$A$3:$J$561,10,0))+(H540/100)</f>
        <v>266.98</v>
      </c>
      <c r="L540" s="28">
        <f>(VLOOKUP($G540,Depth_Lookup!$A$3:$J$561,10,0))+(I540/100)</f>
        <v>266.98500000000001</v>
      </c>
      <c r="M540" s="29" t="s">
        <v>379</v>
      </c>
      <c r="N540" s="1">
        <v>1</v>
      </c>
      <c r="P540" s="1" t="s">
        <v>130</v>
      </c>
      <c r="Q540" s="2" t="str">
        <f t="shared" si="36"/>
        <v xml:space="preserve"> Olivine gabbro</v>
      </c>
      <c r="R540" s="1" t="s">
        <v>105</v>
      </c>
      <c r="S540" s="1" t="str">
        <f t="shared" si="38"/>
        <v>Intrusive</v>
      </c>
      <c r="T540" s="1" t="s">
        <v>101</v>
      </c>
      <c r="U540" s="1" t="s">
        <v>102</v>
      </c>
      <c r="V540" s="1" t="s">
        <v>131</v>
      </c>
      <c r="W540" s="30">
        <f>VLOOKUP(V540,definitions_list_lookup!$A$13:$B$19,2,0)</f>
        <v>4</v>
      </c>
      <c r="X540" s="1" t="s">
        <v>94</v>
      </c>
      <c r="Y540" s="1" t="s">
        <v>95</v>
      </c>
      <c r="AD540" s="6" t="s">
        <v>89</v>
      </c>
      <c r="AE540" s="2">
        <f>VLOOKUP(AD540,definitions_list_lookup!$V$13:$W$16,2,0)</f>
        <v>0</v>
      </c>
      <c r="AH540" s="31">
        <v>10</v>
      </c>
      <c r="AI540" s="1">
        <v>1</v>
      </c>
      <c r="AJ540" s="1">
        <v>0.5</v>
      </c>
      <c r="AK540" s="1" t="s">
        <v>97</v>
      </c>
      <c r="AL540" s="1" t="s">
        <v>98</v>
      </c>
      <c r="AN540" s="31">
        <v>50</v>
      </c>
      <c r="AO540" s="1">
        <v>3</v>
      </c>
      <c r="AP540" s="1">
        <v>2</v>
      </c>
      <c r="AQ540" s="1" t="s">
        <v>97</v>
      </c>
      <c r="AR540" s="1" t="s">
        <v>113</v>
      </c>
      <c r="AT540" s="31">
        <v>40</v>
      </c>
      <c r="AU540" s="1">
        <v>2</v>
      </c>
      <c r="AV540" s="1">
        <v>2</v>
      </c>
      <c r="AW540" s="1" t="s">
        <v>97</v>
      </c>
      <c r="AX540" s="1" t="s">
        <v>98</v>
      </c>
      <c r="AZ540" s="31">
        <v>0</v>
      </c>
      <c r="BF540" s="31">
        <v>0</v>
      </c>
      <c r="BL540" s="31">
        <v>0</v>
      </c>
      <c r="BX540" s="31">
        <v>0</v>
      </c>
      <c r="CE540" s="1" t="s">
        <v>132</v>
      </c>
      <c r="CL540" s="32">
        <f t="shared" si="37"/>
        <v>100</v>
      </c>
      <c r="CM540" s="1" t="e">
        <f>VLOOKUP(O540,definitions_list_lookup!$K$30:$L$54,2,0)</f>
        <v>#N/A</v>
      </c>
    </row>
    <row r="541" spans="1:91">
      <c r="A541" s="27">
        <v>43308</v>
      </c>
      <c r="B541" s="1" t="s">
        <v>345</v>
      </c>
      <c r="D541" s="1" t="s">
        <v>86</v>
      </c>
      <c r="E541" s="1">
        <v>116</v>
      </c>
      <c r="F541" s="1">
        <v>1</v>
      </c>
      <c r="G541" s="2" t="str">
        <f t="shared" si="35"/>
        <v>116-1</v>
      </c>
      <c r="H541" s="1">
        <v>38.5</v>
      </c>
      <c r="I541" s="1">
        <v>68</v>
      </c>
      <c r="J541" s="3" t="str">
        <f>IF(((VLOOKUP($G541,Depth_Lookup!$A$3:$J$561,9,0))-(I541/100))&gt;=0,"Good","Too Long")</f>
        <v>Good</v>
      </c>
      <c r="K541" s="28">
        <f>(VLOOKUP($G541,Depth_Lookup!$A$3:$J$561,10,0))+(H541/100)</f>
        <v>266.98500000000001</v>
      </c>
      <c r="L541" s="28">
        <f>(VLOOKUP($G541,Depth_Lookup!$A$3:$J$561,10,0))+(I541/100)</f>
        <v>267.28000000000003</v>
      </c>
      <c r="M541" s="29" t="s">
        <v>380</v>
      </c>
      <c r="N541" s="1">
        <v>2</v>
      </c>
      <c r="P541" s="1" t="s">
        <v>202</v>
      </c>
      <c r="Q541" s="2" t="str">
        <f t="shared" si="36"/>
        <v xml:space="preserve"> Harzburgite</v>
      </c>
      <c r="R541" s="1" t="s">
        <v>105</v>
      </c>
      <c r="S541" s="1" t="str">
        <f t="shared" si="38"/>
        <v>Continuous</v>
      </c>
      <c r="T541" s="1" t="s">
        <v>101</v>
      </c>
      <c r="U541" s="1" t="s">
        <v>102</v>
      </c>
      <c r="V541" s="1" t="s">
        <v>131</v>
      </c>
      <c r="W541" s="30">
        <f>VLOOKUP(V541,definitions_list_lookup!$A$13:$B$19,2,0)</f>
        <v>4</v>
      </c>
      <c r="X541" s="1" t="s">
        <v>94</v>
      </c>
      <c r="Y541" s="1" t="s">
        <v>203</v>
      </c>
      <c r="AD541" s="6" t="s">
        <v>89</v>
      </c>
      <c r="AE541" s="2">
        <f>VLOOKUP(AD541,definitions_list_lookup!$V$13:$W$16,2,0)</f>
        <v>0</v>
      </c>
      <c r="AH541" s="31">
        <v>79.5</v>
      </c>
      <c r="AI541" s="1">
        <v>3</v>
      </c>
      <c r="AJ541" s="1">
        <v>2</v>
      </c>
      <c r="AK541" s="1" t="s">
        <v>97</v>
      </c>
      <c r="AL541" s="1" t="s">
        <v>98</v>
      </c>
      <c r="AN541" s="31">
        <v>0</v>
      </c>
      <c r="AT541" s="31">
        <v>0</v>
      </c>
      <c r="AZ541" s="31">
        <v>20</v>
      </c>
      <c r="BA541" s="1">
        <v>13</v>
      </c>
      <c r="BB541" s="1">
        <v>2</v>
      </c>
      <c r="BC541" s="1" t="s">
        <v>97</v>
      </c>
      <c r="BD541" s="1" t="s">
        <v>98</v>
      </c>
      <c r="BF541" s="31">
        <v>0</v>
      </c>
      <c r="BL541" s="31">
        <v>0.5</v>
      </c>
      <c r="BM541" s="1">
        <v>3</v>
      </c>
      <c r="BN541" s="1">
        <v>2</v>
      </c>
      <c r="BO541" s="1" t="s">
        <v>97</v>
      </c>
      <c r="BP541" s="1" t="s">
        <v>98</v>
      </c>
      <c r="BX541" s="31">
        <v>0</v>
      </c>
      <c r="CD541" s="1" t="s">
        <v>363</v>
      </c>
      <c r="CE541" s="1" t="s">
        <v>204</v>
      </c>
      <c r="CL541" s="32">
        <f t="shared" si="37"/>
        <v>100</v>
      </c>
      <c r="CM541" s="1" t="e">
        <f>VLOOKUP(O541,definitions_list_lookup!$K$30:$L$54,2,0)</f>
        <v>#N/A</v>
      </c>
    </row>
    <row r="542" spans="1:91">
      <c r="A542" s="27">
        <v>43308</v>
      </c>
      <c r="B542" s="1" t="s">
        <v>345</v>
      </c>
      <c r="D542" s="1" t="s">
        <v>86</v>
      </c>
      <c r="E542" s="1">
        <v>116</v>
      </c>
      <c r="F542" s="1">
        <v>2</v>
      </c>
      <c r="G542" s="2" t="str">
        <f t="shared" si="35"/>
        <v>116-2</v>
      </c>
      <c r="H542" s="1">
        <v>0</v>
      </c>
      <c r="I542" s="1">
        <v>17</v>
      </c>
      <c r="J542" s="3" t="str">
        <f>IF(((VLOOKUP($G542,Depth_Lookup!$A$3:$J$561,9,0))-(I542/100))&gt;=0,"Good","Too Long")</f>
        <v>Good</v>
      </c>
      <c r="K542" s="28">
        <f>(VLOOKUP($G542,Depth_Lookup!$A$3:$J$561,10,0))+(H542/100)</f>
        <v>267.27999999999997</v>
      </c>
      <c r="L542" s="28">
        <f>(VLOOKUP($G542,Depth_Lookup!$A$3:$J$561,10,0))+(I542/100)</f>
        <v>267.45</v>
      </c>
      <c r="M542" s="29" t="s">
        <v>380</v>
      </c>
      <c r="N542" s="1">
        <v>2</v>
      </c>
      <c r="P542" s="1" t="s">
        <v>202</v>
      </c>
      <c r="Q542" s="2" t="str">
        <f t="shared" si="36"/>
        <v xml:space="preserve"> Harzburgite</v>
      </c>
      <c r="R542" s="1" t="s">
        <v>100</v>
      </c>
      <c r="S542" s="1" t="str">
        <f t="shared" si="38"/>
        <v>Intrusive</v>
      </c>
      <c r="V542" s="1" t="s">
        <v>131</v>
      </c>
      <c r="W542" s="30">
        <f>VLOOKUP(V542,definitions_list_lookup!$A$13:$B$19,2,0)</f>
        <v>4</v>
      </c>
      <c r="X542" s="1" t="s">
        <v>94</v>
      </c>
      <c r="Y542" s="1" t="s">
        <v>203</v>
      </c>
      <c r="AD542" s="6" t="s">
        <v>89</v>
      </c>
      <c r="AE542" s="2">
        <f>VLOOKUP(AD542,definitions_list_lookup!$V$13:$W$16,2,0)</f>
        <v>0</v>
      </c>
      <c r="AH542" s="31">
        <v>79.5</v>
      </c>
      <c r="AI542" s="1">
        <v>3</v>
      </c>
      <c r="AJ542" s="1">
        <v>2</v>
      </c>
      <c r="AK542" s="1" t="s">
        <v>97</v>
      </c>
      <c r="AL542" s="1" t="s">
        <v>98</v>
      </c>
      <c r="AN542" s="31">
        <v>0</v>
      </c>
      <c r="AT542" s="31">
        <v>0</v>
      </c>
      <c r="AZ542" s="31">
        <v>20</v>
      </c>
      <c r="BA542" s="1">
        <v>13</v>
      </c>
      <c r="BB542" s="1">
        <v>2</v>
      </c>
      <c r="BC542" s="1" t="s">
        <v>97</v>
      </c>
      <c r="BD542" s="1" t="s">
        <v>98</v>
      </c>
      <c r="BF542" s="31">
        <v>0</v>
      </c>
      <c r="BL542" s="31">
        <v>0.5</v>
      </c>
      <c r="BM542" s="1">
        <v>3</v>
      </c>
      <c r="BN542" s="1">
        <v>2</v>
      </c>
      <c r="BO542" s="1" t="s">
        <v>97</v>
      </c>
      <c r="BP542" s="1" t="s">
        <v>98</v>
      </c>
      <c r="BX542" s="31">
        <v>0</v>
      </c>
      <c r="CD542" s="1" t="s">
        <v>363</v>
      </c>
      <c r="CE542" s="1" t="s">
        <v>204</v>
      </c>
      <c r="CL542" s="32">
        <f t="shared" si="37"/>
        <v>100</v>
      </c>
      <c r="CM542" s="1" t="e">
        <f>VLOOKUP(O542,definitions_list_lookup!$K$30:$L$54,2,0)</f>
        <v>#N/A</v>
      </c>
    </row>
    <row r="543" spans="1:91">
      <c r="A543" s="27">
        <v>43308</v>
      </c>
      <c r="B543" s="1" t="s">
        <v>345</v>
      </c>
      <c r="D543" s="1" t="s">
        <v>86</v>
      </c>
      <c r="E543" s="1">
        <v>116</v>
      </c>
      <c r="F543" s="1">
        <v>2</v>
      </c>
      <c r="G543" s="2" t="str">
        <f t="shared" si="35"/>
        <v>116-2</v>
      </c>
      <c r="H543" s="1">
        <v>17</v>
      </c>
      <c r="I543" s="1">
        <v>31</v>
      </c>
      <c r="J543" s="3" t="str">
        <f>IF(((VLOOKUP($G543,Depth_Lookup!$A$3:$J$561,9,0))-(I543/100))&gt;=0,"Good","Too Long")</f>
        <v>Good</v>
      </c>
      <c r="K543" s="28">
        <f>(VLOOKUP($G543,Depth_Lookup!$A$3:$J$561,10,0))+(H543/100)</f>
        <v>267.45</v>
      </c>
      <c r="L543" s="28">
        <f>(VLOOKUP($G543,Depth_Lookup!$A$3:$J$561,10,0))+(I543/100)</f>
        <v>267.58999999999997</v>
      </c>
      <c r="M543" s="29" t="s">
        <v>381</v>
      </c>
      <c r="N543" s="1">
        <v>1</v>
      </c>
      <c r="O543" s="1" t="s">
        <v>382</v>
      </c>
      <c r="P543" s="1" t="s">
        <v>234</v>
      </c>
      <c r="Q543" s="2" t="str">
        <f t="shared" si="36"/>
        <v>Poikilitic clinopyroxne-bearing Troctolite</v>
      </c>
      <c r="R543" s="1" t="s">
        <v>105</v>
      </c>
      <c r="S543" s="1" t="str">
        <f t="shared" si="38"/>
        <v>Intrusive</v>
      </c>
      <c r="T543" s="1" t="s">
        <v>121</v>
      </c>
      <c r="U543" s="1" t="s">
        <v>219</v>
      </c>
      <c r="V543" s="1" t="s">
        <v>131</v>
      </c>
      <c r="W543" s="30">
        <f>VLOOKUP(V543,definitions_list_lookup!$A$13:$B$19,2,0)</f>
        <v>4</v>
      </c>
      <c r="X543" s="1" t="s">
        <v>307</v>
      </c>
      <c r="Y543" s="1" t="s">
        <v>95</v>
      </c>
      <c r="AD543" s="6" t="s">
        <v>89</v>
      </c>
      <c r="AE543" s="2">
        <f>VLOOKUP(AD543,definitions_list_lookup!$V$13:$W$16,2,0)</f>
        <v>0</v>
      </c>
      <c r="AH543" s="31">
        <v>30</v>
      </c>
      <c r="AI543" s="1">
        <v>2</v>
      </c>
      <c r="AJ543" s="1">
        <v>1.5</v>
      </c>
      <c r="AK543" s="1" t="s">
        <v>97</v>
      </c>
      <c r="AL543" s="1" t="s">
        <v>98</v>
      </c>
      <c r="AN543" s="31">
        <v>30</v>
      </c>
      <c r="AO543" s="1">
        <v>2</v>
      </c>
      <c r="AP543" s="1">
        <v>1</v>
      </c>
      <c r="AQ543" s="1" t="s">
        <v>118</v>
      </c>
      <c r="AR543" s="1" t="s">
        <v>98</v>
      </c>
      <c r="AT543" s="31">
        <v>39.9</v>
      </c>
      <c r="AU543" s="1">
        <v>12</v>
      </c>
      <c r="AV543" s="1">
        <v>5</v>
      </c>
      <c r="AW543" s="1" t="s">
        <v>180</v>
      </c>
      <c r="AX543" s="1" t="s">
        <v>98</v>
      </c>
      <c r="AZ543" s="31">
        <v>0</v>
      </c>
      <c r="BF543" s="31">
        <v>0</v>
      </c>
      <c r="BL543" s="31">
        <v>0.1</v>
      </c>
      <c r="BM543" s="1">
        <v>0.1</v>
      </c>
      <c r="BN543" s="1">
        <v>0.1</v>
      </c>
      <c r="BO543" s="1" t="s">
        <v>97</v>
      </c>
      <c r="BP543" s="1" t="s">
        <v>114</v>
      </c>
      <c r="BX543" s="31">
        <v>0</v>
      </c>
      <c r="CE543" s="1" t="s">
        <v>383</v>
      </c>
      <c r="CL543" s="32">
        <f t="shared" si="37"/>
        <v>100</v>
      </c>
      <c r="CM543" s="1" t="str">
        <f>VLOOKUP(O543,definitions_list_lookup!$K$30:$L$54,2,0)</f>
        <v>Poik-Cpx-b</v>
      </c>
    </row>
    <row r="544" spans="1:91">
      <c r="A544" s="27">
        <v>43308</v>
      </c>
      <c r="B544" s="1" t="s">
        <v>345</v>
      </c>
      <c r="D544" s="1" t="s">
        <v>86</v>
      </c>
      <c r="E544" s="1">
        <v>116</v>
      </c>
      <c r="F544" s="1">
        <v>2</v>
      </c>
      <c r="G544" s="2" t="str">
        <f t="shared" si="35"/>
        <v>116-2</v>
      </c>
      <c r="H544" s="1">
        <v>31</v>
      </c>
      <c r="I544" s="1">
        <v>43</v>
      </c>
      <c r="J544" s="3" t="str">
        <f>IF(((VLOOKUP($G544,Depth_Lookup!$A$3:$J$561,9,0))-(I544/100))&gt;=0,"Good","Too Long")</f>
        <v>Good</v>
      </c>
      <c r="K544" s="28">
        <f>(VLOOKUP($G544,Depth_Lookup!$A$3:$J$561,10,0))+(H544/100)</f>
        <v>267.58999999999997</v>
      </c>
      <c r="L544" s="28">
        <f>(VLOOKUP($G544,Depth_Lookup!$A$3:$J$561,10,0))+(I544/100)</f>
        <v>267.70999999999998</v>
      </c>
      <c r="M544" s="5" t="s">
        <v>384</v>
      </c>
      <c r="N544" s="1">
        <v>1</v>
      </c>
      <c r="P544" s="1" t="s">
        <v>202</v>
      </c>
      <c r="Q544" s="2" t="str">
        <f t="shared" si="36"/>
        <v xml:space="preserve"> Harzburgite</v>
      </c>
      <c r="R544" s="1" t="s">
        <v>105</v>
      </c>
      <c r="S544" s="1" t="str">
        <f t="shared" si="38"/>
        <v>Intrusive</v>
      </c>
      <c r="T544" s="1" t="s">
        <v>121</v>
      </c>
      <c r="U544" s="1" t="s">
        <v>219</v>
      </c>
      <c r="V544" s="1" t="s">
        <v>131</v>
      </c>
      <c r="W544" s="1">
        <v>4</v>
      </c>
      <c r="X544" s="1" t="s">
        <v>94</v>
      </c>
      <c r="Y544" s="1" t="s">
        <v>203</v>
      </c>
      <c r="AH544" s="1">
        <v>84.9</v>
      </c>
      <c r="AI544" s="1">
        <v>1.5</v>
      </c>
      <c r="AJ544" s="1">
        <v>1</v>
      </c>
      <c r="AK544" s="1" t="s">
        <v>97</v>
      </c>
      <c r="AL544" s="1" t="s">
        <v>98</v>
      </c>
      <c r="AN544" s="1">
        <v>0</v>
      </c>
      <c r="AT544" s="1">
        <v>0</v>
      </c>
      <c r="AZ544" s="1">
        <v>15</v>
      </c>
      <c r="BA544" s="1">
        <v>5</v>
      </c>
      <c r="BB544" s="1">
        <v>2</v>
      </c>
      <c r="BC544" s="1" t="s">
        <v>97</v>
      </c>
      <c r="BD544" s="1" t="s">
        <v>98</v>
      </c>
      <c r="BF544" s="31">
        <v>0</v>
      </c>
      <c r="BL544" s="1">
        <v>0.1</v>
      </c>
      <c r="BM544" s="1">
        <v>0.2</v>
      </c>
      <c r="BN544" s="1">
        <v>0.1</v>
      </c>
      <c r="BO544" s="1" t="s">
        <v>97</v>
      </c>
      <c r="BP544" s="1" t="s">
        <v>98</v>
      </c>
      <c r="BX544" s="31">
        <v>0</v>
      </c>
      <c r="CE544" s="1" t="s">
        <v>204</v>
      </c>
      <c r="CL544" s="32">
        <f t="shared" si="37"/>
        <v>100</v>
      </c>
      <c r="CM544" s="1" t="e">
        <f>VLOOKUP(O544,definitions_list_lookup!$K$30:$L$54,2,0)</f>
        <v>#N/A</v>
      </c>
    </row>
    <row r="545" spans="1:91">
      <c r="A545" s="27">
        <v>43308</v>
      </c>
      <c r="B545" s="1" t="s">
        <v>345</v>
      </c>
      <c r="D545" s="1" t="s">
        <v>86</v>
      </c>
      <c r="E545" s="1">
        <v>116</v>
      </c>
      <c r="F545" s="1">
        <v>2</v>
      </c>
      <c r="G545" s="2" t="str">
        <f t="shared" si="35"/>
        <v>116-2</v>
      </c>
      <c r="H545" s="1">
        <v>43</v>
      </c>
      <c r="I545" s="1">
        <v>44</v>
      </c>
      <c r="J545" s="3" t="str">
        <f>IF(((VLOOKUP($G545,Depth_Lookup!$A$3:$J$561,9,0))-(I545/100))&gt;=0,"Good","Too Long")</f>
        <v>Good</v>
      </c>
      <c r="K545" s="28">
        <f>(VLOOKUP($G545,Depth_Lookup!$A$3:$J$561,10,0))+(H545/100)</f>
        <v>267.70999999999998</v>
      </c>
      <c r="L545" s="28">
        <f>(VLOOKUP($G545,Depth_Lookup!$A$3:$J$561,10,0))+(I545/100)</f>
        <v>267.71999999999997</v>
      </c>
      <c r="M545" s="29" t="s">
        <v>385</v>
      </c>
      <c r="N545" s="1">
        <v>1</v>
      </c>
      <c r="P545" s="1" t="s">
        <v>214</v>
      </c>
      <c r="Q545" s="2" t="str">
        <f t="shared" si="36"/>
        <v xml:space="preserve"> Websterite</v>
      </c>
      <c r="R545" s="1" t="s">
        <v>105</v>
      </c>
      <c r="S545" s="1" t="str">
        <f t="shared" si="38"/>
        <v>Intrusive</v>
      </c>
      <c r="T545" s="1" t="s">
        <v>101</v>
      </c>
      <c r="U545" s="1" t="s">
        <v>102</v>
      </c>
      <c r="V545" s="1" t="s">
        <v>131</v>
      </c>
      <c r="W545" s="30">
        <f>VLOOKUP(V545,definitions_list_lookup!$A$13:$B$19,2,0)</f>
        <v>4</v>
      </c>
      <c r="X545" s="1" t="s">
        <v>94</v>
      </c>
      <c r="Y545" s="1" t="s">
        <v>95</v>
      </c>
      <c r="AD545" s="6" t="s">
        <v>89</v>
      </c>
      <c r="AE545" s="2">
        <f>VLOOKUP(AD545,definitions_list_lookup!$V$13:$W$16,2,0)</f>
        <v>0</v>
      </c>
      <c r="AH545" s="31">
        <v>1</v>
      </c>
      <c r="AI545" s="1">
        <v>1</v>
      </c>
      <c r="AJ545" s="1">
        <v>1</v>
      </c>
      <c r="AK545" s="1" t="s">
        <v>97</v>
      </c>
      <c r="AL545" s="1" t="s">
        <v>98</v>
      </c>
      <c r="AN545" s="31">
        <v>0</v>
      </c>
      <c r="AT545" s="31">
        <v>92</v>
      </c>
      <c r="AU545" s="1">
        <v>3</v>
      </c>
      <c r="AV545" s="1">
        <v>2</v>
      </c>
      <c r="AW545" s="1" t="s">
        <v>97</v>
      </c>
      <c r="AX545" s="1" t="s">
        <v>98</v>
      </c>
      <c r="AZ545" s="31">
        <v>7</v>
      </c>
      <c r="BA545" s="1">
        <v>1.5</v>
      </c>
      <c r="BB545" s="1">
        <v>1</v>
      </c>
      <c r="BC545" s="1" t="s">
        <v>97</v>
      </c>
      <c r="BD545" s="1" t="s">
        <v>114</v>
      </c>
      <c r="BF545" s="31">
        <v>0</v>
      </c>
      <c r="BL545" s="31">
        <v>0</v>
      </c>
      <c r="BX545" s="31">
        <v>0</v>
      </c>
      <c r="CE545" s="1" t="s">
        <v>386</v>
      </c>
      <c r="CL545" s="32">
        <f t="shared" si="37"/>
        <v>100</v>
      </c>
      <c r="CM545" s="1" t="e">
        <f>VLOOKUP(O545,definitions_list_lookup!$K$30:$L$54,2,0)</f>
        <v>#N/A</v>
      </c>
    </row>
    <row r="546" spans="1:91">
      <c r="A546" s="27">
        <v>43308</v>
      </c>
      <c r="B546" s="1" t="s">
        <v>345</v>
      </c>
      <c r="D546" s="1" t="s">
        <v>86</v>
      </c>
      <c r="E546" s="1">
        <v>116</v>
      </c>
      <c r="F546" s="1">
        <v>2</v>
      </c>
      <c r="G546" s="2" t="str">
        <f t="shared" si="35"/>
        <v>116-2</v>
      </c>
      <c r="H546" s="1">
        <v>44</v>
      </c>
      <c r="I546" s="1">
        <v>50</v>
      </c>
      <c r="J546" s="3" t="str">
        <f>IF(((VLOOKUP($G546,Depth_Lookup!$A$3:$J$561,9,0))-(I546/100))&gt;=0,"Good","Too Long")</f>
        <v>Good</v>
      </c>
      <c r="K546" s="28">
        <f>(VLOOKUP($G546,Depth_Lookup!$A$3:$J$561,10,0))+(H546/100)</f>
        <v>267.71999999999997</v>
      </c>
      <c r="L546" s="28">
        <f>(VLOOKUP($G546,Depth_Lookup!$A$3:$J$561,10,0))+(I546/100)</f>
        <v>267.77999999999997</v>
      </c>
      <c r="M546" s="29" t="s">
        <v>387</v>
      </c>
      <c r="N546" s="1">
        <v>1</v>
      </c>
      <c r="P546" s="1" t="s">
        <v>202</v>
      </c>
      <c r="Q546" s="2" t="str">
        <f t="shared" si="36"/>
        <v xml:space="preserve"> Harzburgite</v>
      </c>
      <c r="R546" s="1" t="s">
        <v>105</v>
      </c>
      <c r="S546" s="1" t="str">
        <f t="shared" si="38"/>
        <v>Intrusive</v>
      </c>
      <c r="T546" s="1" t="s">
        <v>101</v>
      </c>
      <c r="U546" s="1" t="s">
        <v>102</v>
      </c>
      <c r="V546" s="1" t="s">
        <v>131</v>
      </c>
      <c r="W546" s="30">
        <f>VLOOKUP(V546,definitions_list_lookup!$A$13:$B$19,2,0)</f>
        <v>4</v>
      </c>
      <c r="X546" s="1" t="s">
        <v>94</v>
      </c>
      <c r="Y546" s="1" t="s">
        <v>203</v>
      </c>
      <c r="AD546" s="6" t="s">
        <v>89</v>
      </c>
      <c r="AE546" s="2">
        <f>VLOOKUP(AD546,definitions_list_lookup!$V$13:$W$16,2,0)</f>
        <v>0</v>
      </c>
      <c r="AH546" s="31">
        <v>84.9</v>
      </c>
      <c r="AI546" s="1">
        <v>2</v>
      </c>
      <c r="AJ546" s="1">
        <v>1</v>
      </c>
      <c r="AK546" s="1" t="s">
        <v>97</v>
      </c>
      <c r="AL546" s="1" t="s">
        <v>98</v>
      </c>
      <c r="AN546" s="31">
        <v>0</v>
      </c>
      <c r="AT546" s="31">
        <v>0</v>
      </c>
      <c r="AZ546" s="31">
        <v>15</v>
      </c>
      <c r="BA546" s="1">
        <v>5</v>
      </c>
      <c r="BB546" s="1">
        <v>2.5</v>
      </c>
      <c r="BC546" s="1" t="s">
        <v>97</v>
      </c>
      <c r="BD546" s="1" t="s">
        <v>98</v>
      </c>
      <c r="BF546" s="31">
        <v>0</v>
      </c>
      <c r="BL546" s="31">
        <v>0.1</v>
      </c>
      <c r="BM546" s="1">
        <v>0.3</v>
      </c>
      <c r="BN546" s="1">
        <v>0.2</v>
      </c>
      <c r="BO546" s="1" t="s">
        <v>97</v>
      </c>
      <c r="BP546" s="1" t="s">
        <v>98</v>
      </c>
      <c r="BX546" s="31">
        <v>0</v>
      </c>
      <c r="CE546" s="1" t="s">
        <v>204</v>
      </c>
      <c r="CL546" s="32">
        <f t="shared" si="37"/>
        <v>100</v>
      </c>
      <c r="CM546" s="1" t="e">
        <f>VLOOKUP(O546,definitions_list_lookup!$K$30:$L$54,2,0)</f>
        <v>#N/A</v>
      </c>
    </row>
    <row r="547" spans="1:91">
      <c r="A547" s="27">
        <v>43308</v>
      </c>
      <c r="B547" s="1" t="s">
        <v>345</v>
      </c>
      <c r="D547" s="1" t="s">
        <v>86</v>
      </c>
      <c r="E547" s="1">
        <v>116</v>
      </c>
      <c r="F547" s="1">
        <v>2</v>
      </c>
      <c r="G547" s="2" t="str">
        <f t="shared" si="35"/>
        <v>116-2</v>
      </c>
      <c r="H547" s="1">
        <v>50</v>
      </c>
      <c r="I547" s="1">
        <v>57</v>
      </c>
      <c r="J547" s="3" t="str">
        <f>IF(((VLOOKUP($G547,Depth_Lookup!$A$3:$J$561,9,0))-(I547/100))&gt;=0,"Good","Too Long")</f>
        <v>Good</v>
      </c>
      <c r="K547" s="28">
        <f>(VLOOKUP($G547,Depth_Lookup!$A$3:$J$561,10,0))+(H547/100)</f>
        <v>267.77999999999997</v>
      </c>
      <c r="L547" s="28">
        <f>(VLOOKUP($G547,Depth_Lookup!$A$3:$J$561,10,0))+(I547/100)</f>
        <v>267.84999999999997</v>
      </c>
      <c r="M547" s="29" t="s">
        <v>388</v>
      </c>
      <c r="N547" s="1">
        <v>1</v>
      </c>
      <c r="P547" s="1" t="s">
        <v>130</v>
      </c>
      <c r="Q547" s="2" t="str">
        <f t="shared" si="36"/>
        <v xml:space="preserve"> Olivine gabbro</v>
      </c>
      <c r="R547" s="1" t="s">
        <v>105</v>
      </c>
      <c r="S547" s="1" t="str">
        <f t="shared" si="38"/>
        <v>Intrusive</v>
      </c>
      <c r="T547" s="1" t="s">
        <v>121</v>
      </c>
      <c r="U547" s="1" t="s">
        <v>102</v>
      </c>
      <c r="V547" s="1" t="s">
        <v>112</v>
      </c>
      <c r="W547" s="30">
        <f>VLOOKUP(V547,definitions_list_lookup!$A$13:$B$19,2,0)</f>
        <v>5</v>
      </c>
      <c r="X547" s="1" t="s">
        <v>94</v>
      </c>
      <c r="Y547" s="1" t="s">
        <v>95</v>
      </c>
      <c r="AD547" s="6" t="s">
        <v>89</v>
      </c>
      <c r="AE547" s="2">
        <f>VLOOKUP(AD547,definitions_list_lookup!$V$13:$W$16,2,0)</f>
        <v>0</v>
      </c>
      <c r="AH547" s="31">
        <v>5</v>
      </c>
      <c r="AI547" s="1">
        <v>4</v>
      </c>
      <c r="AJ547" s="1">
        <v>1.5</v>
      </c>
      <c r="AK547" s="1" t="s">
        <v>97</v>
      </c>
      <c r="AL547" s="1" t="s">
        <v>98</v>
      </c>
      <c r="AN547" s="31">
        <v>64.900000000000006</v>
      </c>
      <c r="AO547" s="1">
        <v>6</v>
      </c>
      <c r="AP547" s="1">
        <v>4</v>
      </c>
      <c r="AQ547" s="1" t="s">
        <v>97</v>
      </c>
      <c r="AR547" s="1" t="s">
        <v>113</v>
      </c>
      <c r="AT547" s="31">
        <v>30</v>
      </c>
      <c r="AU547" s="1">
        <v>2.5</v>
      </c>
      <c r="AV547" s="1">
        <v>2</v>
      </c>
      <c r="AW547" s="1" t="s">
        <v>118</v>
      </c>
      <c r="AX547" s="1" t="s">
        <v>98</v>
      </c>
      <c r="AZ547" s="31">
        <v>0</v>
      </c>
      <c r="BF547" s="31">
        <v>0</v>
      </c>
      <c r="BL547" s="31">
        <v>0.1</v>
      </c>
      <c r="BM547" s="1">
        <v>0.5</v>
      </c>
      <c r="BN547" s="1">
        <v>0.5</v>
      </c>
      <c r="BO547" s="1" t="s">
        <v>97</v>
      </c>
      <c r="BP547" s="1" t="s">
        <v>114</v>
      </c>
      <c r="BX547" s="31">
        <v>0</v>
      </c>
      <c r="CE547" s="1" t="s">
        <v>354</v>
      </c>
      <c r="CL547" s="32">
        <f t="shared" si="37"/>
        <v>100</v>
      </c>
      <c r="CM547" s="1" t="e">
        <f>VLOOKUP(O547,definitions_list_lookup!$K$30:$L$54,2,0)</f>
        <v>#N/A</v>
      </c>
    </row>
    <row r="548" spans="1:91">
      <c r="A548" s="27">
        <v>43308</v>
      </c>
      <c r="B548" s="1" t="s">
        <v>345</v>
      </c>
      <c r="D548" s="1" t="s">
        <v>86</v>
      </c>
      <c r="E548" s="1">
        <v>116</v>
      </c>
      <c r="F548" s="1">
        <v>2</v>
      </c>
      <c r="G548" s="2" t="str">
        <f t="shared" si="35"/>
        <v>116-2</v>
      </c>
      <c r="H548" s="1">
        <v>57</v>
      </c>
      <c r="I548" s="1">
        <v>61.5</v>
      </c>
      <c r="J548" s="3" t="str">
        <f>IF(((VLOOKUP($G548,Depth_Lookup!$A$3:$J$561,9,0))-(I548/100))&gt;=0,"Good","Too Long")</f>
        <v>Good</v>
      </c>
      <c r="K548" s="28">
        <f>(VLOOKUP($G548,Depth_Lookup!$A$3:$J$561,10,0))+(H548/100)</f>
        <v>267.84999999999997</v>
      </c>
      <c r="L548" s="28">
        <f>(VLOOKUP($G548,Depth_Lookup!$A$3:$J$561,10,0))+(I548/100)</f>
        <v>267.89499999999998</v>
      </c>
      <c r="M548" s="29" t="s">
        <v>389</v>
      </c>
      <c r="N548" s="1">
        <v>2</v>
      </c>
      <c r="P548" s="1" t="s">
        <v>202</v>
      </c>
      <c r="Q548" s="2" t="str">
        <f t="shared" si="36"/>
        <v xml:space="preserve"> Harzburgite</v>
      </c>
      <c r="R548" s="1" t="s">
        <v>105</v>
      </c>
      <c r="S548" s="1" t="str">
        <f t="shared" si="38"/>
        <v>Continuous</v>
      </c>
      <c r="T548" s="1" t="s">
        <v>121</v>
      </c>
      <c r="U548" s="1" t="s">
        <v>219</v>
      </c>
      <c r="V548" s="1" t="s">
        <v>131</v>
      </c>
      <c r="W548" s="30">
        <f>VLOOKUP(V548,definitions_list_lookup!$A$13:$B$19,2,0)</f>
        <v>4</v>
      </c>
      <c r="X548" s="1" t="s">
        <v>94</v>
      </c>
      <c r="Y548" s="1" t="s">
        <v>203</v>
      </c>
      <c r="AD548" s="6" t="s">
        <v>89</v>
      </c>
      <c r="AE548" s="2">
        <f>VLOOKUP(AD548,definitions_list_lookup!$V$13:$W$16,2,0)</f>
        <v>0</v>
      </c>
      <c r="AH548" s="31">
        <v>84.9</v>
      </c>
      <c r="AI548" s="1">
        <v>2</v>
      </c>
      <c r="AJ548" s="1">
        <v>1</v>
      </c>
      <c r="AK548" s="1" t="s">
        <v>97</v>
      </c>
      <c r="AL548" s="1" t="s">
        <v>98</v>
      </c>
      <c r="AN548" s="31">
        <v>0</v>
      </c>
      <c r="AT548" s="31">
        <v>0</v>
      </c>
      <c r="AZ548" s="31">
        <v>15</v>
      </c>
      <c r="BA548" s="1">
        <v>3.5</v>
      </c>
      <c r="BB548" s="1">
        <v>2</v>
      </c>
      <c r="BC548" s="1" t="s">
        <v>97</v>
      </c>
      <c r="BD548" s="1" t="s">
        <v>98</v>
      </c>
      <c r="BF548" s="31">
        <v>0</v>
      </c>
      <c r="BL548" s="31">
        <v>0.1</v>
      </c>
      <c r="BM548" s="1">
        <v>0.3</v>
      </c>
      <c r="BN548" s="1">
        <v>0.2</v>
      </c>
      <c r="BO548" s="1" t="s">
        <v>97</v>
      </c>
      <c r="BP548" s="1" t="s">
        <v>98</v>
      </c>
      <c r="BX548" s="31">
        <v>0</v>
      </c>
      <c r="CE548" s="1" t="s">
        <v>204</v>
      </c>
      <c r="CL548" s="32">
        <f t="shared" si="37"/>
        <v>100</v>
      </c>
      <c r="CM548" s="1" t="e">
        <f>VLOOKUP(O548,definitions_list_lookup!$K$30:$L$54,2,0)</f>
        <v>#N/A</v>
      </c>
    </row>
    <row r="549" spans="1:91">
      <c r="A549" s="27">
        <v>43308</v>
      </c>
      <c r="B549" s="1" t="s">
        <v>345</v>
      </c>
      <c r="D549" s="1" t="s">
        <v>86</v>
      </c>
      <c r="E549" s="1">
        <v>116</v>
      </c>
      <c r="F549" s="1">
        <v>3</v>
      </c>
      <c r="G549" s="2" t="str">
        <f t="shared" si="35"/>
        <v>116-3</v>
      </c>
      <c r="H549" s="1">
        <v>0</v>
      </c>
      <c r="I549" s="1">
        <v>4</v>
      </c>
      <c r="J549" s="3" t="str">
        <f>IF(((VLOOKUP($G549,Depth_Lookup!$A$3:$J$561,9,0))-(I549/100))&gt;=0,"Good","Too Long")</f>
        <v>Good</v>
      </c>
      <c r="K549" s="28">
        <f>(VLOOKUP($G549,Depth_Lookup!$A$3:$J$561,10,0))+(H549/100)</f>
        <v>267.89499999999998</v>
      </c>
      <c r="L549" s="28">
        <f>(VLOOKUP($G549,Depth_Lookup!$A$3:$J$561,10,0))+(I549/100)</f>
        <v>267.935</v>
      </c>
      <c r="M549" s="5" t="s">
        <v>389</v>
      </c>
      <c r="N549" s="1">
        <v>2</v>
      </c>
      <c r="P549" s="1" t="s">
        <v>202</v>
      </c>
      <c r="Q549" s="2" t="str">
        <f t="shared" si="36"/>
        <v xml:space="preserve"> Harzburgite</v>
      </c>
      <c r="R549" s="1" t="s">
        <v>100</v>
      </c>
      <c r="S549" s="1" t="str">
        <f t="shared" si="38"/>
        <v>Intrusive</v>
      </c>
      <c r="V549" s="1" t="s">
        <v>131</v>
      </c>
      <c r="W549" s="30">
        <f>VLOOKUP(V549,definitions_list_lookup!$A$13:$B$19,2,0)</f>
        <v>4</v>
      </c>
      <c r="X549" s="1" t="s">
        <v>94</v>
      </c>
      <c r="Y549" s="1" t="s">
        <v>203</v>
      </c>
      <c r="AD549" s="6" t="s">
        <v>89</v>
      </c>
      <c r="AE549" s="2">
        <f>VLOOKUP(AD549,definitions_list_lookup!$V$13:$W$16,2,0)</f>
        <v>0</v>
      </c>
      <c r="AH549" s="31">
        <v>84.9</v>
      </c>
      <c r="AI549" s="1">
        <v>2</v>
      </c>
      <c r="AJ549" s="1">
        <v>1</v>
      </c>
      <c r="AK549" s="1" t="s">
        <v>97</v>
      </c>
      <c r="AL549" s="1" t="s">
        <v>98</v>
      </c>
      <c r="AN549" s="31">
        <v>0</v>
      </c>
      <c r="AT549" s="31">
        <v>0</v>
      </c>
      <c r="AZ549" s="31">
        <v>15</v>
      </c>
      <c r="BA549" s="1">
        <v>3.5</v>
      </c>
      <c r="BB549" s="1">
        <v>2</v>
      </c>
      <c r="BC549" s="1" t="s">
        <v>97</v>
      </c>
      <c r="BD549" s="1" t="s">
        <v>98</v>
      </c>
      <c r="BF549" s="31">
        <v>0</v>
      </c>
      <c r="BL549" s="31">
        <v>0.1</v>
      </c>
      <c r="BM549" s="1">
        <v>0.3</v>
      </c>
      <c r="BN549" s="1">
        <v>0.2</v>
      </c>
      <c r="BO549" s="1" t="s">
        <v>97</v>
      </c>
      <c r="BP549" s="1" t="s">
        <v>98</v>
      </c>
      <c r="BX549" s="31">
        <v>0</v>
      </c>
      <c r="CE549" s="1" t="s">
        <v>204</v>
      </c>
      <c r="CL549" s="32">
        <f t="shared" si="37"/>
        <v>100</v>
      </c>
      <c r="CM549" s="1" t="e">
        <f>VLOOKUP(O549,definitions_list_lookup!$K$30:$L$54,2,0)</f>
        <v>#N/A</v>
      </c>
    </row>
    <row r="550" spans="1:91">
      <c r="A550" s="27">
        <v>43308</v>
      </c>
      <c r="B550" s="1" t="s">
        <v>345</v>
      </c>
      <c r="D550" s="1" t="s">
        <v>86</v>
      </c>
      <c r="E550" s="1">
        <v>116</v>
      </c>
      <c r="F550" s="1">
        <v>3</v>
      </c>
      <c r="G550" s="2" t="str">
        <f t="shared" si="35"/>
        <v>116-3</v>
      </c>
      <c r="H550" s="1">
        <v>4</v>
      </c>
      <c r="I550" s="1">
        <v>5</v>
      </c>
      <c r="J550" s="3" t="str">
        <f>IF(((VLOOKUP($G550,Depth_Lookup!$A$3:$J$561,9,0))-(I550/100))&gt;=0,"Good","Too Long")</f>
        <v>Good</v>
      </c>
      <c r="K550" s="28">
        <f>(VLOOKUP($G550,Depth_Lookup!$A$3:$J$561,10,0))+(H550/100)</f>
        <v>267.935</v>
      </c>
      <c r="L550" s="28">
        <f>(VLOOKUP($G550,Depth_Lookup!$A$3:$J$561,10,0))+(I550/100)</f>
        <v>267.94499999999999</v>
      </c>
      <c r="M550" s="29" t="s">
        <v>390</v>
      </c>
      <c r="N550" s="1">
        <v>1</v>
      </c>
      <c r="P550" s="1" t="s">
        <v>130</v>
      </c>
      <c r="Q550" s="2" t="str">
        <f t="shared" si="36"/>
        <v xml:space="preserve"> Olivine gabbro</v>
      </c>
      <c r="R550" s="1" t="s">
        <v>105</v>
      </c>
      <c r="S550" s="1" t="str">
        <f t="shared" ref="S550:S564" si="39">R551</f>
        <v>Intrusive</v>
      </c>
      <c r="T550" s="1" t="s">
        <v>101</v>
      </c>
      <c r="U550" s="1" t="s">
        <v>102</v>
      </c>
      <c r="V550" s="1" t="s">
        <v>112</v>
      </c>
      <c r="W550" s="30">
        <v>5</v>
      </c>
      <c r="X550" s="1" t="s">
        <v>94</v>
      </c>
      <c r="Y550" s="1" t="s">
        <v>95</v>
      </c>
      <c r="AE550" s="2"/>
      <c r="AH550" s="31">
        <v>5</v>
      </c>
      <c r="AI550" s="1">
        <v>3</v>
      </c>
      <c r="AJ550" s="1">
        <v>2</v>
      </c>
      <c r="AK550" s="1" t="s">
        <v>97</v>
      </c>
      <c r="AL550" s="1" t="s">
        <v>113</v>
      </c>
      <c r="AN550" s="31">
        <v>40</v>
      </c>
      <c r="AO550" s="1">
        <v>8</v>
      </c>
      <c r="AP550" s="1">
        <v>5.5</v>
      </c>
      <c r="AQ550" s="1" t="s">
        <v>97</v>
      </c>
      <c r="AR550" s="1" t="s">
        <v>113</v>
      </c>
      <c r="AT550" s="31">
        <v>55</v>
      </c>
      <c r="AU550" s="1">
        <v>5</v>
      </c>
      <c r="AV550" s="1">
        <v>4</v>
      </c>
      <c r="AW550" s="1" t="s">
        <v>97</v>
      </c>
      <c r="AX550" s="1" t="s">
        <v>113</v>
      </c>
      <c r="AZ550" s="31">
        <v>0</v>
      </c>
      <c r="BF550" s="31">
        <v>0</v>
      </c>
      <c r="BL550" s="31">
        <v>0</v>
      </c>
      <c r="BX550" s="31">
        <v>0</v>
      </c>
      <c r="CE550" s="1" t="s">
        <v>132</v>
      </c>
      <c r="CL550" s="32">
        <f t="shared" si="37"/>
        <v>100</v>
      </c>
      <c r="CM550" s="1" t="e">
        <f>VLOOKUP(O550,definitions_list_lookup!$K$30:$L$54,2,0)</f>
        <v>#N/A</v>
      </c>
    </row>
    <row r="551" spans="1:91">
      <c r="A551" s="27">
        <v>43308</v>
      </c>
      <c r="B551" s="1" t="s">
        <v>345</v>
      </c>
      <c r="D551" s="1" t="s">
        <v>86</v>
      </c>
      <c r="E551" s="1">
        <v>116</v>
      </c>
      <c r="F551" s="1">
        <v>3</v>
      </c>
      <c r="G551" s="2" t="str">
        <f t="shared" si="35"/>
        <v>116-3</v>
      </c>
      <c r="H551" s="1">
        <v>5</v>
      </c>
      <c r="I551" s="1">
        <v>52</v>
      </c>
      <c r="J551" s="3" t="str">
        <f>IF(((VLOOKUP($G551,Depth_Lookup!$A$3:$J$561,9,0))-(I551/100))&gt;=0,"Good","Too Long")</f>
        <v>Good</v>
      </c>
      <c r="K551" s="28">
        <f>(VLOOKUP($G551,Depth_Lookup!$A$3:$J$561,10,0))+(H551/100)</f>
        <v>267.94499999999999</v>
      </c>
      <c r="L551" s="28">
        <f>(VLOOKUP($G551,Depth_Lookup!$A$3:$J$561,10,0))+(I551/100)</f>
        <v>268.41499999999996</v>
      </c>
      <c r="M551" s="29" t="s">
        <v>391</v>
      </c>
      <c r="N551" s="1">
        <v>1</v>
      </c>
      <c r="P551" s="1" t="s">
        <v>202</v>
      </c>
      <c r="Q551" s="2" t="str">
        <f t="shared" si="36"/>
        <v xml:space="preserve"> Harzburgite</v>
      </c>
      <c r="R551" s="1" t="s">
        <v>105</v>
      </c>
      <c r="S551" s="1" t="str">
        <f t="shared" si="39"/>
        <v>Modal</v>
      </c>
      <c r="T551" s="1" t="s">
        <v>101</v>
      </c>
      <c r="U551" s="1" t="s">
        <v>102</v>
      </c>
      <c r="V551" s="1" t="s">
        <v>131</v>
      </c>
      <c r="W551" s="30">
        <f>VLOOKUP(V551,definitions_list_lookup!$A$13:$B$19,2,0)</f>
        <v>4</v>
      </c>
      <c r="X551" s="1" t="s">
        <v>94</v>
      </c>
      <c r="Y551" s="1" t="s">
        <v>203</v>
      </c>
      <c r="AD551" s="6" t="s">
        <v>89</v>
      </c>
      <c r="AE551" s="2">
        <f>VLOOKUP(AD551,definitions_list_lookup!$V$13:$W$16,2,0)</f>
        <v>0</v>
      </c>
      <c r="AH551" s="31">
        <v>84.9</v>
      </c>
      <c r="AI551" s="1">
        <v>2</v>
      </c>
      <c r="AJ551" s="1">
        <v>1.5</v>
      </c>
      <c r="AK551" s="1" t="s">
        <v>97</v>
      </c>
      <c r="AL551" s="1" t="s">
        <v>98</v>
      </c>
      <c r="AN551" s="31">
        <v>0</v>
      </c>
      <c r="AT551" s="31">
        <v>0</v>
      </c>
      <c r="AZ551" s="31">
        <v>15</v>
      </c>
      <c r="BA551" s="1">
        <v>5</v>
      </c>
      <c r="BB551" s="1">
        <v>2.5</v>
      </c>
      <c r="BC551" s="1" t="s">
        <v>97</v>
      </c>
      <c r="BD551" s="1" t="s">
        <v>98</v>
      </c>
      <c r="BF551" s="31">
        <v>0</v>
      </c>
      <c r="BL551" s="31">
        <v>0.1</v>
      </c>
      <c r="BM551" s="1">
        <v>0.3</v>
      </c>
      <c r="BN551" s="1">
        <v>0.2</v>
      </c>
      <c r="BO551" s="1" t="s">
        <v>97</v>
      </c>
      <c r="BP551" s="1" t="s">
        <v>98</v>
      </c>
      <c r="BX551" s="31">
        <v>0</v>
      </c>
      <c r="CD551" s="1" t="s">
        <v>392</v>
      </c>
      <c r="CE551" s="1" t="s">
        <v>204</v>
      </c>
      <c r="CL551" s="32">
        <f t="shared" si="37"/>
        <v>100</v>
      </c>
      <c r="CM551" s="1" t="e">
        <f>VLOOKUP(O551,definitions_list_lookup!$K$30:$L$54,2,0)</f>
        <v>#N/A</v>
      </c>
    </row>
    <row r="552" spans="1:91">
      <c r="A552" s="27">
        <v>43308</v>
      </c>
      <c r="B552" s="1" t="s">
        <v>345</v>
      </c>
      <c r="D552" s="1" t="s">
        <v>86</v>
      </c>
      <c r="E552" s="1">
        <v>116</v>
      </c>
      <c r="F552" s="1">
        <v>3</v>
      </c>
      <c r="G552" s="2" t="str">
        <f t="shared" si="35"/>
        <v>116-3</v>
      </c>
      <c r="H552" s="1">
        <v>52</v>
      </c>
      <c r="I552" s="1">
        <v>58</v>
      </c>
      <c r="J552" s="3" t="str">
        <f>IF(((VLOOKUP($G552,Depth_Lookup!$A$3:$J$561,9,0))-(I552/100))&gt;=0,"Good","Too Long")</f>
        <v>Good</v>
      </c>
      <c r="K552" s="28">
        <f>(VLOOKUP($G552,Depth_Lookup!$A$3:$J$561,10,0))+(H552/100)</f>
        <v>268.41499999999996</v>
      </c>
      <c r="L552" s="28">
        <f>(VLOOKUP($G552,Depth_Lookup!$A$3:$J$561,10,0))+(I552/100)</f>
        <v>268.47499999999997</v>
      </c>
      <c r="M552" s="29" t="s">
        <v>393</v>
      </c>
      <c r="N552" s="1">
        <v>1</v>
      </c>
      <c r="P552" s="1" t="s">
        <v>91</v>
      </c>
      <c r="Q552" s="2" t="str">
        <f t="shared" si="36"/>
        <v xml:space="preserve"> Dunite</v>
      </c>
      <c r="R552" s="1" t="s">
        <v>120</v>
      </c>
      <c r="S552" s="1" t="str">
        <f t="shared" si="39"/>
        <v>Intrusive</v>
      </c>
      <c r="T552" s="1" t="s">
        <v>101</v>
      </c>
      <c r="U552" s="1" t="s">
        <v>102</v>
      </c>
      <c r="V552" s="1" t="s">
        <v>131</v>
      </c>
      <c r="W552" s="30">
        <f>VLOOKUP(V552,definitions_list_lookup!$A$13:$B$19,2,0)</f>
        <v>4</v>
      </c>
      <c r="X552" s="1" t="s">
        <v>94</v>
      </c>
      <c r="Y552" s="1" t="s">
        <v>95</v>
      </c>
      <c r="AD552" s="6" t="s">
        <v>89</v>
      </c>
      <c r="AE552" s="2">
        <f>VLOOKUP(AD552,definitions_list_lookup!$V$13:$W$16,2,0)</f>
        <v>0</v>
      </c>
      <c r="AH552" s="31">
        <v>99</v>
      </c>
      <c r="AI552" s="1">
        <v>1.5</v>
      </c>
      <c r="AJ552" s="1">
        <v>1</v>
      </c>
      <c r="AK552" s="1" t="s">
        <v>97</v>
      </c>
      <c r="AL552" s="1" t="s">
        <v>98</v>
      </c>
      <c r="AN552" s="31">
        <v>0</v>
      </c>
      <c r="AT552" s="31">
        <v>0</v>
      </c>
      <c r="AZ552" s="31">
        <v>0</v>
      </c>
      <c r="BF552" s="31">
        <v>0</v>
      </c>
      <c r="BL552" s="31">
        <v>1</v>
      </c>
      <c r="BM552" s="1">
        <v>1</v>
      </c>
      <c r="BN552" s="1">
        <v>0.5</v>
      </c>
      <c r="BO552" s="1" t="s">
        <v>97</v>
      </c>
      <c r="BP552" s="1" t="s">
        <v>114</v>
      </c>
      <c r="BX552" s="31">
        <v>0</v>
      </c>
      <c r="CE552" s="1" t="s">
        <v>394</v>
      </c>
      <c r="CL552" s="32">
        <f t="shared" si="37"/>
        <v>100</v>
      </c>
      <c r="CM552" s="1" t="e">
        <f>VLOOKUP(O552,definitions_list_lookup!$K$30:$L$54,2,0)</f>
        <v>#N/A</v>
      </c>
    </row>
    <row r="553" spans="1:91">
      <c r="A553" s="27">
        <v>43308</v>
      </c>
      <c r="B553" s="1" t="s">
        <v>345</v>
      </c>
      <c r="D553" s="1" t="s">
        <v>86</v>
      </c>
      <c r="E553" s="1">
        <v>116</v>
      </c>
      <c r="F553" s="1">
        <v>3</v>
      </c>
      <c r="G553" s="2" t="str">
        <f t="shared" si="35"/>
        <v>116-3</v>
      </c>
      <c r="H553" s="1">
        <v>58</v>
      </c>
      <c r="I553" s="1">
        <v>65.5</v>
      </c>
      <c r="J553" s="3" t="str">
        <f>IF(((VLOOKUP($G553,Depth_Lookup!$A$3:$J$561,9,0))-(I553/100))&gt;=0,"Good","Too Long")</f>
        <v>Good</v>
      </c>
      <c r="K553" s="28">
        <f>(VLOOKUP($G553,Depth_Lookup!$A$3:$J$561,10,0))+(H553/100)</f>
        <v>268.47499999999997</v>
      </c>
      <c r="L553" s="28">
        <f>(VLOOKUP($G553,Depth_Lookup!$A$3:$J$561,10,0))+(I553/100)</f>
        <v>268.54999999999995</v>
      </c>
      <c r="M553" s="29" t="s">
        <v>395</v>
      </c>
      <c r="N553" s="1">
        <v>1</v>
      </c>
      <c r="P553" s="1" t="s">
        <v>214</v>
      </c>
      <c r="Q553" s="2" t="str">
        <f t="shared" si="36"/>
        <v xml:space="preserve"> Websterite</v>
      </c>
      <c r="R553" s="1" t="s">
        <v>105</v>
      </c>
      <c r="S553" s="1" t="str">
        <f t="shared" si="39"/>
        <v>Intrusive</v>
      </c>
      <c r="T553" s="1" t="s">
        <v>101</v>
      </c>
      <c r="U553" s="1" t="s">
        <v>102</v>
      </c>
      <c r="V553" s="1" t="s">
        <v>131</v>
      </c>
      <c r="W553" s="30">
        <f>VLOOKUP(V553,definitions_list_lookup!$A$13:$B$19,2,0)</f>
        <v>4</v>
      </c>
      <c r="X553" s="1" t="s">
        <v>94</v>
      </c>
      <c r="Y553" s="1" t="s">
        <v>95</v>
      </c>
      <c r="AD553" s="6" t="s">
        <v>89</v>
      </c>
      <c r="AE553" s="2">
        <f>VLOOKUP(AD553,definitions_list_lookup!$V$13:$W$16,2,0)</f>
        <v>0</v>
      </c>
      <c r="AH553" s="31">
        <v>0</v>
      </c>
      <c r="AN553" s="31">
        <v>0</v>
      </c>
      <c r="AT553" s="31">
        <v>90</v>
      </c>
      <c r="AU553" s="1">
        <v>2</v>
      </c>
      <c r="AV553" s="1">
        <v>1</v>
      </c>
      <c r="AW553" s="1" t="s">
        <v>97</v>
      </c>
      <c r="AX553" s="1" t="s">
        <v>98</v>
      </c>
      <c r="AZ553" s="31">
        <v>10</v>
      </c>
      <c r="BA553" s="1">
        <v>2</v>
      </c>
      <c r="BB553" s="1">
        <v>1</v>
      </c>
      <c r="BC553" s="1" t="s">
        <v>97</v>
      </c>
      <c r="BD553" s="1" t="s">
        <v>98</v>
      </c>
      <c r="BF553" s="31">
        <v>0</v>
      </c>
      <c r="BL553" s="31">
        <v>0</v>
      </c>
      <c r="BX553" s="31">
        <v>0</v>
      </c>
      <c r="CE553" s="1" t="s">
        <v>386</v>
      </c>
      <c r="CL553" s="32">
        <f t="shared" si="37"/>
        <v>100</v>
      </c>
      <c r="CM553" s="1" t="e">
        <f>VLOOKUP(O553,definitions_list_lookup!$K$30:$L$54,2,0)</f>
        <v>#N/A</v>
      </c>
    </row>
    <row r="554" spans="1:91">
      <c r="A554" s="27">
        <v>43308</v>
      </c>
      <c r="B554" s="1" t="s">
        <v>345</v>
      </c>
      <c r="D554" s="1" t="s">
        <v>86</v>
      </c>
      <c r="E554" s="1">
        <v>117</v>
      </c>
      <c r="F554" s="1">
        <v>1</v>
      </c>
      <c r="G554" s="2" t="str">
        <f t="shared" si="35"/>
        <v>117-1</v>
      </c>
      <c r="H554" s="1">
        <v>0</v>
      </c>
      <c r="I554" s="1">
        <v>95</v>
      </c>
      <c r="J554" s="3" t="str">
        <f>IF(((VLOOKUP($G554,Depth_Lookup!$A$3:$J$561,9,0))-(I554/100))&gt;=0,"Good","Too Long")</f>
        <v>Good</v>
      </c>
      <c r="K554" s="28">
        <f>(VLOOKUP($G554,Depth_Lookup!$A$3:$J$561,10,0))+(H554/100)</f>
        <v>269.60000000000002</v>
      </c>
      <c r="L554" s="28">
        <f>(VLOOKUP($G554,Depth_Lookup!$A$3:$J$561,10,0))+(I554/100)</f>
        <v>270.55</v>
      </c>
      <c r="M554" s="29" t="s">
        <v>396</v>
      </c>
      <c r="N554" s="1" t="s">
        <v>87</v>
      </c>
      <c r="P554" s="1" t="s">
        <v>202</v>
      </c>
      <c r="Q554" s="2" t="str">
        <f t="shared" si="36"/>
        <v xml:space="preserve"> Harzburgite</v>
      </c>
      <c r="R554" s="1" t="s">
        <v>105</v>
      </c>
      <c r="S554" s="1" t="str">
        <f t="shared" si="39"/>
        <v>Continuous</v>
      </c>
      <c r="T554" s="1" t="s">
        <v>101</v>
      </c>
      <c r="U554" s="1" t="s">
        <v>102</v>
      </c>
      <c r="V554" s="1" t="s">
        <v>131</v>
      </c>
      <c r="W554" s="30">
        <f>VLOOKUP(V554,definitions_list_lookup!$A$13:$B$19,2,0)</f>
        <v>4</v>
      </c>
      <c r="X554" s="1" t="s">
        <v>94</v>
      </c>
      <c r="Y554" s="1" t="s">
        <v>203</v>
      </c>
      <c r="AD554" s="6" t="s">
        <v>89</v>
      </c>
      <c r="AE554" s="2">
        <f>VLOOKUP(AD554,definitions_list_lookup!$V$13:$W$16,2,0)</f>
        <v>0</v>
      </c>
      <c r="AH554" s="31">
        <v>84.9</v>
      </c>
      <c r="AI554" s="1">
        <v>2</v>
      </c>
      <c r="AJ554" s="1">
        <v>1.5</v>
      </c>
      <c r="AK554" s="1" t="s">
        <v>97</v>
      </c>
      <c r="AL554" s="1" t="s">
        <v>98</v>
      </c>
      <c r="AN554" s="31">
        <v>0</v>
      </c>
      <c r="AT554" s="31">
        <v>0</v>
      </c>
      <c r="AZ554" s="31">
        <v>15</v>
      </c>
      <c r="BA554" s="1">
        <v>8</v>
      </c>
      <c r="BB554" s="1">
        <v>3.5</v>
      </c>
      <c r="BC554" s="1" t="s">
        <v>97</v>
      </c>
      <c r="BD554" s="1" t="s">
        <v>98</v>
      </c>
      <c r="BF554" s="31">
        <v>0</v>
      </c>
      <c r="BL554" s="31">
        <v>0.1</v>
      </c>
      <c r="BM554" s="1">
        <v>0.5</v>
      </c>
      <c r="BN554" s="1">
        <v>0.2</v>
      </c>
      <c r="BO554" s="1" t="s">
        <v>97</v>
      </c>
      <c r="BP554" s="1" t="s">
        <v>98</v>
      </c>
      <c r="BX554" s="31">
        <v>0</v>
      </c>
      <c r="CD554" s="1" t="s">
        <v>363</v>
      </c>
      <c r="CE554" s="1" t="s">
        <v>204</v>
      </c>
      <c r="CL554" s="32">
        <f t="shared" si="37"/>
        <v>100</v>
      </c>
      <c r="CM554" s="1" t="e">
        <f>VLOOKUP(O554,definitions_list_lookup!$K$30:$L$54,2,0)</f>
        <v>#N/A</v>
      </c>
    </row>
    <row r="555" spans="1:91">
      <c r="A555" s="27">
        <v>43308</v>
      </c>
      <c r="B555" s="1" t="s">
        <v>345</v>
      </c>
      <c r="D555" s="1" t="s">
        <v>86</v>
      </c>
      <c r="E555" s="1">
        <v>118</v>
      </c>
      <c r="F555" s="1">
        <v>1</v>
      </c>
      <c r="G555" s="2" t="str">
        <f t="shared" si="35"/>
        <v>118-1</v>
      </c>
      <c r="H555" s="1">
        <v>0</v>
      </c>
      <c r="I555" s="1">
        <v>24</v>
      </c>
      <c r="J555" s="3" t="str">
        <f>IF(((VLOOKUP($G555,Depth_Lookup!$A$3:$J$561,9,0))-(I555/100))&gt;=0,"Good","Too Long")</f>
        <v>Good</v>
      </c>
      <c r="K555" s="28">
        <f>(VLOOKUP($G555,Depth_Lookup!$A$3:$J$561,10,0))+(H555/100)</f>
        <v>269.60000000000002</v>
      </c>
      <c r="L555" s="28">
        <f>(VLOOKUP($G555,Depth_Lookup!$A$3:$J$561,10,0))+(I555/100)</f>
        <v>269.84000000000003</v>
      </c>
      <c r="M555" s="29" t="s">
        <v>396</v>
      </c>
      <c r="N555" s="1" t="s">
        <v>87</v>
      </c>
      <c r="P555" s="1" t="s">
        <v>202</v>
      </c>
      <c r="Q555" s="2" t="str">
        <f t="shared" si="36"/>
        <v xml:space="preserve"> Harzburgite</v>
      </c>
      <c r="R555" s="1" t="s">
        <v>100</v>
      </c>
      <c r="S555" s="1" t="str">
        <f t="shared" si="39"/>
        <v>Intrusive</v>
      </c>
      <c r="V555" s="1" t="s">
        <v>131</v>
      </c>
      <c r="W555" s="30">
        <f>VLOOKUP(V555,definitions_list_lookup!$A$13:$B$19,2,0)</f>
        <v>4</v>
      </c>
      <c r="X555" s="1" t="s">
        <v>94</v>
      </c>
      <c r="Y555" s="1" t="s">
        <v>203</v>
      </c>
      <c r="AD555" s="6" t="s">
        <v>89</v>
      </c>
      <c r="AE555" s="2">
        <f>VLOOKUP(AD555,definitions_list_lookup!$V$13:$W$16,2,0)</f>
        <v>0</v>
      </c>
      <c r="AH555" s="31">
        <v>84.9</v>
      </c>
      <c r="AI555" s="1">
        <v>2</v>
      </c>
      <c r="AJ555" s="1">
        <v>1.5</v>
      </c>
      <c r="AK555" s="1" t="s">
        <v>97</v>
      </c>
      <c r="AL555" s="1" t="s">
        <v>98</v>
      </c>
      <c r="AN555" s="31">
        <v>0</v>
      </c>
      <c r="AT555" s="31">
        <v>0</v>
      </c>
      <c r="AZ555" s="31">
        <v>15</v>
      </c>
      <c r="BA555" s="1">
        <v>8</v>
      </c>
      <c r="BB555" s="1">
        <v>3.5</v>
      </c>
      <c r="BC555" s="1" t="s">
        <v>97</v>
      </c>
      <c r="BD555" s="1" t="s">
        <v>98</v>
      </c>
      <c r="BF555" s="31">
        <v>0</v>
      </c>
      <c r="BL555" s="31">
        <v>0.1</v>
      </c>
      <c r="BM555" s="1">
        <v>0.5</v>
      </c>
      <c r="BN555" s="1">
        <v>0.2</v>
      </c>
      <c r="BO555" s="1" t="s">
        <v>97</v>
      </c>
      <c r="BP555" s="1" t="s">
        <v>98</v>
      </c>
      <c r="BX555" s="31">
        <v>0</v>
      </c>
      <c r="CD555" s="1" t="s">
        <v>363</v>
      </c>
      <c r="CE555" s="1" t="s">
        <v>204</v>
      </c>
      <c r="CL555" s="32">
        <f t="shared" si="37"/>
        <v>100</v>
      </c>
      <c r="CM555" s="1" t="e">
        <f>VLOOKUP(O555,definitions_list_lookup!$K$30:$L$54,2,0)</f>
        <v>#N/A</v>
      </c>
    </row>
    <row r="556" spans="1:91">
      <c r="A556" s="27">
        <v>43308</v>
      </c>
      <c r="B556" s="1" t="s">
        <v>345</v>
      </c>
      <c r="D556" s="1" t="s">
        <v>86</v>
      </c>
      <c r="E556" s="1">
        <v>118</v>
      </c>
      <c r="F556" s="1">
        <v>1</v>
      </c>
      <c r="G556" s="2" t="str">
        <f t="shared" si="35"/>
        <v>118-1</v>
      </c>
      <c r="H556" s="1">
        <v>24</v>
      </c>
      <c r="I556" s="1">
        <v>25</v>
      </c>
      <c r="J556" s="3" t="str">
        <f>IF(((VLOOKUP($G556,Depth_Lookup!$A$3:$J$561,9,0))-(I556/100))&gt;=0,"Good","Too Long")</f>
        <v>Good</v>
      </c>
      <c r="K556" s="28">
        <f>(VLOOKUP($G556,Depth_Lookup!$A$3:$J$561,10,0))+(H556/100)</f>
        <v>269.84000000000003</v>
      </c>
      <c r="L556" s="28">
        <f>(VLOOKUP($G556,Depth_Lookup!$A$3:$J$561,10,0))+(I556/100)</f>
        <v>269.85000000000002</v>
      </c>
      <c r="M556" s="29" t="s">
        <v>397</v>
      </c>
      <c r="N556" s="1">
        <v>1</v>
      </c>
      <c r="P556" s="1" t="s">
        <v>214</v>
      </c>
      <c r="Q556" s="2" t="str">
        <f t="shared" si="36"/>
        <v xml:space="preserve"> Websterite</v>
      </c>
      <c r="R556" s="1" t="s">
        <v>105</v>
      </c>
      <c r="S556" s="1" t="str">
        <f t="shared" si="39"/>
        <v>Intrusive</v>
      </c>
      <c r="T556" s="1" t="s">
        <v>101</v>
      </c>
      <c r="U556" s="1" t="s">
        <v>102</v>
      </c>
      <c r="V556" s="1" t="s">
        <v>131</v>
      </c>
      <c r="W556" s="30">
        <f>VLOOKUP(V556,definitions_list_lookup!$A$13:$B$19,2,0)</f>
        <v>4</v>
      </c>
      <c r="X556" s="1" t="s">
        <v>94</v>
      </c>
      <c r="Y556" s="1" t="s">
        <v>95</v>
      </c>
      <c r="AD556" s="6" t="s">
        <v>89</v>
      </c>
      <c r="AE556" s="2">
        <f>VLOOKUP(AD556,definitions_list_lookup!$V$13:$W$16,2,0)</f>
        <v>0</v>
      </c>
      <c r="AH556" s="31">
        <v>0</v>
      </c>
      <c r="AN556" s="31">
        <v>0</v>
      </c>
      <c r="AT556" s="31">
        <v>90</v>
      </c>
      <c r="AU556" s="1">
        <v>2.5</v>
      </c>
      <c r="AV556" s="1">
        <v>1.5</v>
      </c>
      <c r="AW556" s="1" t="s">
        <v>97</v>
      </c>
      <c r="AX556" s="1" t="s">
        <v>98</v>
      </c>
      <c r="AZ556" s="31">
        <v>10</v>
      </c>
      <c r="BA556" s="1">
        <v>2</v>
      </c>
      <c r="BB556" s="1">
        <v>1.5</v>
      </c>
      <c r="BC556" s="1" t="s">
        <v>97</v>
      </c>
      <c r="BD556" s="1" t="s">
        <v>98</v>
      </c>
      <c r="BF556" s="31">
        <v>0</v>
      </c>
      <c r="BL556" s="31">
        <v>0</v>
      </c>
      <c r="BX556" s="31">
        <v>0</v>
      </c>
      <c r="CE556" s="1" t="s">
        <v>386</v>
      </c>
      <c r="CL556" s="32">
        <f t="shared" si="37"/>
        <v>100</v>
      </c>
      <c r="CM556" s="1" t="e">
        <f>VLOOKUP(O556,definitions_list_lookup!$K$30:$L$54,2,0)</f>
        <v>#N/A</v>
      </c>
    </row>
    <row r="557" spans="1:91">
      <c r="A557" s="27">
        <v>43308</v>
      </c>
      <c r="B557" s="1" t="s">
        <v>345</v>
      </c>
      <c r="D557" s="1" t="s">
        <v>86</v>
      </c>
      <c r="E557" s="1">
        <v>118</v>
      </c>
      <c r="F557" s="1">
        <v>1</v>
      </c>
      <c r="G557" s="2" t="str">
        <f t="shared" si="35"/>
        <v>118-1</v>
      </c>
      <c r="H557" s="1">
        <v>25</v>
      </c>
      <c r="I557" s="1">
        <v>78.5</v>
      </c>
      <c r="J557" s="3" t="str">
        <f>IF(((VLOOKUP($G557,Depth_Lookup!$A$3:$J$561,9,0))-(I557/100))&gt;=0,"Good","Too Long")</f>
        <v>Good</v>
      </c>
      <c r="K557" s="28">
        <f>(VLOOKUP($G557,Depth_Lookup!$A$3:$J$561,10,0))+(H557/100)</f>
        <v>269.85000000000002</v>
      </c>
      <c r="L557" s="28">
        <f>(VLOOKUP($G557,Depth_Lookup!$A$3:$J$561,10,0))+(I557/100)</f>
        <v>270.38500000000005</v>
      </c>
      <c r="M557" s="29" t="s">
        <v>398</v>
      </c>
      <c r="N557" s="1" t="s">
        <v>87</v>
      </c>
      <c r="P557" s="1" t="s">
        <v>202</v>
      </c>
      <c r="Q557" s="2" t="str">
        <f t="shared" si="36"/>
        <v xml:space="preserve"> Harzburgite</v>
      </c>
      <c r="R557" s="1" t="s">
        <v>105</v>
      </c>
      <c r="S557" s="1" t="str">
        <f t="shared" si="39"/>
        <v>Continuous</v>
      </c>
      <c r="T557" s="1" t="s">
        <v>101</v>
      </c>
      <c r="U557" s="1" t="s">
        <v>102</v>
      </c>
      <c r="V557" s="1" t="s">
        <v>131</v>
      </c>
      <c r="W557" s="30">
        <f>VLOOKUP(V557,definitions_list_lookup!$A$13:$B$19,2,0)</f>
        <v>4</v>
      </c>
      <c r="X557" s="1" t="s">
        <v>94</v>
      </c>
      <c r="Y557" s="1" t="s">
        <v>203</v>
      </c>
      <c r="AD557" s="6" t="s">
        <v>89</v>
      </c>
      <c r="AE557" s="2">
        <f>VLOOKUP(AD557,definitions_list_lookup!$V$13:$W$16,2,0)</f>
        <v>0</v>
      </c>
      <c r="AH557" s="31">
        <v>84.9</v>
      </c>
      <c r="AI557" s="1">
        <v>1.5</v>
      </c>
      <c r="AJ557" s="1">
        <v>1</v>
      </c>
      <c r="AK557" s="1" t="s">
        <v>97</v>
      </c>
      <c r="AL557" s="1" t="s">
        <v>98</v>
      </c>
      <c r="AN557" s="31">
        <v>0</v>
      </c>
      <c r="AT557" s="31">
        <v>0</v>
      </c>
      <c r="AZ557" s="31">
        <v>15</v>
      </c>
      <c r="BA557" s="1">
        <v>7</v>
      </c>
      <c r="BB557" s="1">
        <v>2.5</v>
      </c>
      <c r="BC557" s="1" t="s">
        <v>97</v>
      </c>
      <c r="BD557" s="1" t="s">
        <v>98</v>
      </c>
      <c r="BF557" s="31">
        <v>0</v>
      </c>
      <c r="BL557" s="31">
        <v>0.1</v>
      </c>
      <c r="BM557" s="1">
        <v>0.3</v>
      </c>
      <c r="BN557" s="1">
        <v>0.2</v>
      </c>
      <c r="BO557" s="1" t="s">
        <v>97</v>
      </c>
      <c r="BP557" s="1" t="s">
        <v>98</v>
      </c>
      <c r="BX557" s="31">
        <v>0</v>
      </c>
      <c r="CD557" s="1" t="s">
        <v>399</v>
      </c>
      <c r="CE557" s="1" t="s">
        <v>204</v>
      </c>
      <c r="CL557" s="32">
        <f t="shared" si="37"/>
        <v>100</v>
      </c>
      <c r="CM557" s="1" t="e">
        <f>VLOOKUP(O557,definitions_list_lookup!$K$30:$L$54,2,0)</f>
        <v>#N/A</v>
      </c>
    </row>
    <row r="558" spans="1:91">
      <c r="A558" s="27">
        <v>43308</v>
      </c>
      <c r="B558" s="1" t="s">
        <v>345</v>
      </c>
      <c r="D558" s="1" t="s">
        <v>86</v>
      </c>
      <c r="E558" s="1">
        <v>118</v>
      </c>
      <c r="F558" s="1">
        <v>2</v>
      </c>
      <c r="G558" s="2" t="str">
        <f t="shared" si="35"/>
        <v>118-2</v>
      </c>
      <c r="H558" s="1">
        <v>0</v>
      </c>
      <c r="I558" s="1">
        <v>89</v>
      </c>
      <c r="J558" s="3" t="str">
        <f>IF(((VLOOKUP($G558,Depth_Lookup!$A$3:$J$561,9,0))-(I558/100))&gt;=0,"Good","Too Long")</f>
        <v>Good</v>
      </c>
      <c r="K558" s="28">
        <f>(VLOOKUP($G558,Depth_Lookup!$A$3:$J$561,10,0))+(H558/100)</f>
        <v>270.38499999999999</v>
      </c>
      <c r="L558" s="28">
        <f>(VLOOKUP($G558,Depth_Lookup!$A$3:$J$561,10,0))+(I558/100)</f>
        <v>271.27499999999998</v>
      </c>
      <c r="M558" s="29" t="s">
        <v>398</v>
      </c>
      <c r="N558" s="1" t="s">
        <v>87</v>
      </c>
      <c r="P558" s="1" t="s">
        <v>202</v>
      </c>
      <c r="Q558" s="2" t="str">
        <f t="shared" si="36"/>
        <v xml:space="preserve"> Harzburgite</v>
      </c>
      <c r="R558" s="1" t="s">
        <v>100</v>
      </c>
      <c r="S558" s="1" t="str">
        <f t="shared" si="39"/>
        <v>Continuous</v>
      </c>
      <c r="V558" s="1" t="s">
        <v>131</v>
      </c>
      <c r="W558" s="30">
        <f>VLOOKUP(V558,definitions_list_lookup!$A$13:$B$19,2,0)</f>
        <v>4</v>
      </c>
      <c r="X558" s="1" t="s">
        <v>94</v>
      </c>
      <c r="Y558" s="1" t="s">
        <v>203</v>
      </c>
      <c r="AD558" s="6" t="s">
        <v>89</v>
      </c>
      <c r="AE558" s="2">
        <f>VLOOKUP(AD558,definitions_list_lookup!$V$13:$W$16,2,0)</f>
        <v>0</v>
      </c>
      <c r="AH558" s="31">
        <v>84.9</v>
      </c>
      <c r="AI558" s="1">
        <v>1.5</v>
      </c>
      <c r="AJ558" s="1">
        <v>1</v>
      </c>
      <c r="AK558" s="1" t="s">
        <v>97</v>
      </c>
      <c r="AL558" s="1" t="s">
        <v>98</v>
      </c>
      <c r="AN558" s="31">
        <v>0</v>
      </c>
      <c r="AT558" s="31">
        <v>0</v>
      </c>
      <c r="AZ558" s="31">
        <v>15</v>
      </c>
      <c r="BA558" s="1">
        <v>7</v>
      </c>
      <c r="BB558" s="1">
        <v>2.5</v>
      </c>
      <c r="BC558" s="1" t="s">
        <v>97</v>
      </c>
      <c r="BD558" s="1" t="s">
        <v>98</v>
      </c>
      <c r="BF558" s="31">
        <v>0</v>
      </c>
      <c r="BL558" s="31">
        <v>0.1</v>
      </c>
      <c r="BM558" s="1">
        <v>0.3</v>
      </c>
      <c r="BN558" s="1">
        <v>0.2</v>
      </c>
      <c r="BO558" s="1" t="s">
        <v>97</v>
      </c>
      <c r="BP558" s="1" t="s">
        <v>98</v>
      </c>
      <c r="BX558" s="31">
        <v>0</v>
      </c>
      <c r="CD558" s="1" t="s">
        <v>399</v>
      </c>
      <c r="CE558" s="1" t="s">
        <v>204</v>
      </c>
      <c r="CL558" s="32">
        <f t="shared" si="37"/>
        <v>100</v>
      </c>
      <c r="CM558" s="1" t="e">
        <f>VLOOKUP(O558,definitions_list_lookup!$K$30:$L$54,2,0)</f>
        <v>#N/A</v>
      </c>
    </row>
    <row r="559" spans="1:91">
      <c r="A559" s="27">
        <v>43308</v>
      </c>
      <c r="B559" s="1" t="s">
        <v>345</v>
      </c>
      <c r="D559" s="1" t="s">
        <v>86</v>
      </c>
      <c r="E559" s="1">
        <v>118</v>
      </c>
      <c r="F559" s="1">
        <v>3</v>
      </c>
      <c r="G559" s="2" t="str">
        <f t="shared" si="35"/>
        <v>118-3</v>
      </c>
      <c r="H559" s="1">
        <v>0</v>
      </c>
      <c r="I559" s="1">
        <v>86.5</v>
      </c>
      <c r="J559" s="3" t="str">
        <f>IF(((VLOOKUP($G559,Depth_Lookup!$A$3:$J$561,9,0))-(I559/100))&gt;=0,"Good","Too Long")</f>
        <v>Good</v>
      </c>
      <c r="K559" s="28">
        <f>(VLOOKUP($G559,Depth_Lookup!$A$3:$J$561,10,0))+(H559/100)</f>
        <v>271.27499999999998</v>
      </c>
      <c r="L559" s="28">
        <f>(VLOOKUP($G559,Depth_Lookup!$A$3:$J$561,10,0))+(I559/100)</f>
        <v>272.14</v>
      </c>
      <c r="M559" s="29" t="s">
        <v>398</v>
      </c>
      <c r="N559" s="1" t="s">
        <v>87</v>
      </c>
      <c r="P559" s="1" t="s">
        <v>202</v>
      </c>
      <c r="Q559" s="2" t="str">
        <f t="shared" si="36"/>
        <v xml:space="preserve"> Harzburgite</v>
      </c>
      <c r="R559" s="1" t="s">
        <v>100</v>
      </c>
      <c r="S559" s="1" t="str">
        <f t="shared" si="39"/>
        <v>Continuous</v>
      </c>
      <c r="V559" s="1" t="s">
        <v>131</v>
      </c>
      <c r="W559" s="30">
        <f>VLOOKUP(V559,definitions_list_lookup!$A$13:$B$19,2,0)</f>
        <v>4</v>
      </c>
      <c r="X559" s="1" t="s">
        <v>94</v>
      </c>
      <c r="Y559" s="1" t="s">
        <v>203</v>
      </c>
      <c r="AD559" s="6" t="s">
        <v>89</v>
      </c>
      <c r="AE559" s="2">
        <f>VLOOKUP(AD559,definitions_list_lookup!$V$13:$W$16,2,0)</f>
        <v>0</v>
      </c>
      <c r="AH559" s="31">
        <v>84.9</v>
      </c>
      <c r="AI559" s="1">
        <v>1.5</v>
      </c>
      <c r="AJ559" s="1">
        <v>1</v>
      </c>
      <c r="AK559" s="1" t="s">
        <v>97</v>
      </c>
      <c r="AL559" s="1" t="s">
        <v>98</v>
      </c>
      <c r="AN559" s="31">
        <v>0</v>
      </c>
      <c r="AT559" s="31">
        <v>0</v>
      </c>
      <c r="AZ559" s="31">
        <v>15</v>
      </c>
      <c r="BA559" s="1">
        <v>7</v>
      </c>
      <c r="BB559" s="1">
        <v>2.5</v>
      </c>
      <c r="BC559" s="1" t="s">
        <v>97</v>
      </c>
      <c r="BD559" s="1" t="s">
        <v>98</v>
      </c>
      <c r="BF559" s="31">
        <v>0</v>
      </c>
      <c r="BL559" s="31">
        <v>0.1</v>
      </c>
      <c r="BM559" s="1">
        <v>0.3</v>
      </c>
      <c r="BN559" s="1">
        <v>0.2</v>
      </c>
      <c r="BO559" s="1" t="s">
        <v>97</v>
      </c>
      <c r="BP559" s="1" t="s">
        <v>98</v>
      </c>
      <c r="BX559" s="31">
        <v>0</v>
      </c>
      <c r="CD559" s="1" t="s">
        <v>399</v>
      </c>
      <c r="CE559" s="1" t="s">
        <v>204</v>
      </c>
      <c r="CL559" s="32">
        <f t="shared" si="37"/>
        <v>100</v>
      </c>
      <c r="CM559" s="1" t="e">
        <f>VLOOKUP(O559,definitions_list_lookup!$K$30:$L$54,2,0)</f>
        <v>#N/A</v>
      </c>
    </row>
    <row r="560" spans="1:91">
      <c r="A560" s="27">
        <v>43308</v>
      </c>
      <c r="B560" s="1" t="s">
        <v>345</v>
      </c>
      <c r="D560" s="1" t="s">
        <v>86</v>
      </c>
      <c r="E560" s="1">
        <v>118</v>
      </c>
      <c r="F560" s="1">
        <v>4</v>
      </c>
      <c r="G560" s="2" t="str">
        <f t="shared" si="35"/>
        <v>118-4</v>
      </c>
      <c r="H560" s="1">
        <v>0</v>
      </c>
      <c r="I560" s="1">
        <v>57.5</v>
      </c>
      <c r="J560" s="3" t="str">
        <f>IF(((VLOOKUP($G560,Depth_Lookup!$A$3:$J$561,9,0))-(I560/100))&gt;=0,"Good","Too Long")</f>
        <v>Good</v>
      </c>
      <c r="K560" s="28">
        <f>(VLOOKUP($G560,Depth_Lookup!$A$3:$J$561,10,0))+(H560/100)</f>
        <v>272.14</v>
      </c>
      <c r="L560" s="28">
        <f>(VLOOKUP($G560,Depth_Lookup!$A$3:$J$561,10,0))+(I560/100)</f>
        <v>272.71499999999997</v>
      </c>
      <c r="M560" s="29" t="s">
        <v>398</v>
      </c>
      <c r="N560" s="1" t="s">
        <v>87</v>
      </c>
      <c r="P560" s="1" t="s">
        <v>202</v>
      </c>
      <c r="Q560" s="2" t="str">
        <f t="shared" si="36"/>
        <v xml:space="preserve"> Harzburgite</v>
      </c>
      <c r="R560" s="1" t="s">
        <v>100</v>
      </c>
      <c r="S560" s="1" t="str">
        <f t="shared" si="39"/>
        <v>Continuous</v>
      </c>
      <c r="V560" s="1" t="s">
        <v>131</v>
      </c>
      <c r="W560" s="30">
        <f>VLOOKUP(V560,definitions_list_lookup!$A$13:$B$19,2,0)</f>
        <v>4</v>
      </c>
      <c r="X560" s="1" t="s">
        <v>94</v>
      </c>
      <c r="Y560" s="1" t="s">
        <v>203</v>
      </c>
      <c r="AD560" s="6" t="s">
        <v>89</v>
      </c>
      <c r="AE560" s="2">
        <f>VLOOKUP(AD560,definitions_list_lookup!$V$13:$W$16,2,0)</f>
        <v>0</v>
      </c>
      <c r="AH560" s="31">
        <v>84.9</v>
      </c>
      <c r="AI560" s="1">
        <v>1.5</v>
      </c>
      <c r="AJ560" s="1">
        <v>1</v>
      </c>
      <c r="AK560" s="1" t="s">
        <v>97</v>
      </c>
      <c r="AL560" s="1" t="s">
        <v>98</v>
      </c>
      <c r="AN560" s="31">
        <v>0</v>
      </c>
      <c r="AT560" s="31">
        <v>0</v>
      </c>
      <c r="AZ560" s="31">
        <v>15</v>
      </c>
      <c r="BA560" s="1">
        <v>7</v>
      </c>
      <c r="BB560" s="1">
        <v>2.5</v>
      </c>
      <c r="BC560" s="1" t="s">
        <v>97</v>
      </c>
      <c r="BD560" s="1" t="s">
        <v>98</v>
      </c>
      <c r="BF560" s="31">
        <v>0</v>
      </c>
      <c r="BL560" s="31">
        <v>0.1</v>
      </c>
      <c r="BM560" s="1">
        <v>0.3</v>
      </c>
      <c r="BN560" s="1">
        <v>0.2</v>
      </c>
      <c r="BO560" s="1" t="s">
        <v>97</v>
      </c>
      <c r="BP560" s="1" t="s">
        <v>98</v>
      </c>
      <c r="BX560" s="31">
        <v>0</v>
      </c>
      <c r="CD560" s="1" t="s">
        <v>399</v>
      </c>
      <c r="CE560" s="1" t="s">
        <v>204</v>
      </c>
      <c r="CL560" s="32">
        <f t="shared" si="37"/>
        <v>100</v>
      </c>
      <c r="CM560" s="1" t="e">
        <f>VLOOKUP(O560,definitions_list_lookup!$K$30:$L$54,2,0)</f>
        <v>#N/A</v>
      </c>
    </row>
    <row r="561" spans="1:91">
      <c r="A561" s="27">
        <v>43308</v>
      </c>
      <c r="B561" s="1" t="s">
        <v>345</v>
      </c>
      <c r="D561" s="1" t="s">
        <v>86</v>
      </c>
      <c r="E561" s="1">
        <v>119</v>
      </c>
      <c r="F561" s="1">
        <v>1</v>
      </c>
      <c r="G561" s="2" t="str">
        <f t="shared" si="35"/>
        <v>119-1</v>
      </c>
      <c r="H561" s="1">
        <v>0</v>
      </c>
      <c r="I561" s="1">
        <v>79</v>
      </c>
      <c r="J561" s="3" t="str">
        <f>IF(((VLOOKUP($G561,Depth_Lookup!$A$3:$J$561,9,0))-(I561/100))&gt;=0,"Good","Too Long")</f>
        <v>Good</v>
      </c>
      <c r="K561" s="28">
        <f>(VLOOKUP($G561,Depth_Lookup!$A$3:$J$561,10,0))+(H561/100)</f>
        <v>272.60000000000002</v>
      </c>
      <c r="L561" s="28">
        <f>(VLOOKUP($G561,Depth_Lookup!$A$3:$J$561,10,0))+(I561/100)</f>
        <v>273.39000000000004</v>
      </c>
      <c r="M561" s="29" t="s">
        <v>398</v>
      </c>
      <c r="N561" s="1" t="s">
        <v>87</v>
      </c>
      <c r="P561" s="1" t="s">
        <v>202</v>
      </c>
      <c r="Q561" s="2" t="str">
        <f t="shared" si="36"/>
        <v xml:space="preserve"> Harzburgite</v>
      </c>
      <c r="R561" s="1" t="s">
        <v>100</v>
      </c>
      <c r="S561" s="1" t="str">
        <f t="shared" si="39"/>
        <v>Continuous</v>
      </c>
      <c r="V561" s="1" t="s">
        <v>131</v>
      </c>
      <c r="W561" s="30">
        <f>VLOOKUP(V561,definitions_list_lookup!$A$13:$B$19,2,0)</f>
        <v>4</v>
      </c>
      <c r="X561" s="1" t="s">
        <v>94</v>
      </c>
      <c r="Y561" s="1" t="s">
        <v>203</v>
      </c>
      <c r="AD561" s="6" t="s">
        <v>89</v>
      </c>
      <c r="AE561" s="2">
        <f>VLOOKUP(AD561,definitions_list_lookup!$V$13:$W$16,2,0)</f>
        <v>0</v>
      </c>
      <c r="AH561" s="31">
        <v>84.9</v>
      </c>
      <c r="AI561" s="1">
        <v>1.5</v>
      </c>
      <c r="AJ561" s="1">
        <v>1</v>
      </c>
      <c r="AK561" s="1" t="s">
        <v>97</v>
      </c>
      <c r="AL561" s="1" t="s">
        <v>98</v>
      </c>
      <c r="AN561" s="31">
        <v>0</v>
      </c>
      <c r="AT561" s="31">
        <v>0</v>
      </c>
      <c r="AZ561" s="31">
        <v>15</v>
      </c>
      <c r="BA561" s="1">
        <v>7</v>
      </c>
      <c r="BB561" s="1">
        <v>2.5</v>
      </c>
      <c r="BC561" s="1" t="s">
        <v>97</v>
      </c>
      <c r="BD561" s="1" t="s">
        <v>98</v>
      </c>
      <c r="BF561" s="31">
        <v>0</v>
      </c>
      <c r="BL561" s="31">
        <v>0.1</v>
      </c>
      <c r="BM561" s="1">
        <v>0.3</v>
      </c>
      <c r="BN561" s="1">
        <v>0.2</v>
      </c>
      <c r="BO561" s="1" t="s">
        <v>97</v>
      </c>
      <c r="BP561" s="1" t="s">
        <v>98</v>
      </c>
      <c r="BX561" s="31">
        <v>0</v>
      </c>
      <c r="CD561" s="1" t="s">
        <v>399</v>
      </c>
      <c r="CE561" s="1" t="s">
        <v>204</v>
      </c>
      <c r="CL561" s="32">
        <f t="shared" si="37"/>
        <v>100</v>
      </c>
      <c r="CM561" s="1" t="e">
        <f>VLOOKUP(O561,definitions_list_lookup!$K$30:$L$54,2,0)</f>
        <v>#N/A</v>
      </c>
    </row>
    <row r="562" spans="1:91">
      <c r="A562" s="27">
        <v>43308</v>
      </c>
      <c r="B562" s="1" t="s">
        <v>345</v>
      </c>
      <c r="D562" s="1" t="s">
        <v>86</v>
      </c>
      <c r="E562" s="1">
        <v>119</v>
      </c>
      <c r="F562" s="1">
        <v>2</v>
      </c>
      <c r="G562" s="2" t="str">
        <f t="shared" si="35"/>
        <v>119-2</v>
      </c>
      <c r="H562" s="1">
        <v>0</v>
      </c>
      <c r="I562" s="1">
        <v>80</v>
      </c>
      <c r="J562" s="3" t="str">
        <f>IF(((VLOOKUP($G562,Depth_Lookup!$A$3:$J$561,9,0))-(I562/100))&gt;=0,"Good","Too Long")</f>
        <v>Good</v>
      </c>
      <c r="K562" s="28">
        <f>(VLOOKUP($G562,Depth_Lookup!$A$3:$J$561,10,0))+(H562/100)</f>
        <v>273.39</v>
      </c>
      <c r="L562" s="28">
        <f>(VLOOKUP($G562,Depth_Lookup!$A$3:$J$561,10,0))+(I562/100)</f>
        <v>274.19</v>
      </c>
      <c r="M562" s="29" t="s">
        <v>398</v>
      </c>
      <c r="N562" s="1" t="s">
        <v>87</v>
      </c>
      <c r="P562" s="1" t="s">
        <v>202</v>
      </c>
      <c r="Q562" s="2" t="str">
        <f t="shared" si="36"/>
        <v xml:space="preserve"> Harzburgite</v>
      </c>
      <c r="R562" s="1" t="s">
        <v>100</v>
      </c>
      <c r="S562" s="1" t="str">
        <f t="shared" si="39"/>
        <v>Continuous</v>
      </c>
      <c r="V562" s="1" t="s">
        <v>131</v>
      </c>
      <c r="W562" s="30">
        <f>VLOOKUP(V562,definitions_list_lookup!$A$13:$B$19,2,0)</f>
        <v>4</v>
      </c>
      <c r="X562" s="1" t="s">
        <v>94</v>
      </c>
      <c r="Y562" s="1" t="s">
        <v>203</v>
      </c>
      <c r="AD562" s="6" t="s">
        <v>89</v>
      </c>
      <c r="AE562" s="2">
        <f>VLOOKUP(AD562,definitions_list_lookup!$V$13:$W$16,2,0)</f>
        <v>0</v>
      </c>
      <c r="AH562" s="31">
        <v>84.9</v>
      </c>
      <c r="AI562" s="1">
        <v>1.5</v>
      </c>
      <c r="AJ562" s="1">
        <v>1</v>
      </c>
      <c r="AK562" s="1" t="s">
        <v>97</v>
      </c>
      <c r="AL562" s="1" t="s">
        <v>98</v>
      </c>
      <c r="AN562" s="31">
        <v>0</v>
      </c>
      <c r="AT562" s="31">
        <v>0</v>
      </c>
      <c r="AZ562" s="31">
        <v>15</v>
      </c>
      <c r="BA562" s="1">
        <v>7</v>
      </c>
      <c r="BB562" s="1">
        <v>2.5</v>
      </c>
      <c r="BC562" s="1" t="s">
        <v>97</v>
      </c>
      <c r="BD562" s="1" t="s">
        <v>98</v>
      </c>
      <c r="BF562" s="31">
        <v>0</v>
      </c>
      <c r="BL562" s="31">
        <v>0.1</v>
      </c>
      <c r="BM562" s="1">
        <v>0.3</v>
      </c>
      <c r="BN562" s="1">
        <v>0.2</v>
      </c>
      <c r="BO562" s="1" t="s">
        <v>97</v>
      </c>
      <c r="BP562" s="1" t="s">
        <v>98</v>
      </c>
      <c r="BX562" s="31">
        <v>0</v>
      </c>
      <c r="CD562" s="1" t="s">
        <v>399</v>
      </c>
      <c r="CE562" s="1" t="s">
        <v>204</v>
      </c>
      <c r="CL562" s="32">
        <f t="shared" si="37"/>
        <v>100</v>
      </c>
      <c r="CM562" s="1" t="e">
        <f>VLOOKUP(O562,definitions_list_lookup!$K$30:$L$54,2,0)</f>
        <v>#N/A</v>
      </c>
    </row>
    <row r="563" spans="1:91">
      <c r="A563" s="27">
        <v>43308</v>
      </c>
      <c r="B563" s="1" t="s">
        <v>345</v>
      </c>
      <c r="D563" s="1" t="s">
        <v>86</v>
      </c>
      <c r="E563" s="1">
        <v>119</v>
      </c>
      <c r="F563" s="1">
        <v>3</v>
      </c>
      <c r="G563" s="2" t="str">
        <f t="shared" si="35"/>
        <v>119-3</v>
      </c>
      <c r="H563" s="1">
        <v>0</v>
      </c>
      <c r="I563" s="1">
        <v>57</v>
      </c>
      <c r="J563" s="3" t="str">
        <f>IF(((VLOOKUP($G563,Depth_Lookup!$A$3:$J$561,9,0))-(I563/100))&gt;=0,"Good","Too Long")</f>
        <v>Good</v>
      </c>
      <c r="K563" s="28">
        <f>(VLOOKUP($G563,Depth_Lookup!$A$3:$J$561,10,0))+(H563/100)</f>
        <v>274.19</v>
      </c>
      <c r="L563" s="28">
        <f>(VLOOKUP($G563,Depth_Lookup!$A$3:$J$561,10,0))+(I563/100)</f>
        <v>274.76</v>
      </c>
      <c r="M563" s="29" t="s">
        <v>398</v>
      </c>
      <c r="N563" s="1" t="s">
        <v>87</v>
      </c>
      <c r="P563" s="1" t="s">
        <v>202</v>
      </c>
      <c r="Q563" s="2" t="str">
        <f t="shared" si="36"/>
        <v xml:space="preserve"> Harzburgite</v>
      </c>
      <c r="R563" s="1" t="s">
        <v>100</v>
      </c>
      <c r="S563" s="1" t="str">
        <f t="shared" si="39"/>
        <v>Intrusive</v>
      </c>
      <c r="V563" s="1" t="s">
        <v>131</v>
      </c>
      <c r="W563" s="30">
        <f>VLOOKUP(V563,definitions_list_lookup!$A$13:$B$19,2,0)</f>
        <v>4</v>
      </c>
      <c r="X563" s="1" t="s">
        <v>94</v>
      </c>
      <c r="Y563" s="1" t="s">
        <v>203</v>
      </c>
      <c r="AD563" s="6" t="s">
        <v>89</v>
      </c>
      <c r="AE563" s="2">
        <f>VLOOKUP(AD563,definitions_list_lookup!$V$13:$W$16,2,0)</f>
        <v>0</v>
      </c>
      <c r="AH563" s="31">
        <v>84.9</v>
      </c>
      <c r="AI563" s="1">
        <v>1.5</v>
      </c>
      <c r="AJ563" s="1">
        <v>1</v>
      </c>
      <c r="AK563" s="1" t="s">
        <v>97</v>
      </c>
      <c r="AL563" s="1" t="s">
        <v>98</v>
      </c>
      <c r="AN563" s="31">
        <v>0</v>
      </c>
      <c r="AT563" s="31">
        <v>0</v>
      </c>
      <c r="AZ563" s="31">
        <v>15</v>
      </c>
      <c r="BA563" s="1">
        <v>7</v>
      </c>
      <c r="BB563" s="1">
        <v>2.5</v>
      </c>
      <c r="BC563" s="1" t="s">
        <v>97</v>
      </c>
      <c r="BD563" s="1" t="s">
        <v>98</v>
      </c>
      <c r="BF563" s="31">
        <v>0</v>
      </c>
      <c r="BL563" s="31">
        <v>0.1</v>
      </c>
      <c r="BM563" s="1">
        <v>0.3</v>
      </c>
      <c r="BN563" s="1">
        <v>0.2</v>
      </c>
      <c r="BO563" s="1" t="s">
        <v>97</v>
      </c>
      <c r="BP563" s="1" t="s">
        <v>98</v>
      </c>
      <c r="BX563" s="31">
        <v>0</v>
      </c>
      <c r="CD563" s="1" t="s">
        <v>399</v>
      </c>
      <c r="CE563" s="1" t="s">
        <v>204</v>
      </c>
      <c r="CL563" s="32">
        <f t="shared" si="37"/>
        <v>100</v>
      </c>
      <c r="CM563" s="1" t="e">
        <f>VLOOKUP(O563,definitions_list_lookup!$K$30:$L$54,2,0)</f>
        <v>#N/A</v>
      </c>
    </row>
    <row r="564" spans="1:91">
      <c r="A564" s="27">
        <v>43308</v>
      </c>
      <c r="B564" s="1" t="s">
        <v>345</v>
      </c>
      <c r="D564" s="1" t="s">
        <v>86</v>
      </c>
      <c r="E564" s="1">
        <v>119</v>
      </c>
      <c r="F564" s="1">
        <v>3</v>
      </c>
      <c r="G564" s="2" t="str">
        <f t="shared" si="35"/>
        <v>119-3</v>
      </c>
      <c r="H564" s="1">
        <v>57</v>
      </c>
      <c r="I564" s="1">
        <v>65.5</v>
      </c>
      <c r="J564" s="3" t="str">
        <f>IF(((VLOOKUP($G564,Depth_Lookup!$A$3:$J$561,9,0))-(I564/100))&gt;=0,"Good","Too Long")</f>
        <v>Good</v>
      </c>
      <c r="K564" s="28">
        <f>(VLOOKUP($G564,Depth_Lookup!$A$3:$J$561,10,0))+(H564/100)</f>
        <v>274.76</v>
      </c>
      <c r="L564" s="28">
        <f>(VLOOKUP($G564,Depth_Lookup!$A$3:$J$561,10,0))+(I564/100)</f>
        <v>274.84499999999997</v>
      </c>
      <c r="M564" s="29" t="s">
        <v>400</v>
      </c>
      <c r="N564" s="1">
        <v>1</v>
      </c>
      <c r="P564" s="1" t="s">
        <v>130</v>
      </c>
      <c r="Q564" s="2" t="str">
        <f t="shared" si="36"/>
        <v xml:space="preserve"> Olivine gabbro</v>
      </c>
      <c r="R564" s="1" t="s">
        <v>105</v>
      </c>
      <c r="S564" s="1" t="str">
        <f t="shared" si="39"/>
        <v>Intrusive</v>
      </c>
      <c r="T564" s="1" t="s">
        <v>101</v>
      </c>
      <c r="U564" s="1" t="s">
        <v>219</v>
      </c>
      <c r="V564" s="1" t="s">
        <v>112</v>
      </c>
      <c r="W564" s="30">
        <f>VLOOKUP(V564,definitions_list_lookup!$A$13:$B$19,2,0)</f>
        <v>5</v>
      </c>
      <c r="X564" s="1" t="s">
        <v>94</v>
      </c>
      <c r="Y564" s="1" t="s">
        <v>95</v>
      </c>
      <c r="AD564" s="6" t="s">
        <v>89</v>
      </c>
      <c r="AE564" s="2">
        <f>VLOOKUP(AD564,definitions_list_lookup!$V$13:$W$16,2,0)</f>
        <v>0</v>
      </c>
      <c r="AH564" s="31">
        <v>15</v>
      </c>
      <c r="AI564" s="1">
        <v>1.5</v>
      </c>
      <c r="AJ564" s="1">
        <v>1</v>
      </c>
      <c r="AK564" s="1" t="s">
        <v>97</v>
      </c>
      <c r="AL564" s="1" t="s">
        <v>113</v>
      </c>
      <c r="AN564" s="31">
        <v>69.5</v>
      </c>
      <c r="AO564" s="1">
        <v>12</v>
      </c>
      <c r="AP564" s="1">
        <v>7</v>
      </c>
      <c r="AQ564" s="1" t="s">
        <v>118</v>
      </c>
      <c r="AR564" s="1" t="s">
        <v>98</v>
      </c>
      <c r="AT564" s="31">
        <v>15</v>
      </c>
      <c r="AU564" s="1">
        <v>5</v>
      </c>
      <c r="AV564" s="1">
        <v>2</v>
      </c>
      <c r="AW564" s="1" t="s">
        <v>118</v>
      </c>
      <c r="AX564" s="1" t="s">
        <v>98</v>
      </c>
      <c r="AZ564" s="31">
        <v>0</v>
      </c>
      <c r="BF564" s="31">
        <v>0</v>
      </c>
      <c r="BL564" s="31">
        <v>0.5</v>
      </c>
      <c r="BM564" s="1">
        <v>0.1</v>
      </c>
      <c r="BN564" s="1">
        <v>0.1</v>
      </c>
      <c r="BO564" s="1" t="s">
        <v>97</v>
      </c>
      <c r="BP564" s="1" t="s">
        <v>114</v>
      </c>
      <c r="BX564" s="31">
        <v>0</v>
      </c>
      <c r="CD564" s="1" t="s">
        <v>401</v>
      </c>
      <c r="CE564" s="1" t="s">
        <v>354</v>
      </c>
      <c r="CL564" s="32">
        <f t="shared" si="37"/>
        <v>100</v>
      </c>
      <c r="CM564" s="1" t="e">
        <f>VLOOKUP(O564,definitions_list_lookup!$K$30:$L$54,2,0)</f>
        <v>#N/A</v>
      </c>
    </row>
    <row r="565" spans="1:91">
      <c r="A565" s="27">
        <v>43308</v>
      </c>
      <c r="B565" s="1" t="s">
        <v>345</v>
      </c>
      <c r="D565" s="1" t="s">
        <v>86</v>
      </c>
      <c r="E565" s="1">
        <v>119</v>
      </c>
      <c r="F565" s="1">
        <v>3</v>
      </c>
      <c r="G565" s="2" t="str">
        <f t="shared" si="35"/>
        <v>119-3</v>
      </c>
      <c r="H565" s="1">
        <v>65.5</v>
      </c>
      <c r="I565" s="1">
        <v>85</v>
      </c>
      <c r="J565" s="3" t="str">
        <f>IF(((VLOOKUP($G565,Depth_Lookup!$A$3:$J$561,9,0))-(I565/100))&gt;=0,"Good","Too Long")</f>
        <v>Good</v>
      </c>
      <c r="K565" s="28">
        <f>(VLOOKUP($G565,Depth_Lookup!$A$3:$J$561,10,0))+(H565/100)</f>
        <v>274.84499999999997</v>
      </c>
      <c r="L565" s="28">
        <f>(VLOOKUP($G565,Depth_Lookup!$A$3:$J$561,10,0))+(I565/100)</f>
        <v>275.04000000000002</v>
      </c>
      <c r="M565" s="29" t="s">
        <v>402</v>
      </c>
      <c r="N565" s="1">
        <v>4</v>
      </c>
      <c r="P565" s="1" t="s">
        <v>202</v>
      </c>
      <c r="Q565" s="2" t="str">
        <f t="shared" si="36"/>
        <v xml:space="preserve"> Harzburgite</v>
      </c>
      <c r="R565" s="1" t="s">
        <v>105</v>
      </c>
      <c r="S565" s="1" t="str">
        <f>R569</f>
        <v>Intrusive</v>
      </c>
      <c r="T565" s="1" t="s">
        <v>121</v>
      </c>
      <c r="U565" s="1" t="s">
        <v>219</v>
      </c>
      <c r="V565" s="1" t="s">
        <v>131</v>
      </c>
      <c r="W565" s="30">
        <f>VLOOKUP(V565,definitions_list_lookup!$A$13:$B$19,2,0)</f>
        <v>4</v>
      </c>
      <c r="X565" s="1" t="s">
        <v>94</v>
      </c>
      <c r="Y565" s="1" t="s">
        <v>203</v>
      </c>
      <c r="AD565" s="6" t="s">
        <v>89</v>
      </c>
      <c r="AE565" s="2">
        <f>VLOOKUP(AD565,definitions_list_lookup!$V$13:$W$16,2,0)</f>
        <v>0</v>
      </c>
      <c r="AH565" s="31">
        <v>84.9</v>
      </c>
      <c r="AI565" s="1">
        <v>2</v>
      </c>
      <c r="AJ565" s="1">
        <v>1</v>
      </c>
      <c r="AK565" s="1" t="s">
        <v>97</v>
      </c>
      <c r="AL565" s="1" t="s">
        <v>98</v>
      </c>
      <c r="AN565" s="31">
        <v>0</v>
      </c>
      <c r="AT565" s="31">
        <v>0</v>
      </c>
      <c r="AZ565" s="31">
        <v>15</v>
      </c>
      <c r="BA565" s="1">
        <v>5</v>
      </c>
      <c r="BB565" s="1">
        <v>2.5</v>
      </c>
      <c r="BC565" s="1" t="s">
        <v>97</v>
      </c>
      <c r="BD565" s="1" t="s">
        <v>98</v>
      </c>
      <c r="BF565" s="31">
        <v>0</v>
      </c>
      <c r="BL565" s="31">
        <v>0.1</v>
      </c>
      <c r="BM565" s="1">
        <v>0.5</v>
      </c>
      <c r="BN565" s="1">
        <v>0.2</v>
      </c>
      <c r="BO565" s="1" t="s">
        <v>97</v>
      </c>
      <c r="BP565" s="1" t="s">
        <v>98</v>
      </c>
      <c r="BX565" s="31">
        <v>0</v>
      </c>
      <c r="CE565" s="1" t="s">
        <v>204</v>
      </c>
      <c r="CL565" s="32">
        <f t="shared" si="37"/>
        <v>100</v>
      </c>
      <c r="CM565" s="1" t="e">
        <f>VLOOKUP(O565,definitions_list_lookup!$K$30:$L$54,2,0)</f>
        <v>#N/A</v>
      </c>
    </row>
    <row r="566" spans="1:91">
      <c r="A566" s="27">
        <v>43308</v>
      </c>
      <c r="B566" s="1" t="s">
        <v>345</v>
      </c>
      <c r="D566" s="1" t="s">
        <v>86</v>
      </c>
      <c r="E566" s="1">
        <v>119</v>
      </c>
      <c r="F566" s="1">
        <v>4</v>
      </c>
      <c r="G566" s="2" t="str">
        <f t="shared" si="35"/>
        <v>119-4</v>
      </c>
      <c r="H566" s="1">
        <v>0</v>
      </c>
      <c r="I566" s="1">
        <v>56.5</v>
      </c>
      <c r="J566" s="3" t="str">
        <f>IF(((VLOOKUP($G566,Depth_Lookup!$A$3:$J$561,9,0))-(I566/100))&gt;=0,"Good","Too Long")</f>
        <v>Good</v>
      </c>
      <c r="K566" s="28">
        <f>(VLOOKUP($G566,Depth_Lookup!$A$3:$J$561,10,0))+(H566/100)</f>
        <v>275.04000000000002</v>
      </c>
      <c r="L566" s="28">
        <f>(VLOOKUP($G566,Depth_Lookup!$A$3:$J$561,10,0))+(I566/100)</f>
        <v>275.60500000000002</v>
      </c>
      <c r="M566" s="29" t="s">
        <v>402</v>
      </c>
      <c r="N566" s="1">
        <v>4</v>
      </c>
      <c r="P566" s="1" t="s">
        <v>202</v>
      </c>
      <c r="Q566" s="2" t="str">
        <f t="shared" si="36"/>
        <v xml:space="preserve"> Harzburgite</v>
      </c>
      <c r="R566" s="1" t="s">
        <v>100</v>
      </c>
      <c r="S566" s="1" t="str">
        <f>R570</f>
        <v>Intrusive</v>
      </c>
      <c r="V566" s="1" t="s">
        <v>131</v>
      </c>
      <c r="W566" s="30">
        <f>VLOOKUP(V566,definitions_list_lookup!$A$13:$B$19,2,0)</f>
        <v>4</v>
      </c>
      <c r="X566" s="1" t="s">
        <v>94</v>
      </c>
      <c r="Y566" s="1" t="s">
        <v>203</v>
      </c>
      <c r="AD566" s="6" t="s">
        <v>89</v>
      </c>
      <c r="AE566" s="2">
        <f>VLOOKUP(AD566,definitions_list_lookup!$V$13:$W$16,2,0)</f>
        <v>0</v>
      </c>
      <c r="AH566" s="31">
        <v>84.9</v>
      </c>
      <c r="AI566" s="1">
        <v>2</v>
      </c>
      <c r="AJ566" s="1">
        <v>1</v>
      </c>
      <c r="AK566" s="1" t="s">
        <v>97</v>
      </c>
      <c r="AL566" s="1" t="s">
        <v>98</v>
      </c>
      <c r="AN566" s="31">
        <v>0</v>
      </c>
      <c r="AT566" s="31">
        <v>0</v>
      </c>
      <c r="AZ566" s="31">
        <v>15</v>
      </c>
      <c r="BA566" s="1">
        <v>5</v>
      </c>
      <c r="BB566" s="1">
        <v>2.5</v>
      </c>
      <c r="BC566" s="1" t="s">
        <v>97</v>
      </c>
      <c r="BD566" s="1" t="s">
        <v>98</v>
      </c>
      <c r="BF566" s="31">
        <v>0</v>
      </c>
      <c r="BL566" s="31">
        <v>0.1</v>
      </c>
      <c r="BM566" s="1">
        <v>0.5</v>
      </c>
      <c r="BN566" s="1">
        <v>0.2</v>
      </c>
      <c r="BO566" s="1" t="s">
        <v>97</v>
      </c>
      <c r="BP566" s="1" t="s">
        <v>98</v>
      </c>
      <c r="BX566" s="31">
        <v>0</v>
      </c>
      <c r="CE566" s="1" t="s">
        <v>204</v>
      </c>
      <c r="CL566" s="32">
        <f t="shared" si="37"/>
        <v>100</v>
      </c>
      <c r="CM566" s="1" t="e">
        <f>VLOOKUP(O566,definitions_list_lookup!$K$30:$L$54,2,0)</f>
        <v>#N/A</v>
      </c>
    </row>
    <row r="567" spans="1:91">
      <c r="A567" s="27">
        <v>43308</v>
      </c>
      <c r="B567" s="1" t="s">
        <v>345</v>
      </c>
      <c r="D567" s="1" t="s">
        <v>86</v>
      </c>
      <c r="E567" s="1">
        <v>120</v>
      </c>
      <c r="F567" s="1">
        <v>1</v>
      </c>
      <c r="G567" s="2" t="str">
        <f t="shared" si="35"/>
        <v>120-1</v>
      </c>
      <c r="H567" s="1">
        <v>0</v>
      </c>
      <c r="I567" s="1">
        <v>42</v>
      </c>
      <c r="J567" s="3" t="str">
        <f>IF(((VLOOKUP($G567,Depth_Lookup!$A$3:$J$561,9,0))-(I567/100))&gt;=0,"Good","Too Long")</f>
        <v>Good</v>
      </c>
      <c r="K567" s="28">
        <f>(VLOOKUP($G567,Depth_Lookup!$A$3:$J$561,10,0))+(H567/100)</f>
        <v>275.60000000000002</v>
      </c>
      <c r="L567" s="28">
        <f>(VLOOKUP($G567,Depth_Lookup!$A$3:$J$561,10,0))+(I567/100)</f>
        <v>276.02000000000004</v>
      </c>
      <c r="M567" s="29" t="s">
        <v>402</v>
      </c>
      <c r="N567" s="1">
        <v>4</v>
      </c>
      <c r="P567" s="1" t="s">
        <v>202</v>
      </c>
      <c r="Q567" s="2" t="str">
        <f t="shared" si="36"/>
        <v xml:space="preserve"> Harzburgite</v>
      </c>
      <c r="R567" s="1" t="s">
        <v>100</v>
      </c>
      <c r="S567" s="1" t="str">
        <f>R571</f>
        <v>Continuous</v>
      </c>
      <c r="V567" s="1" t="s">
        <v>131</v>
      </c>
      <c r="W567" s="30">
        <f>VLOOKUP(V567,definitions_list_lookup!$A$13:$B$19,2,0)</f>
        <v>4</v>
      </c>
      <c r="X567" s="1" t="s">
        <v>94</v>
      </c>
      <c r="Y567" s="1" t="s">
        <v>203</v>
      </c>
      <c r="AD567" s="6" t="s">
        <v>89</v>
      </c>
      <c r="AE567" s="2">
        <f>VLOOKUP(AD567,definitions_list_lookup!$V$13:$W$16,2,0)</f>
        <v>0</v>
      </c>
      <c r="AH567" s="31">
        <v>84.9</v>
      </c>
      <c r="AI567" s="1">
        <v>2</v>
      </c>
      <c r="AJ567" s="1">
        <v>1</v>
      </c>
      <c r="AK567" s="1" t="s">
        <v>97</v>
      </c>
      <c r="AL567" s="1" t="s">
        <v>98</v>
      </c>
      <c r="AN567" s="31">
        <v>0</v>
      </c>
      <c r="AT567" s="31">
        <v>0</v>
      </c>
      <c r="AZ567" s="31">
        <v>15</v>
      </c>
      <c r="BA567" s="1">
        <v>5</v>
      </c>
      <c r="BB567" s="1">
        <v>2.5</v>
      </c>
      <c r="BC567" s="1" t="s">
        <v>97</v>
      </c>
      <c r="BD567" s="1" t="s">
        <v>98</v>
      </c>
      <c r="BF567" s="31">
        <v>0</v>
      </c>
      <c r="BL567" s="31">
        <v>0.1</v>
      </c>
      <c r="BM567" s="1">
        <v>0.5</v>
      </c>
      <c r="BN567" s="1">
        <v>0.2</v>
      </c>
      <c r="BO567" s="1" t="s">
        <v>97</v>
      </c>
      <c r="BP567" s="1" t="s">
        <v>98</v>
      </c>
      <c r="BX567" s="31">
        <v>0</v>
      </c>
      <c r="CE567" s="1" t="s">
        <v>204</v>
      </c>
      <c r="CL567" s="32">
        <f t="shared" si="37"/>
        <v>100</v>
      </c>
      <c r="CM567" s="1" t="e">
        <f>VLOOKUP(O567,definitions_list_lookup!$K$30:$L$54,2,0)</f>
        <v>#N/A</v>
      </c>
    </row>
    <row r="568" spans="1:91">
      <c r="A568" s="27">
        <v>43308</v>
      </c>
      <c r="B568" s="1" t="s">
        <v>345</v>
      </c>
      <c r="D568" s="1" t="s">
        <v>86</v>
      </c>
      <c r="E568" s="1">
        <v>120</v>
      </c>
      <c r="F568" s="1">
        <v>2</v>
      </c>
      <c r="G568" s="2" t="str">
        <f t="shared" si="35"/>
        <v>120-2</v>
      </c>
      <c r="H568" s="1">
        <v>0</v>
      </c>
      <c r="I568" s="1">
        <v>24</v>
      </c>
      <c r="J568" s="3" t="str">
        <f>IF(((VLOOKUP($G568,Depth_Lookup!$A$3:$J$561,9,0))-(I568/100))&gt;=0,"Good","Too Long")</f>
        <v>Good</v>
      </c>
      <c r="K568" s="28">
        <f>(VLOOKUP($G568,Depth_Lookup!$A$3:$J$561,10,0))+(H568/100)</f>
        <v>276.02</v>
      </c>
      <c r="L568" s="28">
        <f>(VLOOKUP($G568,Depth_Lookup!$A$3:$J$561,10,0))+(I568/100)</f>
        <v>276.26</v>
      </c>
      <c r="M568" s="29" t="s">
        <v>402</v>
      </c>
      <c r="N568" s="1">
        <v>4</v>
      </c>
      <c r="P568" s="1" t="s">
        <v>202</v>
      </c>
      <c r="Q568" s="2" t="str">
        <f t="shared" si="36"/>
        <v xml:space="preserve"> Harzburgite</v>
      </c>
      <c r="R568" s="1" t="s">
        <v>100</v>
      </c>
      <c r="S568" s="1" t="str">
        <f>R572</f>
        <v>Intrusive</v>
      </c>
      <c r="V568" s="1" t="s">
        <v>131</v>
      </c>
      <c r="W568" s="30">
        <f>VLOOKUP(V568,definitions_list_lookup!$A$13:$B$19,2,0)</f>
        <v>4</v>
      </c>
      <c r="X568" s="1" t="s">
        <v>94</v>
      </c>
      <c r="Y568" s="1" t="s">
        <v>203</v>
      </c>
      <c r="AD568" s="6" t="s">
        <v>89</v>
      </c>
      <c r="AE568" s="2">
        <f>VLOOKUP(AD568,definitions_list_lookup!$V$13:$W$16,2,0)</f>
        <v>0</v>
      </c>
      <c r="AH568" s="31">
        <v>84.9</v>
      </c>
      <c r="AI568" s="1">
        <v>2</v>
      </c>
      <c r="AJ568" s="1">
        <v>1</v>
      </c>
      <c r="AK568" s="1" t="s">
        <v>97</v>
      </c>
      <c r="AL568" s="1" t="s">
        <v>98</v>
      </c>
      <c r="AN568" s="31">
        <v>0</v>
      </c>
      <c r="AT568" s="31">
        <v>0</v>
      </c>
      <c r="AZ568" s="31">
        <v>15</v>
      </c>
      <c r="BA568" s="1">
        <v>5</v>
      </c>
      <c r="BB568" s="1">
        <v>2.5</v>
      </c>
      <c r="BC568" s="1" t="s">
        <v>97</v>
      </c>
      <c r="BD568" s="1" t="s">
        <v>98</v>
      </c>
      <c r="BF568" s="31">
        <v>0</v>
      </c>
      <c r="BL568" s="31">
        <v>0.1</v>
      </c>
      <c r="BM568" s="1">
        <v>0.5</v>
      </c>
      <c r="BN568" s="1">
        <v>0.2</v>
      </c>
      <c r="BO568" s="1" t="s">
        <v>97</v>
      </c>
      <c r="BP568" s="1" t="s">
        <v>98</v>
      </c>
      <c r="BX568" s="31">
        <v>0</v>
      </c>
      <c r="CE568" s="1" t="s">
        <v>204</v>
      </c>
      <c r="CL568" s="32">
        <f t="shared" si="37"/>
        <v>100</v>
      </c>
      <c r="CM568" s="1" t="e">
        <f>VLOOKUP(O568,definitions_list_lookup!$K$30:$L$54,2,0)</f>
        <v>#N/A</v>
      </c>
    </row>
    <row r="569" spans="1:91">
      <c r="A569" s="27">
        <v>43308</v>
      </c>
      <c r="B569" s="1" t="s">
        <v>345</v>
      </c>
      <c r="D569" s="1" t="s">
        <v>86</v>
      </c>
      <c r="E569" s="1">
        <v>120</v>
      </c>
      <c r="F569" s="1">
        <v>2</v>
      </c>
      <c r="G569" s="2" t="str">
        <f t="shared" si="35"/>
        <v>120-2</v>
      </c>
      <c r="H569" s="1">
        <v>24</v>
      </c>
      <c r="I569" s="1">
        <v>25</v>
      </c>
      <c r="J569" s="3" t="str">
        <f>IF(((VLOOKUP($G569,Depth_Lookup!$A$3:$J$561,9,0))-(I569/100))&gt;=0,"Good","Too Long")</f>
        <v>Good</v>
      </c>
      <c r="K569" s="28">
        <f>(VLOOKUP($G569,Depth_Lookup!$A$3:$J$561,10,0))+(H569/100)</f>
        <v>276.26</v>
      </c>
      <c r="L569" s="28">
        <f>(VLOOKUP($G569,Depth_Lookup!$A$3:$J$561,10,0))+(I569/100)</f>
        <v>276.27</v>
      </c>
      <c r="M569" s="29" t="s">
        <v>403</v>
      </c>
      <c r="N569" s="1">
        <v>1</v>
      </c>
      <c r="O569" s="1" t="s">
        <v>254</v>
      </c>
      <c r="P569" s="1" t="s">
        <v>404</v>
      </c>
      <c r="Q569" s="2" t="str">
        <f t="shared" si="36"/>
        <v>Olivine-bearing  Clinopyroxenite</v>
      </c>
      <c r="R569" s="1" t="s">
        <v>105</v>
      </c>
      <c r="S569" s="1" t="str">
        <f>R567</f>
        <v>Continuous</v>
      </c>
      <c r="T569" s="1" t="s">
        <v>101</v>
      </c>
      <c r="U569" s="1" t="s">
        <v>102</v>
      </c>
      <c r="V569" s="1" t="s">
        <v>93</v>
      </c>
      <c r="W569" s="30">
        <f>VLOOKUP(V569,definitions_list_lookup!$A$13:$B$19,2,0)</f>
        <v>3</v>
      </c>
      <c r="X569" s="1" t="s">
        <v>94</v>
      </c>
      <c r="Y569" s="1" t="s">
        <v>95</v>
      </c>
      <c r="AD569" s="6" t="s">
        <v>89</v>
      </c>
      <c r="AE569" s="2">
        <f>VLOOKUP(AD569,definitions_list_lookup!$V$13:$W$16,2,0)</f>
        <v>0</v>
      </c>
      <c r="AH569" s="31">
        <v>5</v>
      </c>
      <c r="AI569" s="1">
        <v>1</v>
      </c>
      <c r="AJ569" s="1">
        <v>0.5</v>
      </c>
      <c r="AK569" s="1" t="s">
        <v>97</v>
      </c>
      <c r="AL569" s="1" t="s">
        <v>98</v>
      </c>
      <c r="AN569" s="31">
        <v>0</v>
      </c>
      <c r="AT569" s="31">
        <v>95</v>
      </c>
      <c r="AU569" s="1">
        <v>1</v>
      </c>
      <c r="AV569" s="1">
        <v>0.2</v>
      </c>
      <c r="AW569" s="1" t="s">
        <v>97</v>
      </c>
      <c r="AX569" s="1" t="s">
        <v>98</v>
      </c>
      <c r="AZ569" s="31">
        <v>0</v>
      </c>
      <c r="BF569" s="31">
        <v>0</v>
      </c>
      <c r="BL569" s="31">
        <v>0</v>
      </c>
      <c r="BX569" s="31">
        <v>0</v>
      </c>
      <c r="CE569" s="1" t="s">
        <v>405</v>
      </c>
      <c r="CL569" s="32">
        <f t="shared" si="37"/>
        <v>100</v>
      </c>
      <c r="CM569" s="1" t="str">
        <f>VLOOKUP(O569,definitions_list_lookup!$K$30:$L$54,2,0)</f>
        <v>Ol-b</v>
      </c>
    </row>
    <row r="570" spans="1:91">
      <c r="A570" s="27">
        <v>43308</v>
      </c>
      <c r="B570" s="1" t="s">
        <v>345</v>
      </c>
      <c r="D570" s="1" t="s">
        <v>86</v>
      </c>
      <c r="E570" s="1">
        <v>120</v>
      </c>
      <c r="F570" s="1">
        <v>2</v>
      </c>
      <c r="G570" s="2" t="str">
        <f t="shared" si="35"/>
        <v>120-2</v>
      </c>
      <c r="H570" s="1">
        <v>25</v>
      </c>
      <c r="I570" s="1">
        <v>94.5</v>
      </c>
      <c r="J570" s="3" t="str">
        <f>IF(((VLOOKUP($G570,Depth_Lookup!$A$3:$J$561,9,0))-(I570/100))&gt;=0,"Good","Too Long")</f>
        <v>Good</v>
      </c>
      <c r="K570" s="28">
        <f>(VLOOKUP($G570,Depth_Lookup!$A$3:$J$561,10,0))+(H570/100)</f>
        <v>276.27</v>
      </c>
      <c r="L570" s="28">
        <f>(VLOOKUP($G570,Depth_Lookup!$A$3:$J$561,10,0))+(I570/100)</f>
        <v>276.96499999999997</v>
      </c>
      <c r="M570" s="29" t="s">
        <v>406</v>
      </c>
      <c r="N570" s="1">
        <v>2</v>
      </c>
      <c r="P570" s="1" t="s">
        <v>202</v>
      </c>
      <c r="Q570" s="2" t="str">
        <f t="shared" si="36"/>
        <v xml:space="preserve"> Harzburgite</v>
      </c>
      <c r="R570" s="1" t="s">
        <v>105</v>
      </c>
      <c r="S570" s="1" t="str">
        <f t="shared" ref="S570:S601" si="40">R571</f>
        <v>Continuous</v>
      </c>
      <c r="T570" s="1" t="s">
        <v>101</v>
      </c>
      <c r="U570" s="1" t="s">
        <v>102</v>
      </c>
      <c r="V570" s="1" t="s">
        <v>131</v>
      </c>
      <c r="W570" s="30">
        <f>VLOOKUP(V570,definitions_list_lookup!$A$13:$B$19,2,0)</f>
        <v>4</v>
      </c>
      <c r="X570" s="1" t="s">
        <v>94</v>
      </c>
      <c r="Y570" s="1" t="s">
        <v>203</v>
      </c>
      <c r="AD570" s="6" t="s">
        <v>89</v>
      </c>
      <c r="AE570" s="2">
        <f>VLOOKUP(AD570,definitions_list_lookup!$V$13:$W$16,2,0)</f>
        <v>0</v>
      </c>
      <c r="AH570" s="31">
        <v>84.4</v>
      </c>
      <c r="AI570" s="1">
        <v>2</v>
      </c>
      <c r="AJ570" s="1">
        <v>1.5</v>
      </c>
      <c r="AK570" s="1" t="s">
        <v>97</v>
      </c>
      <c r="AL570" s="1" t="s">
        <v>98</v>
      </c>
      <c r="AN570" s="31">
        <v>0</v>
      </c>
      <c r="AT570" s="31">
        <v>0</v>
      </c>
      <c r="AZ570" s="31">
        <v>15</v>
      </c>
      <c r="BA570" s="1">
        <v>6</v>
      </c>
      <c r="BB570" s="1">
        <v>2.5</v>
      </c>
      <c r="BC570" s="1" t="s">
        <v>97</v>
      </c>
      <c r="BD570" s="1" t="s">
        <v>98</v>
      </c>
      <c r="BF570" s="31">
        <v>0</v>
      </c>
      <c r="BL570" s="31">
        <v>0.5</v>
      </c>
      <c r="BM570" s="1">
        <v>0.3</v>
      </c>
      <c r="BN570" s="1">
        <v>0.2</v>
      </c>
      <c r="BO570" s="1" t="s">
        <v>97</v>
      </c>
      <c r="BP570" s="1" t="s">
        <v>98</v>
      </c>
      <c r="BX570" s="31">
        <v>0.1</v>
      </c>
      <c r="BY570" s="1">
        <v>0.1</v>
      </c>
      <c r="BZ570" s="1">
        <v>0.1</v>
      </c>
      <c r="CA570" s="1" t="s">
        <v>97</v>
      </c>
      <c r="CB570" s="1" t="s">
        <v>98</v>
      </c>
      <c r="CE570" s="1" t="s">
        <v>204</v>
      </c>
      <c r="CL570" s="32">
        <f t="shared" si="37"/>
        <v>100</v>
      </c>
      <c r="CM570" s="1" t="e">
        <f>VLOOKUP(O570,definitions_list_lookup!$K$30:$L$54,2,0)</f>
        <v>#N/A</v>
      </c>
    </row>
    <row r="571" spans="1:91">
      <c r="A571" s="27">
        <v>43308</v>
      </c>
      <c r="B571" s="1" t="s">
        <v>345</v>
      </c>
      <c r="D571" s="1" t="s">
        <v>86</v>
      </c>
      <c r="E571" s="1">
        <v>120</v>
      </c>
      <c r="F571" s="1">
        <v>3</v>
      </c>
      <c r="G571" s="2" t="str">
        <f t="shared" si="35"/>
        <v>120-3</v>
      </c>
      <c r="H571" s="1">
        <v>0</v>
      </c>
      <c r="I571" s="1">
        <v>6</v>
      </c>
      <c r="J571" s="3" t="str">
        <f>IF(((VLOOKUP($G571,Depth_Lookup!$A$3:$J$561,9,0))-(I571/100))&gt;=0,"Good","Too Long")</f>
        <v>Good</v>
      </c>
      <c r="K571" s="28">
        <f>(VLOOKUP($G571,Depth_Lookup!$A$3:$J$561,10,0))+(H571/100)</f>
        <v>276.96499999999997</v>
      </c>
      <c r="L571" s="28">
        <f>(VLOOKUP($G571,Depth_Lookup!$A$3:$J$561,10,0))+(I571/100)</f>
        <v>277.02499999999998</v>
      </c>
      <c r="M571" s="29" t="s">
        <v>406</v>
      </c>
      <c r="N571" s="1">
        <v>2</v>
      </c>
      <c r="P571" s="1" t="s">
        <v>202</v>
      </c>
      <c r="Q571" s="2" t="str">
        <f t="shared" si="36"/>
        <v xml:space="preserve"> Harzburgite</v>
      </c>
      <c r="R571" s="1" t="s">
        <v>100</v>
      </c>
      <c r="S571" s="1" t="str">
        <f t="shared" si="40"/>
        <v>Intrusive</v>
      </c>
      <c r="V571" s="1" t="s">
        <v>131</v>
      </c>
      <c r="W571" s="30">
        <f>VLOOKUP(V571,definitions_list_lookup!$A$13:$B$19,2,0)</f>
        <v>4</v>
      </c>
      <c r="X571" s="1" t="s">
        <v>94</v>
      </c>
      <c r="Y571" s="1" t="s">
        <v>203</v>
      </c>
      <c r="AD571" s="6" t="s">
        <v>89</v>
      </c>
      <c r="AE571" s="2">
        <f>VLOOKUP(AD571,definitions_list_lookup!$V$13:$W$16,2,0)</f>
        <v>0</v>
      </c>
      <c r="AH571" s="31">
        <v>84.4</v>
      </c>
      <c r="AI571" s="1">
        <v>2</v>
      </c>
      <c r="AJ571" s="1">
        <v>1.5</v>
      </c>
      <c r="AK571" s="1" t="s">
        <v>97</v>
      </c>
      <c r="AL571" s="1" t="s">
        <v>98</v>
      </c>
      <c r="AN571" s="31">
        <v>0</v>
      </c>
      <c r="AT571" s="31">
        <v>0</v>
      </c>
      <c r="AZ571" s="31">
        <v>15</v>
      </c>
      <c r="BA571" s="1">
        <v>6</v>
      </c>
      <c r="BB571" s="1">
        <v>2.5</v>
      </c>
      <c r="BC571" s="1" t="s">
        <v>97</v>
      </c>
      <c r="BD571" s="1" t="s">
        <v>98</v>
      </c>
      <c r="BF571" s="31">
        <v>0</v>
      </c>
      <c r="BL571" s="31">
        <v>0.5</v>
      </c>
      <c r="BM571" s="1">
        <v>0.3</v>
      </c>
      <c r="BN571" s="1">
        <v>0.2</v>
      </c>
      <c r="BO571" s="1" t="s">
        <v>97</v>
      </c>
      <c r="BP571" s="1" t="s">
        <v>98</v>
      </c>
      <c r="BX571" s="31">
        <v>0.1</v>
      </c>
      <c r="BY571" s="1">
        <v>0.1</v>
      </c>
      <c r="BZ571" s="1">
        <v>0.1</v>
      </c>
      <c r="CA571" s="1" t="s">
        <v>97</v>
      </c>
      <c r="CB571" s="1" t="s">
        <v>98</v>
      </c>
      <c r="CE571" s="1" t="s">
        <v>204</v>
      </c>
      <c r="CL571" s="32">
        <f t="shared" si="37"/>
        <v>100</v>
      </c>
      <c r="CM571" s="1" t="e">
        <f>VLOOKUP(O571,definitions_list_lookup!$K$30:$L$54,2,0)</f>
        <v>#N/A</v>
      </c>
    </row>
    <row r="572" spans="1:91">
      <c r="A572" s="27">
        <v>43308</v>
      </c>
      <c r="B572" s="1" t="s">
        <v>345</v>
      </c>
      <c r="D572" s="1" t="s">
        <v>86</v>
      </c>
      <c r="E572" s="1">
        <v>120</v>
      </c>
      <c r="F572" s="1">
        <v>3</v>
      </c>
      <c r="G572" s="2" t="str">
        <f t="shared" si="35"/>
        <v>120-3</v>
      </c>
      <c r="H572" s="1">
        <v>6</v>
      </c>
      <c r="I572" s="1">
        <v>7</v>
      </c>
      <c r="J572" s="3" t="str">
        <f>IF(((VLOOKUP($G572,Depth_Lookup!$A$3:$J$561,9,0))-(I572/100))&gt;=0,"Good","Too Long")</f>
        <v>Good</v>
      </c>
      <c r="K572" s="28">
        <f>(VLOOKUP($G572,Depth_Lookup!$A$3:$J$561,10,0))+(H572/100)</f>
        <v>277.02499999999998</v>
      </c>
      <c r="L572" s="28">
        <f>(VLOOKUP($G572,Depth_Lookup!$A$3:$J$561,10,0))+(I572/100)</f>
        <v>277.03499999999997</v>
      </c>
      <c r="M572" s="29" t="s">
        <v>407</v>
      </c>
      <c r="N572" s="1">
        <v>1</v>
      </c>
      <c r="P572" s="1" t="s">
        <v>214</v>
      </c>
      <c r="Q572" s="2" t="str">
        <f t="shared" si="36"/>
        <v xml:space="preserve"> Websterite</v>
      </c>
      <c r="R572" s="1" t="s">
        <v>105</v>
      </c>
      <c r="S572" s="1" t="str">
        <f t="shared" si="40"/>
        <v>Intrusive</v>
      </c>
      <c r="T572" s="1" t="s">
        <v>101</v>
      </c>
      <c r="U572" s="1" t="s">
        <v>102</v>
      </c>
      <c r="V572" s="1" t="s">
        <v>131</v>
      </c>
      <c r="W572" s="30">
        <f>VLOOKUP(V572,definitions_list_lookup!$A$13:$B$19,2,0)</f>
        <v>4</v>
      </c>
      <c r="X572" s="1" t="s">
        <v>94</v>
      </c>
      <c r="Y572" s="1" t="s">
        <v>95</v>
      </c>
      <c r="AD572" s="6" t="s">
        <v>89</v>
      </c>
      <c r="AE572" s="2">
        <f>VLOOKUP(AD572,definitions_list_lookup!$V$13:$W$16,2,0)</f>
        <v>0</v>
      </c>
      <c r="AH572" s="31">
        <v>0</v>
      </c>
      <c r="AN572" s="31">
        <v>0</v>
      </c>
      <c r="AT572" s="31">
        <v>90</v>
      </c>
      <c r="AU572" s="1">
        <v>4</v>
      </c>
      <c r="AV572" s="1">
        <v>1</v>
      </c>
      <c r="AW572" s="1" t="s">
        <v>97</v>
      </c>
      <c r="AX572" s="1" t="s">
        <v>98</v>
      </c>
      <c r="AZ572" s="31">
        <v>10</v>
      </c>
      <c r="BA572" s="1">
        <v>2</v>
      </c>
      <c r="BB572" s="1">
        <v>1.5</v>
      </c>
      <c r="BC572" s="1" t="s">
        <v>97</v>
      </c>
      <c r="BD572" s="1" t="s">
        <v>114</v>
      </c>
      <c r="BF572" s="31">
        <v>0</v>
      </c>
      <c r="BL572" s="31">
        <v>0</v>
      </c>
      <c r="BX572" s="31">
        <v>0</v>
      </c>
      <c r="CE572" s="1" t="s">
        <v>386</v>
      </c>
      <c r="CL572" s="32">
        <f t="shared" si="37"/>
        <v>100</v>
      </c>
      <c r="CM572" s="1" t="e">
        <f>VLOOKUP(O572,definitions_list_lookup!$K$30:$L$54,2,0)</f>
        <v>#N/A</v>
      </c>
    </row>
    <row r="573" spans="1:91">
      <c r="A573" s="27">
        <v>43308</v>
      </c>
      <c r="B573" s="1" t="s">
        <v>345</v>
      </c>
      <c r="D573" s="1" t="s">
        <v>86</v>
      </c>
      <c r="E573" s="1">
        <v>120</v>
      </c>
      <c r="F573" s="1">
        <v>3</v>
      </c>
      <c r="G573" s="2" t="str">
        <f t="shared" si="35"/>
        <v>120-3</v>
      </c>
      <c r="H573" s="1">
        <v>7</v>
      </c>
      <c r="I573" s="1">
        <v>85</v>
      </c>
      <c r="J573" s="3" t="str">
        <f>IF(((VLOOKUP($G573,Depth_Lookup!$A$3:$J$561,9,0))-(I573/100))&gt;=0,"Good","Too Long")</f>
        <v>Good</v>
      </c>
      <c r="K573" s="28">
        <f>(VLOOKUP($G573,Depth_Lookup!$A$3:$J$561,10,0))+(H573/100)</f>
        <v>277.03499999999997</v>
      </c>
      <c r="L573" s="28">
        <f>(VLOOKUP($G573,Depth_Lookup!$A$3:$J$561,10,0))+(I573/100)</f>
        <v>277.815</v>
      </c>
      <c r="M573" s="29" t="s">
        <v>408</v>
      </c>
      <c r="N573" s="1">
        <v>2</v>
      </c>
      <c r="P573" s="1" t="s">
        <v>202</v>
      </c>
      <c r="Q573" s="2" t="str">
        <f t="shared" si="36"/>
        <v xml:space="preserve"> Harzburgite</v>
      </c>
      <c r="R573" s="1" t="s">
        <v>105</v>
      </c>
      <c r="S573" s="1" t="str">
        <f t="shared" si="40"/>
        <v>Continuous</v>
      </c>
      <c r="T573" s="1" t="s">
        <v>101</v>
      </c>
      <c r="U573" s="1" t="s">
        <v>102</v>
      </c>
      <c r="V573" s="1" t="s">
        <v>131</v>
      </c>
      <c r="W573" s="30">
        <f>VLOOKUP(V573,definitions_list_lookup!$A$13:$B$19,2,0)</f>
        <v>4</v>
      </c>
      <c r="X573" s="1" t="s">
        <v>94</v>
      </c>
      <c r="Y573" s="1" t="s">
        <v>203</v>
      </c>
      <c r="AD573" s="6" t="s">
        <v>89</v>
      </c>
      <c r="AE573" s="2">
        <f>VLOOKUP(AD573,definitions_list_lookup!$V$13:$W$16,2,0)</f>
        <v>0</v>
      </c>
      <c r="AH573" s="31">
        <v>84.9</v>
      </c>
      <c r="AI573" s="1">
        <v>2</v>
      </c>
      <c r="AJ573" s="1">
        <v>1.5</v>
      </c>
      <c r="AK573" s="1" t="s">
        <v>97</v>
      </c>
      <c r="AL573" s="1" t="s">
        <v>98</v>
      </c>
      <c r="AN573" s="31">
        <v>0</v>
      </c>
      <c r="AT573" s="31">
        <v>0</v>
      </c>
      <c r="AZ573" s="31">
        <v>15</v>
      </c>
      <c r="BA573" s="1">
        <v>6.5</v>
      </c>
      <c r="BB573" s="1">
        <v>2</v>
      </c>
      <c r="BC573" s="1" t="s">
        <v>97</v>
      </c>
      <c r="BD573" s="1" t="s">
        <v>98</v>
      </c>
      <c r="BF573" s="31">
        <v>0</v>
      </c>
      <c r="BL573" s="31">
        <v>0.1</v>
      </c>
      <c r="BM573" s="1">
        <v>0.3</v>
      </c>
      <c r="BN573" s="1">
        <v>0.2</v>
      </c>
      <c r="BO573" s="1" t="s">
        <v>97</v>
      </c>
      <c r="BP573" s="1" t="s">
        <v>98</v>
      </c>
      <c r="BX573" s="31">
        <v>0</v>
      </c>
      <c r="CE573" s="1" t="s">
        <v>204</v>
      </c>
      <c r="CL573" s="32">
        <f t="shared" si="37"/>
        <v>100</v>
      </c>
      <c r="CM573" s="1" t="e">
        <f>VLOOKUP(O573,definitions_list_lookup!$K$30:$L$54,2,0)</f>
        <v>#N/A</v>
      </c>
    </row>
    <row r="574" spans="1:91">
      <c r="A574" s="27">
        <v>43308</v>
      </c>
      <c r="B574" s="1" t="s">
        <v>345</v>
      </c>
      <c r="D574" s="1" t="s">
        <v>86</v>
      </c>
      <c r="E574" s="1">
        <v>120</v>
      </c>
      <c r="F574" s="1">
        <v>4</v>
      </c>
      <c r="G574" s="2" t="str">
        <f t="shared" si="35"/>
        <v>120-4</v>
      </c>
      <c r="H574" s="1">
        <v>0</v>
      </c>
      <c r="I574" s="1">
        <v>21.5</v>
      </c>
      <c r="J574" s="3" t="str">
        <f>IF(((VLOOKUP($G574,Depth_Lookup!$A$3:$J$561,9,0))-(I574/100))&gt;=0,"Good","Too Long")</f>
        <v>Good</v>
      </c>
      <c r="K574" s="28">
        <f>(VLOOKUP($G574,Depth_Lookup!$A$3:$J$561,10,0))+(H574/100)</f>
        <v>277.815</v>
      </c>
      <c r="L574" s="28">
        <f>(VLOOKUP($G574,Depth_Lookup!$A$3:$J$561,10,0))+(I574/100)</f>
        <v>278.02999999999997</v>
      </c>
      <c r="M574" s="29" t="s">
        <v>408</v>
      </c>
      <c r="N574" s="1">
        <v>2</v>
      </c>
      <c r="P574" s="1" t="s">
        <v>202</v>
      </c>
      <c r="Q574" s="2" t="str">
        <f t="shared" si="36"/>
        <v xml:space="preserve"> Harzburgite</v>
      </c>
      <c r="R574" s="1" t="s">
        <v>100</v>
      </c>
      <c r="S574" s="1" t="str">
        <f t="shared" si="40"/>
        <v>Intrusive</v>
      </c>
      <c r="V574" s="1" t="s">
        <v>131</v>
      </c>
      <c r="W574" s="30">
        <f>VLOOKUP(V574,definitions_list_lookup!$A$13:$B$19,2,0)</f>
        <v>4</v>
      </c>
      <c r="X574" s="1" t="s">
        <v>94</v>
      </c>
      <c r="Y574" s="1" t="s">
        <v>203</v>
      </c>
      <c r="AD574" s="6" t="s">
        <v>89</v>
      </c>
      <c r="AE574" s="2">
        <f>VLOOKUP(AD574,definitions_list_lookup!$V$13:$W$16,2,0)</f>
        <v>0</v>
      </c>
      <c r="AH574" s="31">
        <v>84.9</v>
      </c>
      <c r="AI574" s="1">
        <v>2</v>
      </c>
      <c r="AJ574" s="1">
        <v>1.5</v>
      </c>
      <c r="AK574" s="1" t="s">
        <v>97</v>
      </c>
      <c r="AL574" s="1" t="s">
        <v>98</v>
      </c>
      <c r="AN574" s="31">
        <v>0</v>
      </c>
      <c r="AT574" s="31">
        <v>0</v>
      </c>
      <c r="AZ574" s="31">
        <v>15</v>
      </c>
      <c r="BA574" s="1">
        <v>6.5</v>
      </c>
      <c r="BB574" s="1">
        <v>2</v>
      </c>
      <c r="BC574" s="1" t="s">
        <v>97</v>
      </c>
      <c r="BD574" s="1" t="s">
        <v>98</v>
      </c>
      <c r="BF574" s="31">
        <v>0</v>
      </c>
      <c r="BL574" s="31">
        <v>0.1</v>
      </c>
      <c r="BM574" s="1">
        <v>0.3</v>
      </c>
      <c r="BN574" s="1">
        <v>0.2</v>
      </c>
      <c r="BO574" s="1" t="s">
        <v>97</v>
      </c>
      <c r="BP574" s="1" t="s">
        <v>98</v>
      </c>
      <c r="BX574" s="31">
        <v>0</v>
      </c>
      <c r="CE574" s="1" t="s">
        <v>204</v>
      </c>
      <c r="CL574" s="32">
        <f t="shared" si="37"/>
        <v>100</v>
      </c>
      <c r="CM574" s="1" t="e">
        <f>VLOOKUP(O574,definitions_list_lookup!$K$30:$L$54,2,0)</f>
        <v>#N/A</v>
      </c>
    </row>
    <row r="575" spans="1:91">
      <c r="A575" s="27">
        <v>43308</v>
      </c>
      <c r="B575" s="1" t="s">
        <v>345</v>
      </c>
      <c r="D575" s="1" t="s">
        <v>86</v>
      </c>
      <c r="E575" s="1">
        <v>120</v>
      </c>
      <c r="F575" s="1">
        <v>4</v>
      </c>
      <c r="G575" s="2" t="str">
        <f t="shared" si="35"/>
        <v>120-4</v>
      </c>
      <c r="H575" s="1">
        <v>21.5</v>
      </c>
      <c r="I575" s="1">
        <v>22</v>
      </c>
      <c r="J575" s="3" t="str">
        <f>IF(((VLOOKUP($G575,Depth_Lookup!$A$3:$J$561,9,0))-(I575/100))&gt;=0,"Good","Too Long")</f>
        <v>Good</v>
      </c>
      <c r="K575" s="28">
        <f>(VLOOKUP($G575,Depth_Lookup!$A$3:$J$561,10,0))+(H575/100)</f>
        <v>278.02999999999997</v>
      </c>
      <c r="L575" s="28">
        <f>(VLOOKUP($G575,Depth_Lookup!$A$3:$J$561,10,0))+(I575/100)</f>
        <v>278.03500000000003</v>
      </c>
      <c r="M575" s="29" t="s">
        <v>409</v>
      </c>
      <c r="N575" s="1">
        <v>1</v>
      </c>
      <c r="P575" s="1" t="s">
        <v>130</v>
      </c>
      <c r="Q575" s="2" t="str">
        <f t="shared" si="36"/>
        <v xml:space="preserve"> Olivine gabbro</v>
      </c>
      <c r="R575" s="1" t="s">
        <v>105</v>
      </c>
      <c r="S575" s="1" t="str">
        <f t="shared" si="40"/>
        <v>Intrusive</v>
      </c>
      <c r="T575" s="1" t="s">
        <v>101</v>
      </c>
      <c r="U575" s="1" t="s">
        <v>102</v>
      </c>
      <c r="V575" s="1" t="s">
        <v>131</v>
      </c>
      <c r="W575" s="30">
        <f>VLOOKUP(V575,definitions_list_lookup!$A$13:$B$19,2,0)</f>
        <v>4</v>
      </c>
      <c r="X575" s="1" t="s">
        <v>94</v>
      </c>
      <c r="Y575" s="1" t="s">
        <v>95</v>
      </c>
      <c r="AD575" s="6" t="s">
        <v>89</v>
      </c>
      <c r="AE575" s="2">
        <f>VLOOKUP(AD575,definitions_list_lookup!$V$13:$W$16,2,0)</f>
        <v>0</v>
      </c>
      <c r="AH575" s="31">
        <v>5</v>
      </c>
      <c r="AI575" s="1">
        <v>1.5</v>
      </c>
      <c r="AJ575" s="1">
        <v>1</v>
      </c>
      <c r="AK575" s="1" t="s">
        <v>97</v>
      </c>
      <c r="AL575" s="1" t="s">
        <v>98</v>
      </c>
      <c r="AN575" s="31">
        <v>30</v>
      </c>
      <c r="AO575" s="1">
        <v>2.5</v>
      </c>
      <c r="AP575" s="1">
        <v>1.5</v>
      </c>
      <c r="AQ575" s="1" t="s">
        <v>97</v>
      </c>
      <c r="AR575" s="1" t="s">
        <v>98</v>
      </c>
      <c r="AT575" s="31">
        <v>65</v>
      </c>
      <c r="AU575" s="1">
        <v>4</v>
      </c>
      <c r="AV575" s="1">
        <v>2.5</v>
      </c>
      <c r="AW575" s="1" t="s">
        <v>97</v>
      </c>
      <c r="AX575" s="1" t="s">
        <v>98</v>
      </c>
      <c r="AZ575" s="31">
        <v>0</v>
      </c>
      <c r="BF575" s="31">
        <v>0</v>
      </c>
      <c r="BL575" s="31">
        <v>0</v>
      </c>
      <c r="BX575" s="31">
        <v>0</v>
      </c>
      <c r="CE575" s="1" t="s">
        <v>132</v>
      </c>
      <c r="CL575" s="32">
        <f t="shared" si="37"/>
        <v>100</v>
      </c>
      <c r="CM575" s="1" t="e">
        <f>VLOOKUP(O575,definitions_list_lookup!$K$30:$L$54,2,0)</f>
        <v>#N/A</v>
      </c>
    </row>
    <row r="576" spans="1:91">
      <c r="A576" s="27">
        <v>43308</v>
      </c>
      <c r="B576" s="1" t="s">
        <v>345</v>
      </c>
      <c r="D576" s="1" t="s">
        <v>86</v>
      </c>
      <c r="E576" s="1">
        <v>120</v>
      </c>
      <c r="F576" s="1">
        <v>4</v>
      </c>
      <c r="G576" s="2" t="str">
        <f t="shared" si="35"/>
        <v>120-4</v>
      </c>
      <c r="H576" s="1">
        <v>22</v>
      </c>
      <c r="I576" s="1">
        <v>76</v>
      </c>
      <c r="J576" s="3" t="str">
        <f>IF(((VLOOKUP($G576,Depth_Lookup!$A$3:$J$561,9,0))-(I576/100))&gt;=0,"Good","Too Long")</f>
        <v>Good</v>
      </c>
      <c r="K576" s="28">
        <f>(VLOOKUP($G576,Depth_Lookup!$A$3:$J$561,10,0))+(H576/100)</f>
        <v>278.03500000000003</v>
      </c>
      <c r="L576" s="28">
        <f>(VLOOKUP($G576,Depth_Lookup!$A$3:$J$561,10,0))+(I576/100)</f>
        <v>278.57499999999999</v>
      </c>
      <c r="M576" s="29" t="s">
        <v>410</v>
      </c>
      <c r="N576" s="1">
        <v>1</v>
      </c>
      <c r="P576" s="1" t="s">
        <v>202</v>
      </c>
      <c r="Q576" s="2" t="str">
        <f t="shared" si="36"/>
        <v xml:space="preserve"> Harzburgite</v>
      </c>
      <c r="R576" s="1" t="s">
        <v>105</v>
      </c>
      <c r="S576" s="1" t="str">
        <f t="shared" si="40"/>
        <v>Intrusive</v>
      </c>
      <c r="T576" s="1" t="s">
        <v>101</v>
      </c>
      <c r="U576" s="1" t="s">
        <v>102</v>
      </c>
      <c r="V576" s="1" t="s">
        <v>131</v>
      </c>
      <c r="W576" s="30">
        <f>VLOOKUP(V576,definitions_list_lookup!$A$13:$B$19,2,0)</f>
        <v>4</v>
      </c>
      <c r="X576" s="1" t="s">
        <v>94</v>
      </c>
      <c r="Y576" s="1" t="s">
        <v>203</v>
      </c>
      <c r="AD576" s="6" t="s">
        <v>89</v>
      </c>
      <c r="AE576" s="2">
        <f>VLOOKUP(AD576,definitions_list_lookup!$V$13:$W$16,2,0)</f>
        <v>0</v>
      </c>
      <c r="AH576" s="31">
        <v>84.9</v>
      </c>
      <c r="AI576" s="1">
        <v>2</v>
      </c>
      <c r="AJ576" s="1">
        <v>1.5</v>
      </c>
      <c r="AK576" s="1" t="s">
        <v>97</v>
      </c>
      <c r="AL576" s="1" t="s">
        <v>98</v>
      </c>
      <c r="AN576" s="31">
        <v>0</v>
      </c>
      <c r="AT576" s="31">
        <v>0</v>
      </c>
      <c r="AZ576" s="31">
        <v>15</v>
      </c>
      <c r="BA576" s="1">
        <v>5</v>
      </c>
      <c r="BB576" s="1">
        <v>2</v>
      </c>
      <c r="BC576" s="1" t="s">
        <v>97</v>
      </c>
      <c r="BD576" s="1" t="s">
        <v>98</v>
      </c>
      <c r="BF576" s="31">
        <v>0</v>
      </c>
      <c r="BL576" s="31">
        <v>0.1</v>
      </c>
      <c r="BM576" s="1">
        <v>0.3</v>
      </c>
      <c r="BN576" s="1">
        <v>0.2</v>
      </c>
      <c r="BO576" s="1" t="s">
        <v>97</v>
      </c>
      <c r="BP576" s="1" t="s">
        <v>98</v>
      </c>
      <c r="BX576" s="31">
        <v>0</v>
      </c>
      <c r="CE576" s="1" t="s">
        <v>204</v>
      </c>
      <c r="CL576" s="32">
        <f t="shared" si="37"/>
        <v>100</v>
      </c>
      <c r="CM576" s="1" t="e">
        <f>VLOOKUP(O576,definitions_list_lookup!$K$30:$L$54,2,0)</f>
        <v>#N/A</v>
      </c>
    </row>
    <row r="577" spans="1:91">
      <c r="A577" s="27">
        <v>43308</v>
      </c>
      <c r="B577" s="1" t="s">
        <v>345</v>
      </c>
      <c r="D577" s="1" t="s">
        <v>86</v>
      </c>
      <c r="E577" s="1">
        <v>120</v>
      </c>
      <c r="F577" s="1">
        <v>4</v>
      </c>
      <c r="G577" s="2" t="str">
        <f t="shared" si="35"/>
        <v>120-4</v>
      </c>
      <c r="H577" s="1">
        <v>76</v>
      </c>
      <c r="I577" s="1">
        <v>77</v>
      </c>
      <c r="J577" s="3" t="str">
        <f>IF(((VLOOKUP($G577,Depth_Lookup!$A$3:$J$561,9,0))-(I577/100))&gt;=0,"Good","Too Long")</f>
        <v>Good</v>
      </c>
      <c r="K577" s="28">
        <f>(VLOOKUP($G577,Depth_Lookup!$A$3:$J$561,10,0))+(H577/100)</f>
        <v>278.57499999999999</v>
      </c>
      <c r="L577" s="28">
        <f>(VLOOKUP($G577,Depth_Lookup!$A$3:$J$561,10,0))+(I577/100)</f>
        <v>278.58499999999998</v>
      </c>
      <c r="M577" s="29" t="s">
        <v>411</v>
      </c>
      <c r="N577" s="1">
        <v>1</v>
      </c>
      <c r="P577" s="1" t="s">
        <v>214</v>
      </c>
      <c r="Q577" s="2" t="str">
        <f t="shared" si="36"/>
        <v xml:space="preserve"> Websterite</v>
      </c>
      <c r="R577" s="1" t="s">
        <v>105</v>
      </c>
      <c r="S577" s="1" t="str">
        <f t="shared" si="40"/>
        <v>Intrusive</v>
      </c>
      <c r="T577" s="1" t="s">
        <v>101</v>
      </c>
      <c r="U577" s="1" t="s">
        <v>102</v>
      </c>
      <c r="V577" s="1" t="s">
        <v>131</v>
      </c>
      <c r="W577" s="30">
        <f>VLOOKUP(V577,definitions_list_lookup!$A$13:$B$19,2,0)</f>
        <v>4</v>
      </c>
      <c r="X577" s="1" t="s">
        <v>94</v>
      </c>
      <c r="Y577" s="1" t="s">
        <v>95</v>
      </c>
      <c r="AD577" s="6" t="s">
        <v>89</v>
      </c>
      <c r="AE577" s="2">
        <f>VLOOKUP(AD577,definitions_list_lookup!$V$13:$W$16,2,0)</f>
        <v>0</v>
      </c>
      <c r="AH577" s="31">
        <v>0</v>
      </c>
      <c r="AN577" s="31">
        <v>0</v>
      </c>
      <c r="AT577" s="31">
        <v>79.5</v>
      </c>
      <c r="AU577" s="1">
        <v>3</v>
      </c>
      <c r="AV577" s="1">
        <v>2</v>
      </c>
      <c r="AW577" s="1" t="s">
        <v>97</v>
      </c>
      <c r="AX577" s="1" t="s">
        <v>113</v>
      </c>
      <c r="AZ577" s="31">
        <v>20</v>
      </c>
      <c r="BA577" s="1">
        <v>1.5</v>
      </c>
      <c r="BB577" s="1">
        <v>1</v>
      </c>
      <c r="BC577" s="1" t="s">
        <v>97</v>
      </c>
      <c r="BD577" s="1" t="s">
        <v>113</v>
      </c>
      <c r="BF577" s="31">
        <v>0</v>
      </c>
      <c r="BL577" s="31">
        <v>0</v>
      </c>
      <c r="BX577" s="31">
        <v>0.5</v>
      </c>
      <c r="BY577" s="1">
        <v>0.5</v>
      </c>
      <c r="BZ577" s="1">
        <v>0.1</v>
      </c>
      <c r="CA577" s="1" t="s">
        <v>118</v>
      </c>
      <c r="CB577" s="1" t="s">
        <v>98</v>
      </c>
      <c r="CC577" s="1" t="s">
        <v>192</v>
      </c>
      <c r="CE577" s="1" t="s">
        <v>386</v>
      </c>
      <c r="CL577" s="32">
        <f t="shared" si="37"/>
        <v>100</v>
      </c>
      <c r="CM577" s="1" t="e">
        <f>VLOOKUP(O577,definitions_list_lookup!$K$30:$L$54,2,0)</f>
        <v>#N/A</v>
      </c>
    </row>
    <row r="578" spans="1:91">
      <c r="A578" s="27">
        <v>43308</v>
      </c>
      <c r="B578" s="1" t="s">
        <v>345</v>
      </c>
      <c r="D578" s="1" t="s">
        <v>86</v>
      </c>
      <c r="E578" s="1">
        <v>120</v>
      </c>
      <c r="F578" s="1">
        <v>4</v>
      </c>
      <c r="G578" s="2" t="str">
        <f t="shared" si="35"/>
        <v>120-4</v>
      </c>
      <c r="H578" s="1">
        <v>77</v>
      </c>
      <c r="I578" s="1">
        <v>87</v>
      </c>
      <c r="J578" s="3" t="str">
        <f>IF(((VLOOKUP($G578,Depth_Lookup!$A$3:$J$561,9,0))-(I578/100))&gt;=0,"Good","Too Long")</f>
        <v>Good</v>
      </c>
      <c r="K578" s="28">
        <f>(VLOOKUP($G578,Depth_Lookup!$A$3:$J$561,10,0))+(H578/100)</f>
        <v>278.58499999999998</v>
      </c>
      <c r="L578" s="28">
        <f>(VLOOKUP($G578,Depth_Lookup!$A$3:$J$561,10,0))+(I578/100)</f>
        <v>278.685</v>
      </c>
      <c r="M578" s="29" t="s">
        <v>412</v>
      </c>
      <c r="N578" s="1" t="s">
        <v>87</v>
      </c>
      <c r="P578" s="1" t="s">
        <v>202</v>
      </c>
      <c r="Q578" s="2" t="str">
        <f t="shared" si="36"/>
        <v xml:space="preserve"> Harzburgite</v>
      </c>
      <c r="R578" s="1" t="s">
        <v>105</v>
      </c>
      <c r="S578" s="1" t="str">
        <f t="shared" si="40"/>
        <v>Continuous</v>
      </c>
      <c r="T578" s="1" t="s">
        <v>101</v>
      </c>
      <c r="U578" s="1" t="s">
        <v>102</v>
      </c>
      <c r="V578" s="1" t="s">
        <v>131</v>
      </c>
      <c r="W578" s="30">
        <f>VLOOKUP(V578,definitions_list_lookup!$A$13:$B$19,2,0)</f>
        <v>4</v>
      </c>
      <c r="X578" s="1" t="s">
        <v>94</v>
      </c>
      <c r="Y578" s="1" t="s">
        <v>203</v>
      </c>
      <c r="AD578" s="6" t="s">
        <v>89</v>
      </c>
      <c r="AE578" s="2">
        <f>VLOOKUP(AD578,definitions_list_lookup!$V$13:$W$16,2,0)</f>
        <v>0</v>
      </c>
      <c r="AH578" s="31">
        <v>84.9</v>
      </c>
      <c r="AI578" s="1">
        <v>2</v>
      </c>
      <c r="AJ578" s="1">
        <v>1.5</v>
      </c>
      <c r="AK578" s="1" t="s">
        <v>97</v>
      </c>
      <c r="AL578" s="1" t="s">
        <v>98</v>
      </c>
      <c r="AN578" s="31">
        <v>0</v>
      </c>
      <c r="AT578" s="31">
        <v>0</v>
      </c>
      <c r="AZ578" s="31">
        <v>15</v>
      </c>
      <c r="BA578" s="1">
        <v>5</v>
      </c>
      <c r="BB578" s="1">
        <v>2</v>
      </c>
      <c r="BC578" s="1" t="s">
        <v>97</v>
      </c>
      <c r="BD578" s="1" t="s">
        <v>98</v>
      </c>
      <c r="BF578" s="31">
        <v>0</v>
      </c>
      <c r="BL578" s="31">
        <v>0.1</v>
      </c>
      <c r="BM578" s="1">
        <v>0.4</v>
      </c>
      <c r="BN578" s="1">
        <v>0.2</v>
      </c>
      <c r="BO578" s="1" t="s">
        <v>97</v>
      </c>
      <c r="BP578" s="1" t="s">
        <v>98</v>
      </c>
      <c r="BX578" s="31">
        <v>0</v>
      </c>
      <c r="CE578" s="1" t="s">
        <v>204</v>
      </c>
      <c r="CL578" s="32">
        <f t="shared" si="37"/>
        <v>100</v>
      </c>
      <c r="CM578" s="1" t="e">
        <f>VLOOKUP(O578,definitions_list_lookup!$K$30:$L$54,2,0)</f>
        <v>#N/A</v>
      </c>
    </row>
    <row r="579" spans="1:91">
      <c r="A579" s="27">
        <v>43308</v>
      </c>
      <c r="B579" s="1" t="s">
        <v>345</v>
      </c>
      <c r="D579" s="1" t="s">
        <v>86</v>
      </c>
      <c r="E579" s="1">
        <v>121</v>
      </c>
      <c r="F579" s="1">
        <v>1</v>
      </c>
      <c r="G579" s="2" t="str">
        <f t="shared" ref="G579:G630" si="41">E579&amp;"-"&amp;F579</f>
        <v>121-1</v>
      </c>
      <c r="H579" s="1">
        <v>0</v>
      </c>
      <c r="I579" s="1">
        <v>95</v>
      </c>
      <c r="J579" s="3" t="str">
        <f>IF(((VLOOKUP($G579,Depth_Lookup!$A$3:$J$561,9,0))-(I579/100))&gt;=0,"Good","Too Long")</f>
        <v>Good</v>
      </c>
      <c r="K579" s="28">
        <f>(VLOOKUP($G579,Depth_Lookup!$A$3:$J$561,10,0))+(H579/100)</f>
        <v>278.60000000000002</v>
      </c>
      <c r="L579" s="28">
        <f>(VLOOKUP($G579,Depth_Lookup!$A$3:$J$561,10,0))+(I579/100)</f>
        <v>279.55</v>
      </c>
      <c r="M579" s="29" t="s">
        <v>412</v>
      </c>
      <c r="N579" s="1" t="s">
        <v>87</v>
      </c>
      <c r="P579" s="1" t="s">
        <v>202</v>
      </c>
      <c r="Q579" s="2" t="str">
        <f t="shared" ref="Q579:Q630" si="42">O579&amp;" "&amp;P579</f>
        <v xml:space="preserve"> Harzburgite</v>
      </c>
      <c r="R579" s="1" t="s">
        <v>100</v>
      </c>
      <c r="S579" s="1" t="str">
        <f t="shared" si="40"/>
        <v>Continuous</v>
      </c>
      <c r="V579" s="1" t="s">
        <v>131</v>
      </c>
      <c r="W579" s="30">
        <f>VLOOKUP(V579,definitions_list_lookup!$A$13:$B$19,2,0)</f>
        <v>4</v>
      </c>
      <c r="X579" s="1" t="s">
        <v>94</v>
      </c>
      <c r="Y579" s="1" t="s">
        <v>203</v>
      </c>
      <c r="AD579" s="6" t="s">
        <v>89</v>
      </c>
      <c r="AE579" s="2">
        <f>VLOOKUP(AD579,definitions_list_lookup!$V$13:$W$16,2,0)</f>
        <v>0</v>
      </c>
      <c r="AH579" s="31">
        <v>84.9</v>
      </c>
      <c r="AI579" s="1">
        <v>2</v>
      </c>
      <c r="AJ579" s="1">
        <v>1.5</v>
      </c>
      <c r="AK579" s="1" t="s">
        <v>97</v>
      </c>
      <c r="AL579" s="1" t="s">
        <v>98</v>
      </c>
      <c r="AN579" s="31">
        <v>0</v>
      </c>
      <c r="AT579" s="31">
        <v>0</v>
      </c>
      <c r="AZ579" s="31">
        <v>15</v>
      </c>
      <c r="BA579" s="1">
        <v>5</v>
      </c>
      <c r="BB579" s="1">
        <v>2</v>
      </c>
      <c r="BC579" s="1" t="s">
        <v>97</v>
      </c>
      <c r="BD579" s="1" t="s">
        <v>98</v>
      </c>
      <c r="BF579" s="31">
        <v>0</v>
      </c>
      <c r="BL579" s="31">
        <v>0.1</v>
      </c>
      <c r="BM579" s="1">
        <v>0.4</v>
      </c>
      <c r="BN579" s="1">
        <v>0.2</v>
      </c>
      <c r="BO579" s="1" t="s">
        <v>97</v>
      </c>
      <c r="BP579" s="1" t="s">
        <v>98</v>
      </c>
      <c r="BX579" s="31">
        <v>0</v>
      </c>
      <c r="CE579" s="1" t="s">
        <v>204</v>
      </c>
      <c r="CL579" s="32">
        <f t="shared" ref="CL579:CL630" si="43">AH579+AN579+AZ579+AT579+BF579+BL579+BX579</f>
        <v>100</v>
      </c>
      <c r="CM579" s="1" t="e">
        <f>VLOOKUP(O579,definitions_list_lookup!$K$30:$L$54,2,0)</f>
        <v>#N/A</v>
      </c>
    </row>
    <row r="580" spans="1:91">
      <c r="A580" s="27">
        <v>43308</v>
      </c>
      <c r="B580" s="1" t="s">
        <v>345</v>
      </c>
      <c r="D580" s="1" t="s">
        <v>86</v>
      </c>
      <c r="E580" s="1">
        <v>121</v>
      </c>
      <c r="F580" s="1">
        <v>2</v>
      </c>
      <c r="G580" s="2" t="str">
        <f t="shared" si="41"/>
        <v>121-2</v>
      </c>
      <c r="H580" s="1">
        <v>0</v>
      </c>
      <c r="I580" s="1">
        <v>72</v>
      </c>
      <c r="J580" s="3" t="str">
        <f>IF(((VLOOKUP($G580,Depth_Lookup!$A$3:$J$561,9,0))-(I580/100))&gt;=0,"Good","Too Long")</f>
        <v>Good</v>
      </c>
      <c r="K580" s="28">
        <f>(VLOOKUP($G580,Depth_Lookup!$A$3:$J$561,10,0))+(H580/100)</f>
        <v>279.55</v>
      </c>
      <c r="L580" s="28">
        <f>(VLOOKUP($G580,Depth_Lookup!$A$3:$J$561,10,0))+(I580/100)</f>
        <v>280.27000000000004</v>
      </c>
      <c r="M580" s="29" t="s">
        <v>412</v>
      </c>
      <c r="N580" s="1" t="s">
        <v>87</v>
      </c>
      <c r="P580" s="1" t="s">
        <v>202</v>
      </c>
      <c r="Q580" s="2" t="str">
        <f t="shared" si="42"/>
        <v xml:space="preserve"> Harzburgite</v>
      </c>
      <c r="R580" s="1" t="s">
        <v>100</v>
      </c>
      <c r="S580" s="1" t="str">
        <f t="shared" si="40"/>
        <v>Continuous</v>
      </c>
      <c r="V580" s="1" t="s">
        <v>131</v>
      </c>
      <c r="W580" s="30">
        <f>VLOOKUP(V580,definitions_list_lookup!$A$13:$B$19,2,0)</f>
        <v>4</v>
      </c>
      <c r="X580" s="1" t="s">
        <v>94</v>
      </c>
      <c r="Y580" s="1" t="s">
        <v>203</v>
      </c>
      <c r="AD580" s="6" t="s">
        <v>89</v>
      </c>
      <c r="AE580" s="2">
        <f>VLOOKUP(AD580,definitions_list_lookup!$V$13:$W$16,2,0)</f>
        <v>0</v>
      </c>
      <c r="AH580" s="31">
        <v>84.9</v>
      </c>
      <c r="AI580" s="1">
        <v>2</v>
      </c>
      <c r="AJ580" s="1">
        <v>1.5</v>
      </c>
      <c r="AK580" s="1" t="s">
        <v>97</v>
      </c>
      <c r="AL580" s="1" t="s">
        <v>98</v>
      </c>
      <c r="AN580" s="31">
        <v>0</v>
      </c>
      <c r="AT580" s="31">
        <v>0</v>
      </c>
      <c r="AZ580" s="31">
        <v>15</v>
      </c>
      <c r="BA580" s="1">
        <v>5</v>
      </c>
      <c r="BB580" s="1">
        <v>2</v>
      </c>
      <c r="BC580" s="1" t="s">
        <v>97</v>
      </c>
      <c r="BD580" s="1" t="s">
        <v>98</v>
      </c>
      <c r="BF580" s="31">
        <v>0</v>
      </c>
      <c r="BL580" s="31">
        <v>0.1</v>
      </c>
      <c r="BM580" s="1">
        <v>0.4</v>
      </c>
      <c r="BN580" s="1">
        <v>0.2</v>
      </c>
      <c r="BO580" s="1" t="s">
        <v>97</v>
      </c>
      <c r="BP580" s="1" t="s">
        <v>98</v>
      </c>
      <c r="BX580" s="31">
        <v>0</v>
      </c>
      <c r="CE580" s="1" t="s">
        <v>204</v>
      </c>
      <c r="CL580" s="32">
        <f t="shared" si="43"/>
        <v>100</v>
      </c>
      <c r="CM580" s="1" t="e">
        <f>VLOOKUP(O580,definitions_list_lookup!$K$30:$L$54,2,0)</f>
        <v>#N/A</v>
      </c>
    </row>
    <row r="581" spans="1:91">
      <c r="A581" s="27">
        <v>43308</v>
      </c>
      <c r="B581" s="1" t="s">
        <v>345</v>
      </c>
      <c r="D581" s="1" t="s">
        <v>86</v>
      </c>
      <c r="E581" s="1">
        <v>121</v>
      </c>
      <c r="F581" s="1">
        <v>3</v>
      </c>
      <c r="G581" s="2" t="str">
        <f t="shared" si="41"/>
        <v>121-3</v>
      </c>
      <c r="H581" s="1">
        <v>0</v>
      </c>
      <c r="I581" s="1">
        <v>70</v>
      </c>
      <c r="J581" s="3" t="str">
        <f>IF(((VLOOKUP($G581,Depth_Lookup!$A$3:$J$561,9,0))-(I581/100))&gt;=0,"Good","Too Long")</f>
        <v>Good</v>
      </c>
      <c r="K581" s="28">
        <f>(VLOOKUP($G581,Depth_Lookup!$A$3:$J$561,10,0))+(H581/100)</f>
        <v>280.27</v>
      </c>
      <c r="L581" s="28">
        <f>(VLOOKUP($G581,Depth_Lookup!$A$3:$J$561,10,0))+(I581/100)</f>
        <v>280.96999999999997</v>
      </c>
      <c r="M581" s="29" t="s">
        <v>412</v>
      </c>
      <c r="N581" s="1" t="s">
        <v>87</v>
      </c>
      <c r="P581" s="1" t="s">
        <v>202</v>
      </c>
      <c r="Q581" s="2" t="str">
        <f t="shared" si="42"/>
        <v xml:space="preserve"> Harzburgite</v>
      </c>
      <c r="R581" s="1" t="s">
        <v>100</v>
      </c>
      <c r="S581" s="1" t="str">
        <f t="shared" si="40"/>
        <v>Continuous</v>
      </c>
      <c r="V581" s="1" t="s">
        <v>131</v>
      </c>
      <c r="W581" s="30">
        <f>VLOOKUP(V581,definitions_list_lookup!$A$13:$B$19,2,0)</f>
        <v>4</v>
      </c>
      <c r="X581" s="1" t="s">
        <v>94</v>
      </c>
      <c r="Y581" s="1" t="s">
        <v>203</v>
      </c>
      <c r="AD581" s="6" t="s">
        <v>89</v>
      </c>
      <c r="AE581" s="2">
        <f>VLOOKUP(AD581,definitions_list_lookup!$V$13:$W$16,2,0)</f>
        <v>0</v>
      </c>
      <c r="AH581" s="31">
        <v>84.9</v>
      </c>
      <c r="AI581" s="1">
        <v>2</v>
      </c>
      <c r="AJ581" s="1">
        <v>1.5</v>
      </c>
      <c r="AK581" s="1" t="s">
        <v>97</v>
      </c>
      <c r="AL581" s="1" t="s">
        <v>98</v>
      </c>
      <c r="AN581" s="31">
        <v>0</v>
      </c>
      <c r="AT581" s="31">
        <v>0</v>
      </c>
      <c r="AZ581" s="31">
        <v>15</v>
      </c>
      <c r="BA581" s="1">
        <v>5</v>
      </c>
      <c r="BB581" s="1">
        <v>2</v>
      </c>
      <c r="BC581" s="1" t="s">
        <v>97</v>
      </c>
      <c r="BD581" s="1" t="s">
        <v>98</v>
      </c>
      <c r="BF581" s="31">
        <v>0</v>
      </c>
      <c r="BL581" s="31">
        <v>0.1</v>
      </c>
      <c r="BM581" s="1">
        <v>0.4</v>
      </c>
      <c r="BN581" s="1">
        <v>0.2</v>
      </c>
      <c r="BO581" s="1" t="s">
        <v>97</v>
      </c>
      <c r="BP581" s="1" t="s">
        <v>98</v>
      </c>
      <c r="BX581" s="31">
        <v>0</v>
      </c>
      <c r="CE581" s="1" t="s">
        <v>204</v>
      </c>
      <c r="CL581" s="32">
        <f t="shared" si="43"/>
        <v>100</v>
      </c>
      <c r="CM581" s="1" t="e">
        <f>VLOOKUP(O581,definitions_list_lookup!$K$30:$L$54,2,0)</f>
        <v>#N/A</v>
      </c>
    </row>
    <row r="582" spans="1:91">
      <c r="A582" s="27">
        <v>43308</v>
      </c>
      <c r="B582" s="1" t="s">
        <v>345</v>
      </c>
      <c r="D582" s="1" t="s">
        <v>86</v>
      </c>
      <c r="E582" s="1">
        <v>121</v>
      </c>
      <c r="F582" s="1">
        <v>4</v>
      </c>
      <c r="G582" s="2" t="str">
        <f t="shared" si="41"/>
        <v>121-4</v>
      </c>
      <c r="H582" s="1">
        <v>0</v>
      </c>
      <c r="I582" s="1">
        <v>26.5</v>
      </c>
      <c r="J582" s="3" t="str">
        <f>IF(((VLOOKUP($G582,Depth_Lookup!$A$3:$J$561,9,0))-(I582/100))&gt;=0,"Good","Too Long")</f>
        <v>Good</v>
      </c>
      <c r="K582" s="28">
        <f>(VLOOKUP($G582,Depth_Lookup!$A$3:$J$561,10,0))+(H582/100)</f>
        <v>280.97000000000003</v>
      </c>
      <c r="L582" s="28">
        <f>(VLOOKUP($G582,Depth_Lookup!$A$3:$J$561,10,0))+(I582/100)</f>
        <v>281.23500000000001</v>
      </c>
      <c r="M582" s="29" t="s">
        <v>412</v>
      </c>
      <c r="N582" s="1" t="s">
        <v>87</v>
      </c>
      <c r="P582" s="1" t="s">
        <v>202</v>
      </c>
      <c r="Q582" s="2" t="str">
        <f t="shared" si="42"/>
        <v xml:space="preserve"> Harzburgite</v>
      </c>
      <c r="R582" s="1" t="s">
        <v>100</v>
      </c>
      <c r="S582" s="1" t="str">
        <f t="shared" si="40"/>
        <v>Intrusive</v>
      </c>
      <c r="V582" s="1" t="s">
        <v>131</v>
      </c>
      <c r="W582" s="30">
        <f>VLOOKUP(V582,definitions_list_lookup!$A$13:$B$19,2,0)</f>
        <v>4</v>
      </c>
      <c r="X582" s="1" t="s">
        <v>94</v>
      </c>
      <c r="Y582" s="1" t="s">
        <v>203</v>
      </c>
      <c r="AD582" s="6" t="s">
        <v>89</v>
      </c>
      <c r="AE582" s="2">
        <f>VLOOKUP(AD582,definitions_list_lookup!$V$13:$W$16,2,0)</f>
        <v>0</v>
      </c>
      <c r="AH582" s="31">
        <v>84.9</v>
      </c>
      <c r="AI582" s="1">
        <v>2</v>
      </c>
      <c r="AJ582" s="1">
        <v>1.5</v>
      </c>
      <c r="AK582" s="1" t="s">
        <v>97</v>
      </c>
      <c r="AL582" s="1" t="s">
        <v>98</v>
      </c>
      <c r="AN582" s="31">
        <v>0</v>
      </c>
      <c r="AT582" s="31">
        <v>0</v>
      </c>
      <c r="AZ582" s="31">
        <v>15</v>
      </c>
      <c r="BA582" s="1">
        <v>5</v>
      </c>
      <c r="BB582" s="1">
        <v>2</v>
      </c>
      <c r="BC582" s="1" t="s">
        <v>97</v>
      </c>
      <c r="BD582" s="1" t="s">
        <v>98</v>
      </c>
      <c r="BF582" s="31">
        <v>0</v>
      </c>
      <c r="BL582" s="31">
        <v>0.1</v>
      </c>
      <c r="BM582" s="1">
        <v>0.4</v>
      </c>
      <c r="BN582" s="1">
        <v>0.2</v>
      </c>
      <c r="BO582" s="1" t="s">
        <v>97</v>
      </c>
      <c r="BP582" s="1" t="s">
        <v>98</v>
      </c>
      <c r="BX582" s="31">
        <v>0</v>
      </c>
      <c r="CE582" s="1" t="s">
        <v>204</v>
      </c>
      <c r="CL582" s="32">
        <f t="shared" si="43"/>
        <v>100</v>
      </c>
      <c r="CM582" s="1" t="e">
        <f>VLOOKUP(O582,definitions_list_lookup!$K$30:$L$54,2,0)</f>
        <v>#N/A</v>
      </c>
    </row>
    <row r="583" spans="1:91">
      <c r="A583" s="27">
        <v>43308</v>
      </c>
      <c r="B583" s="1" t="s">
        <v>345</v>
      </c>
      <c r="D583" s="1" t="s">
        <v>86</v>
      </c>
      <c r="E583" s="1">
        <v>121</v>
      </c>
      <c r="F583" s="1">
        <v>4</v>
      </c>
      <c r="G583" s="2" t="str">
        <f t="shared" si="41"/>
        <v>121-4</v>
      </c>
      <c r="H583" s="1">
        <v>26.5</v>
      </c>
      <c r="I583" s="1">
        <v>27</v>
      </c>
      <c r="J583" s="3" t="str">
        <f>IF(((VLOOKUP($G583,Depth_Lookup!$A$3:$J$561,9,0))-(I583/100))&gt;=0,"Good","Too Long")</f>
        <v>Good</v>
      </c>
      <c r="K583" s="28">
        <f>(VLOOKUP($G583,Depth_Lookup!$A$3:$J$561,10,0))+(H583/100)</f>
        <v>281.23500000000001</v>
      </c>
      <c r="L583" s="28">
        <f>(VLOOKUP($G583,Depth_Lookup!$A$3:$J$561,10,0))+(I583/100)</f>
        <v>281.24</v>
      </c>
      <c r="M583" s="29" t="s">
        <v>413</v>
      </c>
      <c r="N583" s="1">
        <v>1</v>
      </c>
      <c r="P583" s="1" t="s">
        <v>214</v>
      </c>
      <c r="Q583" s="2" t="str">
        <f t="shared" si="42"/>
        <v xml:space="preserve"> Websterite</v>
      </c>
      <c r="R583" s="1" t="s">
        <v>105</v>
      </c>
      <c r="S583" s="1" t="str">
        <f t="shared" si="40"/>
        <v>Intrusive</v>
      </c>
      <c r="T583" s="1" t="s">
        <v>101</v>
      </c>
      <c r="U583" s="1" t="s">
        <v>102</v>
      </c>
      <c r="V583" s="1" t="s">
        <v>131</v>
      </c>
      <c r="W583" s="30">
        <f>VLOOKUP(V583,definitions_list_lookup!$A$13:$B$19,2,0)</f>
        <v>4</v>
      </c>
      <c r="X583" s="1" t="s">
        <v>94</v>
      </c>
      <c r="Y583" s="1" t="s">
        <v>95</v>
      </c>
      <c r="AD583" s="6" t="s">
        <v>89</v>
      </c>
      <c r="AE583" s="2">
        <f>VLOOKUP(AD583,definitions_list_lookup!$V$13:$W$16,2,0)</f>
        <v>0</v>
      </c>
      <c r="AH583" s="31">
        <v>0</v>
      </c>
      <c r="AN583" s="31">
        <v>0</v>
      </c>
      <c r="AT583" s="31">
        <v>80</v>
      </c>
      <c r="AU583" s="1">
        <v>3</v>
      </c>
      <c r="AV583" s="1">
        <v>2</v>
      </c>
      <c r="AW583" s="1" t="s">
        <v>97</v>
      </c>
      <c r="AX583" s="1" t="s">
        <v>113</v>
      </c>
      <c r="AZ583" s="31">
        <v>20</v>
      </c>
      <c r="BA583" s="1">
        <v>1.5</v>
      </c>
      <c r="BB583" s="1">
        <v>1</v>
      </c>
      <c r="BC583" s="1" t="s">
        <v>97</v>
      </c>
      <c r="BD583" s="1" t="s">
        <v>113</v>
      </c>
      <c r="BF583" s="31">
        <v>0</v>
      </c>
      <c r="BL583" s="31">
        <v>0</v>
      </c>
      <c r="BX583" s="31">
        <v>0</v>
      </c>
      <c r="CE583" s="1" t="s">
        <v>386</v>
      </c>
      <c r="CL583" s="32">
        <f t="shared" si="43"/>
        <v>100</v>
      </c>
      <c r="CM583" s="1" t="e">
        <f>VLOOKUP(O583,definitions_list_lookup!$K$30:$L$54,2,0)</f>
        <v>#N/A</v>
      </c>
    </row>
    <row r="584" spans="1:91">
      <c r="A584" s="27">
        <v>43308</v>
      </c>
      <c r="B584" s="1" t="s">
        <v>345</v>
      </c>
      <c r="D584" s="1" t="s">
        <v>86</v>
      </c>
      <c r="E584" s="1">
        <v>121</v>
      </c>
      <c r="F584" s="1">
        <v>4</v>
      </c>
      <c r="G584" s="2" t="str">
        <f t="shared" si="41"/>
        <v>121-4</v>
      </c>
      <c r="H584" s="1">
        <v>27</v>
      </c>
      <c r="I584" s="1">
        <v>67</v>
      </c>
      <c r="J584" s="3" t="str">
        <f>IF(((VLOOKUP($G584,Depth_Lookup!$A$3:$J$561,9,0))-(I584/100))&gt;=0,"Good","Too Long")</f>
        <v>Good</v>
      </c>
      <c r="K584" s="28">
        <f>(VLOOKUP($G584,Depth_Lookup!$A$3:$J$561,10,0))+(H584/100)</f>
        <v>281.24</v>
      </c>
      <c r="L584" s="28">
        <f>(VLOOKUP($G584,Depth_Lookup!$A$3:$J$561,10,0))+(I584/100)</f>
        <v>281.64000000000004</v>
      </c>
      <c r="M584" s="29" t="s">
        <v>414</v>
      </c>
      <c r="N584" s="1" t="s">
        <v>87</v>
      </c>
      <c r="P584" s="1" t="s">
        <v>202</v>
      </c>
      <c r="Q584" s="2" t="str">
        <f t="shared" si="42"/>
        <v xml:space="preserve"> Harzburgite</v>
      </c>
      <c r="R584" s="1" t="s">
        <v>105</v>
      </c>
      <c r="S584" s="1" t="str">
        <f t="shared" si="40"/>
        <v>Continuous</v>
      </c>
      <c r="T584" s="1" t="s">
        <v>101</v>
      </c>
      <c r="U584" s="1" t="s">
        <v>102</v>
      </c>
      <c r="V584" s="1" t="s">
        <v>131</v>
      </c>
      <c r="W584" s="30">
        <f>VLOOKUP(V584,definitions_list_lookup!$A$13:$B$19,2,0)</f>
        <v>4</v>
      </c>
      <c r="X584" s="1" t="s">
        <v>94</v>
      </c>
      <c r="Y584" s="1" t="s">
        <v>203</v>
      </c>
      <c r="AD584" s="6" t="s">
        <v>89</v>
      </c>
      <c r="AE584" s="2">
        <f>VLOOKUP(AD584,definitions_list_lookup!$V$13:$W$16,2,0)</f>
        <v>0</v>
      </c>
      <c r="AH584" s="31">
        <v>84.9</v>
      </c>
      <c r="AI584" s="1">
        <v>2</v>
      </c>
      <c r="AJ584" s="1">
        <v>1.5</v>
      </c>
      <c r="AK584" s="1" t="s">
        <v>97</v>
      </c>
      <c r="AL584" s="1" t="s">
        <v>98</v>
      </c>
      <c r="AN584" s="31">
        <v>0</v>
      </c>
      <c r="AT584" s="31">
        <v>0</v>
      </c>
      <c r="AZ584" s="31">
        <v>15</v>
      </c>
      <c r="BA584" s="1">
        <v>5</v>
      </c>
      <c r="BB584" s="1">
        <v>2</v>
      </c>
      <c r="BC584" s="1" t="s">
        <v>97</v>
      </c>
      <c r="BD584" s="1" t="s">
        <v>98</v>
      </c>
      <c r="BF584" s="31">
        <v>0</v>
      </c>
      <c r="BL584" s="31">
        <v>0.1</v>
      </c>
      <c r="BM584" s="1">
        <v>0.3</v>
      </c>
      <c r="BN584" s="1">
        <v>0.2</v>
      </c>
      <c r="BO584" s="1" t="s">
        <v>97</v>
      </c>
      <c r="BP584" s="1" t="s">
        <v>98</v>
      </c>
      <c r="BX584" s="31">
        <v>0</v>
      </c>
      <c r="CE584" s="1" t="s">
        <v>204</v>
      </c>
      <c r="CL584" s="32">
        <f t="shared" si="43"/>
        <v>100</v>
      </c>
      <c r="CM584" s="1" t="e">
        <f>VLOOKUP(O584,definitions_list_lookup!$K$30:$L$54,2,0)</f>
        <v>#N/A</v>
      </c>
    </row>
    <row r="585" spans="1:91">
      <c r="A585" s="27">
        <v>43308</v>
      </c>
      <c r="B585" s="1" t="s">
        <v>345</v>
      </c>
      <c r="D585" s="1" t="s">
        <v>86</v>
      </c>
      <c r="E585" s="1">
        <v>122</v>
      </c>
      <c r="F585" s="1">
        <v>1</v>
      </c>
      <c r="G585" s="2" t="str">
        <f t="shared" si="41"/>
        <v>122-1</v>
      </c>
      <c r="H585" s="1">
        <v>0</v>
      </c>
      <c r="I585" s="1">
        <v>89.5</v>
      </c>
      <c r="J585" s="3" t="str">
        <f>IF(((VLOOKUP($G585,Depth_Lookup!$A$3:$J$561,9,0))-(I585/100))&gt;=0,"Good","Too Long")</f>
        <v>Good</v>
      </c>
      <c r="K585" s="28">
        <f>(VLOOKUP($G585,Depth_Lookup!$A$3:$J$561,10,0))+(H585/100)</f>
        <v>281.60000000000002</v>
      </c>
      <c r="L585" s="28">
        <f>(VLOOKUP($G585,Depth_Lookup!$A$3:$J$561,10,0))+(I585/100)</f>
        <v>282.495</v>
      </c>
      <c r="M585" s="29" t="s">
        <v>414</v>
      </c>
      <c r="N585" s="1" t="s">
        <v>87</v>
      </c>
      <c r="P585" s="1" t="s">
        <v>202</v>
      </c>
      <c r="Q585" s="2" t="str">
        <f t="shared" si="42"/>
        <v xml:space="preserve"> Harzburgite</v>
      </c>
      <c r="R585" s="1" t="s">
        <v>100</v>
      </c>
      <c r="S585" s="1" t="str">
        <f t="shared" si="40"/>
        <v>Continuous</v>
      </c>
      <c r="V585" s="1" t="s">
        <v>131</v>
      </c>
      <c r="W585" s="30">
        <f>VLOOKUP(V585,definitions_list_lookup!$A$13:$B$19,2,0)</f>
        <v>4</v>
      </c>
      <c r="X585" s="1" t="s">
        <v>94</v>
      </c>
      <c r="Y585" s="1" t="s">
        <v>203</v>
      </c>
      <c r="AD585" s="6" t="s">
        <v>89</v>
      </c>
      <c r="AE585" s="2">
        <f>VLOOKUP(AD585,definitions_list_lookup!$V$13:$W$16,2,0)</f>
        <v>0</v>
      </c>
      <c r="AH585" s="31">
        <v>84.9</v>
      </c>
      <c r="AI585" s="1">
        <v>2</v>
      </c>
      <c r="AJ585" s="1">
        <v>1.5</v>
      </c>
      <c r="AK585" s="1" t="s">
        <v>97</v>
      </c>
      <c r="AL585" s="1" t="s">
        <v>98</v>
      </c>
      <c r="AN585" s="31">
        <v>0</v>
      </c>
      <c r="AT585" s="31">
        <v>0</v>
      </c>
      <c r="AZ585" s="31">
        <v>15</v>
      </c>
      <c r="BA585" s="1">
        <v>5</v>
      </c>
      <c r="BB585" s="1">
        <v>2</v>
      </c>
      <c r="BC585" s="1" t="s">
        <v>97</v>
      </c>
      <c r="BD585" s="1" t="s">
        <v>98</v>
      </c>
      <c r="BF585" s="31">
        <v>0</v>
      </c>
      <c r="BL585" s="31">
        <v>0.1</v>
      </c>
      <c r="BM585" s="1">
        <v>0.3</v>
      </c>
      <c r="BN585" s="1">
        <v>0.2</v>
      </c>
      <c r="BO585" s="1" t="s">
        <v>97</v>
      </c>
      <c r="BP585" s="1" t="s">
        <v>98</v>
      </c>
      <c r="BX585" s="31">
        <v>0</v>
      </c>
      <c r="CE585" s="1" t="s">
        <v>204</v>
      </c>
      <c r="CL585" s="32">
        <f t="shared" si="43"/>
        <v>100</v>
      </c>
      <c r="CM585" s="1" t="e">
        <f>VLOOKUP(O585,definitions_list_lookup!$K$30:$L$54,2,0)</f>
        <v>#N/A</v>
      </c>
    </row>
    <row r="586" spans="1:91">
      <c r="A586" s="27">
        <v>43308</v>
      </c>
      <c r="B586" s="1" t="s">
        <v>345</v>
      </c>
      <c r="D586" s="1" t="s">
        <v>86</v>
      </c>
      <c r="E586" s="1">
        <v>122</v>
      </c>
      <c r="F586" s="1">
        <v>2</v>
      </c>
      <c r="G586" s="2" t="str">
        <f t="shared" si="41"/>
        <v>122-2</v>
      </c>
      <c r="H586" s="1">
        <v>0</v>
      </c>
      <c r="I586" s="1">
        <v>49</v>
      </c>
      <c r="J586" s="3" t="str">
        <f>IF(((VLOOKUP($G586,Depth_Lookup!$A$3:$J$561,9,0))-(I586/100))&gt;=0,"Good","Too Long")</f>
        <v>Good</v>
      </c>
      <c r="K586" s="28">
        <f>(VLOOKUP($G586,Depth_Lookup!$A$3:$J$561,10,0))+(H586/100)</f>
        <v>282.495</v>
      </c>
      <c r="L586" s="28">
        <f>(VLOOKUP($G586,Depth_Lookup!$A$3:$J$561,10,0))+(I586/100)</f>
        <v>282.98500000000001</v>
      </c>
      <c r="M586" s="29" t="s">
        <v>414</v>
      </c>
      <c r="N586" s="1" t="s">
        <v>87</v>
      </c>
      <c r="P586" s="1" t="s">
        <v>202</v>
      </c>
      <c r="Q586" s="2" t="str">
        <f t="shared" si="42"/>
        <v xml:space="preserve"> Harzburgite</v>
      </c>
      <c r="R586" s="1" t="s">
        <v>100</v>
      </c>
      <c r="S586" s="1" t="str">
        <f t="shared" si="40"/>
        <v>Intrusive</v>
      </c>
      <c r="V586" s="1" t="s">
        <v>131</v>
      </c>
      <c r="W586" s="30">
        <f>VLOOKUP(V586,definitions_list_lookup!$A$13:$B$19,2,0)</f>
        <v>4</v>
      </c>
      <c r="X586" s="1" t="s">
        <v>94</v>
      </c>
      <c r="Y586" s="1" t="s">
        <v>203</v>
      </c>
      <c r="AD586" s="6" t="s">
        <v>89</v>
      </c>
      <c r="AE586" s="2">
        <f>VLOOKUP(AD586,definitions_list_lookup!$V$13:$W$16,2,0)</f>
        <v>0</v>
      </c>
      <c r="AH586" s="31">
        <v>84.9</v>
      </c>
      <c r="AI586" s="1">
        <v>2</v>
      </c>
      <c r="AJ586" s="1">
        <v>1.5</v>
      </c>
      <c r="AK586" s="1" t="s">
        <v>97</v>
      </c>
      <c r="AL586" s="1" t="s">
        <v>98</v>
      </c>
      <c r="AN586" s="31">
        <v>0</v>
      </c>
      <c r="AT586" s="31">
        <v>0</v>
      </c>
      <c r="AZ586" s="31">
        <v>15</v>
      </c>
      <c r="BA586" s="1">
        <v>5</v>
      </c>
      <c r="BB586" s="1">
        <v>2</v>
      </c>
      <c r="BC586" s="1" t="s">
        <v>97</v>
      </c>
      <c r="BD586" s="1" t="s">
        <v>98</v>
      </c>
      <c r="BF586" s="31">
        <v>0</v>
      </c>
      <c r="BL586" s="31">
        <v>0.1</v>
      </c>
      <c r="BM586" s="1">
        <v>0.3</v>
      </c>
      <c r="BN586" s="1">
        <v>0.2</v>
      </c>
      <c r="BO586" s="1" t="s">
        <v>97</v>
      </c>
      <c r="BP586" s="1" t="s">
        <v>98</v>
      </c>
      <c r="BX586" s="31">
        <v>0</v>
      </c>
      <c r="CE586" s="1" t="s">
        <v>204</v>
      </c>
      <c r="CL586" s="32">
        <f t="shared" si="43"/>
        <v>100</v>
      </c>
      <c r="CM586" s="1" t="e">
        <f>VLOOKUP(O586,definitions_list_lookup!$K$30:$L$54,2,0)</f>
        <v>#N/A</v>
      </c>
    </row>
    <row r="587" spans="1:91">
      <c r="A587" s="27">
        <v>43308</v>
      </c>
      <c r="B587" s="1" t="s">
        <v>345</v>
      </c>
      <c r="D587" s="1" t="s">
        <v>86</v>
      </c>
      <c r="E587" s="1">
        <v>122</v>
      </c>
      <c r="F587" s="1">
        <v>2</v>
      </c>
      <c r="G587" s="2" t="str">
        <f t="shared" si="41"/>
        <v>122-2</v>
      </c>
      <c r="H587" s="1">
        <v>49</v>
      </c>
      <c r="I587" s="1">
        <v>50</v>
      </c>
      <c r="J587" s="3" t="str">
        <f>IF(((VLOOKUP($G587,Depth_Lookup!$A$3:$J$561,9,0))-(I587/100))&gt;=0,"Good","Too Long")</f>
        <v>Good</v>
      </c>
      <c r="K587" s="28">
        <f>(VLOOKUP($G587,Depth_Lookup!$A$3:$J$561,10,0))+(H587/100)</f>
        <v>282.98500000000001</v>
      </c>
      <c r="L587" s="28">
        <f>(VLOOKUP($G587,Depth_Lookup!$A$3:$J$561,10,0))+(I587/100)</f>
        <v>282.995</v>
      </c>
      <c r="M587" s="29" t="s">
        <v>415</v>
      </c>
      <c r="N587" s="1">
        <v>1</v>
      </c>
      <c r="P587" s="1" t="s">
        <v>214</v>
      </c>
      <c r="Q587" s="2" t="str">
        <f t="shared" si="42"/>
        <v xml:space="preserve"> Websterite</v>
      </c>
      <c r="R587" s="1" t="s">
        <v>105</v>
      </c>
      <c r="S587" s="1" t="str">
        <f t="shared" si="40"/>
        <v>Intrusive</v>
      </c>
      <c r="T587" s="1" t="s">
        <v>101</v>
      </c>
      <c r="U587" s="1" t="s">
        <v>102</v>
      </c>
      <c r="V587" s="1" t="s">
        <v>131</v>
      </c>
      <c r="W587" s="30">
        <f>VLOOKUP(V587,definitions_list_lookup!$A$13:$B$19,2,0)</f>
        <v>4</v>
      </c>
      <c r="X587" s="1" t="s">
        <v>94</v>
      </c>
      <c r="Y587" s="1" t="s">
        <v>95</v>
      </c>
      <c r="AD587" s="6" t="s">
        <v>89</v>
      </c>
      <c r="AE587" s="2">
        <f>VLOOKUP(AD587,definitions_list_lookup!$V$13:$W$16,2,0)</f>
        <v>0</v>
      </c>
      <c r="AH587" s="31">
        <v>0</v>
      </c>
      <c r="AN587" s="31">
        <v>0</v>
      </c>
      <c r="AT587" s="31">
        <v>80</v>
      </c>
      <c r="AU587" s="1">
        <v>3</v>
      </c>
      <c r="AV587" s="1">
        <v>2</v>
      </c>
      <c r="AW587" s="1" t="s">
        <v>97</v>
      </c>
      <c r="AX587" s="1" t="s">
        <v>113</v>
      </c>
      <c r="AZ587" s="31">
        <v>20</v>
      </c>
      <c r="BA587" s="1">
        <v>1.5</v>
      </c>
      <c r="BB587" s="1">
        <v>1</v>
      </c>
      <c r="BC587" s="1" t="s">
        <v>97</v>
      </c>
      <c r="BD587" s="1" t="s">
        <v>113</v>
      </c>
      <c r="BF587" s="31">
        <v>0</v>
      </c>
      <c r="BL587" s="31">
        <v>0</v>
      </c>
      <c r="BX587" s="31">
        <v>0</v>
      </c>
      <c r="CE587" s="1" t="s">
        <v>386</v>
      </c>
      <c r="CL587" s="32">
        <f t="shared" si="43"/>
        <v>100</v>
      </c>
      <c r="CM587" s="1" t="e">
        <f>VLOOKUP(O587,definitions_list_lookup!$K$30:$L$54,2,0)</f>
        <v>#N/A</v>
      </c>
    </row>
    <row r="588" spans="1:91">
      <c r="A588" s="27">
        <v>43308</v>
      </c>
      <c r="B588" s="1" t="s">
        <v>345</v>
      </c>
      <c r="D588" s="1" t="s">
        <v>86</v>
      </c>
      <c r="E588" s="1">
        <v>122</v>
      </c>
      <c r="F588" s="1">
        <v>2</v>
      </c>
      <c r="G588" s="2" t="str">
        <f t="shared" si="41"/>
        <v>122-2</v>
      </c>
      <c r="H588" s="1">
        <v>50</v>
      </c>
      <c r="I588" s="1">
        <v>80</v>
      </c>
      <c r="J588" s="3" t="str">
        <f>IF(((VLOOKUP($G588,Depth_Lookup!$A$3:$J$561,9,0))-(I588/100))&gt;=0,"Good","Too Long")</f>
        <v>Good</v>
      </c>
      <c r="K588" s="28">
        <f>(VLOOKUP($G588,Depth_Lookup!$A$3:$J$561,10,0))+(H588/100)</f>
        <v>282.995</v>
      </c>
      <c r="L588" s="28">
        <f>(VLOOKUP($G588,Depth_Lookup!$A$3:$J$561,10,0))+(I588/100)</f>
        <v>283.29500000000002</v>
      </c>
      <c r="M588" s="29" t="s">
        <v>416</v>
      </c>
      <c r="N588" s="1">
        <v>1</v>
      </c>
      <c r="P588" s="1" t="s">
        <v>202</v>
      </c>
      <c r="Q588" s="2" t="str">
        <f t="shared" si="42"/>
        <v xml:space="preserve"> Harzburgite</v>
      </c>
      <c r="R588" s="1" t="s">
        <v>105</v>
      </c>
      <c r="S588" s="1" t="str">
        <f t="shared" si="40"/>
        <v>Sheared</v>
      </c>
      <c r="T588" s="1" t="s">
        <v>101</v>
      </c>
      <c r="U588" s="1" t="s">
        <v>102</v>
      </c>
      <c r="V588" s="1" t="s">
        <v>131</v>
      </c>
      <c r="W588" s="30">
        <f>VLOOKUP(V588,definitions_list_lookup!$A$13:$B$19,2,0)</f>
        <v>4</v>
      </c>
      <c r="X588" s="1" t="s">
        <v>94</v>
      </c>
      <c r="Y588" s="1" t="s">
        <v>203</v>
      </c>
      <c r="AD588" s="6" t="s">
        <v>89</v>
      </c>
      <c r="AE588" s="2">
        <f>VLOOKUP(AD588,definitions_list_lookup!$V$13:$W$16,2,0)</f>
        <v>0</v>
      </c>
      <c r="AH588" s="31">
        <v>84.9</v>
      </c>
      <c r="AI588" s="1">
        <v>1.5</v>
      </c>
      <c r="AJ588" s="1">
        <v>1</v>
      </c>
      <c r="AK588" s="1" t="s">
        <v>97</v>
      </c>
      <c r="AL588" s="1" t="s">
        <v>98</v>
      </c>
      <c r="AN588" s="31">
        <v>0</v>
      </c>
      <c r="AT588" s="31">
        <v>0</v>
      </c>
      <c r="AZ588" s="31">
        <v>15</v>
      </c>
      <c r="BA588" s="1">
        <v>2.5</v>
      </c>
      <c r="BB588" s="1">
        <v>1.5</v>
      </c>
      <c r="BC588" s="1" t="s">
        <v>97</v>
      </c>
      <c r="BD588" s="1" t="s">
        <v>98</v>
      </c>
      <c r="BF588" s="31">
        <v>0</v>
      </c>
      <c r="BL588" s="31">
        <v>0.1</v>
      </c>
      <c r="BM588" s="1">
        <v>0.3</v>
      </c>
      <c r="BN588" s="1">
        <v>0.2</v>
      </c>
      <c r="BO588" s="1" t="s">
        <v>97</v>
      </c>
      <c r="BP588" s="1" t="s">
        <v>98</v>
      </c>
      <c r="BX588" s="31">
        <v>0</v>
      </c>
      <c r="CE588" s="1" t="s">
        <v>204</v>
      </c>
      <c r="CL588" s="32">
        <f t="shared" si="43"/>
        <v>100</v>
      </c>
      <c r="CM588" s="1" t="e">
        <f>VLOOKUP(O588,definitions_list_lookup!$K$30:$L$54,2,0)</f>
        <v>#N/A</v>
      </c>
    </row>
    <row r="589" spans="1:91">
      <c r="A589" s="27">
        <v>43308</v>
      </c>
      <c r="B589" s="1" t="s">
        <v>345</v>
      </c>
      <c r="D589" s="1" t="s">
        <v>86</v>
      </c>
      <c r="E589" s="1">
        <v>122</v>
      </c>
      <c r="F589" s="1">
        <v>2</v>
      </c>
      <c r="G589" s="2" t="str">
        <f t="shared" si="41"/>
        <v>122-2</v>
      </c>
      <c r="H589" s="1">
        <v>80</v>
      </c>
      <c r="I589" s="1">
        <v>99</v>
      </c>
      <c r="J589" s="3" t="str">
        <f>IF(((VLOOKUP($G589,Depth_Lookup!$A$3:$J$561,9,0))-(I589/100))&gt;=0,"Good","Too Long")</f>
        <v>Good</v>
      </c>
      <c r="K589" s="28">
        <f>(VLOOKUP($G589,Depth_Lookup!$A$3:$J$561,10,0))+(H589/100)</f>
        <v>283.29500000000002</v>
      </c>
      <c r="L589" s="28">
        <f>(VLOOKUP($G589,Depth_Lookup!$A$3:$J$561,10,0))+(I589/100)</f>
        <v>283.48500000000001</v>
      </c>
      <c r="M589" s="29">
        <v>62</v>
      </c>
      <c r="N589" s="1" t="s">
        <v>87</v>
      </c>
      <c r="O589" s="1" t="s">
        <v>417</v>
      </c>
      <c r="P589" s="1" t="s">
        <v>202</v>
      </c>
      <c r="Q589" s="2" t="str">
        <f t="shared" si="42"/>
        <v>Clinopyroxene and plagioclase-bearing Harzburgite</v>
      </c>
      <c r="R589" s="1" t="s">
        <v>188</v>
      </c>
      <c r="S589" s="1" t="str">
        <f t="shared" si="40"/>
        <v>Continuous</v>
      </c>
      <c r="T589" s="1" t="s">
        <v>121</v>
      </c>
      <c r="U589" s="1" t="s">
        <v>102</v>
      </c>
      <c r="V589" s="1" t="s">
        <v>93</v>
      </c>
      <c r="W589" s="30">
        <f>VLOOKUP(V589,definitions_list_lookup!$A$13:$B$19,2,0)</f>
        <v>3</v>
      </c>
      <c r="X589" s="1" t="s">
        <v>94</v>
      </c>
      <c r="Y589" s="1" t="s">
        <v>418</v>
      </c>
      <c r="AD589" s="6" t="s">
        <v>89</v>
      </c>
      <c r="AE589" s="2">
        <f>VLOOKUP(AD589,definitions_list_lookup!$V$13:$W$16,2,0)</f>
        <v>0</v>
      </c>
      <c r="AH589" s="31">
        <v>69.5</v>
      </c>
      <c r="AI589" s="1">
        <v>1</v>
      </c>
      <c r="AJ589" s="1">
        <v>0.5</v>
      </c>
      <c r="AK589" s="1" t="s">
        <v>151</v>
      </c>
      <c r="AL589" s="1" t="s">
        <v>98</v>
      </c>
      <c r="AN589" s="31">
        <v>10</v>
      </c>
      <c r="AO589" s="1">
        <v>5</v>
      </c>
      <c r="AP589" s="1">
        <v>1</v>
      </c>
      <c r="AQ589" s="1" t="s">
        <v>151</v>
      </c>
      <c r="AR589" s="1" t="s">
        <v>98</v>
      </c>
      <c r="AT589" s="31">
        <v>10</v>
      </c>
      <c r="AU589" s="1">
        <v>3</v>
      </c>
      <c r="AV589" s="1">
        <v>1</v>
      </c>
      <c r="AW589" s="1" t="s">
        <v>151</v>
      </c>
      <c r="AX589" s="1" t="s">
        <v>98</v>
      </c>
      <c r="AZ589" s="31">
        <v>10</v>
      </c>
      <c r="BA589" s="1">
        <v>1</v>
      </c>
      <c r="BB589" s="1">
        <v>0.5</v>
      </c>
      <c r="BC589" s="1" t="s">
        <v>151</v>
      </c>
      <c r="BD589" s="1" t="s">
        <v>98</v>
      </c>
      <c r="BF589" s="31">
        <v>0</v>
      </c>
      <c r="BL589" s="31">
        <v>0.5</v>
      </c>
      <c r="BM589" s="1">
        <v>0.3</v>
      </c>
      <c r="BN589" s="1">
        <v>0.2</v>
      </c>
      <c r="BO589" s="1" t="s">
        <v>97</v>
      </c>
      <c r="BP589" s="1" t="s">
        <v>98</v>
      </c>
      <c r="BX589" s="31">
        <v>0</v>
      </c>
      <c r="CE589" s="1" t="s">
        <v>419</v>
      </c>
      <c r="CL589" s="32">
        <f t="shared" si="43"/>
        <v>100</v>
      </c>
      <c r="CM589" s="1" t="str">
        <f>VLOOKUP(O589,definitions_list_lookup!$K$30:$L$54,2,0)</f>
        <v>Cpx-Pl-b</v>
      </c>
    </row>
    <row r="590" spans="1:91">
      <c r="A590" s="27">
        <v>43308</v>
      </c>
      <c r="B590" s="1" t="s">
        <v>345</v>
      </c>
      <c r="D590" s="1" t="s">
        <v>86</v>
      </c>
      <c r="E590" s="1">
        <v>122</v>
      </c>
      <c r="F590" s="1">
        <v>3</v>
      </c>
      <c r="G590" s="2" t="str">
        <f t="shared" si="41"/>
        <v>122-3</v>
      </c>
      <c r="H590" s="1">
        <v>0</v>
      </c>
      <c r="I590" s="1">
        <v>91</v>
      </c>
      <c r="J590" s="3" t="str">
        <f>IF(((VLOOKUP($G590,Depth_Lookup!$A$3:$J$561,9,0))-(I590/100))&gt;=0,"Good","Too Long")</f>
        <v>Good</v>
      </c>
      <c r="K590" s="28">
        <f>(VLOOKUP($G590,Depth_Lookup!$A$3:$J$561,10,0))+(H590/100)</f>
        <v>283.48500000000001</v>
      </c>
      <c r="L590" s="28">
        <f>(VLOOKUP($G590,Depth_Lookup!$A$3:$J$561,10,0))+(I590/100)</f>
        <v>284.39500000000004</v>
      </c>
      <c r="M590" s="29">
        <v>62</v>
      </c>
      <c r="N590" s="1" t="s">
        <v>87</v>
      </c>
      <c r="O590" s="1" t="s">
        <v>417</v>
      </c>
      <c r="P590" s="1" t="s">
        <v>202</v>
      </c>
      <c r="Q590" s="2" t="str">
        <f t="shared" si="42"/>
        <v>Clinopyroxene and plagioclase-bearing Harzburgite</v>
      </c>
      <c r="R590" s="1" t="s">
        <v>100</v>
      </c>
      <c r="S590" s="1" t="str">
        <f t="shared" si="40"/>
        <v>Continuous</v>
      </c>
      <c r="V590" s="1" t="s">
        <v>93</v>
      </c>
      <c r="W590" s="30">
        <f>VLOOKUP(V590,definitions_list_lookup!$A$13:$B$19,2,0)</f>
        <v>3</v>
      </c>
      <c r="X590" s="1" t="s">
        <v>94</v>
      </c>
      <c r="Y590" s="1" t="s">
        <v>418</v>
      </c>
      <c r="AD590" s="6" t="s">
        <v>89</v>
      </c>
      <c r="AE590" s="2">
        <f>VLOOKUP(AD590,definitions_list_lookup!$V$13:$W$16,2,0)</f>
        <v>0</v>
      </c>
      <c r="AH590" s="31">
        <v>69.5</v>
      </c>
      <c r="AI590" s="1">
        <v>1</v>
      </c>
      <c r="AJ590" s="1">
        <v>0.5</v>
      </c>
      <c r="AK590" s="1" t="s">
        <v>151</v>
      </c>
      <c r="AL590" s="1" t="s">
        <v>98</v>
      </c>
      <c r="AN590" s="31">
        <v>10</v>
      </c>
      <c r="AO590" s="1">
        <v>5</v>
      </c>
      <c r="AP590" s="1">
        <v>1</v>
      </c>
      <c r="AQ590" s="1" t="s">
        <v>151</v>
      </c>
      <c r="AR590" s="1" t="s">
        <v>98</v>
      </c>
      <c r="AT590" s="31">
        <v>10</v>
      </c>
      <c r="AU590" s="1">
        <v>3</v>
      </c>
      <c r="AV590" s="1">
        <v>1</v>
      </c>
      <c r="AW590" s="1" t="s">
        <v>151</v>
      </c>
      <c r="AX590" s="1" t="s">
        <v>98</v>
      </c>
      <c r="AZ590" s="31">
        <v>10</v>
      </c>
      <c r="BA590" s="1">
        <v>1</v>
      </c>
      <c r="BB590" s="1">
        <v>0.5</v>
      </c>
      <c r="BC590" s="1" t="s">
        <v>151</v>
      </c>
      <c r="BD590" s="1" t="s">
        <v>98</v>
      </c>
      <c r="BF590" s="31">
        <v>0</v>
      </c>
      <c r="BL590" s="31">
        <v>0.5</v>
      </c>
      <c r="BM590" s="1">
        <v>0.3</v>
      </c>
      <c r="BN590" s="1">
        <v>0.2</v>
      </c>
      <c r="BO590" s="1" t="s">
        <v>97</v>
      </c>
      <c r="BP590" s="1" t="s">
        <v>98</v>
      </c>
      <c r="BX590" s="31">
        <v>0</v>
      </c>
      <c r="CE590" s="1" t="s">
        <v>419</v>
      </c>
      <c r="CL590" s="32">
        <f t="shared" si="43"/>
        <v>100</v>
      </c>
      <c r="CM590" s="1" t="str">
        <f>VLOOKUP(O590,definitions_list_lookup!$K$30:$L$54,2,0)</f>
        <v>Cpx-Pl-b</v>
      </c>
    </row>
    <row r="591" spans="1:91">
      <c r="A591" s="27">
        <v>43309</v>
      </c>
      <c r="D591" s="1" t="s">
        <v>86</v>
      </c>
      <c r="E591" s="1">
        <v>122</v>
      </c>
      <c r="F591" s="1">
        <v>4</v>
      </c>
      <c r="G591" s="2" t="str">
        <f t="shared" si="41"/>
        <v>122-4</v>
      </c>
      <c r="H591" s="1">
        <v>0</v>
      </c>
      <c r="I591" s="1">
        <v>3.5</v>
      </c>
      <c r="J591" s="3" t="str">
        <f>IF(((VLOOKUP($G591,Depth_Lookup!$A$3:$J$561,9,0))-(I591/100))&gt;=0,"Good","Too Long")</f>
        <v>Good</v>
      </c>
      <c r="K591" s="28">
        <f>(VLOOKUP($G591,Depth_Lookup!$A$3:$J$561,10,0))+(H591/100)</f>
        <v>284.39499999999998</v>
      </c>
      <c r="L591" s="28">
        <f>(VLOOKUP($G591,Depth_Lookup!$A$3:$J$561,10,0))+(I591/100)</f>
        <v>284.43</v>
      </c>
      <c r="M591" s="29">
        <v>62</v>
      </c>
      <c r="N591" s="1" t="s">
        <v>87</v>
      </c>
      <c r="O591" s="1" t="s">
        <v>417</v>
      </c>
      <c r="P591" s="1" t="s">
        <v>202</v>
      </c>
      <c r="Q591" s="2" t="str">
        <f t="shared" si="42"/>
        <v>Clinopyroxene and plagioclase-bearing Harzburgite</v>
      </c>
      <c r="R591" s="1" t="s">
        <v>100</v>
      </c>
      <c r="S591" s="1" t="str">
        <f t="shared" si="40"/>
        <v>Sheared</v>
      </c>
      <c r="V591" s="1" t="s">
        <v>93</v>
      </c>
      <c r="W591" s="30">
        <f>VLOOKUP(V591,definitions_list_lookup!$A$13:$B$19,2,0)</f>
        <v>3</v>
      </c>
      <c r="X591" s="1" t="s">
        <v>94</v>
      </c>
      <c r="Y591" s="1" t="s">
        <v>418</v>
      </c>
      <c r="AD591" s="6" t="s">
        <v>89</v>
      </c>
      <c r="AE591" s="2">
        <f>VLOOKUP(AD591,definitions_list_lookup!$V$13:$W$16,2,0)</f>
        <v>0</v>
      </c>
      <c r="AH591" s="31">
        <v>69.5</v>
      </c>
      <c r="AI591" s="1">
        <v>1</v>
      </c>
      <c r="AJ591" s="1">
        <v>0.5</v>
      </c>
      <c r="AK591" s="1" t="s">
        <v>151</v>
      </c>
      <c r="AL591" s="1" t="s">
        <v>98</v>
      </c>
      <c r="AN591" s="31">
        <v>10</v>
      </c>
      <c r="AO591" s="1">
        <v>5</v>
      </c>
      <c r="AP591" s="1">
        <v>1</v>
      </c>
      <c r="AQ591" s="1" t="s">
        <v>151</v>
      </c>
      <c r="AR591" s="1" t="s">
        <v>98</v>
      </c>
      <c r="AT591" s="31">
        <v>10</v>
      </c>
      <c r="AU591" s="1">
        <v>3</v>
      </c>
      <c r="AV591" s="1">
        <v>1</v>
      </c>
      <c r="AW591" s="1" t="s">
        <v>151</v>
      </c>
      <c r="AX591" s="1" t="s">
        <v>98</v>
      </c>
      <c r="AZ591" s="31">
        <v>10</v>
      </c>
      <c r="BA591" s="1">
        <v>1</v>
      </c>
      <c r="BB591" s="1">
        <v>0.5</v>
      </c>
      <c r="BC591" s="1" t="s">
        <v>151</v>
      </c>
      <c r="BD591" s="1" t="s">
        <v>98</v>
      </c>
      <c r="BF591" s="31">
        <v>0</v>
      </c>
      <c r="BL591" s="31">
        <v>0.5</v>
      </c>
      <c r="BM591" s="1">
        <v>0.3</v>
      </c>
      <c r="BN591" s="1">
        <v>0.2</v>
      </c>
      <c r="BO591" s="1" t="s">
        <v>97</v>
      </c>
      <c r="BP591" s="1" t="s">
        <v>98</v>
      </c>
      <c r="BX591" s="31">
        <v>0</v>
      </c>
      <c r="CE591" s="1" t="s">
        <v>419</v>
      </c>
      <c r="CL591" s="32">
        <f t="shared" si="43"/>
        <v>100</v>
      </c>
      <c r="CM591" s="1" t="str">
        <f>VLOOKUP(O591,definitions_list_lookup!$K$30:$L$54,2,0)</f>
        <v>Cpx-Pl-b</v>
      </c>
    </row>
    <row r="592" spans="1:91">
      <c r="A592" s="27">
        <v>43309</v>
      </c>
      <c r="D592" s="1" t="s">
        <v>86</v>
      </c>
      <c r="E592" s="1">
        <v>122</v>
      </c>
      <c r="F592" s="1">
        <v>4</v>
      </c>
      <c r="G592" s="2" t="str">
        <f t="shared" si="41"/>
        <v>122-4</v>
      </c>
      <c r="H592" s="1">
        <v>3.5</v>
      </c>
      <c r="I592" s="1">
        <v>21</v>
      </c>
      <c r="J592" s="3" t="str">
        <f>IF(((VLOOKUP($G592,Depth_Lookup!$A$3:$J$561,9,0))-(I592/100))&gt;=0,"Good","Too Long")</f>
        <v>Good</v>
      </c>
      <c r="K592" s="28">
        <f>(VLOOKUP($G592,Depth_Lookup!$A$3:$J$561,10,0))+(H592/100)</f>
        <v>284.43</v>
      </c>
      <c r="L592" s="28">
        <f>(VLOOKUP($G592,Depth_Lookup!$A$3:$J$561,10,0))+(I592/100)</f>
        <v>284.60499999999996</v>
      </c>
      <c r="M592" s="29">
        <v>63</v>
      </c>
      <c r="N592" s="1">
        <v>1</v>
      </c>
      <c r="P592" s="1" t="s">
        <v>202</v>
      </c>
      <c r="Q592" s="2" t="str">
        <f t="shared" si="42"/>
        <v xml:space="preserve"> Harzburgite</v>
      </c>
      <c r="R592" s="1" t="s">
        <v>188</v>
      </c>
      <c r="S592" s="1" t="str">
        <f t="shared" si="40"/>
        <v>Sheared</v>
      </c>
      <c r="T592" s="1" t="s">
        <v>101</v>
      </c>
      <c r="U592" s="1" t="s">
        <v>122</v>
      </c>
      <c r="V592" s="1" t="s">
        <v>131</v>
      </c>
      <c r="W592" s="30">
        <f>VLOOKUP(V592,definitions_list_lookup!$A$13:$B$19,2,0)</f>
        <v>4</v>
      </c>
      <c r="X592" s="1" t="s">
        <v>94</v>
      </c>
      <c r="Y592" s="1" t="s">
        <v>203</v>
      </c>
      <c r="AD592" s="6" t="s">
        <v>89</v>
      </c>
      <c r="AE592" s="2">
        <f>VLOOKUP(AD592,definitions_list_lookup!$V$13:$W$16,2,0)</f>
        <v>0</v>
      </c>
      <c r="AH592" s="31">
        <v>84.5</v>
      </c>
      <c r="AI592" s="1">
        <v>4</v>
      </c>
      <c r="AJ592" s="1">
        <v>2</v>
      </c>
      <c r="AK592" s="1" t="s">
        <v>125</v>
      </c>
      <c r="AL592" s="1" t="s">
        <v>98</v>
      </c>
      <c r="AN592" s="31">
        <v>0</v>
      </c>
      <c r="AT592" s="31">
        <v>0</v>
      </c>
      <c r="AZ592" s="31">
        <v>15</v>
      </c>
      <c r="BA592" s="1">
        <v>5</v>
      </c>
      <c r="BB592" s="1">
        <v>2</v>
      </c>
      <c r="BC592" s="1" t="s">
        <v>125</v>
      </c>
      <c r="BD592" s="1" t="s">
        <v>98</v>
      </c>
      <c r="BF592" s="31">
        <v>0</v>
      </c>
      <c r="BL592" s="31">
        <v>0.5</v>
      </c>
      <c r="BM592" s="1">
        <v>0.1</v>
      </c>
      <c r="BN592" s="1">
        <v>0.1</v>
      </c>
      <c r="BO592" s="1" t="s">
        <v>125</v>
      </c>
      <c r="BP592" s="1" t="s">
        <v>98</v>
      </c>
      <c r="BX592" s="31">
        <v>0</v>
      </c>
      <c r="CE592" s="1" t="s">
        <v>204</v>
      </c>
      <c r="CL592" s="32">
        <f t="shared" si="43"/>
        <v>100</v>
      </c>
      <c r="CM592" s="1" t="e">
        <f>VLOOKUP(O592,definitions_list_lookup!$K$30:$L$54,2,0)</f>
        <v>#N/A</v>
      </c>
    </row>
    <row r="593" spans="1:91">
      <c r="A593" s="27">
        <v>43309</v>
      </c>
      <c r="D593" s="1" t="s">
        <v>86</v>
      </c>
      <c r="E593" s="1">
        <v>122</v>
      </c>
      <c r="F593" s="1">
        <v>4</v>
      </c>
      <c r="G593" s="2" t="str">
        <f t="shared" si="41"/>
        <v>122-4</v>
      </c>
      <c r="H593" s="1">
        <v>21</v>
      </c>
      <c r="I593" s="1">
        <v>36</v>
      </c>
      <c r="J593" s="3" t="str">
        <f>IF(((VLOOKUP($G593,Depth_Lookup!$A$3:$J$561,9,0))-(I593/100))&gt;=0,"Good","Too Long")</f>
        <v>Good</v>
      </c>
      <c r="K593" s="28">
        <f>(VLOOKUP($G593,Depth_Lookup!$A$3:$J$561,10,0))+(H593/100)</f>
        <v>284.60499999999996</v>
      </c>
      <c r="L593" s="28">
        <f>(VLOOKUP($G593,Depth_Lookup!$A$3:$J$561,10,0))+(I593/100)</f>
        <v>284.755</v>
      </c>
      <c r="M593" s="29">
        <v>64</v>
      </c>
      <c r="N593" s="1" t="s">
        <v>87</v>
      </c>
      <c r="P593" s="1" t="s">
        <v>202</v>
      </c>
      <c r="Q593" s="2" t="str">
        <f t="shared" si="42"/>
        <v xml:space="preserve"> Harzburgite</v>
      </c>
      <c r="R593" s="1" t="s">
        <v>188</v>
      </c>
      <c r="S593" s="1" t="str">
        <f t="shared" si="40"/>
        <v>Continuous</v>
      </c>
      <c r="T593" s="1" t="s">
        <v>101</v>
      </c>
      <c r="U593" s="1" t="s">
        <v>122</v>
      </c>
      <c r="V593" s="1" t="s">
        <v>93</v>
      </c>
      <c r="W593" s="30">
        <f>VLOOKUP(V593,definitions_list_lookup!$A$13:$B$19,2,0)</f>
        <v>3</v>
      </c>
      <c r="X593" s="1" t="s">
        <v>94</v>
      </c>
      <c r="Y593" s="1" t="s">
        <v>418</v>
      </c>
      <c r="AD593" s="6" t="s">
        <v>89</v>
      </c>
      <c r="AE593" s="2">
        <f>VLOOKUP(AD593,definitions_list_lookup!$V$13:$W$16,2,0)</f>
        <v>0</v>
      </c>
      <c r="AH593" s="31">
        <v>89.8</v>
      </c>
      <c r="AI593" s="1">
        <v>1</v>
      </c>
      <c r="AJ593" s="1">
        <v>0.2</v>
      </c>
      <c r="AK593" s="1" t="s">
        <v>97</v>
      </c>
      <c r="AL593" s="1" t="s">
        <v>98</v>
      </c>
      <c r="AN593" s="31">
        <v>0</v>
      </c>
      <c r="AT593" s="31">
        <v>0</v>
      </c>
      <c r="AZ593" s="31">
        <v>10</v>
      </c>
      <c r="BA593" s="1">
        <v>1</v>
      </c>
      <c r="BB593" s="1">
        <v>0.4</v>
      </c>
      <c r="BC593" s="1" t="s">
        <v>97</v>
      </c>
      <c r="BD593" s="1" t="s">
        <v>98</v>
      </c>
      <c r="BF593" s="31">
        <v>0</v>
      </c>
      <c r="BL593" s="31">
        <v>0.1</v>
      </c>
      <c r="BM593" s="1">
        <v>0.5</v>
      </c>
      <c r="BN593" s="1">
        <v>0.1</v>
      </c>
      <c r="BO593" s="1" t="s">
        <v>97</v>
      </c>
      <c r="BP593" s="1" t="s">
        <v>98</v>
      </c>
      <c r="BX593" s="31">
        <v>0.1</v>
      </c>
      <c r="BY593" s="1">
        <v>0.1</v>
      </c>
      <c r="BZ593" s="1">
        <v>0.1</v>
      </c>
      <c r="CA593" s="1" t="s">
        <v>97</v>
      </c>
      <c r="CB593" s="1" t="s">
        <v>98</v>
      </c>
      <c r="CE593" s="1" t="s">
        <v>420</v>
      </c>
      <c r="CL593" s="32">
        <f t="shared" si="43"/>
        <v>99.999999999999986</v>
      </c>
      <c r="CM593" s="1" t="e">
        <f>VLOOKUP(O593,definitions_list_lookup!$K$30:$L$54,2,0)</f>
        <v>#N/A</v>
      </c>
    </row>
    <row r="594" spans="1:91">
      <c r="A594" s="27">
        <v>43309</v>
      </c>
      <c r="D594" s="1" t="s">
        <v>86</v>
      </c>
      <c r="E594" s="1">
        <v>123</v>
      </c>
      <c r="F594" s="1">
        <v>1</v>
      </c>
      <c r="G594" s="2" t="str">
        <f t="shared" si="41"/>
        <v>123-1</v>
      </c>
      <c r="H594" s="1">
        <v>0</v>
      </c>
      <c r="I594" s="1">
        <v>57.5</v>
      </c>
      <c r="J594" s="3" t="str">
        <f>IF(((VLOOKUP($G594,Depth_Lookup!$A$3:$J$561,9,0))-(I594/100))&gt;=0,"Good","Too Long")</f>
        <v>Good</v>
      </c>
      <c r="K594" s="28">
        <f>(VLOOKUP($G594,Depth_Lookup!$A$3:$J$561,10,0))+(H594/100)</f>
        <v>284.60000000000002</v>
      </c>
      <c r="L594" s="28">
        <f>(VLOOKUP($G594,Depth_Lookup!$A$3:$J$561,10,0))+(I594/100)</f>
        <v>285.17500000000001</v>
      </c>
      <c r="M594" s="29">
        <v>64</v>
      </c>
      <c r="N594" s="1" t="s">
        <v>87</v>
      </c>
      <c r="P594" s="1" t="s">
        <v>202</v>
      </c>
      <c r="Q594" s="2" t="str">
        <f t="shared" si="42"/>
        <v xml:space="preserve"> Harzburgite</v>
      </c>
      <c r="R594" s="1" t="s">
        <v>100</v>
      </c>
      <c r="S594" s="1" t="str">
        <f t="shared" si="40"/>
        <v>Continuous</v>
      </c>
      <c r="V594" s="1" t="s">
        <v>93</v>
      </c>
      <c r="W594" s="30">
        <f>VLOOKUP(V594,definitions_list_lookup!$A$13:$B$19,2,0)</f>
        <v>3</v>
      </c>
      <c r="X594" s="1" t="s">
        <v>94</v>
      </c>
      <c r="Y594" s="1" t="s">
        <v>418</v>
      </c>
      <c r="AD594" s="6" t="s">
        <v>89</v>
      </c>
      <c r="AE594" s="2">
        <f>VLOOKUP(AD594,definitions_list_lookup!$V$13:$W$16,2,0)</f>
        <v>0</v>
      </c>
      <c r="AH594" s="31">
        <v>89.8</v>
      </c>
      <c r="AI594" s="1">
        <v>1</v>
      </c>
      <c r="AJ594" s="1">
        <v>0.2</v>
      </c>
      <c r="AK594" s="1" t="s">
        <v>97</v>
      </c>
      <c r="AL594" s="1" t="s">
        <v>98</v>
      </c>
      <c r="AN594" s="31">
        <v>0</v>
      </c>
      <c r="AT594" s="31">
        <v>0</v>
      </c>
      <c r="AZ594" s="31">
        <v>10</v>
      </c>
      <c r="BA594" s="1">
        <v>1</v>
      </c>
      <c r="BB594" s="1">
        <v>0.4</v>
      </c>
      <c r="BC594" s="1" t="s">
        <v>97</v>
      </c>
      <c r="BD594" s="1" t="s">
        <v>98</v>
      </c>
      <c r="BF594" s="31">
        <v>0</v>
      </c>
      <c r="BL594" s="31">
        <v>0.1</v>
      </c>
      <c r="BM594" s="1">
        <v>0.5</v>
      </c>
      <c r="BN594" s="1">
        <v>0.1</v>
      </c>
      <c r="BO594" s="1" t="s">
        <v>97</v>
      </c>
      <c r="BP594" s="1" t="s">
        <v>98</v>
      </c>
      <c r="BX594" s="31">
        <v>0.1</v>
      </c>
      <c r="BY594" s="1">
        <v>0.1</v>
      </c>
      <c r="BZ594" s="1">
        <v>0.1</v>
      </c>
      <c r="CA594" s="1" t="s">
        <v>97</v>
      </c>
      <c r="CB594" s="1" t="s">
        <v>98</v>
      </c>
      <c r="CE594" s="1" t="s">
        <v>420</v>
      </c>
      <c r="CL594" s="32">
        <f t="shared" si="43"/>
        <v>99.999999999999986</v>
      </c>
      <c r="CM594" s="1" t="e">
        <f>VLOOKUP(O594,definitions_list_lookup!$K$30:$L$54,2,0)</f>
        <v>#N/A</v>
      </c>
    </row>
    <row r="595" spans="1:91">
      <c r="A595" s="27">
        <v>43309</v>
      </c>
      <c r="D595" s="1" t="s">
        <v>86</v>
      </c>
      <c r="E595" s="1">
        <v>124</v>
      </c>
      <c r="F595" s="1">
        <v>1</v>
      </c>
      <c r="G595" s="2" t="str">
        <f t="shared" si="41"/>
        <v>124-1</v>
      </c>
      <c r="H595" s="1">
        <v>0</v>
      </c>
      <c r="I595" s="1">
        <v>31</v>
      </c>
      <c r="J595" s="3" t="str">
        <f>IF(((VLOOKUP($G595,Depth_Lookup!$A$3:$J$561,9,0))-(I595/100))&gt;=0,"Good","Too Long")</f>
        <v>Good</v>
      </c>
      <c r="K595" s="28">
        <f>(VLOOKUP($G595,Depth_Lookup!$A$3:$J$561,10,0))+(H595/100)</f>
        <v>285.2</v>
      </c>
      <c r="L595" s="28">
        <f>(VLOOKUP($G595,Depth_Lookup!$A$3:$J$561,10,0))+(I595/100)</f>
        <v>285.51</v>
      </c>
      <c r="M595" s="29">
        <v>64</v>
      </c>
      <c r="N595" s="1" t="s">
        <v>87</v>
      </c>
      <c r="P595" s="1" t="s">
        <v>202</v>
      </c>
      <c r="Q595" s="2" t="str">
        <f t="shared" si="42"/>
        <v xml:space="preserve"> Harzburgite</v>
      </c>
      <c r="R595" s="1" t="s">
        <v>100</v>
      </c>
      <c r="S595" s="1" t="str">
        <f t="shared" si="40"/>
        <v>Tectonic</v>
      </c>
      <c r="V595" s="1" t="s">
        <v>93</v>
      </c>
      <c r="W595" s="30">
        <f>VLOOKUP(V595,definitions_list_lookup!$A$13:$B$19,2,0)</f>
        <v>3</v>
      </c>
      <c r="X595" s="1" t="s">
        <v>94</v>
      </c>
      <c r="Y595" s="1" t="s">
        <v>418</v>
      </c>
      <c r="AD595" s="6" t="s">
        <v>89</v>
      </c>
      <c r="AE595" s="2">
        <f>VLOOKUP(AD595,definitions_list_lookup!$V$13:$W$16,2,0)</f>
        <v>0</v>
      </c>
      <c r="AH595" s="31">
        <v>89.8</v>
      </c>
      <c r="AI595" s="1">
        <v>1</v>
      </c>
      <c r="AJ595" s="1">
        <v>0.2</v>
      </c>
      <c r="AK595" s="1" t="s">
        <v>97</v>
      </c>
      <c r="AL595" s="1" t="s">
        <v>98</v>
      </c>
      <c r="AN595" s="31">
        <v>0</v>
      </c>
      <c r="AT595" s="31">
        <v>0</v>
      </c>
      <c r="AZ595" s="31">
        <v>10</v>
      </c>
      <c r="BA595" s="1">
        <v>1</v>
      </c>
      <c r="BB595" s="1">
        <v>0.4</v>
      </c>
      <c r="BC595" s="1" t="s">
        <v>97</v>
      </c>
      <c r="BD595" s="1" t="s">
        <v>98</v>
      </c>
      <c r="BF595" s="31">
        <v>0</v>
      </c>
      <c r="BL595" s="31">
        <v>0.1</v>
      </c>
      <c r="BM595" s="1">
        <v>0.5</v>
      </c>
      <c r="BN595" s="1">
        <v>0.1</v>
      </c>
      <c r="BO595" s="1" t="s">
        <v>97</v>
      </c>
      <c r="BP595" s="1" t="s">
        <v>98</v>
      </c>
      <c r="BX595" s="31">
        <v>0.1</v>
      </c>
      <c r="BY595" s="1">
        <v>0.1</v>
      </c>
      <c r="BZ595" s="1">
        <v>0.1</v>
      </c>
      <c r="CA595" s="1" t="s">
        <v>97</v>
      </c>
      <c r="CB595" s="1" t="s">
        <v>98</v>
      </c>
      <c r="CE595" s="1" t="s">
        <v>420</v>
      </c>
      <c r="CL595" s="32">
        <f t="shared" si="43"/>
        <v>99.999999999999986</v>
      </c>
      <c r="CM595" s="1" t="e">
        <f>VLOOKUP(O595,definitions_list_lookup!$K$30:$L$54,2,0)</f>
        <v>#N/A</v>
      </c>
    </row>
    <row r="596" spans="1:91">
      <c r="A596" s="27">
        <v>43309</v>
      </c>
      <c r="D596" s="1" t="s">
        <v>86</v>
      </c>
      <c r="E596" s="1">
        <v>124</v>
      </c>
      <c r="F596" s="1">
        <v>1</v>
      </c>
      <c r="G596" s="2" t="str">
        <f t="shared" si="41"/>
        <v>124-1</v>
      </c>
      <c r="H596" s="1">
        <v>31</v>
      </c>
      <c r="I596" s="1">
        <v>40</v>
      </c>
      <c r="J596" s="3" t="str">
        <f>IF(((VLOOKUP($G596,Depth_Lookup!$A$3:$J$561,9,0))-(I596/100))&gt;=0,"Good","Too Long")</f>
        <v>Good</v>
      </c>
      <c r="K596" s="28">
        <f>(VLOOKUP($G596,Depth_Lookup!$A$3:$J$561,10,0))+(H596/100)</f>
        <v>285.51</v>
      </c>
      <c r="L596" s="28">
        <f>(VLOOKUP($G596,Depth_Lookup!$A$3:$J$561,10,0))+(I596/100)</f>
        <v>285.59999999999997</v>
      </c>
      <c r="M596" s="29" t="s">
        <v>421</v>
      </c>
      <c r="N596" s="1">
        <v>1</v>
      </c>
      <c r="P596" s="1" t="s">
        <v>202</v>
      </c>
      <c r="Q596" s="2" t="str">
        <f t="shared" si="42"/>
        <v xml:space="preserve"> Harzburgite</v>
      </c>
      <c r="R596" s="1" t="s">
        <v>145</v>
      </c>
      <c r="S596" s="1" t="str">
        <f t="shared" si="40"/>
        <v>Intrusive</v>
      </c>
      <c r="T596" s="1" t="s">
        <v>101</v>
      </c>
      <c r="U596" s="1" t="s">
        <v>102</v>
      </c>
      <c r="V596" s="1" t="s">
        <v>131</v>
      </c>
      <c r="W596" s="30">
        <f>VLOOKUP(V596,definitions_list_lookup!$A$13:$B$19,2,0)</f>
        <v>4</v>
      </c>
      <c r="X596" s="1" t="s">
        <v>94</v>
      </c>
      <c r="Y596" s="1" t="s">
        <v>203</v>
      </c>
      <c r="AD596" s="6" t="s">
        <v>89</v>
      </c>
      <c r="AE596" s="2">
        <f>VLOOKUP(AD596,definitions_list_lookup!$V$13:$W$16,2,0)</f>
        <v>0</v>
      </c>
      <c r="AH596" s="31">
        <v>89.9</v>
      </c>
      <c r="AI596" s="1">
        <v>3</v>
      </c>
      <c r="AJ596" s="1">
        <v>1</v>
      </c>
      <c r="AK596" s="1" t="s">
        <v>97</v>
      </c>
      <c r="AL596" s="1" t="s">
        <v>98</v>
      </c>
      <c r="AN596" s="31">
        <v>0</v>
      </c>
      <c r="AT596" s="31">
        <v>0</v>
      </c>
      <c r="AZ596" s="31">
        <v>10</v>
      </c>
      <c r="BA596" s="1">
        <v>8</v>
      </c>
      <c r="BB596" s="1">
        <v>3</v>
      </c>
      <c r="BC596" s="1" t="s">
        <v>97</v>
      </c>
      <c r="BD596" s="1" t="s">
        <v>98</v>
      </c>
      <c r="BF596" s="31">
        <v>0</v>
      </c>
      <c r="BL596" s="31">
        <v>0.1</v>
      </c>
      <c r="BM596" s="1">
        <v>0.1</v>
      </c>
      <c r="BN596" s="1">
        <v>0.1</v>
      </c>
      <c r="BO596" s="1" t="s">
        <v>97</v>
      </c>
      <c r="BP596" s="1" t="s">
        <v>98</v>
      </c>
      <c r="BX596" s="31">
        <v>0</v>
      </c>
      <c r="CE596" s="1" t="s">
        <v>204</v>
      </c>
      <c r="CL596" s="32">
        <f t="shared" si="43"/>
        <v>100</v>
      </c>
      <c r="CM596" s="1" t="e">
        <f>VLOOKUP(O596,definitions_list_lookup!$K$30:$L$54,2,0)</f>
        <v>#N/A</v>
      </c>
    </row>
    <row r="597" spans="1:91">
      <c r="A597" s="27">
        <v>43309</v>
      </c>
      <c r="D597" s="1" t="s">
        <v>86</v>
      </c>
      <c r="E597" s="1">
        <v>124</v>
      </c>
      <c r="F597" s="1">
        <v>1</v>
      </c>
      <c r="G597" s="2" t="str">
        <f t="shared" si="41"/>
        <v>124-1</v>
      </c>
      <c r="H597" s="1">
        <v>40</v>
      </c>
      <c r="I597" s="1">
        <v>40.5</v>
      </c>
      <c r="J597" s="3" t="str">
        <f>IF(((VLOOKUP($G597,Depth_Lookup!$A$3:$J$561,9,0))-(I597/100))&gt;=0,"Good","Too Long")</f>
        <v>Good</v>
      </c>
      <c r="K597" s="28">
        <f>(VLOOKUP($G597,Depth_Lookup!$A$3:$J$561,10,0))+(H597/100)</f>
        <v>285.59999999999997</v>
      </c>
      <c r="L597" s="28">
        <f>(VLOOKUP($G597,Depth_Lookup!$A$3:$J$561,10,0))+(I597/100)</f>
        <v>285.60499999999996</v>
      </c>
      <c r="M597" s="29" t="s">
        <v>422</v>
      </c>
      <c r="N597" s="1">
        <v>1</v>
      </c>
      <c r="P597" s="1" t="s">
        <v>214</v>
      </c>
      <c r="Q597" s="2" t="str">
        <f t="shared" si="42"/>
        <v xml:space="preserve"> Websterite</v>
      </c>
      <c r="R597" s="1" t="s">
        <v>105</v>
      </c>
      <c r="S597" s="1" t="str">
        <f t="shared" si="40"/>
        <v>Intrusive</v>
      </c>
      <c r="T597" s="1" t="s">
        <v>101</v>
      </c>
      <c r="U597" s="1" t="s">
        <v>102</v>
      </c>
      <c r="V597" s="1" t="s">
        <v>131</v>
      </c>
      <c r="W597" s="30">
        <f>VLOOKUP(V597,definitions_list_lookup!$A$13:$B$19,2,0)</f>
        <v>4</v>
      </c>
      <c r="X597" s="1" t="s">
        <v>94</v>
      </c>
      <c r="Y597" s="1" t="s">
        <v>95</v>
      </c>
      <c r="AD597" s="6" t="s">
        <v>89</v>
      </c>
      <c r="AE597" s="2">
        <f>VLOOKUP(AD597,definitions_list_lookup!$V$13:$W$16,2,0)</f>
        <v>0</v>
      </c>
      <c r="AH597" s="31">
        <v>2</v>
      </c>
      <c r="AI597" s="1">
        <v>0.5</v>
      </c>
      <c r="AJ597" s="1">
        <v>0.1</v>
      </c>
      <c r="AK597" s="1" t="s">
        <v>97</v>
      </c>
      <c r="AL597" s="1" t="s">
        <v>98</v>
      </c>
      <c r="AN597" s="31">
        <v>0</v>
      </c>
      <c r="AT597" s="31">
        <v>38</v>
      </c>
      <c r="AU597" s="1">
        <v>2</v>
      </c>
      <c r="AV597" s="1">
        <v>1</v>
      </c>
      <c r="AW597" s="1" t="s">
        <v>97</v>
      </c>
      <c r="AX597" s="1" t="s">
        <v>113</v>
      </c>
      <c r="AZ597" s="31">
        <v>60</v>
      </c>
      <c r="BA597" s="1">
        <v>4</v>
      </c>
      <c r="BB597" s="1">
        <v>2</v>
      </c>
      <c r="BC597" s="1" t="s">
        <v>97</v>
      </c>
      <c r="BD597" s="1" t="s">
        <v>113</v>
      </c>
      <c r="BF597" s="31">
        <v>0</v>
      </c>
      <c r="BL597" s="31">
        <v>0</v>
      </c>
      <c r="BX597" s="31"/>
      <c r="CA597" s="1" t="s">
        <v>97</v>
      </c>
      <c r="CB597" s="1" t="s">
        <v>98</v>
      </c>
      <c r="CE597" s="1" t="s">
        <v>386</v>
      </c>
      <c r="CL597" s="32">
        <f t="shared" si="43"/>
        <v>100</v>
      </c>
      <c r="CM597" s="1" t="e">
        <f>VLOOKUP(O597,definitions_list_lookup!$K$30:$L$54,2,0)</f>
        <v>#N/A</v>
      </c>
    </row>
    <row r="598" spans="1:91">
      <c r="A598" s="27">
        <v>43309</v>
      </c>
      <c r="D598" s="1" t="s">
        <v>86</v>
      </c>
      <c r="E598" s="1">
        <v>124</v>
      </c>
      <c r="F598" s="1">
        <v>1</v>
      </c>
      <c r="G598" s="2" t="str">
        <f t="shared" si="41"/>
        <v>124-1</v>
      </c>
      <c r="H598" s="1">
        <v>40.5</v>
      </c>
      <c r="I598" s="1">
        <v>72.5</v>
      </c>
      <c r="J598" s="3" t="str">
        <f>IF(((VLOOKUP($G598,Depth_Lookup!$A$3:$J$561,9,0))-(I598/100))&gt;=0,"Good","Too Long")</f>
        <v>Good</v>
      </c>
      <c r="K598" s="28">
        <f>(VLOOKUP($G598,Depth_Lookup!$A$3:$J$561,10,0))+(H598/100)</f>
        <v>285.60499999999996</v>
      </c>
      <c r="L598" s="28">
        <f>(VLOOKUP($G598,Depth_Lookup!$A$3:$J$561,10,0))+(I598/100)</f>
        <v>285.92500000000001</v>
      </c>
      <c r="M598" s="29" t="s">
        <v>423</v>
      </c>
      <c r="N598" s="1" t="s">
        <v>87</v>
      </c>
      <c r="P598" s="1" t="s">
        <v>202</v>
      </c>
      <c r="Q598" s="2" t="str">
        <f t="shared" si="42"/>
        <v xml:space="preserve"> Harzburgite</v>
      </c>
      <c r="R598" s="1" t="s">
        <v>105</v>
      </c>
      <c r="S598" s="1" t="str">
        <f t="shared" si="40"/>
        <v>Continuous</v>
      </c>
      <c r="T598" s="1" t="s">
        <v>101</v>
      </c>
      <c r="U598" s="1" t="s">
        <v>102</v>
      </c>
      <c r="V598" s="1" t="s">
        <v>131</v>
      </c>
      <c r="W598" s="30">
        <f>VLOOKUP(V598,definitions_list_lookup!$A$13:$B$19,2,0)</f>
        <v>4</v>
      </c>
      <c r="X598" s="1" t="s">
        <v>94</v>
      </c>
      <c r="Y598" s="1" t="s">
        <v>203</v>
      </c>
      <c r="AD598" s="6" t="s">
        <v>89</v>
      </c>
      <c r="AE598" s="2">
        <f>VLOOKUP(AD598,definitions_list_lookup!$V$13:$W$16,2,0)</f>
        <v>0</v>
      </c>
      <c r="AH598" s="31">
        <v>89.9</v>
      </c>
      <c r="AI598" s="1">
        <v>2</v>
      </c>
      <c r="AJ598" s="1">
        <v>1</v>
      </c>
      <c r="AK598" s="1" t="s">
        <v>97</v>
      </c>
      <c r="AL598" s="1" t="s">
        <v>98</v>
      </c>
      <c r="AN598" s="31">
        <v>0</v>
      </c>
      <c r="AT598" s="31">
        <v>0</v>
      </c>
      <c r="AZ598" s="31">
        <v>10</v>
      </c>
      <c r="BA598" s="1">
        <v>4</v>
      </c>
      <c r="BB598" s="1">
        <v>2</v>
      </c>
      <c r="BC598" s="1" t="s">
        <v>97</v>
      </c>
      <c r="BD598" s="1" t="s">
        <v>98</v>
      </c>
      <c r="BF598" s="31">
        <v>0</v>
      </c>
      <c r="BL598" s="31">
        <v>0.1</v>
      </c>
      <c r="BM598" s="1">
        <v>0.1</v>
      </c>
      <c r="BN598" s="1">
        <v>0.1</v>
      </c>
      <c r="BO598" s="1" t="s">
        <v>97</v>
      </c>
      <c r="BP598" s="1" t="s">
        <v>98</v>
      </c>
      <c r="BX598" s="31">
        <v>0</v>
      </c>
      <c r="CE598" s="1" t="s">
        <v>204</v>
      </c>
      <c r="CL598" s="32">
        <f t="shared" si="43"/>
        <v>100</v>
      </c>
      <c r="CM598" s="1" t="e">
        <f>VLOOKUP(O598,definitions_list_lookup!$K$30:$L$54,2,0)</f>
        <v>#N/A</v>
      </c>
    </row>
    <row r="599" spans="1:91">
      <c r="A599" s="27">
        <v>43309</v>
      </c>
      <c r="D599" s="1" t="s">
        <v>86</v>
      </c>
      <c r="E599" s="1">
        <v>124</v>
      </c>
      <c r="F599" s="1">
        <v>2</v>
      </c>
      <c r="G599" s="2" t="str">
        <f t="shared" si="41"/>
        <v>124-2</v>
      </c>
      <c r="H599" s="1">
        <v>0</v>
      </c>
      <c r="I599" s="1">
        <v>38</v>
      </c>
      <c r="J599" s="3" t="str">
        <f>IF(((VLOOKUP($G599,Depth_Lookup!$A$3:$J$561,9,0))-(I599/100))&gt;=0,"Good","Too Long")</f>
        <v>Good</v>
      </c>
      <c r="K599" s="28">
        <f>(VLOOKUP($G599,Depth_Lookup!$A$3:$J$561,10,0))+(H599/100)</f>
        <v>285.92500000000001</v>
      </c>
      <c r="L599" s="28">
        <f>(VLOOKUP($G599,Depth_Lookup!$A$3:$J$561,10,0))+(I599/100)</f>
        <v>286.30500000000001</v>
      </c>
      <c r="M599" s="29" t="s">
        <v>423</v>
      </c>
      <c r="N599" s="1" t="s">
        <v>87</v>
      </c>
      <c r="P599" s="1" t="s">
        <v>202</v>
      </c>
      <c r="Q599" s="2" t="str">
        <f t="shared" si="42"/>
        <v xml:space="preserve"> Harzburgite</v>
      </c>
      <c r="R599" s="1" t="s">
        <v>100</v>
      </c>
      <c r="S599" s="1" t="str">
        <f t="shared" si="40"/>
        <v>Intrusive</v>
      </c>
      <c r="V599" s="1" t="s">
        <v>131</v>
      </c>
      <c r="W599" s="30">
        <f>VLOOKUP(V599,definitions_list_lookup!$A$13:$B$19,2,0)</f>
        <v>4</v>
      </c>
      <c r="X599" s="1" t="s">
        <v>94</v>
      </c>
      <c r="Y599" s="1" t="s">
        <v>203</v>
      </c>
      <c r="AD599" s="6" t="s">
        <v>89</v>
      </c>
      <c r="AE599" s="2">
        <f>VLOOKUP(AD599,definitions_list_lookup!$V$13:$W$16,2,0)</f>
        <v>0</v>
      </c>
      <c r="AH599" s="31">
        <v>89.9</v>
      </c>
      <c r="AI599" s="1">
        <v>2</v>
      </c>
      <c r="AJ599" s="1">
        <v>1</v>
      </c>
      <c r="AK599" s="1" t="s">
        <v>97</v>
      </c>
      <c r="AL599" s="1" t="s">
        <v>98</v>
      </c>
      <c r="AN599" s="31">
        <v>0</v>
      </c>
      <c r="AT599" s="31">
        <v>0</v>
      </c>
      <c r="AZ599" s="31">
        <v>10</v>
      </c>
      <c r="BA599" s="1">
        <v>4</v>
      </c>
      <c r="BB599" s="1">
        <v>2</v>
      </c>
      <c r="BC599" s="1" t="s">
        <v>97</v>
      </c>
      <c r="BD599" s="1" t="s">
        <v>98</v>
      </c>
      <c r="BF599" s="31">
        <v>0</v>
      </c>
      <c r="BL599" s="31">
        <v>0.1</v>
      </c>
      <c r="BM599" s="1">
        <v>0.1</v>
      </c>
      <c r="BN599" s="1">
        <v>0.1</v>
      </c>
      <c r="BO599" s="1" t="s">
        <v>97</v>
      </c>
      <c r="BP599" s="1" t="s">
        <v>98</v>
      </c>
      <c r="BX599" s="31">
        <v>0</v>
      </c>
      <c r="CE599" s="1" t="s">
        <v>204</v>
      </c>
      <c r="CL599" s="32">
        <f t="shared" si="43"/>
        <v>100</v>
      </c>
      <c r="CM599" s="1" t="e">
        <f>VLOOKUP(O599,definitions_list_lookup!$K$30:$L$54,2,0)</f>
        <v>#N/A</v>
      </c>
    </row>
    <row r="600" spans="1:91">
      <c r="A600" s="27">
        <v>43309</v>
      </c>
      <c r="D600" s="1" t="s">
        <v>86</v>
      </c>
      <c r="E600" s="1">
        <v>124</v>
      </c>
      <c r="F600" s="1">
        <v>2</v>
      </c>
      <c r="G600" s="2" t="str">
        <f t="shared" si="41"/>
        <v>124-2</v>
      </c>
      <c r="H600" s="1">
        <v>38</v>
      </c>
      <c r="I600" s="1">
        <v>38.5</v>
      </c>
      <c r="J600" s="3" t="str">
        <f>IF(((VLOOKUP($G600,Depth_Lookup!$A$3:$J$561,9,0))-(I600/100))&gt;=0,"Good","Too Long")</f>
        <v>Good</v>
      </c>
      <c r="K600" s="28">
        <f>(VLOOKUP($G600,Depth_Lookup!$A$3:$J$561,10,0))+(H600/100)</f>
        <v>286.30500000000001</v>
      </c>
      <c r="L600" s="28">
        <f>(VLOOKUP($G600,Depth_Lookup!$A$3:$J$561,10,0))+(I600/100)</f>
        <v>286.31</v>
      </c>
      <c r="M600" s="29" t="s">
        <v>424</v>
      </c>
      <c r="N600" s="1">
        <v>1</v>
      </c>
      <c r="P600" s="1" t="s">
        <v>214</v>
      </c>
      <c r="Q600" s="2" t="str">
        <f t="shared" si="42"/>
        <v xml:space="preserve"> Websterite</v>
      </c>
      <c r="R600" s="1" t="s">
        <v>105</v>
      </c>
      <c r="S600" s="1" t="str">
        <f t="shared" si="40"/>
        <v>Intrusive</v>
      </c>
      <c r="T600" s="1" t="s">
        <v>101</v>
      </c>
      <c r="U600" s="1" t="s">
        <v>102</v>
      </c>
      <c r="V600" s="1" t="s">
        <v>131</v>
      </c>
      <c r="W600" s="30">
        <f>VLOOKUP(V600,definitions_list_lookup!$A$13:$B$19,2,0)</f>
        <v>4</v>
      </c>
      <c r="X600" s="1" t="s">
        <v>94</v>
      </c>
      <c r="Y600" s="1" t="s">
        <v>95</v>
      </c>
      <c r="AD600" s="6" t="s">
        <v>89</v>
      </c>
      <c r="AE600" s="2">
        <f>VLOOKUP(AD600,definitions_list_lookup!$V$13:$W$16,2,0)</f>
        <v>0</v>
      </c>
      <c r="AH600" s="31">
        <v>2</v>
      </c>
      <c r="AI600" s="1">
        <v>0.5</v>
      </c>
      <c r="AJ600" s="1">
        <v>0.1</v>
      </c>
      <c r="AK600" s="1" t="s">
        <v>97</v>
      </c>
      <c r="AL600" s="1" t="s">
        <v>98</v>
      </c>
      <c r="AN600" s="31">
        <v>0</v>
      </c>
      <c r="AT600" s="31">
        <v>37.9</v>
      </c>
      <c r="AU600" s="1">
        <v>5</v>
      </c>
      <c r="AV600" s="1">
        <v>2</v>
      </c>
      <c r="AW600" s="1" t="s">
        <v>97</v>
      </c>
      <c r="AX600" s="1" t="s">
        <v>113</v>
      </c>
      <c r="AZ600" s="31">
        <v>60</v>
      </c>
      <c r="BA600" s="1">
        <v>3</v>
      </c>
      <c r="BB600" s="1">
        <v>2</v>
      </c>
      <c r="BC600" s="1" t="s">
        <v>97</v>
      </c>
      <c r="BD600" s="1" t="s">
        <v>113</v>
      </c>
      <c r="BF600" s="31">
        <v>0</v>
      </c>
      <c r="BL600" s="31">
        <v>0</v>
      </c>
      <c r="BX600" s="31">
        <v>0.1</v>
      </c>
      <c r="BY600" s="1">
        <v>1</v>
      </c>
      <c r="BZ600" s="1">
        <v>1</v>
      </c>
      <c r="CA600" s="1" t="s">
        <v>97</v>
      </c>
      <c r="CB600" s="1" t="s">
        <v>98</v>
      </c>
      <c r="CE600" s="1" t="s">
        <v>425</v>
      </c>
      <c r="CL600" s="32">
        <f t="shared" si="43"/>
        <v>100</v>
      </c>
      <c r="CM600" s="1" t="e">
        <f>VLOOKUP(O600,definitions_list_lookup!$K$30:$L$54,2,0)</f>
        <v>#N/A</v>
      </c>
    </row>
    <row r="601" spans="1:91">
      <c r="A601" s="27">
        <v>43309</v>
      </c>
      <c r="D601" s="1" t="s">
        <v>86</v>
      </c>
      <c r="E601" s="1">
        <v>124</v>
      </c>
      <c r="F601" s="1">
        <v>2</v>
      </c>
      <c r="G601" s="2" t="str">
        <f t="shared" si="41"/>
        <v>124-2</v>
      </c>
      <c r="H601" s="1">
        <v>38.5</v>
      </c>
      <c r="I601" s="1">
        <v>99.5</v>
      </c>
      <c r="J601" s="3" t="str">
        <f>IF(((VLOOKUP($G601,Depth_Lookup!$A$3:$J$561,9,0))-(I601/100))&gt;=0,"Good","Too Long")</f>
        <v>Good</v>
      </c>
      <c r="K601" s="28">
        <f>(VLOOKUP($G601,Depth_Lookup!$A$3:$J$561,10,0))+(H601/100)</f>
        <v>286.31</v>
      </c>
      <c r="L601" s="28">
        <f>(VLOOKUP($G601,Depth_Lookup!$A$3:$J$561,10,0))+(I601/100)</f>
        <v>286.92</v>
      </c>
      <c r="M601" s="29" t="s">
        <v>426</v>
      </c>
      <c r="N601" s="1" t="s">
        <v>87</v>
      </c>
      <c r="P601" s="1" t="s">
        <v>202</v>
      </c>
      <c r="Q601" s="2" t="str">
        <f t="shared" si="42"/>
        <v xml:space="preserve"> Harzburgite</v>
      </c>
      <c r="R601" s="1" t="s">
        <v>105</v>
      </c>
      <c r="S601" s="1" t="str">
        <f t="shared" si="40"/>
        <v>Continuous</v>
      </c>
      <c r="T601" s="1" t="s">
        <v>101</v>
      </c>
      <c r="U601" s="1" t="s">
        <v>102</v>
      </c>
      <c r="V601" s="1" t="s">
        <v>131</v>
      </c>
      <c r="W601" s="30">
        <f>VLOOKUP(V601,definitions_list_lookup!$A$13:$B$19,2,0)</f>
        <v>4</v>
      </c>
      <c r="X601" s="1" t="s">
        <v>94</v>
      </c>
      <c r="Y601" s="1" t="s">
        <v>203</v>
      </c>
      <c r="AD601" s="6" t="s">
        <v>89</v>
      </c>
      <c r="AE601" s="2">
        <f>VLOOKUP(AD601,definitions_list_lookup!$V$13:$W$16,2,0)</f>
        <v>0</v>
      </c>
      <c r="AH601" s="31">
        <v>84.9</v>
      </c>
      <c r="AI601" s="1">
        <v>2</v>
      </c>
      <c r="AJ601" s="1">
        <v>1</v>
      </c>
      <c r="AK601" s="1" t="s">
        <v>97</v>
      </c>
      <c r="AL601" s="1" t="s">
        <v>98</v>
      </c>
      <c r="AN601" s="31">
        <v>0</v>
      </c>
      <c r="AT601" s="31">
        <v>0</v>
      </c>
      <c r="AZ601" s="31">
        <v>15</v>
      </c>
      <c r="BA601" s="1">
        <v>6</v>
      </c>
      <c r="BB601" s="1">
        <v>2</v>
      </c>
      <c r="BC601" s="1" t="s">
        <v>97</v>
      </c>
      <c r="BD601" s="1" t="s">
        <v>98</v>
      </c>
      <c r="BF601" s="31">
        <v>0</v>
      </c>
      <c r="BL601" s="31">
        <v>0.1</v>
      </c>
      <c r="BM601" s="1">
        <v>0.1</v>
      </c>
      <c r="BN601" s="1">
        <v>0.1</v>
      </c>
      <c r="BO601" s="1" t="s">
        <v>97</v>
      </c>
      <c r="BP601" s="1" t="s">
        <v>98</v>
      </c>
      <c r="BX601" s="31">
        <v>0</v>
      </c>
      <c r="CE601" s="1" t="s">
        <v>204</v>
      </c>
      <c r="CL601" s="32">
        <f t="shared" si="43"/>
        <v>100</v>
      </c>
      <c r="CM601" s="1" t="e">
        <f>VLOOKUP(O601,definitions_list_lookup!$K$30:$L$54,2,0)</f>
        <v>#N/A</v>
      </c>
    </row>
    <row r="602" spans="1:91">
      <c r="A602" s="27">
        <v>43309</v>
      </c>
      <c r="D602" s="1" t="s">
        <v>86</v>
      </c>
      <c r="E602" s="1">
        <v>124</v>
      </c>
      <c r="F602" s="1">
        <v>3</v>
      </c>
      <c r="G602" s="2" t="str">
        <f t="shared" si="41"/>
        <v>124-3</v>
      </c>
      <c r="H602" s="1">
        <v>0</v>
      </c>
      <c r="I602" s="1">
        <v>96</v>
      </c>
      <c r="J602" s="3" t="str">
        <f>IF(((VLOOKUP($G602,Depth_Lookup!$A$3:$J$561,9,0))-(I602/100))&gt;=0,"Good","Too Long")</f>
        <v>Good</v>
      </c>
      <c r="K602" s="28">
        <f>(VLOOKUP($G602,Depth_Lookup!$A$3:$J$561,10,0))+(H602/100)</f>
        <v>286.92</v>
      </c>
      <c r="L602" s="28">
        <f>(VLOOKUP($G602,Depth_Lookup!$A$3:$J$561,10,0))+(I602/100)</f>
        <v>287.88</v>
      </c>
      <c r="M602" s="29" t="s">
        <v>426</v>
      </c>
      <c r="N602" s="1" t="s">
        <v>87</v>
      </c>
      <c r="P602" s="1" t="s">
        <v>202</v>
      </c>
      <c r="Q602" s="2" t="str">
        <f t="shared" si="42"/>
        <v xml:space="preserve"> Harzburgite</v>
      </c>
      <c r="R602" s="1" t="s">
        <v>100</v>
      </c>
      <c r="S602" s="1" t="str">
        <f t="shared" ref="S602:S629" si="44">R603</f>
        <v>Continuous</v>
      </c>
      <c r="V602" s="1" t="s">
        <v>131</v>
      </c>
      <c r="W602" s="30">
        <f>VLOOKUP(V602,definitions_list_lookup!$A$13:$B$19,2,0)</f>
        <v>4</v>
      </c>
      <c r="X602" s="1" t="s">
        <v>94</v>
      </c>
      <c r="Y602" s="1" t="s">
        <v>203</v>
      </c>
      <c r="AD602" s="6" t="s">
        <v>89</v>
      </c>
      <c r="AE602" s="2">
        <f>VLOOKUP(AD602,definitions_list_lookup!$V$13:$W$16,2,0)</f>
        <v>0</v>
      </c>
      <c r="AH602" s="31">
        <v>84.9</v>
      </c>
      <c r="AI602" s="1">
        <v>2</v>
      </c>
      <c r="AJ602" s="1">
        <v>1</v>
      </c>
      <c r="AK602" s="1" t="s">
        <v>97</v>
      </c>
      <c r="AL602" s="1" t="s">
        <v>98</v>
      </c>
      <c r="AN602" s="31">
        <v>0</v>
      </c>
      <c r="AT602" s="31">
        <v>0</v>
      </c>
      <c r="AZ602" s="31">
        <v>15</v>
      </c>
      <c r="BA602" s="1">
        <v>6</v>
      </c>
      <c r="BB602" s="1">
        <v>2</v>
      </c>
      <c r="BC602" s="1" t="s">
        <v>97</v>
      </c>
      <c r="BD602" s="1" t="s">
        <v>98</v>
      </c>
      <c r="BF602" s="31">
        <v>0</v>
      </c>
      <c r="BL602" s="31">
        <v>0.1</v>
      </c>
      <c r="BM602" s="1">
        <v>0.1</v>
      </c>
      <c r="BN602" s="1">
        <v>0.1</v>
      </c>
      <c r="BO602" s="1" t="s">
        <v>97</v>
      </c>
      <c r="BP602" s="1" t="s">
        <v>98</v>
      </c>
      <c r="BX602" s="31">
        <v>0</v>
      </c>
      <c r="CE602" s="1" t="s">
        <v>204</v>
      </c>
      <c r="CL602" s="32">
        <f t="shared" si="43"/>
        <v>100</v>
      </c>
      <c r="CM602" s="1" t="e">
        <f>VLOOKUP(O602,definitions_list_lookup!$K$30:$L$54,2,0)</f>
        <v>#N/A</v>
      </c>
    </row>
    <row r="603" spans="1:91">
      <c r="A603" s="27">
        <v>43309</v>
      </c>
      <c r="D603" s="1" t="s">
        <v>86</v>
      </c>
      <c r="E603" s="1">
        <v>125</v>
      </c>
      <c r="F603" s="1">
        <v>1</v>
      </c>
      <c r="G603" s="2" t="str">
        <f t="shared" si="41"/>
        <v>125-1</v>
      </c>
      <c r="H603" s="1">
        <v>0</v>
      </c>
      <c r="I603" s="1">
        <v>47</v>
      </c>
      <c r="J603" s="3" t="str">
        <f>IF(((VLOOKUP($G603,Depth_Lookup!$A$3:$J$561,9,0))-(I603/100))&gt;=0,"Good","Too Long")</f>
        <v>Good</v>
      </c>
      <c r="K603" s="28">
        <f>(VLOOKUP($G603,Depth_Lookup!$A$3:$J$561,10,0))+(H603/100)</f>
        <v>287.60000000000002</v>
      </c>
      <c r="L603" s="28">
        <f>(VLOOKUP($G603,Depth_Lookup!$A$3:$J$561,10,0))+(I603/100)</f>
        <v>288.07000000000005</v>
      </c>
      <c r="M603" s="29" t="s">
        <v>426</v>
      </c>
      <c r="N603" s="1" t="s">
        <v>87</v>
      </c>
      <c r="P603" s="1" t="s">
        <v>202</v>
      </c>
      <c r="Q603" s="2" t="str">
        <f t="shared" si="42"/>
        <v xml:space="preserve"> Harzburgite</v>
      </c>
      <c r="R603" s="1" t="s">
        <v>100</v>
      </c>
      <c r="S603" s="1" t="str">
        <f t="shared" si="44"/>
        <v>Tectonic</v>
      </c>
      <c r="V603" s="1" t="s">
        <v>131</v>
      </c>
      <c r="W603" s="30">
        <f>VLOOKUP(V603,definitions_list_lookup!$A$13:$B$19,2,0)</f>
        <v>4</v>
      </c>
      <c r="X603" s="1" t="s">
        <v>94</v>
      </c>
      <c r="Y603" s="1" t="s">
        <v>203</v>
      </c>
      <c r="AD603" s="6" t="s">
        <v>89</v>
      </c>
      <c r="AE603" s="2">
        <f>VLOOKUP(AD603,definitions_list_lookup!$V$13:$W$16,2,0)</f>
        <v>0</v>
      </c>
      <c r="AH603" s="31">
        <v>84.9</v>
      </c>
      <c r="AI603" s="1">
        <v>2</v>
      </c>
      <c r="AJ603" s="1">
        <v>1</v>
      </c>
      <c r="AK603" s="1" t="s">
        <v>97</v>
      </c>
      <c r="AL603" s="1" t="s">
        <v>98</v>
      </c>
      <c r="AN603" s="31">
        <v>0</v>
      </c>
      <c r="AT603" s="31">
        <v>0</v>
      </c>
      <c r="AZ603" s="31">
        <v>15</v>
      </c>
      <c r="BA603" s="1">
        <v>6</v>
      </c>
      <c r="BB603" s="1">
        <v>2</v>
      </c>
      <c r="BC603" s="1" t="s">
        <v>97</v>
      </c>
      <c r="BD603" s="1" t="s">
        <v>98</v>
      </c>
      <c r="BF603" s="31">
        <v>0</v>
      </c>
      <c r="BL603" s="31">
        <v>0.1</v>
      </c>
      <c r="BM603" s="1">
        <v>0.1</v>
      </c>
      <c r="BN603" s="1">
        <v>0.1</v>
      </c>
      <c r="BO603" s="1" t="s">
        <v>97</v>
      </c>
      <c r="BP603" s="1" t="s">
        <v>98</v>
      </c>
      <c r="BX603" s="31">
        <v>0</v>
      </c>
      <c r="CE603" s="1" t="s">
        <v>204</v>
      </c>
      <c r="CL603" s="32">
        <f t="shared" si="43"/>
        <v>100</v>
      </c>
      <c r="CM603" s="1" t="e">
        <f>VLOOKUP(O603,definitions_list_lookup!$K$30:$L$54,2,0)</f>
        <v>#N/A</v>
      </c>
    </row>
    <row r="604" spans="1:91">
      <c r="A604" s="27">
        <v>43309</v>
      </c>
      <c r="D604" s="1" t="s">
        <v>86</v>
      </c>
      <c r="E604" s="1">
        <v>125</v>
      </c>
      <c r="F604" s="1">
        <v>1</v>
      </c>
      <c r="G604" s="2" t="str">
        <f t="shared" si="41"/>
        <v>125-1</v>
      </c>
      <c r="H604" s="1">
        <v>47</v>
      </c>
      <c r="I604" s="1">
        <v>65</v>
      </c>
      <c r="J604" s="3" t="str">
        <f>IF(((VLOOKUP($G604,Depth_Lookup!$A$3:$J$561,9,0))-(I604/100))&gt;=0,"Good","Too Long")</f>
        <v>Good</v>
      </c>
      <c r="K604" s="28">
        <f>(VLOOKUP($G604,Depth_Lookup!$A$3:$J$561,10,0))+(H604/100)</f>
        <v>288.07000000000005</v>
      </c>
      <c r="L604" s="28">
        <f>(VLOOKUP($G604,Depth_Lookup!$A$3:$J$561,10,0))+(I604/100)</f>
        <v>288.25</v>
      </c>
      <c r="M604" s="29">
        <v>66</v>
      </c>
      <c r="N604" s="1" t="s">
        <v>87</v>
      </c>
      <c r="P604" s="1" t="s">
        <v>202</v>
      </c>
      <c r="Q604" s="2" t="str">
        <f t="shared" si="42"/>
        <v xml:space="preserve"> Harzburgite</v>
      </c>
      <c r="R604" s="1" t="s">
        <v>145</v>
      </c>
      <c r="S604" s="1" t="str">
        <f t="shared" si="44"/>
        <v>Grain size</v>
      </c>
      <c r="T604" s="1" t="s">
        <v>101</v>
      </c>
      <c r="U604" s="1" t="s">
        <v>102</v>
      </c>
      <c r="V604" s="1" t="s">
        <v>93</v>
      </c>
      <c r="W604" s="30">
        <f>VLOOKUP(V604,definitions_list_lookup!$A$13:$B$19,2,0)</f>
        <v>3</v>
      </c>
      <c r="X604" s="1" t="s">
        <v>94</v>
      </c>
      <c r="Y604" s="1" t="s">
        <v>418</v>
      </c>
      <c r="AD604" s="6" t="s">
        <v>89</v>
      </c>
      <c r="AE604" s="2">
        <f>VLOOKUP(AD604,definitions_list_lookup!$V$13:$W$16,2,0)</f>
        <v>0</v>
      </c>
      <c r="AH604" s="31">
        <v>84.9</v>
      </c>
      <c r="AI604" s="1">
        <v>1</v>
      </c>
      <c r="AJ604" s="1">
        <v>0.2</v>
      </c>
      <c r="AK604" s="1" t="s">
        <v>97</v>
      </c>
      <c r="AL604" s="1" t="s">
        <v>98</v>
      </c>
      <c r="AN604" s="31">
        <v>0</v>
      </c>
      <c r="AT604" s="31">
        <v>0</v>
      </c>
      <c r="AZ604" s="31">
        <v>15</v>
      </c>
      <c r="BA604" s="1">
        <v>2</v>
      </c>
      <c r="BB604" s="1">
        <v>0.2</v>
      </c>
      <c r="BC604" s="1" t="s">
        <v>97</v>
      </c>
      <c r="BD604" s="1" t="s">
        <v>98</v>
      </c>
      <c r="BF604" s="31">
        <v>0</v>
      </c>
      <c r="BL604" s="31">
        <v>0.1</v>
      </c>
      <c r="BM604" s="1">
        <v>0.1</v>
      </c>
      <c r="BN604" s="1">
        <v>0.1</v>
      </c>
      <c r="BO604" s="1" t="s">
        <v>97</v>
      </c>
      <c r="BP604" s="1" t="s">
        <v>98</v>
      </c>
      <c r="BX604" s="31">
        <v>0</v>
      </c>
      <c r="CE604" s="1" t="s">
        <v>427</v>
      </c>
      <c r="CL604" s="32">
        <f t="shared" si="43"/>
        <v>100</v>
      </c>
      <c r="CM604" s="1" t="e">
        <f>VLOOKUP(O604,definitions_list_lookup!$K$30:$L$54,2,0)</f>
        <v>#N/A</v>
      </c>
    </row>
    <row r="605" spans="1:91">
      <c r="A605" s="27">
        <v>43309</v>
      </c>
      <c r="D605" s="1" t="s">
        <v>86</v>
      </c>
      <c r="E605" s="1">
        <v>125</v>
      </c>
      <c r="F605" s="1">
        <v>2</v>
      </c>
      <c r="G605" s="2" t="str">
        <f t="shared" si="41"/>
        <v>125-2</v>
      </c>
      <c r="H605" s="1">
        <v>0</v>
      </c>
      <c r="I605" s="1">
        <v>79</v>
      </c>
      <c r="J605" s="3" t="str">
        <f>IF(((VLOOKUP($G605,Depth_Lookup!$A$3:$J$561,9,0))-(I605/100))&gt;=0,"Good","Too Long")</f>
        <v>Good</v>
      </c>
      <c r="K605" s="28">
        <f>(VLOOKUP($G605,Depth_Lookup!$A$3:$J$561,10,0))+(H605/100)</f>
        <v>288.25</v>
      </c>
      <c r="L605" s="28">
        <f>(VLOOKUP($G605,Depth_Lookup!$A$3:$J$561,10,0))+(I605/100)</f>
        <v>289.04000000000002</v>
      </c>
      <c r="M605" s="29" t="s">
        <v>428</v>
      </c>
      <c r="N605" s="1" t="s">
        <v>87</v>
      </c>
      <c r="P605" s="1" t="s">
        <v>202</v>
      </c>
      <c r="Q605" s="2" t="str">
        <f t="shared" si="42"/>
        <v xml:space="preserve"> Harzburgite</v>
      </c>
      <c r="R605" s="1" t="s">
        <v>429</v>
      </c>
      <c r="S605" s="1" t="str">
        <f t="shared" si="44"/>
        <v>Continuous</v>
      </c>
      <c r="T605" s="1" t="s">
        <v>101</v>
      </c>
      <c r="U605" s="1" t="s">
        <v>102</v>
      </c>
      <c r="V605" s="1" t="s">
        <v>131</v>
      </c>
      <c r="W605" s="30">
        <f>VLOOKUP(V605,definitions_list_lookup!$A$13:$B$19,2,0)</f>
        <v>4</v>
      </c>
      <c r="X605" s="1" t="s">
        <v>94</v>
      </c>
      <c r="Y605" s="1" t="s">
        <v>203</v>
      </c>
      <c r="AD605" s="6" t="s">
        <v>89</v>
      </c>
      <c r="AE605" s="2">
        <f>VLOOKUP(AD605,definitions_list_lookup!$V$13:$W$16,2,0)</f>
        <v>0</v>
      </c>
      <c r="AH605" s="31">
        <v>89.9</v>
      </c>
      <c r="AI605" s="1">
        <v>2.5</v>
      </c>
      <c r="AJ605" s="1">
        <v>1</v>
      </c>
      <c r="AK605" s="1" t="s">
        <v>97</v>
      </c>
      <c r="AL605" s="1" t="s">
        <v>98</v>
      </c>
      <c r="AN605" s="31">
        <v>0</v>
      </c>
      <c r="AT605" s="31">
        <v>0</v>
      </c>
      <c r="AZ605" s="31">
        <v>10</v>
      </c>
      <c r="BA605" s="1">
        <v>2</v>
      </c>
      <c r="BB605" s="1">
        <v>0.5</v>
      </c>
      <c r="BC605" s="1" t="s">
        <v>97</v>
      </c>
      <c r="BD605" s="1" t="s">
        <v>98</v>
      </c>
      <c r="BF605" s="31">
        <v>0</v>
      </c>
      <c r="BL605" s="31">
        <v>0.1</v>
      </c>
      <c r="BM605" s="1">
        <v>0.1</v>
      </c>
      <c r="BN605" s="1">
        <v>0.1</v>
      </c>
      <c r="BO605" s="1" t="s">
        <v>97</v>
      </c>
      <c r="BP605" s="1" t="s">
        <v>98</v>
      </c>
      <c r="BX605" s="31">
        <v>0</v>
      </c>
      <c r="CE605" s="1" t="s">
        <v>204</v>
      </c>
      <c r="CL605" s="32">
        <f t="shared" si="43"/>
        <v>100</v>
      </c>
      <c r="CM605" s="1" t="e">
        <f>VLOOKUP(O605,definitions_list_lookup!$K$30:$L$54,2,0)</f>
        <v>#N/A</v>
      </c>
    </row>
    <row r="606" spans="1:91">
      <c r="A606" s="27">
        <v>43309</v>
      </c>
      <c r="D606" s="1" t="s">
        <v>86</v>
      </c>
      <c r="E606" s="1">
        <v>125</v>
      </c>
      <c r="F606" s="1">
        <v>3</v>
      </c>
      <c r="G606" s="2" t="str">
        <f t="shared" si="41"/>
        <v>125-3</v>
      </c>
      <c r="H606" s="1">
        <v>0</v>
      </c>
      <c r="I606" s="1">
        <v>73</v>
      </c>
      <c r="J606" s="3" t="str">
        <f>IF(((VLOOKUP($G606,Depth_Lookup!$A$3:$J$561,9,0))-(I606/100))&gt;=0,"Good","Too Long")</f>
        <v>Good</v>
      </c>
      <c r="K606" s="28">
        <f>(VLOOKUP($G606,Depth_Lookup!$A$3:$J$561,10,0))+(H606/100)</f>
        <v>289.04000000000002</v>
      </c>
      <c r="L606" s="28">
        <f>(VLOOKUP($G606,Depth_Lookup!$A$3:$J$561,10,0))+(I606/100)</f>
        <v>289.77000000000004</v>
      </c>
      <c r="M606" s="29" t="s">
        <v>428</v>
      </c>
      <c r="N606" s="1" t="s">
        <v>87</v>
      </c>
      <c r="P606" s="1" t="s">
        <v>202</v>
      </c>
      <c r="Q606" s="2" t="str">
        <f t="shared" si="42"/>
        <v xml:space="preserve"> Harzburgite</v>
      </c>
      <c r="R606" s="1" t="s">
        <v>100</v>
      </c>
      <c r="S606" s="1" t="str">
        <f t="shared" si="44"/>
        <v>Continuous</v>
      </c>
      <c r="V606" s="1" t="s">
        <v>131</v>
      </c>
      <c r="W606" s="30">
        <f>VLOOKUP(V606,definitions_list_lookup!$A$13:$B$19,2,0)</f>
        <v>4</v>
      </c>
      <c r="X606" s="1" t="s">
        <v>94</v>
      </c>
      <c r="Y606" s="1" t="s">
        <v>203</v>
      </c>
      <c r="AD606" s="6" t="s">
        <v>89</v>
      </c>
      <c r="AE606" s="2">
        <f>VLOOKUP(AD606,definitions_list_lookup!$V$13:$W$16,2,0)</f>
        <v>0</v>
      </c>
      <c r="AH606" s="31">
        <v>89.9</v>
      </c>
      <c r="AI606" s="1">
        <v>2.5</v>
      </c>
      <c r="AJ606" s="1">
        <v>1</v>
      </c>
      <c r="AK606" s="1" t="s">
        <v>97</v>
      </c>
      <c r="AL606" s="1" t="s">
        <v>98</v>
      </c>
      <c r="AN606" s="31">
        <v>0</v>
      </c>
      <c r="AT606" s="31">
        <v>0</v>
      </c>
      <c r="AZ606" s="31">
        <v>10</v>
      </c>
      <c r="BA606" s="1">
        <v>2</v>
      </c>
      <c r="BB606" s="1">
        <v>0.5</v>
      </c>
      <c r="BC606" s="1" t="s">
        <v>97</v>
      </c>
      <c r="BD606" s="1" t="s">
        <v>98</v>
      </c>
      <c r="BF606" s="31">
        <v>0</v>
      </c>
      <c r="BL606" s="31">
        <v>0.1</v>
      </c>
      <c r="BM606" s="1">
        <v>0.1</v>
      </c>
      <c r="BN606" s="1">
        <v>0.1</v>
      </c>
      <c r="BO606" s="1" t="s">
        <v>97</v>
      </c>
      <c r="BP606" s="1" t="s">
        <v>98</v>
      </c>
      <c r="BX606" s="31">
        <v>0</v>
      </c>
      <c r="CE606" s="1" t="s">
        <v>204</v>
      </c>
      <c r="CL606" s="32">
        <f t="shared" si="43"/>
        <v>100</v>
      </c>
      <c r="CM606" s="1" t="e">
        <f>VLOOKUP(O606,definitions_list_lookup!$K$30:$L$54,2,0)</f>
        <v>#N/A</v>
      </c>
    </row>
    <row r="607" spans="1:91">
      <c r="A607" s="27">
        <v>43309</v>
      </c>
      <c r="D607" s="1" t="s">
        <v>86</v>
      </c>
      <c r="E607" s="1">
        <v>125</v>
      </c>
      <c r="F607" s="1">
        <v>4</v>
      </c>
      <c r="G607" s="2" t="str">
        <f t="shared" si="41"/>
        <v>125-4</v>
      </c>
      <c r="H607" s="1">
        <v>0</v>
      </c>
      <c r="I607" s="1">
        <v>95</v>
      </c>
      <c r="J607" s="3" t="str">
        <f>IF(((VLOOKUP($G607,Depth_Lookup!$A$3:$J$561,9,0))-(I607/100))&gt;=0,"Good","Too Long")</f>
        <v>Good</v>
      </c>
      <c r="K607" s="28">
        <f>(VLOOKUP($G607,Depth_Lookup!$A$3:$J$561,10,0))+(H607/100)</f>
        <v>289.77</v>
      </c>
      <c r="L607" s="28">
        <f>(VLOOKUP($G607,Depth_Lookup!$A$3:$J$561,10,0))+(I607/100)</f>
        <v>290.71999999999997</v>
      </c>
      <c r="M607" s="29" t="s">
        <v>428</v>
      </c>
      <c r="N607" s="1" t="s">
        <v>87</v>
      </c>
      <c r="P607" s="1" t="s">
        <v>202</v>
      </c>
      <c r="Q607" s="2" t="str">
        <f t="shared" si="42"/>
        <v xml:space="preserve"> Harzburgite</v>
      </c>
      <c r="R607" s="1" t="s">
        <v>100</v>
      </c>
      <c r="S607" s="1" t="str">
        <f t="shared" si="44"/>
        <v>Continuous</v>
      </c>
      <c r="V607" s="1" t="s">
        <v>131</v>
      </c>
      <c r="W607" s="30">
        <f>VLOOKUP(V607,definitions_list_lookup!$A$13:$B$19,2,0)</f>
        <v>4</v>
      </c>
      <c r="X607" s="1" t="s">
        <v>94</v>
      </c>
      <c r="Y607" s="1" t="s">
        <v>203</v>
      </c>
      <c r="AD607" s="6" t="s">
        <v>89</v>
      </c>
      <c r="AE607" s="2">
        <f>VLOOKUP(AD607,definitions_list_lookup!$V$13:$W$16,2,0)</f>
        <v>0</v>
      </c>
      <c r="AH607" s="31">
        <v>89.9</v>
      </c>
      <c r="AI607" s="1">
        <v>2.5</v>
      </c>
      <c r="AJ607" s="1">
        <v>1</v>
      </c>
      <c r="AK607" s="1" t="s">
        <v>97</v>
      </c>
      <c r="AL607" s="1" t="s">
        <v>98</v>
      </c>
      <c r="AN607" s="31">
        <v>0</v>
      </c>
      <c r="AT607" s="31">
        <v>0</v>
      </c>
      <c r="AZ607" s="31">
        <v>10</v>
      </c>
      <c r="BA607" s="1">
        <v>2</v>
      </c>
      <c r="BB607" s="1">
        <v>0.5</v>
      </c>
      <c r="BC607" s="1" t="s">
        <v>97</v>
      </c>
      <c r="BD607" s="1" t="s">
        <v>98</v>
      </c>
      <c r="BF607" s="31">
        <v>0</v>
      </c>
      <c r="BL607" s="31">
        <v>0.1</v>
      </c>
      <c r="BM607" s="1">
        <v>0.1</v>
      </c>
      <c r="BN607" s="1">
        <v>0.1</v>
      </c>
      <c r="BO607" s="1" t="s">
        <v>97</v>
      </c>
      <c r="BP607" s="1" t="s">
        <v>98</v>
      </c>
      <c r="BX607" s="31">
        <v>0</v>
      </c>
      <c r="CE607" s="1" t="s">
        <v>204</v>
      </c>
      <c r="CL607" s="32">
        <f t="shared" si="43"/>
        <v>100</v>
      </c>
      <c r="CM607" s="1" t="e">
        <f>VLOOKUP(O607,definitions_list_lookup!$K$30:$L$54,2,0)</f>
        <v>#N/A</v>
      </c>
    </row>
    <row r="608" spans="1:91">
      <c r="A608" s="27">
        <v>43309</v>
      </c>
      <c r="D608" s="1" t="s">
        <v>86</v>
      </c>
      <c r="E608" s="1">
        <v>126</v>
      </c>
      <c r="F608" s="1">
        <v>1</v>
      </c>
      <c r="G608" s="2" t="str">
        <f t="shared" si="41"/>
        <v>126-1</v>
      </c>
      <c r="H608" s="1">
        <v>0</v>
      </c>
      <c r="I608" s="1">
        <v>94.5</v>
      </c>
      <c r="J608" s="3" t="str">
        <f>IF(((VLOOKUP($G608,Depth_Lookup!$A$3:$J$561,9,0))-(I608/100))&gt;=0,"Good","Too Long")</f>
        <v>Good</v>
      </c>
      <c r="K608" s="28">
        <f>(VLOOKUP($G608,Depth_Lookup!$A$3:$J$561,10,0))+(H608/100)</f>
        <v>290.60000000000002</v>
      </c>
      <c r="L608" s="28">
        <f>(VLOOKUP($G608,Depth_Lookup!$A$3:$J$561,10,0))+(I608/100)</f>
        <v>291.54500000000002</v>
      </c>
      <c r="M608" s="29" t="s">
        <v>428</v>
      </c>
      <c r="N608" s="1" t="s">
        <v>87</v>
      </c>
      <c r="P608" s="1" t="s">
        <v>202</v>
      </c>
      <c r="Q608" s="2" t="str">
        <f t="shared" si="42"/>
        <v xml:space="preserve"> Harzburgite</v>
      </c>
      <c r="R608" s="1" t="s">
        <v>100</v>
      </c>
      <c r="S608" s="1" t="str">
        <f t="shared" si="44"/>
        <v>Continuous</v>
      </c>
      <c r="V608" s="1" t="s">
        <v>131</v>
      </c>
      <c r="W608" s="30">
        <f>VLOOKUP(V608,definitions_list_lookup!$A$13:$B$19,2,0)</f>
        <v>4</v>
      </c>
      <c r="X608" s="1" t="s">
        <v>94</v>
      </c>
      <c r="Y608" s="1" t="s">
        <v>203</v>
      </c>
      <c r="AD608" s="6" t="s">
        <v>89</v>
      </c>
      <c r="AE608" s="2">
        <f>VLOOKUP(AD608,definitions_list_lookup!$V$13:$W$16,2,0)</f>
        <v>0</v>
      </c>
      <c r="AH608" s="31">
        <v>89.9</v>
      </c>
      <c r="AI608" s="1">
        <v>2.5</v>
      </c>
      <c r="AJ608" s="1">
        <v>1</v>
      </c>
      <c r="AK608" s="1" t="s">
        <v>97</v>
      </c>
      <c r="AL608" s="1" t="s">
        <v>98</v>
      </c>
      <c r="AN608" s="31">
        <v>0</v>
      </c>
      <c r="AT608" s="31">
        <v>0</v>
      </c>
      <c r="AZ608" s="31">
        <v>10</v>
      </c>
      <c r="BA608" s="1">
        <v>2</v>
      </c>
      <c r="BB608" s="1">
        <v>0.5</v>
      </c>
      <c r="BC608" s="1" t="s">
        <v>97</v>
      </c>
      <c r="BD608" s="1" t="s">
        <v>98</v>
      </c>
      <c r="BF608" s="31">
        <v>0</v>
      </c>
      <c r="BL608" s="31">
        <v>0.1</v>
      </c>
      <c r="BM608" s="1">
        <v>0.1</v>
      </c>
      <c r="BN608" s="1">
        <v>0.1</v>
      </c>
      <c r="BO608" s="1" t="s">
        <v>97</v>
      </c>
      <c r="BP608" s="1" t="s">
        <v>98</v>
      </c>
      <c r="BX608" s="31">
        <v>0</v>
      </c>
      <c r="CE608" s="1" t="s">
        <v>204</v>
      </c>
      <c r="CL608" s="32">
        <f t="shared" si="43"/>
        <v>100</v>
      </c>
      <c r="CM608" s="1" t="e">
        <f>VLOOKUP(O608,definitions_list_lookup!$K$30:$L$54,2,0)</f>
        <v>#N/A</v>
      </c>
    </row>
    <row r="609" spans="1:91">
      <c r="A609" s="27">
        <v>43309</v>
      </c>
      <c r="D609" s="1" t="s">
        <v>86</v>
      </c>
      <c r="E609" s="1">
        <v>126</v>
      </c>
      <c r="F609" s="1">
        <v>2</v>
      </c>
      <c r="G609" s="2" t="str">
        <f t="shared" si="41"/>
        <v>126-2</v>
      </c>
      <c r="H609" s="1">
        <v>0</v>
      </c>
      <c r="I609" s="1">
        <v>44</v>
      </c>
      <c r="J609" s="3" t="str">
        <f>IF(((VLOOKUP($G609,Depth_Lookup!$A$3:$J$561,9,0))-(I609/100))&gt;=0,"Good","Too Long")</f>
        <v>Good</v>
      </c>
      <c r="K609" s="28">
        <f>(VLOOKUP($G609,Depth_Lookup!$A$3:$J$561,10,0))+(H609/100)</f>
        <v>291.54500000000002</v>
      </c>
      <c r="L609" s="28">
        <f>(VLOOKUP($G609,Depth_Lookup!$A$3:$J$561,10,0))+(I609/100)</f>
        <v>291.98500000000001</v>
      </c>
      <c r="M609" s="29" t="s">
        <v>428</v>
      </c>
      <c r="N609" s="1" t="s">
        <v>87</v>
      </c>
      <c r="P609" s="1" t="s">
        <v>202</v>
      </c>
      <c r="Q609" s="2" t="str">
        <f t="shared" si="42"/>
        <v xml:space="preserve"> Harzburgite</v>
      </c>
      <c r="R609" s="1" t="s">
        <v>100</v>
      </c>
      <c r="S609" s="1" t="str">
        <f t="shared" si="44"/>
        <v>Continuous</v>
      </c>
      <c r="V609" s="1" t="s">
        <v>131</v>
      </c>
      <c r="W609" s="30">
        <f>VLOOKUP(V609,definitions_list_lookup!$A$13:$B$19,2,0)</f>
        <v>4</v>
      </c>
      <c r="X609" s="1" t="s">
        <v>94</v>
      </c>
      <c r="Y609" s="1" t="s">
        <v>203</v>
      </c>
      <c r="AD609" s="6" t="s">
        <v>89</v>
      </c>
      <c r="AE609" s="2">
        <f>VLOOKUP(AD609,definitions_list_lookup!$V$13:$W$16,2,0)</f>
        <v>0</v>
      </c>
      <c r="AH609" s="31">
        <v>89.9</v>
      </c>
      <c r="AI609" s="1">
        <v>2.5</v>
      </c>
      <c r="AJ609" s="1">
        <v>1</v>
      </c>
      <c r="AK609" s="1" t="s">
        <v>97</v>
      </c>
      <c r="AL609" s="1" t="s">
        <v>98</v>
      </c>
      <c r="AN609" s="31">
        <v>0</v>
      </c>
      <c r="AT609" s="31">
        <v>0</v>
      </c>
      <c r="AZ609" s="31">
        <v>10</v>
      </c>
      <c r="BA609" s="1">
        <v>2</v>
      </c>
      <c r="BB609" s="1">
        <v>0.5</v>
      </c>
      <c r="BC609" s="1" t="s">
        <v>97</v>
      </c>
      <c r="BD609" s="1" t="s">
        <v>98</v>
      </c>
      <c r="BF609" s="31">
        <v>0</v>
      </c>
      <c r="BL609" s="31">
        <v>0.1</v>
      </c>
      <c r="BM609" s="1">
        <v>0.1</v>
      </c>
      <c r="BN609" s="1">
        <v>0.1</v>
      </c>
      <c r="BO609" s="1" t="s">
        <v>97</v>
      </c>
      <c r="BP609" s="1" t="s">
        <v>98</v>
      </c>
      <c r="BX609" s="31">
        <v>0</v>
      </c>
      <c r="CE609" s="1" t="s">
        <v>204</v>
      </c>
      <c r="CL609" s="32">
        <f t="shared" si="43"/>
        <v>100</v>
      </c>
      <c r="CM609" s="1" t="e">
        <f>VLOOKUP(O609,definitions_list_lookup!$K$30:$L$54,2,0)</f>
        <v>#N/A</v>
      </c>
    </row>
    <row r="610" spans="1:91">
      <c r="A610" s="27">
        <v>43309</v>
      </c>
      <c r="D610" s="1" t="s">
        <v>86</v>
      </c>
      <c r="E610" s="1">
        <v>126</v>
      </c>
      <c r="F610" s="1">
        <v>3</v>
      </c>
      <c r="G610" s="2" t="str">
        <f t="shared" si="41"/>
        <v>126-3</v>
      </c>
      <c r="H610" s="1">
        <v>0</v>
      </c>
      <c r="I610" s="1">
        <v>100</v>
      </c>
      <c r="J610" s="3" t="str">
        <f>IF(((VLOOKUP($G610,Depth_Lookup!$A$3:$J$561,9,0))-(I610/100))&gt;=0,"Good","Too Long")</f>
        <v>Good</v>
      </c>
      <c r="K610" s="28">
        <f>(VLOOKUP($G610,Depth_Lookup!$A$3:$J$561,10,0))+(H610/100)</f>
        <v>291.98500000000001</v>
      </c>
      <c r="L610" s="28">
        <f>(VLOOKUP($G610,Depth_Lookup!$A$3:$J$561,10,0))+(I610/100)</f>
        <v>292.98500000000001</v>
      </c>
      <c r="M610" s="29" t="s">
        <v>428</v>
      </c>
      <c r="N610" s="1" t="s">
        <v>87</v>
      </c>
      <c r="P610" s="1" t="s">
        <v>202</v>
      </c>
      <c r="Q610" s="2" t="str">
        <f t="shared" si="42"/>
        <v xml:space="preserve"> Harzburgite</v>
      </c>
      <c r="R610" s="1" t="s">
        <v>100</v>
      </c>
      <c r="S610" s="1" t="str">
        <f t="shared" si="44"/>
        <v>Continuous</v>
      </c>
      <c r="V610" s="1" t="s">
        <v>131</v>
      </c>
      <c r="W610" s="30">
        <f>VLOOKUP(V610,definitions_list_lookup!$A$13:$B$19,2,0)</f>
        <v>4</v>
      </c>
      <c r="X610" s="1" t="s">
        <v>94</v>
      </c>
      <c r="Y610" s="1" t="s">
        <v>203</v>
      </c>
      <c r="AD610" s="6" t="s">
        <v>89</v>
      </c>
      <c r="AE610" s="2">
        <f>VLOOKUP(AD610,definitions_list_lookup!$V$13:$W$16,2,0)</f>
        <v>0</v>
      </c>
      <c r="AH610" s="31">
        <v>89.9</v>
      </c>
      <c r="AI610" s="1">
        <v>2.5</v>
      </c>
      <c r="AJ610" s="1">
        <v>1</v>
      </c>
      <c r="AK610" s="1" t="s">
        <v>97</v>
      </c>
      <c r="AL610" s="1" t="s">
        <v>98</v>
      </c>
      <c r="AN610" s="31">
        <v>0</v>
      </c>
      <c r="AT610" s="31">
        <v>0</v>
      </c>
      <c r="AZ610" s="31">
        <v>10</v>
      </c>
      <c r="BA610" s="1">
        <v>2</v>
      </c>
      <c r="BB610" s="1">
        <v>0.5</v>
      </c>
      <c r="BC610" s="1" t="s">
        <v>97</v>
      </c>
      <c r="BD610" s="1" t="s">
        <v>98</v>
      </c>
      <c r="BF610" s="31">
        <v>0</v>
      </c>
      <c r="BL610" s="31">
        <v>0.1</v>
      </c>
      <c r="BM610" s="1">
        <v>0.1</v>
      </c>
      <c r="BN610" s="1">
        <v>0.1</v>
      </c>
      <c r="BO610" s="1" t="s">
        <v>97</v>
      </c>
      <c r="BP610" s="1" t="s">
        <v>98</v>
      </c>
      <c r="BX610" s="31">
        <v>0</v>
      </c>
      <c r="CE610" s="1" t="s">
        <v>204</v>
      </c>
      <c r="CL610" s="32">
        <f t="shared" si="43"/>
        <v>100</v>
      </c>
      <c r="CM610" s="1" t="e">
        <f>VLOOKUP(O610,definitions_list_lookup!$K$30:$L$54,2,0)</f>
        <v>#N/A</v>
      </c>
    </row>
    <row r="611" spans="1:91">
      <c r="A611" s="27">
        <v>43309</v>
      </c>
      <c r="D611" s="1" t="s">
        <v>86</v>
      </c>
      <c r="E611" s="1">
        <v>126</v>
      </c>
      <c r="F611" s="1">
        <v>4</v>
      </c>
      <c r="G611" s="2" t="str">
        <f t="shared" si="41"/>
        <v>126-4</v>
      </c>
      <c r="H611" s="1">
        <v>0</v>
      </c>
      <c r="I611" s="1">
        <v>79.5</v>
      </c>
      <c r="J611" s="3" t="str">
        <f>IF(((VLOOKUP($G611,Depth_Lookup!$A$3:$J$561,9,0))-(I611/100))&gt;=0,"Good","Too Long")</f>
        <v>Good</v>
      </c>
      <c r="K611" s="28">
        <f>(VLOOKUP($G611,Depth_Lookup!$A$3:$J$561,10,0))+(H611/100)</f>
        <v>292.98500000000001</v>
      </c>
      <c r="L611" s="28">
        <f>(VLOOKUP($G611,Depth_Lookup!$A$3:$J$561,10,0))+(I611/100)</f>
        <v>293.78000000000003</v>
      </c>
      <c r="M611" s="29" t="s">
        <v>428</v>
      </c>
      <c r="N611" s="1" t="s">
        <v>87</v>
      </c>
      <c r="P611" s="1" t="s">
        <v>202</v>
      </c>
      <c r="Q611" s="2" t="str">
        <f t="shared" si="42"/>
        <v xml:space="preserve"> Harzburgite</v>
      </c>
      <c r="R611" s="1" t="s">
        <v>100</v>
      </c>
      <c r="S611" s="1" t="str">
        <f t="shared" si="44"/>
        <v>Continuous</v>
      </c>
      <c r="V611" s="1" t="s">
        <v>131</v>
      </c>
      <c r="W611" s="30">
        <f>VLOOKUP(V611,definitions_list_lookup!$A$13:$B$19,2,0)</f>
        <v>4</v>
      </c>
      <c r="X611" s="1" t="s">
        <v>94</v>
      </c>
      <c r="Y611" s="1" t="s">
        <v>203</v>
      </c>
      <c r="AD611" s="6" t="s">
        <v>89</v>
      </c>
      <c r="AE611" s="2">
        <f>VLOOKUP(AD611,definitions_list_lookup!$V$13:$W$16,2,0)</f>
        <v>0</v>
      </c>
      <c r="AH611" s="31">
        <v>89.9</v>
      </c>
      <c r="AI611" s="1">
        <v>2.5</v>
      </c>
      <c r="AJ611" s="1">
        <v>1</v>
      </c>
      <c r="AK611" s="1" t="s">
        <v>97</v>
      </c>
      <c r="AL611" s="1" t="s">
        <v>98</v>
      </c>
      <c r="AN611" s="31">
        <v>0</v>
      </c>
      <c r="AT611" s="31">
        <v>0</v>
      </c>
      <c r="AZ611" s="31">
        <v>10</v>
      </c>
      <c r="BA611" s="1">
        <v>2</v>
      </c>
      <c r="BB611" s="1">
        <v>0.5</v>
      </c>
      <c r="BC611" s="1" t="s">
        <v>97</v>
      </c>
      <c r="BD611" s="1" t="s">
        <v>98</v>
      </c>
      <c r="BF611" s="31">
        <v>0</v>
      </c>
      <c r="BL611" s="31">
        <v>0.1</v>
      </c>
      <c r="BM611" s="1">
        <v>0.1</v>
      </c>
      <c r="BN611" s="1">
        <v>0.1</v>
      </c>
      <c r="BO611" s="1" t="s">
        <v>97</v>
      </c>
      <c r="BP611" s="1" t="s">
        <v>98</v>
      </c>
      <c r="BX611" s="31">
        <v>0</v>
      </c>
      <c r="CE611" s="1" t="s">
        <v>204</v>
      </c>
      <c r="CL611" s="32">
        <f t="shared" si="43"/>
        <v>100</v>
      </c>
      <c r="CM611" s="1" t="e">
        <f>VLOOKUP(O611,definitions_list_lookup!$K$30:$L$54,2,0)</f>
        <v>#N/A</v>
      </c>
    </row>
    <row r="612" spans="1:91">
      <c r="A612" s="27">
        <v>43309</v>
      </c>
      <c r="D612" s="1" t="s">
        <v>86</v>
      </c>
      <c r="E612" s="1">
        <v>126</v>
      </c>
      <c r="F612" s="1">
        <v>5</v>
      </c>
      <c r="G612" s="2" t="str">
        <f t="shared" si="41"/>
        <v>126-5</v>
      </c>
      <c r="H612" s="1">
        <v>0</v>
      </c>
      <c r="I612" s="1">
        <v>43</v>
      </c>
      <c r="J612" s="3" t="str">
        <f>IF(((VLOOKUP($G612,Depth_Lookup!$A$3:$J$561,9,0))-(I612/100))&gt;=0,"Good","Too Long")</f>
        <v>Good</v>
      </c>
      <c r="K612" s="28">
        <f>(VLOOKUP($G612,Depth_Lookup!$A$3:$J$561,10,0))+(H612/100)</f>
        <v>293.77999999999997</v>
      </c>
      <c r="L612" s="28">
        <f>(VLOOKUP($G612,Depth_Lookup!$A$3:$J$561,10,0))+(I612/100)</f>
        <v>294.20999999999998</v>
      </c>
      <c r="M612" s="29" t="s">
        <v>428</v>
      </c>
      <c r="N612" s="1" t="s">
        <v>87</v>
      </c>
      <c r="P612" s="1" t="s">
        <v>202</v>
      </c>
      <c r="Q612" s="2" t="str">
        <f t="shared" si="42"/>
        <v xml:space="preserve"> Harzburgite</v>
      </c>
      <c r="R612" s="1" t="s">
        <v>100</v>
      </c>
      <c r="S612" s="1" t="str">
        <f t="shared" si="44"/>
        <v>Continuous</v>
      </c>
      <c r="V612" s="1" t="s">
        <v>131</v>
      </c>
      <c r="W612" s="30">
        <f>VLOOKUP(V612,definitions_list_lookup!$A$13:$B$19,2,0)</f>
        <v>4</v>
      </c>
      <c r="X612" s="1" t="s">
        <v>94</v>
      </c>
      <c r="Y612" s="1" t="s">
        <v>203</v>
      </c>
      <c r="AD612" s="6" t="s">
        <v>89</v>
      </c>
      <c r="AE612" s="2">
        <f>VLOOKUP(AD612,definitions_list_lookup!$V$13:$W$16,2,0)</f>
        <v>0</v>
      </c>
      <c r="AH612" s="31">
        <v>89.9</v>
      </c>
      <c r="AI612" s="1">
        <v>2.5</v>
      </c>
      <c r="AJ612" s="1">
        <v>1</v>
      </c>
      <c r="AK612" s="1" t="s">
        <v>97</v>
      </c>
      <c r="AL612" s="1" t="s">
        <v>98</v>
      </c>
      <c r="AN612" s="31">
        <v>0</v>
      </c>
      <c r="AT612" s="31">
        <v>0</v>
      </c>
      <c r="AZ612" s="31">
        <v>10</v>
      </c>
      <c r="BA612" s="1">
        <v>2</v>
      </c>
      <c r="BB612" s="1">
        <v>0.5</v>
      </c>
      <c r="BC612" s="1" t="s">
        <v>97</v>
      </c>
      <c r="BD612" s="1" t="s">
        <v>98</v>
      </c>
      <c r="BF612" s="31">
        <v>0</v>
      </c>
      <c r="BL612" s="31">
        <v>0.1</v>
      </c>
      <c r="BM612" s="1">
        <v>0.1</v>
      </c>
      <c r="BN612" s="1">
        <v>0.1</v>
      </c>
      <c r="BO612" s="1" t="s">
        <v>97</v>
      </c>
      <c r="BP612" s="1" t="s">
        <v>98</v>
      </c>
      <c r="BX612" s="31">
        <v>0</v>
      </c>
      <c r="CE612" s="1" t="s">
        <v>204</v>
      </c>
      <c r="CL612" s="32">
        <f t="shared" si="43"/>
        <v>100</v>
      </c>
      <c r="CM612" s="1" t="e">
        <f>VLOOKUP(O612,definitions_list_lookup!$K$30:$L$54,2,0)</f>
        <v>#N/A</v>
      </c>
    </row>
    <row r="613" spans="1:91">
      <c r="A613" s="27">
        <v>43309</v>
      </c>
      <c r="D613" s="1" t="s">
        <v>86</v>
      </c>
      <c r="E613" s="1">
        <v>127</v>
      </c>
      <c r="F613" s="1">
        <v>1</v>
      </c>
      <c r="G613" s="2" t="str">
        <f t="shared" si="41"/>
        <v>127-1</v>
      </c>
      <c r="H613" s="1">
        <v>0</v>
      </c>
      <c r="I613" s="1">
        <v>3.5</v>
      </c>
      <c r="J613" s="3" t="str">
        <f>IF(((VLOOKUP($G613,Depth_Lookup!$A$3:$J$561,9,0))-(I613/100))&gt;=0,"Good","Too Long")</f>
        <v>Good</v>
      </c>
      <c r="K613" s="28">
        <f>(VLOOKUP($G613,Depth_Lookup!$A$3:$J$561,10,0))+(H613/100)</f>
        <v>293.60000000000002</v>
      </c>
      <c r="L613" s="28">
        <f>(VLOOKUP($G613,Depth_Lookup!$A$3:$J$561,10,0))+(I613/100)</f>
        <v>293.63500000000005</v>
      </c>
      <c r="M613" s="29" t="s">
        <v>428</v>
      </c>
      <c r="N613" s="1" t="s">
        <v>87</v>
      </c>
      <c r="P613" s="1" t="s">
        <v>202</v>
      </c>
      <c r="Q613" s="2" t="str">
        <f t="shared" si="42"/>
        <v xml:space="preserve"> Harzburgite</v>
      </c>
      <c r="R613" s="1" t="s">
        <v>100</v>
      </c>
      <c r="S613" s="1" t="str">
        <f t="shared" si="44"/>
        <v>Tectonic</v>
      </c>
      <c r="V613" s="1" t="s">
        <v>131</v>
      </c>
      <c r="W613" s="30">
        <f>VLOOKUP(V613,definitions_list_lookup!$A$13:$B$19,2,0)</f>
        <v>4</v>
      </c>
      <c r="X613" s="1" t="s">
        <v>94</v>
      </c>
      <c r="Y613" s="1" t="s">
        <v>203</v>
      </c>
      <c r="AD613" s="6" t="s">
        <v>89</v>
      </c>
      <c r="AE613" s="2">
        <f>VLOOKUP(AD613,definitions_list_lookup!$V$13:$W$16,2,0)</f>
        <v>0</v>
      </c>
      <c r="AH613" s="31">
        <v>89.9</v>
      </c>
      <c r="AI613" s="1">
        <v>2.5</v>
      </c>
      <c r="AJ613" s="1">
        <v>1</v>
      </c>
      <c r="AK613" s="1" t="s">
        <v>97</v>
      </c>
      <c r="AL613" s="1" t="s">
        <v>98</v>
      </c>
      <c r="AN613" s="31">
        <v>0</v>
      </c>
      <c r="AT613" s="31">
        <v>0</v>
      </c>
      <c r="AZ613" s="31">
        <v>10</v>
      </c>
      <c r="BA613" s="1">
        <v>2</v>
      </c>
      <c r="BB613" s="1">
        <v>0.5</v>
      </c>
      <c r="BC613" s="1" t="s">
        <v>97</v>
      </c>
      <c r="BD613" s="1" t="s">
        <v>98</v>
      </c>
      <c r="BF613" s="31">
        <v>0</v>
      </c>
      <c r="BL613" s="31">
        <v>0.1</v>
      </c>
      <c r="BM613" s="1">
        <v>0.1</v>
      </c>
      <c r="BN613" s="1">
        <v>0.1</v>
      </c>
      <c r="BO613" s="1" t="s">
        <v>97</v>
      </c>
      <c r="BP613" s="1" t="s">
        <v>98</v>
      </c>
      <c r="BX613" s="31">
        <v>0</v>
      </c>
      <c r="CE613" s="1" t="s">
        <v>204</v>
      </c>
      <c r="CL613" s="32">
        <f t="shared" si="43"/>
        <v>100</v>
      </c>
      <c r="CM613" s="1" t="e">
        <f>VLOOKUP(O613,definitions_list_lookup!$K$30:$L$54,2,0)</f>
        <v>#N/A</v>
      </c>
    </row>
    <row r="614" spans="1:91">
      <c r="A614" s="27">
        <v>43309</v>
      </c>
      <c r="D614" s="1" t="s">
        <v>86</v>
      </c>
      <c r="E614" s="1">
        <v>127</v>
      </c>
      <c r="F614" s="1">
        <v>1</v>
      </c>
      <c r="G614" s="2" t="str">
        <f t="shared" si="41"/>
        <v>127-1</v>
      </c>
      <c r="H614" s="1">
        <v>3.5</v>
      </c>
      <c r="I614" s="1">
        <v>45</v>
      </c>
      <c r="J614" s="3" t="str">
        <f>IF(((VLOOKUP($G614,Depth_Lookup!$A$3:$J$561,9,0))-(I614/100))&gt;=0,"Good","Too Long")</f>
        <v>Good</v>
      </c>
      <c r="K614" s="28">
        <f>(VLOOKUP($G614,Depth_Lookup!$A$3:$J$561,10,0))+(H614/100)</f>
        <v>293.63500000000005</v>
      </c>
      <c r="L614" s="28">
        <f>(VLOOKUP($G614,Depth_Lookup!$A$3:$J$561,10,0))+(I614/100)</f>
        <v>294.05</v>
      </c>
      <c r="M614" s="29" t="s">
        <v>430</v>
      </c>
      <c r="N614" s="1" t="s">
        <v>87</v>
      </c>
      <c r="O614" s="1" t="s">
        <v>207</v>
      </c>
      <c r="P614" s="1" t="s">
        <v>91</v>
      </c>
      <c r="Q614" s="2" t="str">
        <f t="shared" si="42"/>
        <v>Orthopyroxene-bearing  Dunite</v>
      </c>
      <c r="R614" s="1" t="s">
        <v>145</v>
      </c>
      <c r="S614" s="1" t="str">
        <f t="shared" si="44"/>
        <v>Tectonic</v>
      </c>
      <c r="T614" s="1" t="s">
        <v>121</v>
      </c>
      <c r="U614" s="1" t="s">
        <v>219</v>
      </c>
      <c r="V614" s="1" t="s">
        <v>131</v>
      </c>
      <c r="W614" s="30">
        <f>VLOOKUP(V614,definitions_list_lookup!$A$13:$B$19,2,0)</f>
        <v>4</v>
      </c>
      <c r="X614" s="1" t="s">
        <v>94</v>
      </c>
      <c r="Y614" s="1" t="s">
        <v>95</v>
      </c>
      <c r="AD614" s="6" t="s">
        <v>89</v>
      </c>
      <c r="AE614" s="2">
        <f>VLOOKUP(AD614,definitions_list_lookup!$V$13:$W$16,2,0)</f>
        <v>0</v>
      </c>
      <c r="AH614" s="31">
        <v>94</v>
      </c>
      <c r="AI614" s="1">
        <v>1.5</v>
      </c>
      <c r="AJ614" s="1">
        <v>1</v>
      </c>
      <c r="AK614" s="1" t="s">
        <v>97</v>
      </c>
      <c r="AL614" s="1" t="s">
        <v>98</v>
      </c>
      <c r="AN614" s="31">
        <v>0</v>
      </c>
      <c r="AT614" s="31">
        <v>0</v>
      </c>
      <c r="AZ614" s="31">
        <v>5</v>
      </c>
      <c r="BA614" s="1">
        <v>3</v>
      </c>
      <c r="BB614" s="1">
        <v>2</v>
      </c>
      <c r="BC614" s="1" t="s">
        <v>97</v>
      </c>
      <c r="BD614" s="1" t="s">
        <v>98</v>
      </c>
      <c r="BF614" s="31">
        <v>0</v>
      </c>
      <c r="BL614" s="31">
        <v>1</v>
      </c>
      <c r="BM614" s="1">
        <v>2</v>
      </c>
      <c r="BN614" s="1">
        <v>1</v>
      </c>
      <c r="BO614" s="1" t="s">
        <v>97</v>
      </c>
      <c r="BP614" s="1" t="s">
        <v>98</v>
      </c>
      <c r="BX614" s="31">
        <v>0</v>
      </c>
      <c r="CE614" s="1" t="s">
        <v>431</v>
      </c>
      <c r="CL614" s="32">
        <f t="shared" si="43"/>
        <v>100</v>
      </c>
      <c r="CM614" s="1" t="str">
        <f>VLOOKUP(O614,definitions_list_lookup!$K$30:$L$54,2,0)</f>
        <v>Opx-b</v>
      </c>
    </row>
    <row r="615" spans="1:91">
      <c r="A615" s="27">
        <v>43309</v>
      </c>
      <c r="D615" s="1" t="s">
        <v>86</v>
      </c>
      <c r="E615" s="1">
        <v>127</v>
      </c>
      <c r="F615" s="1">
        <v>1</v>
      </c>
      <c r="G615" s="2" t="str">
        <f t="shared" si="41"/>
        <v>127-1</v>
      </c>
      <c r="H615" s="1">
        <v>45</v>
      </c>
      <c r="I615" s="1">
        <v>83</v>
      </c>
      <c r="J615" s="3" t="str">
        <f>IF(((VLOOKUP($G615,Depth_Lookup!$A$3:$J$561,9,0))-(I615/100))&gt;=0,"Good","Too Long")</f>
        <v>Good</v>
      </c>
      <c r="K615" s="28">
        <f>(VLOOKUP($G615,Depth_Lookup!$A$3:$J$561,10,0))+(H615/100)</f>
        <v>294.05</v>
      </c>
      <c r="L615" s="28">
        <f>(VLOOKUP($G615,Depth_Lookup!$A$3:$J$561,10,0))+(I615/100)</f>
        <v>294.43</v>
      </c>
      <c r="M615" s="29" t="s">
        <v>432</v>
      </c>
      <c r="N615" s="1" t="s">
        <v>87</v>
      </c>
      <c r="O615" s="1" t="s">
        <v>207</v>
      </c>
      <c r="P615" s="1" t="s">
        <v>91</v>
      </c>
      <c r="Q615" s="2" t="str">
        <f t="shared" si="42"/>
        <v>Orthopyroxene-bearing  Dunite</v>
      </c>
      <c r="R615" s="1" t="s">
        <v>145</v>
      </c>
      <c r="S615" s="1" t="str">
        <f t="shared" si="44"/>
        <v>Continuous</v>
      </c>
      <c r="T615" s="1" t="s">
        <v>101</v>
      </c>
      <c r="U615" s="1" t="s">
        <v>102</v>
      </c>
      <c r="V615" s="1" t="s">
        <v>131</v>
      </c>
      <c r="W615" s="30">
        <f>VLOOKUP(V615,definitions_list_lookup!$A$13:$B$19,2,0)</f>
        <v>4</v>
      </c>
      <c r="X615" s="1" t="s">
        <v>94</v>
      </c>
      <c r="Y615" s="1" t="s">
        <v>95</v>
      </c>
      <c r="AD615" s="6" t="s">
        <v>89</v>
      </c>
      <c r="AE615" s="2">
        <f>VLOOKUP(AD615,definitions_list_lookup!$V$13:$W$16,2,0)</f>
        <v>0</v>
      </c>
      <c r="AH615" s="31">
        <v>90</v>
      </c>
      <c r="AI615" s="1">
        <v>1.5</v>
      </c>
      <c r="AJ615" s="1">
        <v>1</v>
      </c>
      <c r="AK615" s="1" t="s">
        <v>97</v>
      </c>
      <c r="AL615" s="1" t="s">
        <v>98</v>
      </c>
      <c r="AN615" s="31">
        <v>0</v>
      </c>
      <c r="AT615" s="31">
        <v>0</v>
      </c>
      <c r="AZ615" s="31">
        <v>9.5</v>
      </c>
      <c r="BA615" s="1">
        <v>7</v>
      </c>
      <c r="BB615" s="1">
        <v>5</v>
      </c>
      <c r="BC615" s="1" t="s">
        <v>97</v>
      </c>
      <c r="BD615" s="1" t="s">
        <v>98</v>
      </c>
      <c r="BF615" s="31">
        <v>0</v>
      </c>
      <c r="BL615" s="31">
        <v>0.5</v>
      </c>
      <c r="BM615" s="1">
        <v>2</v>
      </c>
      <c r="BN615" s="1">
        <v>1</v>
      </c>
      <c r="BO615" s="1" t="s">
        <v>97</v>
      </c>
      <c r="BP615" s="1" t="s">
        <v>98</v>
      </c>
      <c r="BX615" s="31">
        <v>0</v>
      </c>
      <c r="CE615" s="1" t="s">
        <v>431</v>
      </c>
      <c r="CL615" s="32">
        <f t="shared" si="43"/>
        <v>100</v>
      </c>
      <c r="CM615" s="1" t="str">
        <f>VLOOKUP(O615,definitions_list_lookup!$K$30:$L$54,2,0)</f>
        <v>Opx-b</v>
      </c>
    </row>
    <row r="616" spans="1:91">
      <c r="A616" s="27">
        <v>43309</v>
      </c>
      <c r="D616" s="1" t="s">
        <v>86</v>
      </c>
      <c r="E616" s="1">
        <v>127</v>
      </c>
      <c r="F616" s="1">
        <v>2</v>
      </c>
      <c r="G616" s="2" t="str">
        <f t="shared" si="41"/>
        <v>127-2</v>
      </c>
      <c r="H616" s="1">
        <v>0</v>
      </c>
      <c r="I616" s="1">
        <v>10</v>
      </c>
      <c r="J616" s="3" t="str">
        <f>IF(((VLOOKUP($G616,Depth_Lookup!$A$3:$J$561,9,0))-(I616/100))&gt;=0,"Good","Too Long")</f>
        <v>Good</v>
      </c>
      <c r="K616" s="28">
        <f>(VLOOKUP($G616,Depth_Lookup!$A$3:$J$561,10,0))+(H616/100)</f>
        <v>294.43</v>
      </c>
      <c r="L616" s="28">
        <f>(VLOOKUP($G616,Depth_Lookup!$A$3:$J$561,10,0))+(I616/100)</f>
        <v>294.53000000000003</v>
      </c>
      <c r="M616" s="29" t="s">
        <v>432</v>
      </c>
      <c r="N616" s="1" t="s">
        <v>87</v>
      </c>
      <c r="O616" s="1" t="s">
        <v>207</v>
      </c>
      <c r="P616" s="1" t="s">
        <v>91</v>
      </c>
      <c r="Q616" s="2" t="str">
        <f t="shared" si="42"/>
        <v>Orthopyroxene-bearing  Dunite</v>
      </c>
      <c r="R616" s="1" t="s">
        <v>100</v>
      </c>
      <c r="S616" s="1" t="str">
        <f t="shared" si="44"/>
        <v>Tectonic</v>
      </c>
      <c r="V616" s="1" t="s">
        <v>131</v>
      </c>
      <c r="W616" s="30">
        <f>VLOOKUP(V616,definitions_list_lookup!$A$13:$B$19,2,0)</f>
        <v>4</v>
      </c>
      <c r="X616" s="1" t="s">
        <v>94</v>
      </c>
      <c r="Y616" s="1" t="s">
        <v>95</v>
      </c>
      <c r="AD616" s="6" t="s">
        <v>89</v>
      </c>
      <c r="AE616" s="2">
        <f>VLOOKUP(AD616,definitions_list_lookup!$V$13:$W$16,2,0)</f>
        <v>0</v>
      </c>
      <c r="AH616" s="31">
        <v>90</v>
      </c>
      <c r="AI616" s="1">
        <v>1.5</v>
      </c>
      <c r="AJ616" s="1">
        <v>1</v>
      </c>
      <c r="AK616" s="1" t="s">
        <v>97</v>
      </c>
      <c r="AL616" s="1" t="s">
        <v>98</v>
      </c>
      <c r="AN616" s="31">
        <v>0</v>
      </c>
      <c r="AT616" s="31">
        <v>0</v>
      </c>
      <c r="AZ616" s="31">
        <v>9.5</v>
      </c>
      <c r="BA616" s="1">
        <v>7</v>
      </c>
      <c r="BB616" s="1">
        <v>5</v>
      </c>
      <c r="BC616" s="1" t="s">
        <v>97</v>
      </c>
      <c r="BD616" s="1" t="s">
        <v>98</v>
      </c>
      <c r="BF616" s="31">
        <v>0</v>
      </c>
      <c r="BL616" s="31">
        <v>0.5</v>
      </c>
      <c r="BM616" s="1">
        <v>2</v>
      </c>
      <c r="BN616" s="1">
        <v>1</v>
      </c>
      <c r="BO616" s="1" t="s">
        <v>97</v>
      </c>
      <c r="BP616" s="1" t="s">
        <v>98</v>
      </c>
      <c r="BX616" s="31">
        <v>0</v>
      </c>
      <c r="CE616" s="1" t="s">
        <v>431</v>
      </c>
      <c r="CL616" s="32">
        <f t="shared" si="43"/>
        <v>100</v>
      </c>
      <c r="CM616" s="1" t="str">
        <f>VLOOKUP(O616,definitions_list_lookup!$K$30:$L$54,2,0)</f>
        <v>Opx-b</v>
      </c>
    </row>
    <row r="617" spans="1:91">
      <c r="A617" s="27">
        <v>43309</v>
      </c>
      <c r="D617" s="1" t="s">
        <v>86</v>
      </c>
      <c r="E617" s="1">
        <v>127</v>
      </c>
      <c r="F617" s="1">
        <v>2</v>
      </c>
      <c r="G617" s="2" t="str">
        <f t="shared" si="41"/>
        <v>127-2</v>
      </c>
      <c r="H617" s="1">
        <v>10</v>
      </c>
      <c r="I617" s="1">
        <v>28</v>
      </c>
      <c r="J617" s="3" t="str">
        <f>IF(((VLOOKUP($G617,Depth_Lookup!$A$3:$J$561,9,0))-(I617/100))&gt;=0,"Good","Too Long")</f>
        <v>Good</v>
      </c>
      <c r="K617" s="28">
        <f>(VLOOKUP($G617,Depth_Lookup!$A$3:$J$561,10,0))+(H617/100)</f>
        <v>294.53000000000003</v>
      </c>
      <c r="L617" s="28">
        <f>(VLOOKUP($G617,Depth_Lookup!$A$3:$J$561,10,0))+(I617/100)</f>
        <v>294.70999999999998</v>
      </c>
      <c r="M617" s="29" t="s">
        <v>433</v>
      </c>
      <c r="N617" s="1" t="s">
        <v>87</v>
      </c>
      <c r="P617" s="1" t="s">
        <v>202</v>
      </c>
      <c r="Q617" s="2" t="str">
        <f t="shared" si="42"/>
        <v xml:space="preserve"> Harzburgite</v>
      </c>
      <c r="R617" s="1" t="s">
        <v>145</v>
      </c>
      <c r="S617" s="1" t="str">
        <f t="shared" si="44"/>
        <v>Tectonic</v>
      </c>
      <c r="T617" s="1" t="s">
        <v>101</v>
      </c>
      <c r="U617" s="1" t="s">
        <v>102</v>
      </c>
      <c r="V617" s="1" t="s">
        <v>131</v>
      </c>
      <c r="W617" s="30">
        <f>VLOOKUP(V617,definitions_list_lookup!$A$13:$B$19,2,0)</f>
        <v>4</v>
      </c>
      <c r="X617" s="1" t="s">
        <v>94</v>
      </c>
      <c r="Y617" s="1" t="s">
        <v>107</v>
      </c>
      <c r="AD617" s="6" t="s">
        <v>89</v>
      </c>
      <c r="AE617" s="2">
        <f>VLOOKUP(AD617,definitions_list_lookup!$V$13:$W$16,2,0)</f>
        <v>0</v>
      </c>
      <c r="AH617" s="31">
        <v>84.9</v>
      </c>
      <c r="AI617" s="1">
        <v>1.5</v>
      </c>
      <c r="AJ617" s="1">
        <v>1</v>
      </c>
      <c r="AK617" s="1" t="s">
        <v>97</v>
      </c>
      <c r="AL617" s="1" t="s">
        <v>98</v>
      </c>
      <c r="AN617" s="31">
        <v>0</v>
      </c>
      <c r="AT617" s="31">
        <v>0</v>
      </c>
      <c r="AZ617" s="31">
        <v>15</v>
      </c>
      <c r="BA617" s="1">
        <v>8</v>
      </c>
      <c r="BB617" s="1">
        <v>3</v>
      </c>
      <c r="BC617" s="1" t="s">
        <v>97</v>
      </c>
      <c r="BD617" s="1" t="s">
        <v>98</v>
      </c>
      <c r="BF617" s="31">
        <v>0</v>
      </c>
      <c r="BL617" s="31">
        <v>0.1</v>
      </c>
      <c r="BM617" s="1">
        <v>0.5</v>
      </c>
      <c r="BN617" s="1">
        <v>0.1</v>
      </c>
      <c r="BO617" s="1" t="s">
        <v>97</v>
      </c>
      <c r="BP617" s="1" t="s">
        <v>98</v>
      </c>
      <c r="BX617" s="31">
        <v>0</v>
      </c>
      <c r="CE617" s="1" t="s">
        <v>434</v>
      </c>
      <c r="CL617" s="32">
        <f t="shared" si="43"/>
        <v>100</v>
      </c>
      <c r="CM617" s="1" t="e">
        <f>VLOOKUP(O617,definitions_list_lookup!$K$30:$L$54,2,0)</f>
        <v>#N/A</v>
      </c>
    </row>
    <row r="618" spans="1:91">
      <c r="A618" s="27">
        <v>43309</v>
      </c>
      <c r="D618" s="1" t="s">
        <v>86</v>
      </c>
      <c r="E618" s="1">
        <v>127</v>
      </c>
      <c r="F618" s="1">
        <v>2</v>
      </c>
      <c r="G618" s="2" t="str">
        <f t="shared" si="41"/>
        <v>127-2</v>
      </c>
      <c r="H618" s="1">
        <v>28</v>
      </c>
      <c r="I618" s="1">
        <v>71</v>
      </c>
      <c r="J618" s="3" t="str">
        <f>IF(((VLOOKUP($G618,Depth_Lookup!$A$3:$J$561,9,0))-(I618/100))&gt;=0,"Good","Too Long")</f>
        <v>Good</v>
      </c>
      <c r="K618" s="28">
        <f>(VLOOKUP($G618,Depth_Lookup!$A$3:$J$561,10,0))+(H618/100)</f>
        <v>294.70999999999998</v>
      </c>
      <c r="L618" s="28">
        <f>(VLOOKUP($G618,Depth_Lookup!$A$3:$J$561,10,0))+(I618/100)</f>
        <v>295.14</v>
      </c>
      <c r="M618" s="29" t="s">
        <v>435</v>
      </c>
      <c r="N618" s="1" t="s">
        <v>87</v>
      </c>
      <c r="P618" s="1" t="s">
        <v>202</v>
      </c>
      <c r="Q618" s="2" t="str">
        <f t="shared" si="42"/>
        <v xml:space="preserve"> Harzburgite</v>
      </c>
      <c r="R618" s="1" t="s">
        <v>145</v>
      </c>
      <c r="S618" s="1" t="str">
        <f t="shared" si="44"/>
        <v>Continuous</v>
      </c>
      <c r="T618" s="1" t="s">
        <v>101</v>
      </c>
      <c r="U618" s="1" t="s">
        <v>122</v>
      </c>
      <c r="V618" s="1" t="s">
        <v>131</v>
      </c>
      <c r="W618" s="30">
        <f>VLOOKUP(V618,definitions_list_lookup!$A$13:$B$19,2,0)</f>
        <v>4</v>
      </c>
      <c r="X618" s="1" t="s">
        <v>94</v>
      </c>
      <c r="Y618" s="1" t="s">
        <v>203</v>
      </c>
      <c r="AD618" s="6" t="s">
        <v>89</v>
      </c>
      <c r="AE618" s="2">
        <f>VLOOKUP(AD618,definitions_list_lookup!$V$13:$W$16,2,0)</f>
        <v>0</v>
      </c>
      <c r="AH618" s="31">
        <v>84.9</v>
      </c>
      <c r="AI618" s="1">
        <v>1.5</v>
      </c>
      <c r="AJ618" s="1">
        <v>1</v>
      </c>
      <c r="AK618" s="1" t="s">
        <v>97</v>
      </c>
      <c r="AL618" s="1" t="s">
        <v>98</v>
      </c>
      <c r="AN618" s="31">
        <v>0</v>
      </c>
      <c r="AT618" s="31">
        <v>0</v>
      </c>
      <c r="AZ618" s="31">
        <v>15</v>
      </c>
      <c r="BA618" s="1">
        <v>8</v>
      </c>
      <c r="BB618" s="1">
        <v>3</v>
      </c>
      <c r="BC618" s="1" t="s">
        <v>97</v>
      </c>
      <c r="BD618" s="1" t="s">
        <v>98</v>
      </c>
      <c r="BF618" s="31">
        <v>0</v>
      </c>
      <c r="BL618" s="31">
        <v>0.1</v>
      </c>
      <c r="BM618" s="1">
        <v>0.5</v>
      </c>
      <c r="BN618" s="1">
        <v>0.1</v>
      </c>
      <c r="BO618" s="1" t="s">
        <v>97</v>
      </c>
      <c r="BP618" s="1" t="s">
        <v>98</v>
      </c>
      <c r="BX618" s="31">
        <v>0</v>
      </c>
      <c r="CE618" s="1" t="s">
        <v>204</v>
      </c>
      <c r="CL618" s="32">
        <f t="shared" si="43"/>
        <v>100</v>
      </c>
      <c r="CM618" s="1" t="e">
        <f>VLOOKUP(O618,definitions_list_lookup!$K$30:$L$54,2,0)</f>
        <v>#N/A</v>
      </c>
    </row>
    <row r="619" spans="1:91">
      <c r="A619" s="27">
        <v>43309</v>
      </c>
      <c r="D619" s="1" t="s">
        <v>86</v>
      </c>
      <c r="E619" s="1">
        <v>127</v>
      </c>
      <c r="F619" s="1">
        <v>3</v>
      </c>
      <c r="G619" s="2" t="str">
        <f t="shared" si="41"/>
        <v>127-3</v>
      </c>
      <c r="H619" s="1">
        <v>0</v>
      </c>
      <c r="I619" s="1">
        <v>64.5</v>
      </c>
      <c r="J619" s="3" t="str">
        <f>IF(((VLOOKUP($G619,Depth_Lookup!$A$3:$J$561,9,0))-(I619/100))&gt;=0,"Good","Too Long")</f>
        <v>Good</v>
      </c>
      <c r="K619" s="28">
        <f>(VLOOKUP($G619,Depth_Lookup!$A$3:$J$561,10,0))+(H619/100)</f>
        <v>295.14</v>
      </c>
      <c r="L619" s="28">
        <f>(VLOOKUP($G619,Depth_Lookup!$A$3:$J$561,10,0))+(I619/100)</f>
        <v>295.78499999999997</v>
      </c>
      <c r="M619" s="29" t="s">
        <v>435</v>
      </c>
      <c r="N619" s="1" t="s">
        <v>87</v>
      </c>
      <c r="P619" s="1" t="s">
        <v>202</v>
      </c>
      <c r="Q619" s="2" t="str">
        <f t="shared" si="42"/>
        <v xml:space="preserve"> Harzburgite</v>
      </c>
      <c r="R619" s="1" t="s">
        <v>100</v>
      </c>
      <c r="S619" s="1" t="str">
        <f t="shared" si="44"/>
        <v>Continuous</v>
      </c>
      <c r="V619" s="1" t="s">
        <v>131</v>
      </c>
      <c r="W619" s="30">
        <f>VLOOKUP(V619,definitions_list_lookup!$A$13:$B$19,2,0)</f>
        <v>4</v>
      </c>
      <c r="X619" s="1" t="s">
        <v>94</v>
      </c>
      <c r="Y619" s="1" t="s">
        <v>203</v>
      </c>
      <c r="AD619" s="6" t="s">
        <v>89</v>
      </c>
      <c r="AE619" s="2">
        <f>VLOOKUP(AD619,definitions_list_lookup!$V$13:$W$16,2,0)</f>
        <v>0</v>
      </c>
      <c r="AH619" s="31">
        <v>84.9</v>
      </c>
      <c r="AI619" s="1">
        <v>1.5</v>
      </c>
      <c r="AJ619" s="1">
        <v>1</v>
      </c>
      <c r="AK619" s="1" t="s">
        <v>97</v>
      </c>
      <c r="AL619" s="1" t="s">
        <v>98</v>
      </c>
      <c r="AN619" s="31">
        <v>0</v>
      </c>
      <c r="AT619" s="31">
        <v>0</v>
      </c>
      <c r="AZ619" s="31">
        <v>15</v>
      </c>
      <c r="BA619" s="1">
        <v>8</v>
      </c>
      <c r="BB619" s="1">
        <v>3</v>
      </c>
      <c r="BC619" s="1" t="s">
        <v>97</v>
      </c>
      <c r="BD619" s="1" t="s">
        <v>98</v>
      </c>
      <c r="BF619" s="31">
        <v>0</v>
      </c>
      <c r="BL619" s="31">
        <v>0.1</v>
      </c>
      <c r="BM619" s="1">
        <v>0.5</v>
      </c>
      <c r="BN619" s="1">
        <v>0.1</v>
      </c>
      <c r="BO619" s="1" t="s">
        <v>97</v>
      </c>
      <c r="BP619" s="1" t="s">
        <v>98</v>
      </c>
      <c r="BX619" s="31">
        <v>0</v>
      </c>
      <c r="CE619" s="1" t="s">
        <v>204</v>
      </c>
      <c r="CL619" s="32">
        <f t="shared" si="43"/>
        <v>100</v>
      </c>
      <c r="CM619" s="1" t="e">
        <f>VLOOKUP(O619,definitions_list_lookup!$K$30:$L$54,2,0)</f>
        <v>#N/A</v>
      </c>
    </row>
    <row r="620" spans="1:91">
      <c r="A620" s="27">
        <v>43309</v>
      </c>
      <c r="D620" s="1" t="s">
        <v>86</v>
      </c>
      <c r="E620" s="1">
        <v>127</v>
      </c>
      <c r="F620" s="1">
        <v>4</v>
      </c>
      <c r="G620" s="2" t="str">
        <f t="shared" si="41"/>
        <v>127-4</v>
      </c>
      <c r="H620" s="1">
        <v>0</v>
      </c>
      <c r="I620" s="1">
        <v>69</v>
      </c>
      <c r="J620" s="3" t="str">
        <f>IF(((VLOOKUP($G620,Depth_Lookup!$A$3:$J$561,9,0))-(I620/100))&gt;=0,"Good","Too Long")</f>
        <v>Good</v>
      </c>
      <c r="K620" s="28">
        <f>(VLOOKUP($G620,Depth_Lookup!$A$3:$J$561,10,0))+(H620/100)</f>
        <v>295.78500000000003</v>
      </c>
      <c r="L620" s="28">
        <f>(VLOOKUP($G620,Depth_Lookup!$A$3:$J$561,10,0))+(I620/100)</f>
        <v>296.47500000000002</v>
      </c>
      <c r="M620" s="29" t="s">
        <v>435</v>
      </c>
      <c r="N620" s="1" t="s">
        <v>87</v>
      </c>
      <c r="P620" s="1" t="s">
        <v>202</v>
      </c>
      <c r="Q620" s="2" t="str">
        <f t="shared" si="42"/>
        <v xml:space="preserve"> Harzburgite</v>
      </c>
      <c r="R620" s="1" t="s">
        <v>100</v>
      </c>
      <c r="S620" s="1" t="str">
        <f t="shared" si="44"/>
        <v>Tectonic</v>
      </c>
      <c r="V620" s="1" t="s">
        <v>131</v>
      </c>
      <c r="W620" s="30">
        <f>VLOOKUP(V620,definitions_list_lookup!$A$13:$B$19,2,0)</f>
        <v>4</v>
      </c>
      <c r="X620" s="1" t="s">
        <v>94</v>
      </c>
      <c r="Y620" s="1" t="s">
        <v>203</v>
      </c>
      <c r="AD620" s="6" t="s">
        <v>89</v>
      </c>
      <c r="AE620" s="2">
        <f>VLOOKUP(AD620,definitions_list_lookup!$V$13:$W$16,2,0)</f>
        <v>0</v>
      </c>
      <c r="AH620" s="31">
        <v>84.9</v>
      </c>
      <c r="AI620" s="1">
        <v>1.5</v>
      </c>
      <c r="AJ620" s="1">
        <v>1</v>
      </c>
      <c r="AK620" s="1" t="s">
        <v>97</v>
      </c>
      <c r="AL620" s="1" t="s">
        <v>98</v>
      </c>
      <c r="AN620" s="31">
        <v>0</v>
      </c>
      <c r="AT620" s="31">
        <v>0</v>
      </c>
      <c r="AZ620" s="31">
        <v>15</v>
      </c>
      <c r="BA620" s="1">
        <v>8</v>
      </c>
      <c r="BB620" s="1">
        <v>3</v>
      </c>
      <c r="BC620" s="1" t="s">
        <v>97</v>
      </c>
      <c r="BD620" s="1" t="s">
        <v>98</v>
      </c>
      <c r="BF620" s="31">
        <v>0</v>
      </c>
      <c r="BL620" s="31">
        <v>0.1</v>
      </c>
      <c r="BM620" s="1">
        <v>0.5</v>
      </c>
      <c r="BN620" s="1">
        <v>0.1</v>
      </c>
      <c r="BO620" s="1" t="s">
        <v>97</v>
      </c>
      <c r="BP620" s="1" t="s">
        <v>98</v>
      </c>
      <c r="BX620" s="31">
        <v>0</v>
      </c>
      <c r="CE620" s="1" t="s">
        <v>204</v>
      </c>
      <c r="CL620" s="32">
        <f t="shared" si="43"/>
        <v>100</v>
      </c>
      <c r="CM620" s="1" t="e">
        <f>VLOOKUP(O620,definitions_list_lookup!$K$30:$L$54,2,0)</f>
        <v>#N/A</v>
      </c>
    </row>
    <row r="621" spans="1:91">
      <c r="A621" s="27">
        <v>43309</v>
      </c>
      <c r="D621" s="1" t="s">
        <v>86</v>
      </c>
      <c r="E621" s="1">
        <v>127</v>
      </c>
      <c r="F621" s="1">
        <v>4</v>
      </c>
      <c r="G621" s="2" t="str">
        <f t="shared" si="41"/>
        <v>127-4</v>
      </c>
      <c r="H621" s="1">
        <v>69</v>
      </c>
      <c r="I621" s="1">
        <v>95.5</v>
      </c>
      <c r="J621" s="3" t="str">
        <f>IF(((VLOOKUP($G621,Depth_Lookup!$A$3:$J$561,9,0))-(I621/100))&gt;=0,"Good","Too Long")</f>
        <v>Good</v>
      </c>
      <c r="K621" s="28">
        <f>(VLOOKUP($G621,Depth_Lookup!$A$3:$J$561,10,0))+(H621/100)</f>
        <v>296.47500000000002</v>
      </c>
      <c r="L621" s="28">
        <f>(VLOOKUP($G621,Depth_Lookup!$A$3:$J$561,10,0))+(I621/100)</f>
        <v>296.74</v>
      </c>
      <c r="M621" s="29" t="s">
        <v>436</v>
      </c>
      <c r="N621" s="1">
        <v>2</v>
      </c>
      <c r="P621" s="1" t="s">
        <v>202</v>
      </c>
      <c r="Q621" s="2" t="str">
        <f t="shared" si="42"/>
        <v xml:space="preserve"> Harzburgite</v>
      </c>
      <c r="R621" s="1" t="s">
        <v>145</v>
      </c>
      <c r="S621" s="1" t="str">
        <f t="shared" si="44"/>
        <v>Continuous</v>
      </c>
      <c r="T621" s="1" t="s">
        <v>101</v>
      </c>
      <c r="U621" s="1" t="s">
        <v>122</v>
      </c>
      <c r="V621" s="1" t="s">
        <v>131</v>
      </c>
      <c r="W621" s="30">
        <f>VLOOKUP(V621,definitions_list_lookup!$A$13:$B$19,2,0)</f>
        <v>4</v>
      </c>
      <c r="X621" s="1" t="s">
        <v>94</v>
      </c>
      <c r="Y621" s="1" t="s">
        <v>107</v>
      </c>
      <c r="AD621" s="6" t="s">
        <v>89</v>
      </c>
      <c r="AE621" s="2">
        <f>VLOOKUP(AD621,definitions_list_lookup!$V$13:$W$16,2,0)</f>
        <v>0</v>
      </c>
      <c r="AH621" s="31">
        <v>84.9</v>
      </c>
      <c r="AI621" s="1">
        <v>1.5</v>
      </c>
      <c r="AJ621" s="1">
        <v>1</v>
      </c>
      <c r="AK621" s="1" t="s">
        <v>97</v>
      </c>
      <c r="AL621" s="1" t="s">
        <v>98</v>
      </c>
      <c r="AN621" s="31">
        <v>0</v>
      </c>
      <c r="AT621" s="31">
        <v>0</v>
      </c>
      <c r="AZ621" s="31">
        <v>15</v>
      </c>
      <c r="BA621" s="1">
        <v>8</v>
      </c>
      <c r="BB621" s="1">
        <v>3</v>
      </c>
      <c r="BC621" s="1" t="s">
        <v>97</v>
      </c>
      <c r="BD621" s="1" t="s">
        <v>98</v>
      </c>
      <c r="BF621" s="31">
        <v>0</v>
      </c>
      <c r="BL621" s="31">
        <v>0.1</v>
      </c>
      <c r="BM621" s="1">
        <v>0.5</v>
      </c>
      <c r="BN621" s="1">
        <v>0.1</v>
      </c>
      <c r="BO621" s="1" t="s">
        <v>97</v>
      </c>
      <c r="BP621" s="1" t="s">
        <v>98</v>
      </c>
      <c r="BX621" s="31">
        <v>0</v>
      </c>
      <c r="CE621" s="1" t="s">
        <v>434</v>
      </c>
      <c r="CL621" s="32">
        <f t="shared" si="43"/>
        <v>100</v>
      </c>
      <c r="CM621" s="1" t="e">
        <f>VLOOKUP(O621,definitions_list_lookup!$K$30:$L$54,2,0)</f>
        <v>#N/A</v>
      </c>
    </row>
    <row r="622" spans="1:91">
      <c r="A622" s="27">
        <v>43309</v>
      </c>
      <c r="D622" s="1" t="s">
        <v>86</v>
      </c>
      <c r="E622" s="1">
        <v>128</v>
      </c>
      <c r="F622" s="1">
        <v>1</v>
      </c>
      <c r="G622" s="2" t="str">
        <f t="shared" si="41"/>
        <v>128-1</v>
      </c>
      <c r="H622" s="1">
        <v>0</v>
      </c>
      <c r="I622" s="1">
        <v>4</v>
      </c>
      <c r="J622" s="3" t="str">
        <f>IF(((VLOOKUP($G622,Depth_Lookup!$A$3:$J$561,9,0))-(I622/100))&gt;=0,"Good","Too Long")</f>
        <v>Good</v>
      </c>
      <c r="K622" s="28">
        <f>(VLOOKUP($G622,Depth_Lookup!$A$3:$J$561,10,0))+(H622/100)</f>
        <v>296.60000000000002</v>
      </c>
      <c r="L622" s="28">
        <f>(VLOOKUP($G622,Depth_Lookup!$A$3:$J$561,10,0))+(I622/100)</f>
        <v>296.64000000000004</v>
      </c>
      <c r="M622" s="29" t="s">
        <v>436</v>
      </c>
      <c r="N622" s="1">
        <v>2</v>
      </c>
      <c r="P622" s="1" t="s">
        <v>202</v>
      </c>
      <c r="Q622" s="2" t="str">
        <f t="shared" si="42"/>
        <v xml:space="preserve"> Harzburgite</v>
      </c>
      <c r="R622" s="1" t="s">
        <v>100</v>
      </c>
      <c r="S622" s="1" t="str">
        <f t="shared" si="44"/>
        <v>Tectonic</v>
      </c>
      <c r="V622" s="1" t="s">
        <v>131</v>
      </c>
      <c r="W622" s="30">
        <f>VLOOKUP(V622,definitions_list_lookup!$A$13:$B$19,2,0)</f>
        <v>4</v>
      </c>
      <c r="X622" s="1" t="s">
        <v>94</v>
      </c>
      <c r="Y622" s="1" t="s">
        <v>107</v>
      </c>
      <c r="AD622" s="6" t="s">
        <v>89</v>
      </c>
      <c r="AE622" s="2">
        <f>VLOOKUP(AD622,definitions_list_lookup!$V$13:$W$16,2,0)</f>
        <v>0</v>
      </c>
      <c r="AH622" s="31">
        <v>84.9</v>
      </c>
      <c r="AI622" s="1">
        <v>1.5</v>
      </c>
      <c r="AJ622" s="1">
        <v>1</v>
      </c>
      <c r="AK622" s="1" t="s">
        <v>97</v>
      </c>
      <c r="AL622" s="1" t="s">
        <v>98</v>
      </c>
      <c r="AN622" s="31">
        <v>0</v>
      </c>
      <c r="AT622" s="31">
        <v>0</v>
      </c>
      <c r="AZ622" s="31">
        <v>15</v>
      </c>
      <c r="BA622" s="1">
        <v>8</v>
      </c>
      <c r="BB622" s="1">
        <v>3</v>
      </c>
      <c r="BC622" s="1" t="s">
        <v>97</v>
      </c>
      <c r="BD622" s="1" t="s">
        <v>98</v>
      </c>
      <c r="BF622" s="31">
        <v>0</v>
      </c>
      <c r="BL622" s="31">
        <v>0.1</v>
      </c>
      <c r="BM622" s="1">
        <v>0.5</v>
      </c>
      <c r="BN622" s="1">
        <v>0.1</v>
      </c>
      <c r="BO622" s="1" t="s">
        <v>97</v>
      </c>
      <c r="BP622" s="1" t="s">
        <v>98</v>
      </c>
      <c r="BX622" s="31">
        <v>0</v>
      </c>
      <c r="CE622" s="1" t="s">
        <v>434</v>
      </c>
      <c r="CL622" s="32">
        <f t="shared" si="43"/>
        <v>100</v>
      </c>
      <c r="CM622" s="1" t="e">
        <f>VLOOKUP(O622,definitions_list_lookup!$K$30:$L$54,2,0)</f>
        <v>#N/A</v>
      </c>
    </row>
    <row r="623" spans="1:91">
      <c r="A623" s="27">
        <v>43309</v>
      </c>
      <c r="D623" s="1" t="s">
        <v>86</v>
      </c>
      <c r="E623" s="1">
        <v>128</v>
      </c>
      <c r="F623" s="1">
        <v>1</v>
      </c>
      <c r="G623" s="2" t="str">
        <f t="shared" si="41"/>
        <v>128-1</v>
      </c>
      <c r="H623" s="1">
        <v>4</v>
      </c>
      <c r="I623" s="1">
        <v>59</v>
      </c>
      <c r="J623" s="3" t="str">
        <f>IF(((VLOOKUP($G623,Depth_Lookup!$A$3:$J$561,9,0))-(I623/100))&gt;=0,"Good","Too Long")</f>
        <v>Good</v>
      </c>
      <c r="K623" s="28">
        <f>(VLOOKUP($G623,Depth_Lookup!$A$3:$J$561,10,0))+(H623/100)</f>
        <v>296.64000000000004</v>
      </c>
      <c r="L623" s="28">
        <f>(VLOOKUP($G623,Depth_Lookup!$A$3:$J$561,10,0))+(I623/100)</f>
        <v>297.19</v>
      </c>
      <c r="M623" s="29" t="s">
        <v>437</v>
      </c>
      <c r="N623" s="1">
        <v>3</v>
      </c>
      <c r="P623" s="1" t="s">
        <v>202</v>
      </c>
      <c r="Q623" s="2" t="str">
        <f t="shared" si="42"/>
        <v xml:space="preserve"> Harzburgite</v>
      </c>
      <c r="R623" s="1" t="s">
        <v>145</v>
      </c>
      <c r="S623" s="1" t="str">
        <f t="shared" si="44"/>
        <v>Continuous</v>
      </c>
      <c r="T623" s="1" t="s">
        <v>101</v>
      </c>
      <c r="U623" s="1" t="s">
        <v>122</v>
      </c>
      <c r="V623" s="1" t="s">
        <v>131</v>
      </c>
      <c r="W623" s="30">
        <f>VLOOKUP(V623,definitions_list_lookup!$A$13:$B$19,2,0)</f>
        <v>4</v>
      </c>
      <c r="X623" s="1" t="s">
        <v>94</v>
      </c>
      <c r="Y623" s="1" t="s">
        <v>203</v>
      </c>
      <c r="AD623" s="6" t="s">
        <v>89</v>
      </c>
      <c r="AE623" s="2">
        <f>VLOOKUP(AD623,definitions_list_lookup!$V$13:$W$16,2,0)</f>
        <v>0</v>
      </c>
      <c r="AH623" s="31">
        <v>84.9</v>
      </c>
      <c r="AI623" s="1">
        <v>1.5</v>
      </c>
      <c r="AJ623" s="1">
        <v>1</v>
      </c>
      <c r="AK623" s="1" t="s">
        <v>125</v>
      </c>
      <c r="AL623" s="1" t="s">
        <v>98</v>
      </c>
      <c r="AN623" s="31">
        <v>0</v>
      </c>
      <c r="AT623" s="31">
        <v>0</v>
      </c>
      <c r="AZ623" s="31">
        <v>15</v>
      </c>
      <c r="BA623" s="1">
        <v>8</v>
      </c>
      <c r="BB623" s="1">
        <v>3</v>
      </c>
      <c r="BC623" s="1" t="s">
        <v>125</v>
      </c>
      <c r="BD623" s="1" t="s">
        <v>98</v>
      </c>
      <c r="BF623" s="31">
        <v>0</v>
      </c>
      <c r="BL623" s="31">
        <v>0.1</v>
      </c>
      <c r="BM623" s="1">
        <v>0.5</v>
      </c>
      <c r="BN623" s="1">
        <v>0.1</v>
      </c>
      <c r="BO623" s="1" t="s">
        <v>125</v>
      </c>
      <c r="BP623" s="1" t="s">
        <v>98</v>
      </c>
      <c r="BX623" s="31">
        <v>0</v>
      </c>
      <c r="CE623" s="1" t="s">
        <v>434</v>
      </c>
      <c r="CL623" s="32">
        <f t="shared" si="43"/>
        <v>100</v>
      </c>
      <c r="CM623" s="1" t="e">
        <f>VLOOKUP(O623,definitions_list_lookup!$K$30:$L$54,2,0)</f>
        <v>#N/A</v>
      </c>
    </row>
    <row r="624" spans="1:91">
      <c r="A624" s="27">
        <v>43309</v>
      </c>
      <c r="D624" s="1" t="s">
        <v>86</v>
      </c>
      <c r="E624" s="1">
        <v>128</v>
      </c>
      <c r="F624" s="1">
        <v>2</v>
      </c>
      <c r="G624" s="2" t="str">
        <f t="shared" si="41"/>
        <v>128-2</v>
      </c>
      <c r="H624" s="1">
        <v>0</v>
      </c>
      <c r="I624" s="1">
        <v>70</v>
      </c>
      <c r="J624" s="3" t="str">
        <f>IF(((VLOOKUP($G624,Depth_Lookup!$A$3:$J$561,9,0))-(I624/100))&gt;=0,"Good","Too Long")</f>
        <v>Good</v>
      </c>
      <c r="K624" s="28">
        <f>(VLOOKUP($G624,Depth_Lookup!$A$3:$J$561,10,0))+(H624/100)</f>
        <v>297.19</v>
      </c>
      <c r="L624" s="28">
        <f>(VLOOKUP($G624,Depth_Lookup!$A$3:$J$561,10,0))+(I624/100)</f>
        <v>297.89</v>
      </c>
      <c r="M624" s="29" t="s">
        <v>437</v>
      </c>
      <c r="N624" s="1">
        <v>3</v>
      </c>
      <c r="P624" s="1" t="s">
        <v>202</v>
      </c>
      <c r="Q624" s="2" t="str">
        <f t="shared" si="42"/>
        <v xml:space="preserve"> Harzburgite</v>
      </c>
      <c r="R624" s="1" t="s">
        <v>100</v>
      </c>
      <c r="S624" s="1" t="str">
        <f t="shared" si="44"/>
        <v>Tectonic</v>
      </c>
      <c r="V624" s="1" t="s">
        <v>131</v>
      </c>
      <c r="W624" s="30">
        <f>VLOOKUP(V624,definitions_list_lookup!$A$13:$B$19,2,0)</f>
        <v>4</v>
      </c>
      <c r="X624" s="1" t="s">
        <v>94</v>
      </c>
      <c r="Y624" s="1" t="s">
        <v>203</v>
      </c>
      <c r="AD624" s="6" t="s">
        <v>89</v>
      </c>
      <c r="AE624" s="2">
        <f>VLOOKUP(AD624,definitions_list_lookup!$V$13:$W$16,2,0)</f>
        <v>0</v>
      </c>
      <c r="AH624" s="31">
        <v>84.9</v>
      </c>
      <c r="AI624" s="1">
        <v>1.5</v>
      </c>
      <c r="AJ624" s="1">
        <v>1</v>
      </c>
      <c r="AK624" s="1" t="s">
        <v>125</v>
      </c>
      <c r="AL624" s="1" t="s">
        <v>98</v>
      </c>
      <c r="AN624" s="31">
        <v>0</v>
      </c>
      <c r="AT624" s="31">
        <v>0</v>
      </c>
      <c r="AZ624" s="31">
        <v>15</v>
      </c>
      <c r="BA624" s="1">
        <v>8</v>
      </c>
      <c r="BB624" s="1">
        <v>3</v>
      </c>
      <c r="BC624" s="1" t="s">
        <v>125</v>
      </c>
      <c r="BD624" s="1" t="s">
        <v>98</v>
      </c>
      <c r="BF624" s="31">
        <v>0</v>
      </c>
      <c r="BL624" s="31">
        <v>0.1</v>
      </c>
      <c r="BM624" s="1">
        <v>0.5</v>
      </c>
      <c r="BN624" s="1">
        <v>0.1</v>
      </c>
      <c r="BO624" s="1" t="s">
        <v>125</v>
      </c>
      <c r="BP624" s="1" t="s">
        <v>98</v>
      </c>
      <c r="BX624" s="31">
        <v>0</v>
      </c>
      <c r="CE624" s="1" t="s">
        <v>434</v>
      </c>
      <c r="CL624" s="32">
        <f t="shared" si="43"/>
        <v>100</v>
      </c>
      <c r="CM624" s="1" t="e">
        <f>VLOOKUP(O624,definitions_list_lookup!$K$30:$L$54,2,0)</f>
        <v>#N/A</v>
      </c>
    </row>
    <row r="625" spans="1:91">
      <c r="A625" s="27">
        <v>43309</v>
      </c>
      <c r="D625" s="1" t="s">
        <v>86</v>
      </c>
      <c r="E625" s="1">
        <v>128</v>
      </c>
      <c r="F625" s="1">
        <v>2</v>
      </c>
      <c r="G625" s="2" t="str">
        <f t="shared" si="41"/>
        <v>128-2</v>
      </c>
      <c r="H625" s="1">
        <v>70</v>
      </c>
      <c r="I625" s="1">
        <v>85</v>
      </c>
      <c r="J625" s="3" t="str">
        <f>IF(((VLOOKUP($G625,Depth_Lookup!$A$3:$J$561,9,0))-(I625/100))&gt;=0,"Good","Too Long")</f>
        <v>Good</v>
      </c>
      <c r="K625" s="28">
        <f>(VLOOKUP($G625,Depth_Lookup!$A$3:$J$561,10,0))+(H625/100)</f>
        <v>297.89</v>
      </c>
      <c r="L625" s="28">
        <f>(VLOOKUP($G625,Depth_Lookup!$A$3:$J$561,10,0))+(I625/100)</f>
        <v>298.04000000000002</v>
      </c>
      <c r="M625" s="29" t="s">
        <v>438</v>
      </c>
      <c r="N625" s="1">
        <v>2</v>
      </c>
      <c r="P625" s="1" t="s">
        <v>202</v>
      </c>
      <c r="Q625" s="2" t="str">
        <f t="shared" si="42"/>
        <v xml:space="preserve"> Harzburgite</v>
      </c>
      <c r="R625" s="1" t="s">
        <v>145</v>
      </c>
      <c r="S625" s="1" t="str">
        <f t="shared" si="44"/>
        <v>Continuous</v>
      </c>
      <c r="T625" s="1" t="s">
        <v>101</v>
      </c>
      <c r="U625" s="1" t="s">
        <v>122</v>
      </c>
      <c r="V625" s="1" t="s">
        <v>131</v>
      </c>
      <c r="W625" s="30">
        <f>VLOOKUP(V625,definitions_list_lookup!$A$13:$B$19,2,0)</f>
        <v>4</v>
      </c>
      <c r="X625" s="1" t="s">
        <v>94</v>
      </c>
      <c r="Y625" s="1" t="s">
        <v>107</v>
      </c>
      <c r="AD625" s="6" t="s">
        <v>89</v>
      </c>
      <c r="AE625" s="2">
        <f>VLOOKUP(AD625,definitions_list_lookup!$V$13:$W$16,2,0)</f>
        <v>0</v>
      </c>
      <c r="AH625" s="31">
        <v>84.9</v>
      </c>
      <c r="AI625" s="1">
        <v>1.5</v>
      </c>
      <c r="AJ625" s="1">
        <v>1</v>
      </c>
      <c r="AK625" s="1" t="s">
        <v>97</v>
      </c>
      <c r="AL625" s="1" t="s">
        <v>98</v>
      </c>
      <c r="AN625" s="31">
        <v>0</v>
      </c>
      <c r="AT625" s="31">
        <v>0</v>
      </c>
      <c r="AZ625" s="31">
        <v>15</v>
      </c>
      <c r="BA625" s="1">
        <v>8</v>
      </c>
      <c r="BB625" s="1">
        <v>3</v>
      </c>
      <c r="BC625" s="1" t="s">
        <v>97</v>
      </c>
      <c r="BD625" s="1" t="s">
        <v>98</v>
      </c>
      <c r="BF625" s="31">
        <v>0</v>
      </c>
      <c r="BL625" s="31">
        <v>0.1</v>
      </c>
      <c r="BM625" s="1">
        <v>0.5</v>
      </c>
      <c r="BN625" s="1">
        <v>0.1</v>
      </c>
      <c r="BO625" s="1" t="s">
        <v>97</v>
      </c>
      <c r="BP625" s="1" t="s">
        <v>98</v>
      </c>
      <c r="BX625" s="31">
        <v>0</v>
      </c>
      <c r="CE625" s="1" t="s">
        <v>434</v>
      </c>
      <c r="CL625" s="32">
        <f t="shared" si="43"/>
        <v>100</v>
      </c>
      <c r="CM625" s="1" t="e">
        <f>VLOOKUP(O625,definitions_list_lookup!$K$30:$L$54,2,0)</f>
        <v>#N/A</v>
      </c>
    </row>
    <row r="626" spans="1:91">
      <c r="A626" s="27">
        <v>43309</v>
      </c>
      <c r="D626" s="1" t="s">
        <v>86</v>
      </c>
      <c r="E626" s="1">
        <v>128</v>
      </c>
      <c r="F626" s="1">
        <v>3</v>
      </c>
      <c r="G626" s="2" t="str">
        <f t="shared" si="41"/>
        <v>128-3</v>
      </c>
      <c r="H626" s="1">
        <v>0</v>
      </c>
      <c r="I626" s="1">
        <v>5</v>
      </c>
      <c r="J626" s="3" t="str">
        <f>IF(((VLOOKUP($G626,Depth_Lookup!$A$3:$J$561,9,0))-(I626/100))&gt;=0,"Good","Too Long")</f>
        <v>Good</v>
      </c>
      <c r="K626" s="28">
        <f>(VLOOKUP($G626,Depth_Lookup!$A$3:$J$561,10,0))+(H626/100)</f>
        <v>298.04000000000002</v>
      </c>
      <c r="L626" s="28">
        <f>(VLOOKUP($G626,Depth_Lookup!$A$3:$J$561,10,0))+(I626/100)</f>
        <v>298.09000000000003</v>
      </c>
      <c r="M626" s="29" t="s">
        <v>438</v>
      </c>
      <c r="N626" s="1">
        <v>2</v>
      </c>
      <c r="P626" s="1" t="s">
        <v>202</v>
      </c>
      <c r="Q626" s="2" t="str">
        <f t="shared" si="42"/>
        <v xml:space="preserve"> Harzburgite</v>
      </c>
      <c r="R626" s="1" t="s">
        <v>100</v>
      </c>
      <c r="S626" s="1" t="str">
        <f t="shared" si="44"/>
        <v>Tectonic</v>
      </c>
      <c r="V626" s="1" t="s">
        <v>131</v>
      </c>
      <c r="W626" s="30">
        <f>VLOOKUP(V626,definitions_list_lookup!$A$13:$B$19,2,0)</f>
        <v>4</v>
      </c>
      <c r="X626" s="1" t="s">
        <v>94</v>
      </c>
      <c r="Y626" s="1" t="s">
        <v>107</v>
      </c>
      <c r="AD626" s="6" t="s">
        <v>89</v>
      </c>
      <c r="AE626" s="2">
        <f>VLOOKUP(AD626,definitions_list_lookup!$V$13:$W$16,2,0)</f>
        <v>0</v>
      </c>
      <c r="AH626" s="31">
        <v>84.9</v>
      </c>
      <c r="AI626" s="1">
        <v>1.5</v>
      </c>
      <c r="AJ626" s="1">
        <v>1</v>
      </c>
      <c r="AK626" s="1" t="s">
        <v>97</v>
      </c>
      <c r="AL626" s="1" t="s">
        <v>98</v>
      </c>
      <c r="AN626" s="31">
        <v>0</v>
      </c>
      <c r="AT626" s="31">
        <v>0</v>
      </c>
      <c r="AZ626" s="31">
        <v>15</v>
      </c>
      <c r="BA626" s="1">
        <v>8</v>
      </c>
      <c r="BB626" s="1">
        <v>3</v>
      </c>
      <c r="BC626" s="1" t="s">
        <v>97</v>
      </c>
      <c r="BD626" s="1" t="s">
        <v>98</v>
      </c>
      <c r="BF626" s="31">
        <v>0</v>
      </c>
      <c r="BL626" s="31">
        <v>0.1</v>
      </c>
      <c r="BM626" s="1">
        <v>0.5</v>
      </c>
      <c r="BN626" s="1">
        <v>0.1</v>
      </c>
      <c r="BO626" s="1" t="s">
        <v>97</v>
      </c>
      <c r="BP626" s="1" t="s">
        <v>98</v>
      </c>
      <c r="BX626" s="31">
        <v>0</v>
      </c>
      <c r="CE626" s="1" t="s">
        <v>434</v>
      </c>
      <c r="CL626" s="32">
        <f t="shared" si="43"/>
        <v>100</v>
      </c>
      <c r="CM626" s="1" t="e">
        <f>VLOOKUP(O626,definitions_list_lookup!$K$30:$L$54,2,0)</f>
        <v>#N/A</v>
      </c>
    </row>
    <row r="627" spans="1:91">
      <c r="A627" s="27">
        <v>43309</v>
      </c>
      <c r="D627" s="1" t="s">
        <v>86</v>
      </c>
      <c r="E627" s="1">
        <v>128</v>
      </c>
      <c r="F627" s="1">
        <v>3</v>
      </c>
      <c r="G627" s="2" t="str">
        <f t="shared" si="41"/>
        <v>128-3</v>
      </c>
      <c r="H627" s="1">
        <v>5</v>
      </c>
      <c r="I627" s="1">
        <v>64.5</v>
      </c>
      <c r="J627" s="3" t="str">
        <f>IF(((VLOOKUP($G627,Depth_Lookup!$A$3:$J$561,9,0))-(I627/100))&gt;=0,"Good","Too Long")</f>
        <v>Good</v>
      </c>
      <c r="K627" s="28">
        <f>(VLOOKUP($G627,Depth_Lookup!$A$3:$J$561,10,0))+(H627/100)</f>
        <v>298.09000000000003</v>
      </c>
      <c r="L627" s="28">
        <f>(VLOOKUP($G627,Depth_Lookup!$A$3:$J$561,10,0))+(I627/100)</f>
        <v>298.685</v>
      </c>
      <c r="M627" s="29" t="s">
        <v>439</v>
      </c>
      <c r="N627" s="1" t="s">
        <v>87</v>
      </c>
      <c r="P627" s="1" t="s">
        <v>202</v>
      </c>
      <c r="Q627" s="2" t="str">
        <f t="shared" si="42"/>
        <v xml:space="preserve"> Harzburgite</v>
      </c>
      <c r="R627" s="1" t="s">
        <v>145</v>
      </c>
      <c r="S627" s="1" t="str">
        <f t="shared" si="44"/>
        <v>Continuous</v>
      </c>
      <c r="T627" s="1" t="s">
        <v>101</v>
      </c>
      <c r="U627" s="1" t="s">
        <v>122</v>
      </c>
      <c r="V627" s="1" t="s">
        <v>131</v>
      </c>
      <c r="W627" s="30">
        <f>VLOOKUP(V627,definitions_list_lookup!$A$13:$B$19,2,0)</f>
        <v>4</v>
      </c>
      <c r="X627" s="1" t="s">
        <v>94</v>
      </c>
      <c r="Y627" s="1" t="s">
        <v>203</v>
      </c>
      <c r="AD627" s="6" t="s">
        <v>89</v>
      </c>
      <c r="AE627" s="2">
        <f>VLOOKUP(AD627,definitions_list_lookup!$V$13:$W$16,2,0)</f>
        <v>0</v>
      </c>
      <c r="AH627" s="31">
        <v>84.9</v>
      </c>
      <c r="AI627" s="1">
        <v>1.5</v>
      </c>
      <c r="AJ627" s="1">
        <v>1</v>
      </c>
      <c r="AK627" s="1" t="s">
        <v>125</v>
      </c>
      <c r="AL627" s="1" t="s">
        <v>98</v>
      </c>
      <c r="AN627" s="31">
        <v>0</v>
      </c>
      <c r="AT627" s="31">
        <v>0</v>
      </c>
      <c r="AZ627" s="31">
        <v>15</v>
      </c>
      <c r="BA627" s="1">
        <v>8</v>
      </c>
      <c r="BB627" s="1">
        <v>3</v>
      </c>
      <c r="BC627" s="1" t="s">
        <v>125</v>
      </c>
      <c r="BD627" s="1" t="s">
        <v>98</v>
      </c>
      <c r="BF627" s="31">
        <v>0</v>
      </c>
      <c r="BL627" s="31">
        <v>0.1</v>
      </c>
      <c r="BM627" s="1">
        <v>0.5</v>
      </c>
      <c r="BN627" s="1">
        <v>0.1</v>
      </c>
      <c r="BO627" s="1" t="s">
        <v>125</v>
      </c>
      <c r="BP627" s="1" t="s">
        <v>98</v>
      </c>
      <c r="BX627" s="31">
        <v>0</v>
      </c>
      <c r="CE627" s="1" t="s">
        <v>434</v>
      </c>
      <c r="CL627" s="32">
        <f t="shared" si="43"/>
        <v>100</v>
      </c>
      <c r="CM627" s="1" t="e">
        <f>VLOOKUP(O627,definitions_list_lookup!$K$30:$L$54,2,0)</f>
        <v>#N/A</v>
      </c>
    </row>
    <row r="628" spans="1:91">
      <c r="A628" s="27">
        <v>43309</v>
      </c>
      <c r="D628" s="1" t="s">
        <v>86</v>
      </c>
      <c r="E628" s="1">
        <v>128</v>
      </c>
      <c r="F628" s="1">
        <v>4</v>
      </c>
      <c r="G628" s="2" t="str">
        <f t="shared" si="41"/>
        <v>128-4</v>
      </c>
      <c r="H628" s="1">
        <v>0</v>
      </c>
      <c r="I628" s="1">
        <v>67</v>
      </c>
      <c r="J628" s="3" t="str">
        <f>IF(((VLOOKUP($G628,Depth_Lookup!$A$3:$J$561,9,0))-(I628/100))&gt;=0,"Good","Too Long")</f>
        <v>Good</v>
      </c>
      <c r="K628" s="28">
        <f>(VLOOKUP($G628,Depth_Lookup!$A$3:$J$561,10,0))+(H628/100)</f>
        <v>298.685</v>
      </c>
      <c r="L628" s="28">
        <f>(VLOOKUP($G628,Depth_Lookup!$A$3:$J$561,10,0))+(I628/100)</f>
        <v>299.35500000000002</v>
      </c>
      <c r="M628" s="29" t="s">
        <v>439</v>
      </c>
      <c r="N628" s="1" t="s">
        <v>87</v>
      </c>
      <c r="P628" s="1" t="s">
        <v>202</v>
      </c>
      <c r="Q628" s="2" t="str">
        <f t="shared" si="42"/>
        <v xml:space="preserve"> Harzburgite</v>
      </c>
      <c r="R628" s="1" t="s">
        <v>100</v>
      </c>
      <c r="S628" s="1" t="str">
        <f t="shared" si="44"/>
        <v>Continuous</v>
      </c>
      <c r="V628" s="1" t="s">
        <v>131</v>
      </c>
      <c r="W628" s="30">
        <f>VLOOKUP(V628,definitions_list_lookup!$A$13:$B$19,2,0)</f>
        <v>4</v>
      </c>
      <c r="X628" s="1" t="s">
        <v>94</v>
      </c>
      <c r="Y628" s="1" t="s">
        <v>203</v>
      </c>
      <c r="AD628" s="6" t="s">
        <v>89</v>
      </c>
      <c r="AE628" s="2">
        <f>VLOOKUP(AD628,definitions_list_lookup!$V$13:$W$16,2,0)</f>
        <v>0</v>
      </c>
      <c r="AH628" s="31">
        <v>84.9</v>
      </c>
      <c r="AI628" s="1">
        <v>1.5</v>
      </c>
      <c r="AJ628" s="1">
        <v>1</v>
      </c>
      <c r="AK628" s="1" t="s">
        <v>125</v>
      </c>
      <c r="AL628" s="1" t="s">
        <v>98</v>
      </c>
      <c r="AN628" s="31">
        <v>0</v>
      </c>
      <c r="AT628" s="31">
        <v>0</v>
      </c>
      <c r="AZ628" s="31">
        <v>15</v>
      </c>
      <c r="BA628" s="1">
        <v>8</v>
      </c>
      <c r="BB628" s="1">
        <v>3</v>
      </c>
      <c r="BC628" s="1" t="s">
        <v>125</v>
      </c>
      <c r="BD628" s="1" t="s">
        <v>98</v>
      </c>
      <c r="BF628" s="31">
        <v>0</v>
      </c>
      <c r="BL628" s="31">
        <v>0.1</v>
      </c>
      <c r="BM628" s="1">
        <v>0.5</v>
      </c>
      <c r="BN628" s="1">
        <v>0.1</v>
      </c>
      <c r="BO628" s="1" t="s">
        <v>125</v>
      </c>
      <c r="BP628" s="1" t="s">
        <v>98</v>
      </c>
      <c r="BX628" s="31">
        <v>0</v>
      </c>
      <c r="CE628" s="1" t="s">
        <v>434</v>
      </c>
      <c r="CL628" s="32">
        <f t="shared" si="43"/>
        <v>100</v>
      </c>
      <c r="CM628" s="1" t="e">
        <f>VLOOKUP(O628,definitions_list_lookup!$K$30:$L$54,2,0)</f>
        <v>#N/A</v>
      </c>
    </row>
    <row r="629" spans="1:91">
      <c r="A629" s="27">
        <v>43309</v>
      </c>
      <c r="D629" s="1" t="s">
        <v>86</v>
      </c>
      <c r="E629" s="1">
        <v>128</v>
      </c>
      <c r="F629" s="1">
        <v>5</v>
      </c>
      <c r="G629" s="2" t="str">
        <f t="shared" si="41"/>
        <v>128-5</v>
      </c>
      <c r="H629" s="1">
        <v>0</v>
      </c>
      <c r="I629" s="1">
        <v>47.5</v>
      </c>
      <c r="J629" s="3" t="str">
        <f>IF(((VLOOKUP($G629,Depth_Lookup!$A$3:$J$561,9,0))-(I629/100))&gt;=0,"Good","Too Long")</f>
        <v>Good</v>
      </c>
      <c r="K629" s="28">
        <f>(VLOOKUP($G629,Depth_Lookup!$A$3:$J$561,10,0))+(H629/100)</f>
        <v>299.35500000000002</v>
      </c>
      <c r="L629" s="28">
        <f>(VLOOKUP($G629,Depth_Lookup!$A$3:$J$561,10,0))+(I629/100)</f>
        <v>299.83000000000004</v>
      </c>
      <c r="M629" s="29" t="s">
        <v>439</v>
      </c>
      <c r="N629" s="1" t="s">
        <v>87</v>
      </c>
      <c r="P629" s="1" t="s">
        <v>202</v>
      </c>
      <c r="Q629" s="2" t="str">
        <f t="shared" si="42"/>
        <v xml:space="preserve"> Harzburgite</v>
      </c>
      <c r="R629" s="1" t="s">
        <v>100</v>
      </c>
      <c r="S629" s="1" t="str">
        <f t="shared" si="44"/>
        <v>Continuous</v>
      </c>
      <c r="V629" s="1" t="s">
        <v>131</v>
      </c>
      <c r="W629" s="30">
        <f>VLOOKUP(V629,definitions_list_lookup!$A$13:$B$19,2,0)</f>
        <v>4</v>
      </c>
      <c r="X629" s="1" t="s">
        <v>94</v>
      </c>
      <c r="Y629" s="1" t="s">
        <v>203</v>
      </c>
      <c r="AD629" s="6" t="s">
        <v>89</v>
      </c>
      <c r="AE629" s="2">
        <f>VLOOKUP(AD629,definitions_list_lookup!$V$13:$W$16,2,0)</f>
        <v>0</v>
      </c>
      <c r="AH629" s="31">
        <v>84.9</v>
      </c>
      <c r="AI629" s="1">
        <v>1.5</v>
      </c>
      <c r="AJ629" s="1">
        <v>1</v>
      </c>
      <c r="AK629" s="1" t="s">
        <v>125</v>
      </c>
      <c r="AL629" s="1" t="s">
        <v>98</v>
      </c>
      <c r="AN629" s="31">
        <v>0</v>
      </c>
      <c r="AT629" s="31">
        <v>0</v>
      </c>
      <c r="AZ629" s="31">
        <v>15</v>
      </c>
      <c r="BA629" s="1">
        <v>8</v>
      </c>
      <c r="BB629" s="1">
        <v>3</v>
      </c>
      <c r="BC629" s="1" t="s">
        <v>125</v>
      </c>
      <c r="BD629" s="1" t="s">
        <v>98</v>
      </c>
      <c r="BF629" s="31">
        <v>0</v>
      </c>
      <c r="BL629" s="31">
        <v>0.1</v>
      </c>
      <c r="BM629" s="1">
        <v>0.5</v>
      </c>
      <c r="BN629" s="1">
        <v>0.1</v>
      </c>
      <c r="BO629" s="1" t="s">
        <v>125</v>
      </c>
      <c r="BP629" s="1" t="s">
        <v>98</v>
      </c>
      <c r="BX629" s="31">
        <v>0</v>
      </c>
      <c r="CE629" s="1" t="s">
        <v>434</v>
      </c>
      <c r="CL629" s="32">
        <f t="shared" si="43"/>
        <v>100</v>
      </c>
      <c r="CM629" s="1" t="e">
        <f>VLOOKUP(O629,definitions_list_lookup!$K$30:$L$54,2,0)</f>
        <v>#N/A</v>
      </c>
    </row>
    <row r="630" spans="1:91">
      <c r="A630" s="27">
        <v>43309</v>
      </c>
      <c r="D630" s="1" t="s">
        <v>86</v>
      </c>
      <c r="E630" s="1">
        <v>129</v>
      </c>
      <c r="F630" s="1">
        <v>1</v>
      </c>
      <c r="G630" s="2" t="str">
        <f t="shared" si="41"/>
        <v>129-1</v>
      </c>
      <c r="H630" s="1">
        <v>0</v>
      </c>
      <c r="I630" s="1">
        <v>54</v>
      </c>
      <c r="J630" s="3" t="str">
        <f>IF(((VLOOKUP($G630,Depth_Lookup!$A$3:$J$561,9,0))-(I630/100))&gt;=0,"Good","Too Long")</f>
        <v>Good</v>
      </c>
      <c r="K630" s="28">
        <f>(VLOOKUP($G630,Depth_Lookup!$A$3:$J$561,10,0))+(H630/100)</f>
        <v>299.60000000000002</v>
      </c>
      <c r="L630" s="28">
        <f>(VLOOKUP($G630,Depth_Lookup!$A$3:$J$561,10,0))+(I630/100)</f>
        <v>300.14000000000004</v>
      </c>
      <c r="M630" s="29" t="s">
        <v>439</v>
      </c>
      <c r="N630" s="1" t="s">
        <v>87</v>
      </c>
      <c r="P630" s="1" t="s">
        <v>202</v>
      </c>
      <c r="Q630" s="2" t="str">
        <f t="shared" si="42"/>
        <v xml:space="preserve"> Harzburgite</v>
      </c>
      <c r="R630" s="1" t="s">
        <v>100</v>
      </c>
      <c r="S630" s="1" t="s">
        <v>440</v>
      </c>
      <c r="V630" s="1" t="s">
        <v>131</v>
      </c>
      <c r="W630" s="30">
        <f>VLOOKUP(V630,definitions_list_lookup!$A$13:$B$19,2,0)</f>
        <v>4</v>
      </c>
      <c r="X630" s="1" t="s">
        <v>94</v>
      </c>
      <c r="Y630" s="1" t="s">
        <v>203</v>
      </c>
      <c r="AD630" s="6" t="s">
        <v>89</v>
      </c>
      <c r="AE630" s="2">
        <f>VLOOKUP(AD630,definitions_list_lookup!$V$13:$W$16,2,0)</f>
        <v>0</v>
      </c>
      <c r="AH630" s="31">
        <v>84.9</v>
      </c>
      <c r="AI630" s="1">
        <v>1.5</v>
      </c>
      <c r="AJ630" s="1">
        <v>1</v>
      </c>
      <c r="AK630" s="1" t="s">
        <v>125</v>
      </c>
      <c r="AL630" s="1" t="s">
        <v>98</v>
      </c>
      <c r="AN630" s="31">
        <v>0</v>
      </c>
      <c r="AT630" s="31">
        <v>0</v>
      </c>
      <c r="AZ630" s="31">
        <v>15</v>
      </c>
      <c r="BA630" s="1">
        <v>8</v>
      </c>
      <c r="BB630" s="1">
        <v>3</v>
      </c>
      <c r="BC630" s="1" t="s">
        <v>125</v>
      </c>
      <c r="BD630" s="1" t="s">
        <v>98</v>
      </c>
      <c r="BF630" s="31">
        <v>0</v>
      </c>
      <c r="BL630" s="31">
        <v>0.1</v>
      </c>
      <c r="BM630" s="1">
        <v>0.5</v>
      </c>
      <c r="BN630" s="1">
        <v>0.1</v>
      </c>
      <c r="BO630" s="1" t="s">
        <v>125</v>
      </c>
      <c r="BP630" s="1" t="s">
        <v>98</v>
      </c>
      <c r="BX630" s="31">
        <v>0</v>
      </c>
      <c r="CE630" s="1" t="s">
        <v>434</v>
      </c>
      <c r="CL630" s="32">
        <f t="shared" si="43"/>
        <v>100</v>
      </c>
      <c r="CM630" s="1" t="e">
        <f>VLOOKUP(O630,definitions_list_lookup!$K$30:$L$54,2,0)</f>
        <v>#N/A</v>
      </c>
    </row>
  </sheetData>
  <autoFilter ref="P1:P630"/>
  <conditionalFormatting sqref="J1:J1048576">
    <cfRule type="cellIs" dxfId="3" priority="2" operator="equal">
      <formula>"Too Long"</formula>
    </cfRule>
  </conditionalFormatting>
  <conditionalFormatting sqref="J3:J630">
    <cfRule type="cellIs" dxfId="2" priority="3" operator="equal">
      <formula>"Good"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definitions_list_lookup!$J$4:$J$25</xm:f>
          </x14:formula1>
          <x14:formula2>
            <xm:f>0</xm:f>
          </x14:formula2>
          <xm:sqref>P1:P630</xm:sqref>
        </x14:dataValidation>
        <x14:dataValidation type="list" allowBlank="1" showInputMessage="1" showErrorMessage="1">
          <x14:formula1>
            <xm:f>definitions_list_lookup!$I$4:$I$12</xm:f>
          </x14:formula1>
          <x14:formula2>
            <xm:f>0</xm:f>
          </x14:formula2>
          <xm:sqref>R1:R630</xm:sqref>
        </x14:dataValidation>
        <x14:dataValidation type="list" allowBlank="1" showInputMessage="1" showErrorMessage="1">
          <x14:formula1>
            <xm:f>definitions_list_lookup!$I$30:$I$32</xm:f>
          </x14:formula1>
          <x14:formula2>
            <xm:f>0</xm:f>
          </x14:formula2>
          <xm:sqref>T1:T630 AB1:AB630</xm:sqref>
        </x14:dataValidation>
        <x14:dataValidation type="list" allowBlank="1" showInputMessage="1" showErrorMessage="1">
          <x14:formula1>
            <xm:f>definitions_list_lookup!$J$30:$J$33</xm:f>
          </x14:formula1>
          <x14:formula2>
            <xm:f>0</xm:f>
          </x14:formula2>
          <xm:sqref>U1:U630</xm:sqref>
        </x14:dataValidation>
        <x14:dataValidation type="list" allowBlank="1" showInputMessage="1" showErrorMessage="1">
          <x14:formula1>
            <xm:f>definitions_list_lookup!$A$13:$A$19</xm:f>
          </x14:formula1>
          <x14:formula2>
            <xm:f>0</xm:f>
          </x14:formula2>
          <xm:sqref>V1:V630</xm:sqref>
        </x14:dataValidation>
        <x14:dataValidation type="list" allowBlank="1" showInputMessage="1" showErrorMessage="1">
          <x14:formula1>
            <xm:f>definitions_list_lookup!$C$4:$C$6</xm:f>
          </x14:formula1>
          <x14:formula2>
            <xm:f>0</xm:f>
          </x14:formula2>
          <xm:sqref>X1:X630</xm:sqref>
        </x14:dataValidation>
        <x14:dataValidation type="list" allowBlank="1" showInputMessage="1" showErrorMessage="1">
          <x14:formula1>
            <xm:f>definitions_list_lookup!$U$4:$U$6</xm:f>
          </x14:formula1>
          <x14:formula2>
            <xm:f>0</xm:f>
          </x14:formula2>
          <xm:sqref>AA1:AA630</xm:sqref>
        </x14:dataValidation>
        <x14:dataValidation type="list" allowBlank="1" showInputMessage="1" showErrorMessage="1">
          <x14:formula1>
            <xm:f>definitions_list_lookup!$V$4:$V$7</xm:f>
          </x14:formula1>
          <x14:formula2>
            <xm:f>0</xm:f>
          </x14:formula2>
          <xm:sqref>AC1:AC630</xm:sqref>
        </x14:dataValidation>
        <x14:dataValidation type="list" allowBlank="1" showInputMessage="1" showErrorMessage="1">
          <x14:formula1>
            <xm:f>definitions_list_lookup!$W$4:$W$7</xm:f>
          </x14:formula1>
          <x14:formula2>
            <xm:f>0</xm:f>
          </x14:formula2>
          <xm:sqref>AD1:AD630</xm:sqref>
        </x14:dataValidation>
        <x14:dataValidation type="list" allowBlank="1" showInputMessage="1" showErrorMessage="1">
          <x14:formula1>
            <xm:f>definitions_list_lookup!$E$4:$E$16</xm:f>
          </x14:formula1>
          <x14:formula2>
            <xm:f>0</xm:f>
          </x14:formula2>
          <xm:sqref>Y1:Y630</xm:sqref>
        </x14:dataValidation>
        <x14:dataValidation type="list" allowBlank="1" showInputMessage="1" showErrorMessage="1">
          <x14:formula1>
            <xm:f>definitions_list_lookup!$H$4:$H$9</xm:f>
          </x14:formula1>
          <x14:formula2>
            <xm:f>0</xm:f>
          </x14:formula2>
          <xm:sqref>AK1:AK630 AQ1:AQ630 AW1:AW630 BC1:BC630 BI1:BI630 BO1:BO630 CA1:CA630</xm:sqref>
        </x14:dataValidation>
        <x14:dataValidation type="list" allowBlank="1" showInputMessage="1" showErrorMessage="1">
          <x14:formula1>
            <xm:f>definitions_list_lookup!$K$4:$K$18</xm:f>
          </x14:formula1>
          <x14:formula2>
            <xm:f>0</xm:f>
          </x14:formula2>
          <xm:sqref>O1:O630</xm:sqref>
        </x14:dataValidation>
        <x14:dataValidation type="list" showErrorMessage="1">
          <x14:formula1>
            <xm:f>definitions_list_lookup!$G$4:$G$6</xm:f>
          </x14:formula1>
          <x14:formula2>
            <xm:f>0</xm:f>
          </x14:formula2>
          <xm:sqref>AL1:AL630 AR1:AR630 AX1:AX630 BD1:BD630 BJ1:BJ630 BP1:BP630 CB1:CB630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0"/>
  <sheetViews>
    <sheetView topLeftCell="A386" workbookViewId="0">
      <selection activeCell="L393" sqref="L393"/>
    </sheetView>
  </sheetViews>
  <sheetFormatPr baseColWidth="10" defaultColWidth="8.625" defaultRowHeight="16" x14ac:dyDescent="0"/>
  <cols>
    <col min="1" max="1" width="10.875" style="34" customWidth="1"/>
    <col min="2" max="2" width="10.875" style="35" hidden="1" customWidth="1"/>
    <col min="3" max="7" width="10.875" hidden="1" customWidth="1"/>
    <col min="8" max="8" width="23.125" style="36" hidden="1" customWidth="1"/>
    <col min="9" max="9" width="9.5" style="37" customWidth="1"/>
    <col min="10" max="10" width="9.5" style="38" customWidth="1"/>
    <col min="11" max="1025" width="10.875" style="35" customWidth="1"/>
  </cols>
  <sheetData>
    <row r="1" spans="1:10">
      <c r="A1" s="34">
        <v>1</v>
      </c>
      <c r="B1" s="35">
        <v>2</v>
      </c>
      <c r="C1">
        <v>3</v>
      </c>
      <c r="D1">
        <v>4</v>
      </c>
      <c r="E1">
        <v>5</v>
      </c>
      <c r="F1">
        <v>6</v>
      </c>
      <c r="G1">
        <v>7</v>
      </c>
      <c r="H1" s="36">
        <v>8</v>
      </c>
      <c r="I1" s="39">
        <v>9</v>
      </c>
      <c r="J1" s="40">
        <v>10</v>
      </c>
    </row>
    <row r="2" spans="1:10" ht="32">
      <c r="A2" s="34" t="s">
        <v>441</v>
      </c>
      <c r="B2" s="35" t="s">
        <v>442</v>
      </c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s="41" t="s">
        <v>5</v>
      </c>
      <c r="I2" s="42" t="s">
        <v>448</v>
      </c>
      <c r="J2" s="43" t="s">
        <v>449</v>
      </c>
    </row>
    <row r="3" spans="1:10">
      <c r="A3" s="34" t="s">
        <v>450</v>
      </c>
      <c r="B3" s="35">
        <v>5057</v>
      </c>
      <c r="C3">
        <v>8</v>
      </c>
      <c r="D3" t="s">
        <v>451</v>
      </c>
      <c r="E3">
        <v>1</v>
      </c>
      <c r="F3" t="s">
        <v>452</v>
      </c>
      <c r="G3">
        <v>1</v>
      </c>
      <c r="H3" s="44" t="s">
        <v>453</v>
      </c>
      <c r="I3" s="45">
        <v>0.51</v>
      </c>
      <c r="J3" s="46">
        <v>0</v>
      </c>
    </row>
    <row r="4" spans="1:10">
      <c r="A4" s="34" t="s">
        <v>454</v>
      </c>
      <c r="B4" s="35">
        <v>5057</v>
      </c>
      <c r="C4">
        <v>8</v>
      </c>
      <c r="D4" t="s">
        <v>451</v>
      </c>
      <c r="E4">
        <v>2</v>
      </c>
      <c r="F4" t="s">
        <v>452</v>
      </c>
      <c r="G4">
        <v>1</v>
      </c>
      <c r="H4" s="44" t="s">
        <v>455</v>
      </c>
      <c r="I4" s="45">
        <v>0.86499999999999999</v>
      </c>
      <c r="J4" s="46">
        <v>1.3</v>
      </c>
    </row>
    <row r="5" spans="1:10">
      <c r="A5" s="34" t="s">
        <v>456</v>
      </c>
      <c r="B5" s="35">
        <v>5057</v>
      </c>
      <c r="C5">
        <v>8</v>
      </c>
      <c r="D5" t="s">
        <v>451</v>
      </c>
      <c r="E5">
        <v>3</v>
      </c>
      <c r="F5" t="s">
        <v>452</v>
      </c>
      <c r="G5">
        <v>1</v>
      </c>
      <c r="H5" s="44" t="s">
        <v>457</v>
      </c>
      <c r="I5" s="45">
        <v>0.75</v>
      </c>
      <c r="J5" s="46">
        <v>2.6</v>
      </c>
    </row>
    <row r="6" spans="1:10">
      <c r="A6" s="34" t="s">
        <v>458</v>
      </c>
      <c r="B6" s="35">
        <v>5057</v>
      </c>
      <c r="C6">
        <v>8</v>
      </c>
      <c r="D6" t="s">
        <v>451</v>
      </c>
      <c r="E6">
        <v>3</v>
      </c>
      <c r="F6" t="s">
        <v>452</v>
      </c>
      <c r="G6">
        <v>2</v>
      </c>
      <c r="H6" s="44" t="s">
        <v>459</v>
      </c>
      <c r="I6" s="45">
        <v>0.45500000000000002</v>
      </c>
      <c r="J6" s="46">
        <v>3.35</v>
      </c>
    </row>
    <row r="7" spans="1:10">
      <c r="A7" s="34" t="s">
        <v>460</v>
      </c>
      <c r="B7" s="47">
        <v>5057</v>
      </c>
      <c r="C7">
        <v>8</v>
      </c>
      <c r="D7" t="s">
        <v>451</v>
      </c>
      <c r="E7">
        <v>4</v>
      </c>
      <c r="F7" t="s">
        <v>452</v>
      </c>
      <c r="G7">
        <v>1</v>
      </c>
      <c r="H7" s="44" t="s">
        <v>461</v>
      </c>
      <c r="I7" s="45">
        <v>0.86499999999999999</v>
      </c>
      <c r="J7" s="46">
        <v>5.6</v>
      </c>
    </row>
    <row r="8" spans="1:10">
      <c r="A8" s="34" t="s">
        <v>462</v>
      </c>
      <c r="B8" s="35">
        <v>5057</v>
      </c>
      <c r="C8">
        <v>8</v>
      </c>
      <c r="D8" t="s">
        <v>451</v>
      </c>
      <c r="E8">
        <v>4</v>
      </c>
      <c r="F8" t="s">
        <v>452</v>
      </c>
      <c r="G8">
        <v>2</v>
      </c>
      <c r="H8" s="44" t="s">
        <v>463</v>
      </c>
      <c r="I8" s="45">
        <v>0.93</v>
      </c>
      <c r="J8" s="46">
        <v>6.4649999999999999</v>
      </c>
    </row>
    <row r="9" spans="1:10">
      <c r="A9" s="34" t="s">
        <v>464</v>
      </c>
      <c r="B9" s="35">
        <v>5057</v>
      </c>
      <c r="C9">
        <v>8</v>
      </c>
      <c r="D9" t="s">
        <v>451</v>
      </c>
      <c r="E9">
        <v>5</v>
      </c>
      <c r="F9" t="s">
        <v>452</v>
      </c>
      <c r="G9">
        <v>1</v>
      </c>
      <c r="H9" s="44" t="s">
        <v>465</v>
      </c>
      <c r="I9" s="45">
        <v>0.875</v>
      </c>
      <c r="J9" s="46">
        <v>7.1</v>
      </c>
    </row>
    <row r="10" spans="1:10">
      <c r="A10" s="34" t="s">
        <v>466</v>
      </c>
      <c r="B10" s="35">
        <v>5057</v>
      </c>
      <c r="C10">
        <v>8</v>
      </c>
      <c r="D10" t="s">
        <v>451</v>
      </c>
      <c r="E10">
        <v>5</v>
      </c>
      <c r="F10" t="s">
        <v>452</v>
      </c>
      <c r="G10">
        <v>2</v>
      </c>
      <c r="H10" s="44" t="s">
        <v>467</v>
      </c>
      <c r="I10" s="45">
        <v>0.46500000000000002</v>
      </c>
      <c r="J10" s="46">
        <v>7.9749999999999996</v>
      </c>
    </row>
    <row r="11" spans="1:10">
      <c r="A11" s="34" t="s">
        <v>468</v>
      </c>
      <c r="B11" s="35">
        <v>5057</v>
      </c>
      <c r="C11">
        <v>8</v>
      </c>
      <c r="D11" t="s">
        <v>451</v>
      </c>
      <c r="E11">
        <v>6</v>
      </c>
      <c r="F11" t="s">
        <v>452</v>
      </c>
      <c r="G11">
        <v>1</v>
      </c>
      <c r="H11" s="44" t="s">
        <v>469</v>
      </c>
      <c r="I11" s="45">
        <v>0.81499999999999995</v>
      </c>
      <c r="J11" s="46">
        <v>8.6</v>
      </c>
    </row>
    <row r="12" spans="1:10">
      <c r="A12" s="34" t="s">
        <v>470</v>
      </c>
      <c r="B12" s="35">
        <v>5057</v>
      </c>
      <c r="C12">
        <v>8</v>
      </c>
      <c r="D12" t="s">
        <v>451</v>
      </c>
      <c r="E12">
        <v>6</v>
      </c>
      <c r="F12" t="s">
        <v>452</v>
      </c>
      <c r="G12">
        <v>2</v>
      </c>
      <c r="H12" s="44" t="s">
        <v>471</v>
      </c>
      <c r="I12" s="45">
        <v>0.94499999999999995</v>
      </c>
      <c r="J12" s="46">
        <v>9.4149999999999991</v>
      </c>
    </row>
    <row r="13" spans="1:10">
      <c r="A13" s="34" t="s">
        <v>472</v>
      </c>
      <c r="B13" s="35">
        <v>5057</v>
      </c>
      <c r="C13">
        <v>8</v>
      </c>
      <c r="D13" t="s">
        <v>451</v>
      </c>
      <c r="E13">
        <v>7</v>
      </c>
      <c r="F13" t="s">
        <v>452</v>
      </c>
      <c r="G13">
        <v>1</v>
      </c>
      <c r="H13" s="44" t="s">
        <v>473</v>
      </c>
      <c r="I13" s="45">
        <v>0.58499999999999996</v>
      </c>
      <c r="J13" s="46">
        <v>10.1</v>
      </c>
    </row>
    <row r="14" spans="1:10">
      <c r="A14" s="34" t="s">
        <v>474</v>
      </c>
      <c r="B14" s="35">
        <v>5057</v>
      </c>
      <c r="C14">
        <v>8</v>
      </c>
      <c r="D14" t="s">
        <v>451</v>
      </c>
      <c r="E14">
        <v>7</v>
      </c>
      <c r="F14" t="s">
        <v>452</v>
      </c>
      <c r="G14">
        <v>2</v>
      </c>
      <c r="H14" s="44" t="s">
        <v>475</v>
      </c>
      <c r="I14" s="45">
        <v>0.85</v>
      </c>
      <c r="J14" s="46">
        <v>10.685</v>
      </c>
    </row>
    <row r="15" spans="1:10">
      <c r="A15" s="34" t="s">
        <v>476</v>
      </c>
      <c r="B15" s="35">
        <v>5057</v>
      </c>
      <c r="C15">
        <v>8</v>
      </c>
      <c r="D15" t="s">
        <v>451</v>
      </c>
      <c r="E15">
        <v>8</v>
      </c>
      <c r="F15" t="s">
        <v>452</v>
      </c>
      <c r="G15">
        <v>1</v>
      </c>
      <c r="H15" s="44" t="s">
        <v>477</v>
      </c>
      <c r="I15" s="45">
        <v>0.34</v>
      </c>
      <c r="J15" s="46">
        <v>11.6</v>
      </c>
    </row>
    <row r="16" spans="1:10">
      <c r="A16" s="34" t="s">
        <v>478</v>
      </c>
      <c r="B16" s="35">
        <v>5057</v>
      </c>
      <c r="C16">
        <v>8</v>
      </c>
      <c r="D16" t="s">
        <v>451</v>
      </c>
      <c r="E16">
        <v>9</v>
      </c>
      <c r="F16" t="s">
        <v>452</v>
      </c>
      <c r="G16">
        <v>1</v>
      </c>
      <c r="H16" s="44" t="s">
        <v>479</v>
      </c>
      <c r="I16" s="45">
        <v>0.94499999999999995</v>
      </c>
      <c r="J16" s="46">
        <v>12</v>
      </c>
    </row>
    <row r="17" spans="1:10">
      <c r="A17" s="34" t="s">
        <v>480</v>
      </c>
      <c r="B17" s="35">
        <v>5057</v>
      </c>
      <c r="C17">
        <v>8</v>
      </c>
      <c r="D17" t="s">
        <v>451</v>
      </c>
      <c r="E17">
        <v>9</v>
      </c>
      <c r="F17" t="s">
        <v>452</v>
      </c>
      <c r="G17">
        <v>2</v>
      </c>
      <c r="H17" s="44" t="s">
        <v>481</v>
      </c>
      <c r="I17" s="45">
        <v>0.95499999999999996</v>
      </c>
      <c r="J17" s="46">
        <v>12.945</v>
      </c>
    </row>
    <row r="18" spans="1:10">
      <c r="A18" s="34" t="s">
        <v>482</v>
      </c>
      <c r="B18" s="47">
        <v>5057</v>
      </c>
      <c r="C18">
        <v>8</v>
      </c>
      <c r="D18" t="s">
        <v>451</v>
      </c>
      <c r="E18">
        <v>9</v>
      </c>
      <c r="F18" t="s">
        <v>452</v>
      </c>
      <c r="G18">
        <v>3</v>
      </c>
      <c r="H18" s="44" t="s">
        <v>483</v>
      </c>
      <c r="I18" s="45">
        <v>0.2</v>
      </c>
      <c r="J18" s="46">
        <v>13.9</v>
      </c>
    </row>
    <row r="19" spans="1:10">
      <c r="A19" s="34" t="s">
        <v>484</v>
      </c>
      <c r="B19" s="35">
        <v>5057</v>
      </c>
      <c r="C19">
        <v>8</v>
      </c>
      <c r="D19" t="s">
        <v>451</v>
      </c>
      <c r="E19">
        <v>10</v>
      </c>
      <c r="F19" t="s">
        <v>452</v>
      </c>
      <c r="G19">
        <v>1</v>
      </c>
      <c r="H19" s="44" t="s">
        <v>485</v>
      </c>
      <c r="I19" s="45">
        <v>0.78</v>
      </c>
      <c r="J19" s="46">
        <v>13.8</v>
      </c>
    </row>
    <row r="20" spans="1:10">
      <c r="A20" s="34" t="s">
        <v>486</v>
      </c>
      <c r="B20" s="35">
        <v>5057</v>
      </c>
      <c r="C20">
        <v>8</v>
      </c>
      <c r="D20" t="s">
        <v>451</v>
      </c>
      <c r="E20">
        <v>11</v>
      </c>
      <c r="F20" t="s">
        <v>452</v>
      </c>
      <c r="G20">
        <v>1</v>
      </c>
      <c r="H20" s="44" t="s">
        <v>487</v>
      </c>
      <c r="I20" s="45">
        <v>0.89</v>
      </c>
      <c r="J20" s="46">
        <v>14.6</v>
      </c>
    </row>
    <row r="21" spans="1:10">
      <c r="A21" s="34" t="s">
        <v>488</v>
      </c>
      <c r="B21" s="35">
        <v>5057</v>
      </c>
      <c r="C21">
        <v>8</v>
      </c>
      <c r="D21" t="s">
        <v>451</v>
      </c>
      <c r="E21">
        <v>11</v>
      </c>
      <c r="F21" t="s">
        <v>452</v>
      </c>
      <c r="G21">
        <v>2</v>
      </c>
      <c r="H21" s="44" t="s">
        <v>489</v>
      </c>
      <c r="I21" s="45">
        <v>0.97</v>
      </c>
      <c r="J21" s="46">
        <v>15.49</v>
      </c>
    </row>
    <row r="22" spans="1:10">
      <c r="A22" s="34" t="s">
        <v>490</v>
      </c>
      <c r="B22" s="47">
        <v>5057</v>
      </c>
      <c r="C22">
        <v>8</v>
      </c>
      <c r="D22" t="s">
        <v>451</v>
      </c>
      <c r="E22">
        <v>12</v>
      </c>
      <c r="F22" t="s">
        <v>452</v>
      </c>
      <c r="G22">
        <v>1</v>
      </c>
      <c r="H22" s="44" t="s">
        <v>491</v>
      </c>
      <c r="I22" s="45">
        <v>0.60499999999999998</v>
      </c>
      <c r="J22" s="46">
        <v>16.45</v>
      </c>
    </row>
    <row r="23" spans="1:10">
      <c r="A23" s="34" t="s">
        <v>492</v>
      </c>
      <c r="B23" s="35">
        <v>5057</v>
      </c>
      <c r="C23">
        <v>8</v>
      </c>
      <c r="D23" t="s">
        <v>451</v>
      </c>
      <c r="E23">
        <v>12</v>
      </c>
      <c r="F23" t="s">
        <v>452</v>
      </c>
      <c r="G23">
        <v>2</v>
      </c>
      <c r="H23" s="44" t="s">
        <v>493</v>
      </c>
      <c r="I23" s="45">
        <v>0.42</v>
      </c>
      <c r="J23" s="46">
        <v>17.055</v>
      </c>
    </row>
    <row r="24" spans="1:10">
      <c r="A24" s="34" t="s">
        <v>494</v>
      </c>
      <c r="B24" s="35">
        <v>5057</v>
      </c>
      <c r="C24">
        <v>8</v>
      </c>
      <c r="D24" t="s">
        <v>451</v>
      </c>
      <c r="E24">
        <v>13</v>
      </c>
      <c r="F24" t="s">
        <v>452</v>
      </c>
      <c r="G24">
        <v>1</v>
      </c>
      <c r="H24" s="44" t="s">
        <v>495</v>
      </c>
      <c r="I24" s="45">
        <v>0.78500000000000003</v>
      </c>
      <c r="J24" s="46">
        <v>17.600000000000001</v>
      </c>
    </row>
    <row r="25" spans="1:10">
      <c r="A25" s="34" t="s">
        <v>496</v>
      </c>
      <c r="B25" s="35">
        <v>5057</v>
      </c>
      <c r="C25">
        <v>8</v>
      </c>
      <c r="D25" t="s">
        <v>451</v>
      </c>
      <c r="E25">
        <v>13</v>
      </c>
      <c r="F25" t="s">
        <v>452</v>
      </c>
      <c r="G25">
        <v>2</v>
      </c>
      <c r="H25" s="44" t="s">
        <v>497</v>
      </c>
      <c r="I25" s="45">
        <v>0.8</v>
      </c>
      <c r="J25" s="46">
        <v>18.385000000000002</v>
      </c>
    </row>
    <row r="26" spans="1:10">
      <c r="A26" s="34" t="s">
        <v>498</v>
      </c>
      <c r="B26" s="47">
        <v>5057</v>
      </c>
      <c r="C26">
        <v>8</v>
      </c>
      <c r="D26" t="s">
        <v>451</v>
      </c>
      <c r="E26">
        <v>13</v>
      </c>
      <c r="F26" t="s">
        <v>452</v>
      </c>
      <c r="G26">
        <v>3</v>
      </c>
      <c r="H26" s="44" t="s">
        <v>499</v>
      </c>
      <c r="I26" s="45">
        <v>0.8</v>
      </c>
      <c r="J26" s="46">
        <v>19.184999999999999</v>
      </c>
    </row>
    <row r="27" spans="1:10">
      <c r="A27" s="34" t="s">
        <v>500</v>
      </c>
      <c r="B27" s="35">
        <v>5057</v>
      </c>
      <c r="C27">
        <v>8</v>
      </c>
      <c r="D27" t="s">
        <v>451</v>
      </c>
      <c r="E27">
        <v>13</v>
      </c>
      <c r="F27" t="s">
        <v>452</v>
      </c>
      <c r="G27">
        <v>4</v>
      </c>
      <c r="H27" s="44" t="s">
        <v>501</v>
      </c>
      <c r="I27" s="45">
        <v>0.73499999999999999</v>
      </c>
      <c r="J27" s="46">
        <v>19.984999999999999</v>
      </c>
    </row>
    <row r="28" spans="1:10">
      <c r="A28" s="34" t="s">
        <v>502</v>
      </c>
      <c r="B28" s="35">
        <v>5057</v>
      </c>
      <c r="C28">
        <v>8</v>
      </c>
      <c r="D28" t="s">
        <v>451</v>
      </c>
      <c r="E28">
        <v>14</v>
      </c>
      <c r="F28" t="s">
        <v>452</v>
      </c>
      <c r="G28">
        <v>1</v>
      </c>
      <c r="H28" s="44" t="s">
        <v>503</v>
      </c>
      <c r="I28" s="45">
        <v>0.82</v>
      </c>
      <c r="J28" s="46">
        <v>20.6</v>
      </c>
    </row>
    <row r="29" spans="1:10">
      <c r="A29" s="34" t="s">
        <v>504</v>
      </c>
      <c r="B29" s="35">
        <v>5057</v>
      </c>
      <c r="C29">
        <v>8</v>
      </c>
      <c r="D29" t="s">
        <v>451</v>
      </c>
      <c r="E29">
        <v>14</v>
      </c>
      <c r="F29" t="s">
        <v>452</v>
      </c>
      <c r="G29">
        <v>2</v>
      </c>
      <c r="H29" s="44" t="s">
        <v>505</v>
      </c>
      <c r="I29" s="45">
        <v>0.84499999999999997</v>
      </c>
      <c r="J29" s="46">
        <v>21.42</v>
      </c>
    </row>
    <row r="30" spans="1:10">
      <c r="A30" s="34" t="s">
        <v>506</v>
      </c>
      <c r="B30" s="35">
        <v>5057</v>
      </c>
      <c r="C30">
        <v>8</v>
      </c>
      <c r="D30" t="s">
        <v>451</v>
      </c>
      <c r="E30">
        <v>14</v>
      </c>
      <c r="F30" t="s">
        <v>452</v>
      </c>
      <c r="G30">
        <v>3</v>
      </c>
      <c r="H30" s="44" t="s">
        <v>507</v>
      </c>
      <c r="I30" s="45">
        <v>0.61</v>
      </c>
      <c r="J30" s="46">
        <v>22.265000000000001</v>
      </c>
    </row>
    <row r="31" spans="1:10">
      <c r="A31" s="34" t="s">
        <v>508</v>
      </c>
      <c r="B31" s="35">
        <v>5057</v>
      </c>
      <c r="C31">
        <v>8</v>
      </c>
      <c r="D31" t="s">
        <v>451</v>
      </c>
      <c r="E31">
        <v>14</v>
      </c>
      <c r="F31" t="s">
        <v>452</v>
      </c>
      <c r="G31">
        <v>4</v>
      </c>
      <c r="H31" s="44" t="s">
        <v>509</v>
      </c>
      <c r="I31" s="45">
        <v>0.84499999999999997</v>
      </c>
      <c r="J31" s="46">
        <v>22.875</v>
      </c>
    </row>
    <row r="32" spans="1:10">
      <c r="A32" s="34" t="s">
        <v>510</v>
      </c>
      <c r="B32" s="35">
        <v>5057</v>
      </c>
      <c r="C32">
        <v>8</v>
      </c>
      <c r="D32" t="s">
        <v>451</v>
      </c>
      <c r="E32">
        <v>15</v>
      </c>
      <c r="F32" t="s">
        <v>452</v>
      </c>
      <c r="G32">
        <v>1</v>
      </c>
      <c r="H32" s="44" t="s">
        <v>511</v>
      </c>
      <c r="I32" s="45">
        <v>0.86499999999999999</v>
      </c>
      <c r="J32" s="46">
        <v>23.6</v>
      </c>
    </row>
    <row r="33" spans="1:10">
      <c r="A33" s="34" t="s">
        <v>512</v>
      </c>
      <c r="B33" s="35">
        <v>5057</v>
      </c>
      <c r="C33">
        <v>8</v>
      </c>
      <c r="D33" t="s">
        <v>451</v>
      </c>
      <c r="E33">
        <v>15</v>
      </c>
      <c r="F33" t="s">
        <v>452</v>
      </c>
      <c r="G33">
        <v>2</v>
      </c>
      <c r="H33" s="44" t="s">
        <v>513</v>
      </c>
      <c r="I33" s="45">
        <v>0.82</v>
      </c>
      <c r="J33" s="46">
        <v>24.465</v>
      </c>
    </row>
    <row r="34" spans="1:10">
      <c r="A34" s="34" t="s">
        <v>514</v>
      </c>
      <c r="B34" s="35">
        <v>5057</v>
      </c>
      <c r="C34">
        <v>8</v>
      </c>
      <c r="D34" t="s">
        <v>451</v>
      </c>
      <c r="E34">
        <v>15</v>
      </c>
      <c r="F34" t="s">
        <v>452</v>
      </c>
      <c r="G34">
        <v>3</v>
      </c>
      <c r="H34" s="44" t="s">
        <v>515</v>
      </c>
      <c r="I34" s="45">
        <v>0.64</v>
      </c>
      <c r="J34" s="46">
        <v>25.285</v>
      </c>
    </row>
    <row r="35" spans="1:10">
      <c r="A35" s="34" t="s">
        <v>516</v>
      </c>
      <c r="B35" s="35">
        <v>5057</v>
      </c>
      <c r="C35">
        <v>8</v>
      </c>
      <c r="D35" t="s">
        <v>451</v>
      </c>
      <c r="E35">
        <v>15</v>
      </c>
      <c r="F35" t="s">
        <v>452</v>
      </c>
      <c r="G35">
        <v>4</v>
      </c>
      <c r="H35" s="44" t="s">
        <v>517</v>
      </c>
      <c r="I35" s="45">
        <v>0.78</v>
      </c>
      <c r="J35" s="46">
        <v>25.925000000000001</v>
      </c>
    </row>
    <row r="36" spans="1:10">
      <c r="A36" s="34" t="s">
        <v>518</v>
      </c>
      <c r="B36" s="35">
        <v>5057</v>
      </c>
      <c r="C36">
        <v>8</v>
      </c>
      <c r="D36" t="s">
        <v>451</v>
      </c>
      <c r="E36">
        <v>16</v>
      </c>
      <c r="F36" t="s">
        <v>452</v>
      </c>
      <c r="G36">
        <v>1</v>
      </c>
      <c r="H36" s="44" t="s">
        <v>519</v>
      </c>
      <c r="I36" s="45">
        <v>0.69499999999999995</v>
      </c>
      <c r="J36" s="46">
        <v>26.6</v>
      </c>
    </row>
    <row r="37" spans="1:10">
      <c r="A37" s="34" t="s">
        <v>520</v>
      </c>
      <c r="B37" s="35">
        <v>5057</v>
      </c>
      <c r="C37">
        <v>8</v>
      </c>
      <c r="D37" t="s">
        <v>451</v>
      </c>
      <c r="E37">
        <v>16</v>
      </c>
      <c r="F37" t="s">
        <v>452</v>
      </c>
      <c r="G37">
        <v>2</v>
      </c>
      <c r="H37" s="44" t="s">
        <v>521</v>
      </c>
      <c r="I37" s="45">
        <v>0.79</v>
      </c>
      <c r="J37" s="46">
        <v>27.295000000000002</v>
      </c>
    </row>
    <row r="38" spans="1:10">
      <c r="A38" s="34" t="s">
        <v>522</v>
      </c>
      <c r="B38" s="35">
        <v>5057</v>
      </c>
      <c r="C38">
        <v>8</v>
      </c>
      <c r="D38" t="s">
        <v>451</v>
      </c>
      <c r="E38">
        <v>16</v>
      </c>
      <c r="F38" t="s">
        <v>452</v>
      </c>
      <c r="G38">
        <v>3</v>
      </c>
      <c r="H38" s="44" t="s">
        <v>523</v>
      </c>
      <c r="I38" s="45">
        <v>0.93500000000000005</v>
      </c>
      <c r="J38" s="46">
        <v>28.085000000000001</v>
      </c>
    </row>
    <row r="39" spans="1:10">
      <c r="A39" s="34" t="s">
        <v>524</v>
      </c>
      <c r="B39" s="35">
        <v>5057</v>
      </c>
      <c r="C39">
        <v>8</v>
      </c>
      <c r="D39" t="s">
        <v>451</v>
      </c>
      <c r="E39">
        <v>16</v>
      </c>
      <c r="F39" t="s">
        <v>452</v>
      </c>
      <c r="G39">
        <v>4</v>
      </c>
      <c r="H39" s="44" t="s">
        <v>525</v>
      </c>
      <c r="I39" s="45">
        <v>0.81</v>
      </c>
      <c r="J39" s="46">
        <v>29.02</v>
      </c>
    </row>
    <row r="40" spans="1:10">
      <c r="A40" s="34" t="s">
        <v>526</v>
      </c>
      <c r="B40" s="35">
        <v>5057</v>
      </c>
      <c r="C40">
        <v>8</v>
      </c>
      <c r="D40" t="s">
        <v>451</v>
      </c>
      <c r="E40">
        <v>17</v>
      </c>
      <c r="F40" t="s">
        <v>452</v>
      </c>
      <c r="G40">
        <v>1</v>
      </c>
      <c r="H40" s="44" t="s">
        <v>527</v>
      </c>
      <c r="I40" s="45">
        <v>0.9</v>
      </c>
      <c r="J40" s="46">
        <v>29.6</v>
      </c>
    </row>
    <row r="41" spans="1:10">
      <c r="A41" s="34" t="s">
        <v>528</v>
      </c>
      <c r="B41" s="35">
        <v>5057</v>
      </c>
      <c r="C41">
        <v>8</v>
      </c>
      <c r="D41" t="s">
        <v>451</v>
      </c>
      <c r="E41">
        <v>17</v>
      </c>
      <c r="F41" t="s">
        <v>452</v>
      </c>
      <c r="G41">
        <v>2</v>
      </c>
      <c r="H41" s="44" t="s">
        <v>529</v>
      </c>
      <c r="I41" s="45">
        <v>0.96499999999999997</v>
      </c>
      <c r="J41" s="46">
        <v>30.5</v>
      </c>
    </row>
    <row r="42" spans="1:10">
      <c r="A42" s="34" t="s">
        <v>530</v>
      </c>
      <c r="B42" s="35">
        <v>5057</v>
      </c>
      <c r="C42">
        <v>8</v>
      </c>
      <c r="D42" t="s">
        <v>451</v>
      </c>
      <c r="E42">
        <v>17</v>
      </c>
      <c r="F42" t="s">
        <v>452</v>
      </c>
      <c r="G42">
        <v>3</v>
      </c>
      <c r="H42" s="44" t="s">
        <v>531</v>
      </c>
      <c r="I42" s="45">
        <v>0.79500000000000004</v>
      </c>
      <c r="J42" s="46">
        <v>31.465</v>
      </c>
    </row>
    <row r="43" spans="1:10">
      <c r="A43" s="34" t="s">
        <v>532</v>
      </c>
      <c r="B43" s="47">
        <v>5057</v>
      </c>
      <c r="C43">
        <v>8</v>
      </c>
      <c r="D43" t="s">
        <v>451</v>
      </c>
      <c r="E43">
        <v>17</v>
      </c>
      <c r="F43" t="s">
        <v>452</v>
      </c>
      <c r="G43">
        <v>4</v>
      </c>
      <c r="H43" s="44" t="s">
        <v>533</v>
      </c>
      <c r="I43" s="45">
        <v>0.56999999999999995</v>
      </c>
      <c r="J43" s="46">
        <v>32.26</v>
      </c>
    </row>
    <row r="44" spans="1:10">
      <c r="A44" s="34" t="s">
        <v>534</v>
      </c>
      <c r="B44" s="35">
        <v>5057</v>
      </c>
      <c r="C44">
        <v>8</v>
      </c>
      <c r="D44" t="s">
        <v>451</v>
      </c>
      <c r="E44">
        <v>18</v>
      </c>
      <c r="F44" t="s">
        <v>452</v>
      </c>
      <c r="G44">
        <v>1</v>
      </c>
      <c r="H44" s="44" t="s">
        <v>535</v>
      </c>
      <c r="I44" s="45">
        <v>0.84</v>
      </c>
      <c r="J44" s="46">
        <v>32.6</v>
      </c>
    </row>
    <row r="45" spans="1:10">
      <c r="A45" s="34" t="s">
        <v>536</v>
      </c>
      <c r="B45" s="35">
        <v>5057</v>
      </c>
      <c r="C45">
        <v>8</v>
      </c>
      <c r="D45" t="s">
        <v>451</v>
      </c>
      <c r="E45">
        <v>18</v>
      </c>
      <c r="F45" t="s">
        <v>452</v>
      </c>
      <c r="G45">
        <v>2</v>
      </c>
      <c r="H45" s="44" t="s">
        <v>537</v>
      </c>
      <c r="I45" s="45">
        <v>0.91500000000000004</v>
      </c>
      <c r="J45" s="46">
        <v>33.44</v>
      </c>
    </row>
    <row r="46" spans="1:10">
      <c r="A46" s="34" t="s">
        <v>538</v>
      </c>
      <c r="B46" s="35">
        <v>5057</v>
      </c>
      <c r="C46">
        <v>8</v>
      </c>
      <c r="D46" t="s">
        <v>451</v>
      </c>
      <c r="E46">
        <v>18</v>
      </c>
      <c r="F46" t="s">
        <v>452</v>
      </c>
      <c r="G46">
        <v>3</v>
      </c>
      <c r="H46" s="44" t="s">
        <v>539</v>
      </c>
      <c r="I46" s="45">
        <v>0.94499999999999995</v>
      </c>
      <c r="J46" s="46">
        <v>34.354999999999997</v>
      </c>
    </row>
    <row r="47" spans="1:10">
      <c r="A47" s="34" t="s">
        <v>540</v>
      </c>
      <c r="B47" s="47">
        <v>5057</v>
      </c>
      <c r="C47">
        <v>8</v>
      </c>
      <c r="D47" t="s">
        <v>451</v>
      </c>
      <c r="E47">
        <v>18</v>
      </c>
      <c r="F47" t="s">
        <v>452</v>
      </c>
      <c r="G47">
        <v>4</v>
      </c>
      <c r="H47" s="44" t="s">
        <v>541</v>
      </c>
      <c r="I47" s="45">
        <v>0.29499999999999998</v>
      </c>
      <c r="J47" s="46">
        <v>35.299999999999997</v>
      </c>
    </row>
    <row r="48" spans="1:10">
      <c r="A48" s="34" t="s">
        <v>542</v>
      </c>
      <c r="B48" s="35">
        <v>5057</v>
      </c>
      <c r="C48">
        <v>8</v>
      </c>
      <c r="D48" t="s">
        <v>451</v>
      </c>
      <c r="E48">
        <v>19</v>
      </c>
      <c r="F48" t="s">
        <v>452</v>
      </c>
      <c r="G48">
        <v>1</v>
      </c>
      <c r="H48" s="44" t="s">
        <v>543</v>
      </c>
      <c r="I48" s="45">
        <v>0.74</v>
      </c>
      <c r="J48" s="46">
        <v>35.6</v>
      </c>
    </row>
    <row r="49" spans="1:10">
      <c r="A49" s="34" t="s">
        <v>544</v>
      </c>
      <c r="B49" s="35">
        <v>5057</v>
      </c>
      <c r="C49">
        <v>8</v>
      </c>
      <c r="D49" t="s">
        <v>451</v>
      </c>
      <c r="E49">
        <v>19</v>
      </c>
      <c r="F49" t="s">
        <v>452</v>
      </c>
      <c r="G49">
        <v>2</v>
      </c>
      <c r="H49" s="44" t="s">
        <v>545</v>
      </c>
      <c r="I49" s="45">
        <v>0.84</v>
      </c>
      <c r="J49" s="46">
        <v>36.340000000000003</v>
      </c>
    </row>
    <row r="50" spans="1:10">
      <c r="A50" s="34" t="s">
        <v>546</v>
      </c>
      <c r="B50" s="35">
        <v>5057</v>
      </c>
      <c r="C50">
        <v>8</v>
      </c>
      <c r="D50" t="s">
        <v>451</v>
      </c>
      <c r="E50">
        <v>19</v>
      </c>
      <c r="F50" t="s">
        <v>452</v>
      </c>
      <c r="G50">
        <v>3</v>
      </c>
      <c r="H50" s="44" t="s">
        <v>547</v>
      </c>
      <c r="I50" s="45">
        <v>0.7</v>
      </c>
      <c r="J50" s="46">
        <v>37.18</v>
      </c>
    </row>
    <row r="51" spans="1:10">
      <c r="A51" s="34" t="s">
        <v>548</v>
      </c>
      <c r="B51" s="35">
        <v>5057</v>
      </c>
      <c r="C51">
        <v>8</v>
      </c>
      <c r="D51" t="s">
        <v>451</v>
      </c>
      <c r="E51">
        <v>19</v>
      </c>
      <c r="F51" t="s">
        <v>452</v>
      </c>
      <c r="G51">
        <v>4</v>
      </c>
      <c r="H51" s="44" t="s">
        <v>549</v>
      </c>
      <c r="I51" s="45">
        <v>0.83</v>
      </c>
      <c r="J51" s="46">
        <v>37.880000000000003</v>
      </c>
    </row>
    <row r="52" spans="1:10">
      <c r="A52" s="34" t="s">
        <v>550</v>
      </c>
      <c r="B52" s="35">
        <v>5057</v>
      </c>
      <c r="C52">
        <v>8</v>
      </c>
      <c r="D52" t="s">
        <v>451</v>
      </c>
      <c r="E52">
        <v>20</v>
      </c>
      <c r="F52" t="s">
        <v>452</v>
      </c>
      <c r="G52">
        <v>1</v>
      </c>
      <c r="H52" s="44" t="s">
        <v>551</v>
      </c>
      <c r="I52" s="45">
        <v>0.96</v>
      </c>
      <c r="J52" s="46">
        <v>38.6</v>
      </c>
    </row>
    <row r="53" spans="1:10">
      <c r="A53" s="34" t="s">
        <v>552</v>
      </c>
      <c r="B53" s="35">
        <v>5057</v>
      </c>
      <c r="C53">
        <v>8</v>
      </c>
      <c r="D53" t="s">
        <v>451</v>
      </c>
      <c r="E53">
        <v>20</v>
      </c>
      <c r="F53" t="s">
        <v>452</v>
      </c>
      <c r="G53">
        <v>2</v>
      </c>
      <c r="H53" s="44" t="s">
        <v>553</v>
      </c>
      <c r="I53" s="45">
        <v>0.84</v>
      </c>
      <c r="J53" s="46">
        <v>39.56</v>
      </c>
    </row>
    <row r="54" spans="1:10">
      <c r="A54" s="34" t="s">
        <v>554</v>
      </c>
      <c r="B54" s="35">
        <v>5057</v>
      </c>
      <c r="C54">
        <v>8</v>
      </c>
      <c r="D54" t="s">
        <v>451</v>
      </c>
      <c r="E54">
        <v>20</v>
      </c>
      <c r="F54" t="s">
        <v>452</v>
      </c>
      <c r="G54">
        <v>3</v>
      </c>
      <c r="H54" s="44" t="s">
        <v>555</v>
      </c>
      <c r="I54" s="45">
        <v>0.88</v>
      </c>
      <c r="J54" s="46">
        <v>40.4</v>
      </c>
    </row>
    <row r="55" spans="1:10">
      <c r="A55" s="34" t="s">
        <v>556</v>
      </c>
      <c r="B55" s="35">
        <v>5057</v>
      </c>
      <c r="C55">
        <v>8</v>
      </c>
      <c r="D55" t="s">
        <v>451</v>
      </c>
      <c r="E55">
        <v>21</v>
      </c>
      <c r="F55" t="s">
        <v>452</v>
      </c>
      <c r="G55">
        <v>1</v>
      </c>
      <c r="H55" s="44" t="s">
        <v>557</v>
      </c>
      <c r="I55" s="45">
        <v>0.80500000000000005</v>
      </c>
      <c r="J55" s="46">
        <v>41.6</v>
      </c>
    </row>
    <row r="56" spans="1:10">
      <c r="A56" s="34" t="s">
        <v>558</v>
      </c>
      <c r="B56" s="35">
        <v>5057</v>
      </c>
      <c r="C56">
        <v>8</v>
      </c>
      <c r="D56" t="s">
        <v>451</v>
      </c>
      <c r="E56">
        <v>21</v>
      </c>
      <c r="F56" t="s">
        <v>452</v>
      </c>
      <c r="G56">
        <v>2</v>
      </c>
      <c r="H56" s="44" t="s">
        <v>559</v>
      </c>
      <c r="I56" s="45">
        <v>0.91500000000000004</v>
      </c>
      <c r="J56" s="46">
        <v>42.405000000000001</v>
      </c>
    </row>
    <row r="57" spans="1:10">
      <c r="A57" s="34" t="s">
        <v>560</v>
      </c>
      <c r="B57" s="35">
        <v>5057</v>
      </c>
      <c r="C57">
        <v>8</v>
      </c>
      <c r="D57" t="s">
        <v>451</v>
      </c>
      <c r="E57">
        <v>21</v>
      </c>
      <c r="F57" t="s">
        <v>452</v>
      </c>
      <c r="G57">
        <v>3</v>
      </c>
      <c r="H57" s="44" t="s">
        <v>561</v>
      </c>
      <c r="I57" s="45">
        <v>0.6</v>
      </c>
      <c r="J57" s="46">
        <v>43.32</v>
      </c>
    </row>
    <row r="58" spans="1:10">
      <c r="A58" s="34" t="s">
        <v>562</v>
      </c>
      <c r="B58" s="35">
        <v>5057</v>
      </c>
      <c r="C58">
        <v>8</v>
      </c>
      <c r="D58" t="s">
        <v>451</v>
      </c>
      <c r="E58">
        <v>21</v>
      </c>
      <c r="F58" t="s">
        <v>452</v>
      </c>
      <c r="G58">
        <v>4</v>
      </c>
      <c r="H58" s="44" t="s">
        <v>563</v>
      </c>
      <c r="I58" s="45">
        <v>0.745</v>
      </c>
      <c r="J58" s="46">
        <v>43.92</v>
      </c>
    </row>
    <row r="59" spans="1:10">
      <c r="A59" s="34" t="s">
        <v>564</v>
      </c>
      <c r="B59" s="35">
        <v>5057</v>
      </c>
      <c r="C59">
        <v>8</v>
      </c>
      <c r="D59" t="s">
        <v>451</v>
      </c>
      <c r="E59">
        <v>22</v>
      </c>
      <c r="F59" t="s">
        <v>452</v>
      </c>
      <c r="G59">
        <v>1</v>
      </c>
      <c r="H59" s="44" t="s">
        <v>565</v>
      </c>
      <c r="I59" s="45">
        <v>0.86499999999999999</v>
      </c>
      <c r="J59" s="46">
        <v>44.6</v>
      </c>
    </row>
    <row r="60" spans="1:10">
      <c r="A60" s="34" t="s">
        <v>566</v>
      </c>
      <c r="B60" s="35">
        <v>5057</v>
      </c>
      <c r="C60">
        <v>8</v>
      </c>
      <c r="D60" t="s">
        <v>451</v>
      </c>
      <c r="E60">
        <v>22</v>
      </c>
      <c r="F60" t="s">
        <v>452</v>
      </c>
      <c r="G60">
        <v>2</v>
      </c>
      <c r="H60" s="44" t="s">
        <v>567</v>
      </c>
      <c r="I60" s="45">
        <v>0.88</v>
      </c>
      <c r="J60" s="46">
        <v>45.465000000000003</v>
      </c>
    </row>
    <row r="61" spans="1:10">
      <c r="A61" s="34" t="s">
        <v>568</v>
      </c>
      <c r="B61" s="35">
        <v>5057</v>
      </c>
      <c r="C61">
        <v>8</v>
      </c>
      <c r="D61" t="s">
        <v>451</v>
      </c>
      <c r="E61">
        <v>22</v>
      </c>
      <c r="F61" t="s">
        <v>452</v>
      </c>
      <c r="G61">
        <v>3</v>
      </c>
      <c r="H61" s="44" t="s">
        <v>569</v>
      </c>
      <c r="I61" s="45">
        <v>0.74</v>
      </c>
      <c r="J61" s="46">
        <v>46.344999999999999</v>
      </c>
    </row>
    <row r="62" spans="1:10">
      <c r="A62" s="34" t="s">
        <v>570</v>
      </c>
      <c r="B62" s="35">
        <v>5057</v>
      </c>
      <c r="C62">
        <v>8</v>
      </c>
      <c r="D62" t="s">
        <v>451</v>
      </c>
      <c r="E62">
        <v>22</v>
      </c>
      <c r="F62" t="s">
        <v>452</v>
      </c>
      <c r="G62">
        <v>4</v>
      </c>
      <c r="H62" s="44" t="s">
        <v>571</v>
      </c>
      <c r="I62" s="45">
        <v>0.54</v>
      </c>
      <c r="J62" s="46">
        <v>47.085000000000001</v>
      </c>
    </row>
    <row r="63" spans="1:10">
      <c r="A63" s="34" t="s">
        <v>572</v>
      </c>
      <c r="B63" s="47">
        <v>5057</v>
      </c>
      <c r="C63">
        <v>8</v>
      </c>
      <c r="D63" t="s">
        <v>451</v>
      </c>
      <c r="E63">
        <v>23</v>
      </c>
      <c r="F63" t="s">
        <v>452</v>
      </c>
      <c r="G63">
        <v>1</v>
      </c>
      <c r="H63" s="44" t="s">
        <v>573</v>
      </c>
      <c r="I63" s="45">
        <v>0.95499999999999996</v>
      </c>
      <c r="J63" s="46">
        <v>47.6</v>
      </c>
    </row>
    <row r="64" spans="1:10">
      <c r="A64" s="34" t="s">
        <v>574</v>
      </c>
      <c r="B64" s="35">
        <v>5057</v>
      </c>
      <c r="C64">
        <v>8</v>
      </c>
      <c r="D64" t="s">
        <v>451</v>
      </c>
      <c r="E64">
        <v>23</v>
      </c>
      <c r="F64" t="s">
        <v>452</v>
      </c>
      <c r="G64">
        <v>2</v>
      </c>
      <c r="H64" s="44" t="s">
        <v>575</v>
      </c>
      <c r="I64" s="45">
        <v>0.66500000000000004</v>
      </c>
      <c r="J64" s="46">
        <v>48.555</v>
      </c>
    </row>
    <row r="65" spans="1:10">
      <c r="A65" s="34" t="s">
        <v>576</v>
      </c>
      <c r="B65" s="35">
        <v>5057</v>
      </c>
      <c r="C65">
        <v>8</v>
      </c>
      <c r="D65" t="s">
        <v>451</v>
      </c>
      <c r="E65">
        <v>23</v>
      </c>
      <c r="F65" t="s">
        <v>452</v>
      </c>
      <c r="G65">
        <v>3</v>
      </c>
      <c r="H65" s="44" t="s">
        <v>577</v>
      </c>
      <c r="I65" s="45">
        <v>0.88</v>
      </c>
      <c r="J65" s="46">
        <v>49.22</v>
      </c>
    </row>
    <row r="66" spans="1:10">
      <c r="A66" s="34" t="s">
        <v>578</v>
      </c>
      <c r="B66" s="35">
        <v>5057</v>
      </c>
      <c r="C66">
        <v>8</v>
      </c>
      <c r="D66" t="s">
        <v>451</v>
      </c>
      <c r="E66">
        <v>23</v>
      </c>
      <c r="F66" t="s">
        <v>452</v>
      </c>
      <c r="G66">
        <v>4</v>
      </c>
      <c r="H66" s="44" t="s">
        <v>579</v>
      </c>
      <c r="I66" s="45">
        <v>0.96499999999999997</v>
      </c>
      <c r="J66" s="46">
        <v>50.1</v>
      </c>
    </row>
    <row r="67" spans="1:10">
      <c r="A67" s="34" t="s">
        <v>580</v>
      </c>
      <c r="B67" s="35">
        <v>5057</v>
      </c>
      <c r="C67">
        <v>8</v>
      </c>
      <c r="D67" t="s">
        <v>451</v>
      </c>
      <c r="E67">
        <v>24</v>
      </c>
      <c r="F67" t="s">
        <v>452</v>
      </c>
      <c r="G67">
        <v>1</v>
      </c>
      <c r="H67" s="44" t="s">
        <v>581</v>
      </c>
      <c r="I67" s="45">
        <v>0.95499999999999996</v>
      </c>
      <c r="J67" s="46">
        <v>50.6</v>
      </c>
    </row>
    <row r="68" spans="1:10">
      <c r="A68" s="34" t="s">
        <v>582</v>
      </c>
      <c r="B68" s="35">
        <v>5057</v>
      </c>
      <c r="C68">
        <v>8</v>
      </c>
      <c r="D68" t="s">
        <v>451</v>
      </c>
      <c r="E68">
        <v>24</v>
      </c>
      <c r="F68" t="s">
        <v>452</v>
      </c>
      <c r="G68">
        <v>2</v>
      </c>
      <c r="H68" s="44" t="s">
        <v>583</v>
      </c>
      <c r="I68" s="45">
        <v>0.88500000000000001</v>
      </c>
      <c r="J68" s="46">
        <v>51.555</v>
      </c>
    </row>
    <row r="69" spans="1:10">
      <c r="A69" s="34" t="s">
        <v>584</v>
      </c>
      <c r="B69" s="35">
        <v>5057</v>
      </c>
      <c r="C69">
        <v>8</v>
      </c>
      <c r="D69" t="s">
        <v>451</v>
      </c>
      <c r="E69">
        <v>25</v>
      </c>
      <c r="F69" t="s">
        <v>452</v>
      </c>
      <c r="G69">
        <v>1</v>
      </c>
      <c r="H69" s="44" t="s">
        <v>585</v>
      </c>
      <c r="I69" s="45">
        <v>0.77500000000000002</v>
      </c>
      <c r="J69" s="46">
        <v>52.3</v>
      </c>
    </row>
    <row r="70" spans="1:10">
      <c r="A70" s="34" t="s">
        <v>586</v>
      </c>
      <c r="B70" s="35">
        <v>5057</v>
      </c>
      <c r="C70">
        <v>8</v>
      </c>
      <c r="D70" t="s">
        <v>451</v>
      </c>
      <c r="E70">
        <v>25</v>
      </c>
      <c r="F70" t="s">
        <v>452</v>
      </c>
      <c r="G70">
        <v>2</v>
      </c>
      <c r="H70" s="44" t="s">
        <v>587</v>
      </c>
      <c r="I70" s="45">
        <v>0.89</v>
      </c>
      <c r="J70" s="46">
        <v>53.075000000000003</v>
      </c>
    </row>
    <row r="71" spans="1:10">
      <c r="A71" s="34" t="s">
        <v>588</v>
      </c>
      <c r="B71" s="35">
        <v>5057</v>
      </c>
      <c r="C71">
        <v>8</v>
      </c>
      <c r="D71" t="s">
        <v>451</v>
      </c>
      <c r="E71">
        <v>26</v>
      </c>
      <c r="F71" t="s">
        <v>452</v>
      </c>
      <c r="G71">
        <v>1</v>
      </c>
      <c r="H71" s="44" t="s">
        <v>589</v>
      </c>
      <c r="I71" s="45">
        <v>0.77500000000000002</v>
      </c>
      <c r="J71" s="46">
        <v>53.6</v>
      </c>
    </row>
    <row r="72" spans="1:10">
      <c r="A72" s="34" t="s">
        <v>590</v>
      </c>
      <c r="B72" s="35">
        <v>5057</v>
      </c>
      <c r="C72">
        <v>8</v>
      </c>
      <c r="D72" t="s">
        <v>451</v>
      </c>
      <c r="E72">
        <v>26</v>
      </c>
      <c r="F72" t="s">
        <v>452</v>
      </c>
      <c r="G72">
        <v>2</v>
      </c>
      <c r="H72" s="44" t="s">
        <v>591</v>
      </c>
      <c r="I72" s="45">
        <v>0.92500000000000004</v>
      </c>
      <c r="J72" s="46">
        <v>54.375</v>
      </c>
    </row>
    <row r="73" spans="1:10">
      <c r="A73" s="34" t="s">
        <v>592</v>
      </c>
      <c r="B73" s="35">
        <v>5057</v>
      </c>
      <c r="C73">
        <v>8</v>
      </c>
      <c r="D73" t="s">
        <v>451</v>
      </c>
      <c r="E73">
        <v>26</v>
      </c>
      <c r="F73" t="s">
        <v>452</v>
      </c>
      <c r="G73">
        <v>3</v>
      </c>
      <c r="H73" s="44" t="s">
        <v>593</v>
      </c>
      <c r="I73" s="45">
        <v>0.8</v>
      </c>
      <c r="J73" s="46">
        <v>55.3</v>
      </c>
    </row>
    <row r="74" spans="1:10">
      <c r="A74" s="34" t="s">
        <v>594</v>
      </c>
      <c r="B74" s="35">
        <v>5057</v>
      </c>
      <c r="C74">
        <v>8</v>
      </c>
      <c r="D74" t="s">
        <v>451</v>
      </c>
      <c r="E74">
        <v>26</v>
      </c>
      <c r="F74" t="s">
        <v>452</v>
      </c>
      <c r="G74">
        <v>4</v>
      </c>
      <c r="H74" s="44" t="s">
        <v>595</v>
      </c>
      <c r="I74" s="45">
        <v>0.73499999999999999</v>
      </c>
      <c r="J74" s="46">
        <v>56.1</v>
      </c>
    </row>
    <row r="75" spans="1:10">
      <c r="A75" s="34" t="s">
        <v>596</v>
      </c>
      <c r="B75" s="35">
        <v>5057</v>
      </c>
      <c r="C75">
        <v>8</v>
      </c>
      <c r="D75" t="s">
        <v>451</v>
      </c>
      <c r="E75">
        <v>27</v>
      </c>
      <c r="F75" t="s">
        <v>452</v>
      </c>
      <c r="G75">
        <v>1</v>
      </c>
      <c r="H75" s="44" t="s">
        <v>597</v>
      </c>
      <c r="I75" s="45">
        <v>0.23</v>
      </c>
      <c r="J75" s="46">
        <v>56.4</v>
      </c>
    </row>
    <row r="76" spans="1:10">
      <c r="A76" s="34" t="s">
        <v>598</v>
      </c>
      <c r="B76" s="35">
        <v>5057</v>
      </c>
      <c r="C76">
        <v>8</v>
      </c>
      <c r="D76" t="s">
        <v>451</v>
      </c>
      <c r="E76">
        <v>28</v>
      </c>
      <c r="F76" t="s">
        <v>452</v>
      </c>
      <c r="G76">
        <v>1</v>
      </c>
      <c r="H76" s="44" t="s">
        <v>599</v>
      </c>
      <c r="I76" s="45">
        <v>0.7</v>
      </c>
      <c r="J76" s="46">
        <v>56.6</v>
      </c>
    </row>
    <row r="77" spans="1:10">
      <c r="A77" s="34" t="s">
        <v>600</v>
      </c>
      <c r="B77" s="35">
        <v>5057</v>
      </c>
      <c r="C77">
        <v>8</v>
      </c>
      <c r="D77" t="s">
        <v>451</v>
      </c>
      <c r="E77">
        <v>28</v>
      </c>
      <c r="F77" t="s">
        <v>452</v>
      </c>
      <c r="G77">
        <v>2</v>
      </c>
      <c r="H77" s="44" t="s">
        <v>601</v>
      </c>
      <c r="I77" s="45">
        <v>0.88</v>
      </c>
      <c r="J77" s="46">
        <v>57.3</v>
      </c>
    </row>
    <row r="78" spans="1:10">
      <c r="A78" s="34" t="s">
        <v>602</v>
      </c>
      <c r="B78" s="35">
        <v>5057</v>
      </c>
      <c r="C78">
        <v>8</v>
      </c>
      <c r="D78" t="s">
        <v>451</v>
      </c>
      <c r="E78">
        <v>29</v>
      </c>
      <c r="F78" t="s">
        <v>452</v>
      </c>
      <c r="G78">
        <v>1</v>
      </c>
      <c r="H78" s="44" t="s">
        <v>603</v>
      </c>
      <c r="I78" s="45">
        <v>0.62</v>
      </c>
      <c r="J78" s="46">
        <v>58.1</v>
      </c>
    </row>
    <row r="79" spans="1:10">
      <c r="A79" s="34" t="s">
        <v>604</v>
      </c>
      <c r="B79" s="35">
        <v>5057</v>
      </c>
      <c r="C79">
        <v>8</v>
      </c>
      <c r="D79" t="s">
        <v>451</v>
      </c>
      <c r="E79">
        <v>30</v>
      </c>
      <c r="F79" t="s">
        <v>452</v>
      </c>
      <c r="G79">
        <v>1</v>
      </c>
      <c r="H79" s="44" t="s">
        <v>605</v>
      </c>
      <c r="I79" s="45">
        <v>0.98</v>
      </c>
      <c r="J79" s="46">
        <v>58.7</v>
      </c>
    </row>
    <row r="80" spans="1:10">
      <c r="A80" s="34" t="s">
        <v>606</v>
      </c>
      <c r="B80" s="35">
        <v>5057</v>
      </c>
      <c r="C80">
        <v>8</v>
      </c>
      <c r="D80" t="s">
        <v>451</v>
      </c>
      <c r="E80">
        <v>31</v>
      </c>
      <c r="F80" t="s">
        <v>452</v>
      </c>
      <c r="G80">
        <v>1</v>
      </c>
      <c r="H80" s="44" t="s">
        <v>607</v>
      </c>
      <c r="I80" s="45">
        <v>0.82499999999999996</v>
      </c>
      <c r="J80" s="46">
        <v>59.6</v>
      </c>
    </row>
    <row r="81" spans="1:10">
      <c r="A81" s="34" t="s">
        <v>608</v>
      </c>
      <c r="B81" s="35">
        <v>5057</v>
      </c>
      <c r="C81">
        <v>8</v>
      </c>
      <c r="D81" t="s">
        <v>451</v>
      </c>
      <c r="E81">
        <v>31</v>
      </c>
      <c r="F81" t="s">
        <v>452</v>
      </c>
      <c r="G81">
        <v>2</v>
      </c>
      <c r="H81" s="44" t="s">
        <v>609</v>
      </c>
      <c r="I81" s="45">
        <v>0.56000000000000005</v>
      </c>
      <c r="J81" s="46">
        <v>60.424999999999997</v>
      </c>
    </row>
    <row r="82" spans="1:10">
      <c r="A82" s="34" t="s">
        <v>610</v>
      </c>
      <c r="B82" s="35">
        <v>5057</v>
      </c>
      <c r="C82">
        <v>8</v>
      </c>
      <c r="D82" t="s">
        <v>451</v>
      </c>
      <c r="E82">
        <v>31</v>
      </c>
      <c r="F82" t="s">
        <v>452</v>
      </c>
      <c r="G82">
        <v>3</v>
      </c>
      <c r="H82" s="44" t="s">
        <v>611</v>
      </c>
      <c r="I82" s="45">
        <v>0.62</v>
      </c>
      <c r="J82" s="46">
        <v>60.984999999999999</v>
      </c>
    </row>
    <row r="83" spans="1:10">
      <c r="A83" s="34" t="s">
        <v>612</v>
      </c>
      <c r="B83" s="35">
        <v>5057</v>
      </c>
      <c r="C83">
        <v>8</v>
      </c>
      <c r="D83" t="s">
        <v>451</v>
      </c>
      <c r="E83">
        <v>32</v>
      </c>
      <c r="F83" t="s">
        <v>452</v>
      </c>
      <c r="G83">
        <v>1</v>
      </c>
      <c r="H83" s="44" t="s">
        <v>613</v>
      </c>
      <c r="I83" s="45">
        <v>0.55500000000000005</v>
      </c>
      <c r="J83" s="46">
        <v>61.4</v>
      </c>
    </row>
    <row r="84" spans="1:10">
      <c r="A84" s="34" t="s">
        <v>614</v>
      </c>
      <c r="B84" s="35">
        <v>5057</v>
      </c>
      <c r="C84">
        <v>8</v>
      </c>
      <c r="D84" t="s">
        <v>451</v>
      </c>
      <c r="E84">
        <v>32</v>
      </c>
      <c r="F84" t="s">
        <v>452</v>
      </c>
      <c r="G84">
        <v>2</v>
      </c>
      <c r="H84" s="44" t="s">
        <v>615</v>
      </c>
      <c r="I84" s="45">
        <v>0.72499999999999998</v>
      </c>
      <c r="J84" s="46">
        <v>61.954999999999998</v>
      </c>
    </row>
    <row r="85" spans="1:10">
      <c r="A85" s="34" t="s">
        <v>616</v>
      </c>
      <c r="B85" s="35">
        <v>5057</v>
      </c>
      <c r="C85">
        <v>8</v>
      </c>
      <c r="D85" t="s">
        <v>451</v>
      </c>
      <c r="E85">
        <v>33</v>
      </c>
      <c r="F85" t="s">
        <v>452</v>
      </c>
      <c r="G85">
        <v>1</v>
      </c>
      <c r="H85" s="44" t="s">
        <v>617</v>
      </c>
      <c r="I85" s="45">
        <v>0.64</v>
      </c>
      <c r="J85" s="46">
        <v>62.6</v>
      </c>
    </row>
    <row r="86" spans="1:10">
      <c r="A86" s="34" t="s">
        <v>618</v>
      </c>
      <c r="B86" s="35">
        <v>5057</v>
      </c>
      <c r="C86">
        <v>8</v>
      </c>
      <c r="D86" t="s">
        <v>451</v>
      </c>
      <c r="E86">
        <v>33</v>
      </c>
      <c r="F86" t="s">
        <v>452</v>
      </c>
      <c r="G86">
        <v>2</v>
      </c>
      <c r="H86" s="44" t="s">
        <v>619</v>
      </c>
      <c r="I86" s="45">
        <v>0.755</v>
      </c>
      <c r="J86" s="46">
        <v>63.24</v>
      </c>
    </row>
    <row r="87" spans="1:10">
      <c r="A87" s="34" t="s">
        <v>620</v>
      </c>
      <c r="B87" s="35">
        <v>5057</v>
      </c>
      <c r="C87">
        <v>8</v>
      </c>
      <c r="D87" t="s">
        <v>451</v>
      </c>
      <c r="E87">
        <v>33</v>
      </c>
      <c r="F87" t="s">
        <v>452</v>
      </c>
      <c r="G87">
        <v>3</v>
      </c>
      <c r="H87" s="44" t="s">
        <v>621</v>
      </c>
      <c r="I87" s="45">
        <v>0.56999999999999995</v>
      </c>
      <c r="J87" s="46">
        <v>63.994999999999997</v>
      </c>
    </row>
    <row r="88" spans="1:10">
      <c r="A88" s="34" t="s">
        <v>622</v>
      </c>
      <c r="B88" s="35">
        <v>5057</v>
      </c>
      <c r="C88">
        <v>8</v>
      </c>
      <c r="D88" t="s">
        <v>451</v>
      </c>
      <c r="E88">
        <v>34</v>
      </c>
      <c r="F88" t="s">
        <v>452</v>
      </c>
      <c r="G88">
        <v>1</v>
      </c>
      <c r="H88" s="44" t="s">
        <v>623</v>
      </c>
      <c r="I88" s="45">
        <v>0.81499999999999995</v>
      </c>
      <c r="J88" s="46">
        <v>64.3</v>
      </c>
    </row>
    <row r="89" spans="1:10">
      <c r="A89" s="34" t="s">
        <v>624</v>
      </c>
      <c r="B89" s="35">
        <v>5057</v>
      </c>
      <c r="C89">
        <v>8</v>
      </c>
      <c r="D89" t="s">
        <v>451</v>
      </c>
      <c r="E89">
        <v>34</v>
      </c>
      <c r="F89" t="s">
        <v>452</v>
      </c>
      <c r="G89">
        <v>2</v>
      </c>
      <c r="H89" s="44" t="s">
        <v>625</v>
      </c>
      <c r="I89" s="45">
        <v>0.48499999999999999</v>
      </c>
      <c r="J89" s="46">
        <v>65.114999999999995</v>
      </c>
    </row>
    <row r="90" spans="1:10">
      <c r="A90" s="34" t="s">
        <v>626</v>
      </c>
      <c r="B90" s="35">
        <v>5057</v>
      </c>
      <c r="C90">
        <v>8</v>
      </c>
      <c r="D90" t="s">
        <v>451</v>
      </c>
      <c r="E90">
        <v>35</v>
      </c>
      <c r="F90" t="s">
        <v>452</v>
      </c>
      <c r="G90">
        <v>1</v>
      </c>
      <c r="H90" s="44" t="s">
        <v>627</v>
      </c>
      <c r="I90" s="45">
        <v>0.64</v>
      </c>
      <c r="J90" s="46">
        <v>65.599999999999994</v>
      </c>
    </row>
    <row r="91" spans="1:10">
      <c r="A91" s="34" t="s">
        <v>628</v>
      </c>
      <c r="B91" s="35">
        <v>5057</v>
      </c>
      <c r="C91">
        <v>8</v>
      </c>
      <c r="D91" t="s">
        <v>451</v>
      </c>
      <c r="E91">
        <v>35</v>
      </c>
      <c r="F91" t="s">
        <v>452</v>
      </c>
      <c r="G91">
        <v>2</v>
      </c>
      <c r="H91" s="44" t="s">
        <v>629</v>
      </c>
      <c r="I91" s="45">
        <v>0.7</v>
      </c>
      <c r="J91" s="46">
        <v>66.239999999999995</v>
      </c>
    </row>
    <row r="92" spans="1:10">
      <c r="A92" s="34" t="s">
        <v>630</v>
      </c>
      <c r="B92" s="35">
        <v>5057</v>
      </c>
      <c r="C92">
        <v>8</v>
      </c>
      <c r="D92" t="s">
        <v>451</v>
      </c>
      <c r="E92">
        <v>35</v>
      </c>
      <c r="F92" t="s">
        <v>452</v>
      </c>
      <c r="G92">
        <v>3</v>
      </c>
      <c r="H92" s="44" t="s">
        <v>631</v>
      </c>
      <c r="I92" s="45">
        <v>0.62</v>
      </c>
      <c r="J92" s="46">
        <v>66.94</v>
      </c>
    </row>
    <row r="93" spans="1:10">
      <c r="A93" s="34" t="s">
        <v>632</v>
      </c>
      <c r="B93" s="35">
        <v>5057</v>
      </c>
      <c r="C93">
        <v>8</v>
      </c>
      <c r="D93" t="s">
        <v>451</v>
      </c>
      <c r="E93">
        <v>36</v>
      </c>
      <c r="F93" t="s">
        <v>452</v>
      </c>
      <c r="G93">
        <v>1</v>
      </c>
      <c r="H93" s="44" t="s">
        <v>633</v>
      </c>
      <c r="I93" s="45">
        <v>0.67</v>
      </c>
      <c r="J93" s="46">
        <v>67.599999999999994</v>
      </c>
    </row>
    <row r="94" spans="1:10">
      <c r="A94" s="34" t="s">
        <v>634</v>
      </c>
      <c r="B94" s="35">
        <v>5057</v>
      </c>
      <c r="C94">
        <v>8</v>
      </c>
      <c r="D94" t="s">
        <v>451</v>
      </c>
      <c r="E94">
        <v>36</v>
      </c>
      <c r="F94" t="s">
        <v>452</v>
      </c>
      <c r="G94">
        <v>2</v>
      </c>
      <c r="H94" s="44" t="s">
        <v>635</v>
      </c>
      <c r="I94" s="45">
        <v>0.52500000000000002</v>
      </c>
      <c r="J94" s="46">
        <v>68.27</v>
      </c>
    </row>
    <row r="95" spans="1:10">
      <c r="A95" s="34" t="s">
        <v>636</v>
      </c>
      <c r="B95" s="35">
        <v>5057</v>
      </c>
      <c r="C95">
        <v>8</v>
      </c>
      <c r="D95" t="s">
        <v>451</v>
      </c>
      <c r="E95">
        <v>37</v>
      </c>
      <c r="F95" t="s">
        <v>452</v>
      </c>
      <c r="G95">
        <v>1</v>
      </c>
      <c r="H95" s="44" t="s">
        <v>637</v>
      </c>
      <c r="I95" s="45">
        <v>0.79500000000000004</v>
      </c>
      <c r="J95" s="46">
        <v>68.599999999999994</v>
      </c>
    </row>
    <row r="96" spans="1:10">
      <c r="A96" s="34" t="s">
        <v>638</v>
      </c>
      <c r="B96" s="35">
        <v>5057</v>
      </c>
      <c r="C96">
        <v>8</v>
      </c>
      <c r="D96" t="s">
        <v>451</v>
      </c>
      <c r="E96">
        <v>37</v>
      </c>
      <c r="F96" t="s">
        <v>452</v>
      </c>
      <c r="G96">
        <v>2</v>
      </c>
      <c r="H96" s="44" t="s">
        <v>639</v>
      </c>
      <c r="I96" s="45">
        <v>0.96</v>
      </c>
      <c r="J96" s="46">
        <v>69.394999999999996</v>
      </c>
    </row>
    <row r="97" spans="1:10">
      <c r="A97" s="34" t="s">
        <v>640</v>
      </c>
      <c r="B97" s="35">
        <v>5057</v>
      </c>
      <c r="C97">
        <v>8</v>
      </c>
      <c r="D97" t="s">
        <v>451</v>
      </c>
      <c r="E97">
        <v>37</v>
      </c>
      <c r="F97" t="s">
        <v>452</v>
      </c>
      <c r="G97">
        <v>3</v>
      </c>
      <c r="H97" s="44" t="s">
        <v>641</v>
      </c>
      <c r="I97" s="45">
        <v>0.4</v>
      </c>
      <c r="J97" s="46">
        <v>70.355000000000004</v>
      </c>
    </row>
    <row r="98" spans="1:10">
      <c r="A98" s="34" t="s">
        <v>642</v>
      </c>
      <c r="B98" s="35">
        <v>5057</v>
      </c>
      <c r="C98">
        <v>8</v>
      </c>
      <c r="D98" t="s">
        <v>451</v>
      </c>
      <c r="E98">
        <v>37</v>
      </c>
      <c r="F98" t="s">
        <v>452</v>
      </c>
      <c r="G98">
        <v>4</v>
      </c>
      <c r="H98" s="44" t="s">
        <v>643</v>
      </c>
      <c r="I98" s="45">
        <v>0.745</v>
      </c>
      <c r="J98" s="46">
        <v>70.754999999999995</v>
      </c>
    </row>
    <row r="99" spans="1:10">
      <c r="A99" s="34" t="s">
        <v>644</v>
      </c>
      <c r="B99" s="35">
        <v>5057</v>
      </c>
      <c r="C99">
        <v>8</v>
      </c>
      <c r="D99" t="s">
        <v>451</v>
      </c>
      <c r="E99">
        <v>38</v>
      </c>
      <c r="F99" t="s">
        <v>452</v>
      </c>
      <c r="G99">
        <v>1</v>
      </c>
      <c r="H99" s="44" t="s">
        <v>645</v>
      </c>
      <c r="I99" s="45">
        <v>0.53</v>
      </c>
      <c r="J99" s="46">
        <v>71.099999999999994</v>
      </c>
    </row>
    <row r="100" spans="1:10">
      <c r="A100" s="34" t="s">
        <v>646</v>
      </c>
      <c r="B100" s="35">
        <v>5057</v>
      </c>
      <c r="C100">
        <v>8</v>
      </c>
      <c r="D100" t="s">
        <v>451</v>
      </c>
      <c r="E100">
        <v>39</v>
      </c>
      <c r="F100" t="s">
        <v>452</v>
      </c>
      <c r="G100">
        <v>1</v>
      </c>
      <c r="H100" s="44" t="s">
        <v>647</v>
      </c>
      <c r="I100" s="45">
        <v>0.85</v>
      </c>
      <c r="J100" s="46">
        <v>71.599999999999994</v>
      </c>
    </row>
    <row r="101" spans="1:10">
      <c r="A101" s="34" t="s">
        <v>648</v>
      </c>
      <c r="B101" s="35">
        <v>5057</v>
      </c>
      <c r="C101">
        <v>8</v>
      </c>
      <c r="D101" t="s">
        <v>451</v>
      </c>
      <c r="E101">
        <v>39</v>
      </c>
      <c r="F101" t="s">
        <v>452</v>
      </c>
      <c r="G101">
        <v>2</v>
      </c>
      <c r="H101" s="44" t="s">
        <v>649</v>
      </c>
      <c r="I101" s="45">
        <v>0.745</v>
      </c>
      <c r="J101" s="46">
        <v>72.45</v>
      </c>
    </row>
    <row r="102" spans="1:10">
      <c r="A102" s="34" t="s">
        <v>650</v>
      </c>
      <c r="B102" s="35">
        <v>5057</v>
      </c>
      <c r="C102">
        <v>8</v>
      </c>
      <c r="D102" t="s">
        <v>451</v>
      </c>
      <c r="E102">
        <v>39</v>
      </c>
      <c r="F102" t="s">
        <v>452</v>
      </c>
      <c r="G102">
        <v>3</v>
      </c>
      <c r="H102" s="44" t="s">
        <v>651</v>
      </c>
      <c r="I102" s="45">
        <v>0.66</v>
      </c>
      <c r="J102" s="46">
        <v>73.194999999999993</v>
      </c>
    </row>
    <row r="103" spans="1:10">
      <c r="A103" s="34" t="s">
        <v>652</v>
      </c>
      <c r="B103" s="35">
        <v>5057</v>
      </c>
      <c r="C103">
        <v>8</v>
      </c>
      <c r="D103" t="s">
        <v>451</v>
      </c>
      <c r="E103">
        <v>40</v>
      </c>
      <c r="F103" t="s">
        <v>452</v>
      </c>
      <c r="G103">
        <v>1</v>
      </c>
      <c r="H103" s="44" t="s">
        <v>653</v>
      </c>
      <c r="I103" s="45">
        <v>0.52500000000000002</v>
      </c>
      <c r="J103" s="46">
        <v>74.099999999999994</v>
      </c>
    </row>
    <row r="104" spans="1:10">
      <c r="A104" s="34" t="s">
        <v>654</v>
      </c>
      <c r="B104" s="35">
        <v>5057</v>
      </c>
      <c r="C104">
        <v>8</v>
      </c>
      <c r="D104" t="s">
        <v>451</v>
      </c>
      <c r="E104">
        <v>41</v>
      </c>
      <c r="F104" t="s">
        <v>452</v>
      </c>
      <c r="G104">
        <v>1</v>
      </c>
      <c r="H104" s="44" t="s">
        <v>655</v>
      </c>
      <c r="I104" s="45">
        <v>0.96</v>
      </c>
      <c r="J104" s="46">
        <v>74.599999999999994</v>
      </c>
    </row>
    <row r="105" spans="1:10">
      <c r="A105" s="34" t="s">
        <v>656</v>
      </c>
      <c r="B105" s="35">
        <v>5057</v>
      </c>
      <c r="C105">
        <v>8</v>
      </c>
      <c r="D105" t="s">
        <v>451</v>
      </c>
      <c r="E105">
        <v>41</v>
      </c>
      <c r="F105" t="s">
        <v>452</v>
      </c>
      <c r="G105">
        <v>2</v>
      </c>
      <c r="H105" s="44" t="s">
        <v>657</v>
      </c>
      <c r="I105" s="45">
        <v>0.72499999999999998</v>
      </c>
      <c r="J105" s="46">
        <v>75.56</v>
      </c>
    </row>
    <row r="106" spans="1:10">
      <c r="A106" s="34" t="s">
        <v>658</v>
      </c>
      <c r="B106" s="35">
        <v>5057</v>
      </c>
      <c r="C106">
        <v>8</v>
      </c>
      <c r="D106" t="s">
        <v>451</v>
      </c>
      <c r="E106">
        <v>41</v>
      </c>
      <c r="F106" t="s">
        <v>452</v>
      </c>
      <c r="G106">
        <v>3</v>
      </c>
      <c r="H106" s="44" t="s">
        <v>659</v>
      </c>
      <c r="I106" s="45">
        <v>0.59</v>
      </c>
      <c r="J106" s="46">
        <v>76.284999999999997</v>
      </c>
    </row>
    <row r="107" spans="1:10">
      <c r="A107" s="34" t="s">
        <v>660</v>
      </c>
      <c r="B107" s="35">
        <v>5057</v>
      </c>
      <c r="C107">
        <v>8</v>
      </c>
      <c r="D107" t="s">
        <v>451</v>
      </c>
      <c r="E107">
        <v>41</v>
      </c>
      <c r="F107" t="s">
        <v>452</v>
      </c>
      <c r="G107">
        <v>4</v>
      </c>
      <c r="H107" s="44" t="s">
        <v>661</v>
      </c>
      <c r="I107" s="45">
        <v>0.95499999999999996</v>
      </c>
      <c r="J107" s="46">
        <v>76.875</v>
      </c>
    </row>
    <row r="108" spans="1:10">
      <c r="A108" s="34" t="s">
        <v>662</v>
      </c>
      <c r="B108" s="35">
        <v>5057</v>
      </c>
      <c r="C108">
        <v>8</v>
      </c>
      <c r="D108" t="s">
        <v>451</v>
      </c>
      <c r="E108">
        <v>42</v>
      </c>
      <c r="F108" t="s">
        <v>452</v>
      </c>
      <c r="G108">
        <v>1</v>
      </c>
      <c r="H108" s="44" t="s">
        <v>663</v>
      </c>
      <c r="I108" s="45">
        <v>0.995</v>
      </c>
      <c r="J108" s="46">
        <v>77.599999999999994</v>
      </c>
    </row>
    <row r="109" spans="1:10">
      <c r="A109" s="34" t="s">
        <v>664</v>
      </c>
      <c r="B109" s="35">
        <v>5057</v>
      </c>
      <c r="C109">
        <v>8</v>
      </c>
      <c r="D109" t="s">
        <v>451</v>
      </c>
      <c r="E109">
        <v>42</v>
      </c>
      <c r="F109" t="s">
        <v>452</v>
      </c>
      <c r="G109">
        <v>2</v>
      </c>
      <c r="H109" s="44" t="s">
        <v>665</v>
      </c>
      <c r="I109" s="45">
        <v>0.94</v>
      </c>
      <c r="J109" s="46">
        <v>78.594999999999999</v>
      </c>
    </row>
    <row r="110" spans="1:10">
      <c r="A110" s="34" t="s">
        <v>666</v>
      </c>
      <c r="B110" s="35">
        <v>5057</v>
      </c>
      <c r="C110">
        <v>8</v>
      </c>
      <c r="D110" t="s">
        <v>451</v>
      </c>
      <c r="E110">
        <v>42</v>
      </c>
      <c r="F110" t="s">
        <v>452</v>
      </c>
      <c r="G110">
        <v>3</v>
      </c>
      <c r="H110" s="44" t="s">
        <v>667</v>
      </c>
      <c r="I110" s="45">
        <v>0.73</v>
      </c>
      <c r="J110" s="46">
        <v>79.534999999999997</v>
      </c>
    </row>
    <row r="111" spans="1:10">
      <c r="A111" s="34" t="s">
        <v>668</v>
      </c>
      <c r="B111" s="35">
        <v>5057</v>
      </c>
      <c r="C111">
        <v>8</v>
      </c>
      <c r="D111" t="s">
        <v>451</v>
      </c>
      <c r="E111">
        <v>43</v>
      </c>
      <c r="F111" t="s">
        <v>452</v>
      </c>
      <c r="G111">
        <v>1</v>
      </c>
      <c r="H111" s="44" t="s">
        <v>669</v>
      </c>
      <c r="I111" s="45">
        <v>0.66500000000000004</v>
      </c>
      <c r="J111" s="46">
        <v>80</v>
      </c>
    </row>
    <row r="112" spans="1:10">
      <c r="A112" s="34" t="s">
        <v>670</v>
      </c>
      <c r="B112" s="35">
        <v>5057</v>
      </c>
      <c r="C112">
        <v>8</v>
      </c>
      <c r="D112" t="s">
        <v>451</v>
      </c>
      <c r="E112">
        <v>44</v>
      </c>
      <c r="F112" t="s">
        <v>452</v>
      </c>
      <c r="G112">
        <v>1</v>
      </c>
      <c r="H112" s="44" t="s">
        <v>671</v>
      </c>
      <c r="I112" s="45">
        <v>0.76</v>
      </c>
      <c r="J112" s="46">
        <v>80.599999999999994</v>
      </c>
    </row>
    <row r="113" spans="1:10">
      <c r="A113" s="34" t="s">
        <v>672</v>
      </c>
      <c r="B113" s="35">
        <v>5057</v>
      </c>
      <c r="C113">
        <v>8</v>
      </c>
      <c r="D113" t="s">
        <v>451</v>
      </c>
      <c r="E113">
        <v>44</v>
      </c>
      <c r="F113" t="s">
        <v>452</v>
      </c>
      <c r="G113">
        <v>2</v>
      </c>
      <c r="H113" s="44" t="s">
        <v>673</v>
      </c>
      <c r="I113" s="45">
        <v>0.78500000000000003</v>
      </c>
      <c r="J113" s="46">
        <v>81.36</v>
      </c>
    </row>
    <row r="114" spans="1:10">
      <c r="A114" s="34" t="s">
        <v>674</v>
      </c>
      <c r="B114" s="35">
        <v>5057</v>
      </c>
      <c r="C114">
        <v>8</v>
      </c>
      <c r="D114" t="s">
        <v>451</v>
      </c>
      <c r="E114">
        <v>44</v>
      </c>
      <c r="F114" t="s">
        <v>452</v>
      </c>
      <c r="G114">
        <v>3</v>
      </c>
      <c r="H114" s="44" t="s">
        <v>675</v>
      </c>
      <c r="I114" s="45">
        <v>0.92</v>
      </c>
      <c r="J114" s="46">
        <v>82.144999999999996</v>
      </c>
    </row>
    <row r="115" spans="1:10">
      <c r="A115" s="34" t="s">
        <v>676</v>
      </c>
      <c r="B115" s="35">
        <v>5057</v>
      </c>
      <c r="C115">
        <v>8</v>
      </c>
      <c r="D115" t="s">
        <v>451</v>
      </c>
      <c r="E115">
        <v>44</v>
      </c>
      <c r="F115" t="s">
        <v>452</v>
      </c>
      <c r="G115">
        <v>4</v>
      </c>
      <c r="H115" s="44" t="s">
        <v>677</v>
      </c>
      <c r="I115" s="45">
        <v>0.61</v>
      </c>
      <c r="J115" s="46">
        <v>83.064999999999998</v>
      </c>
    </row>
    <row r="116" spans="1:10">
      <c r="A116" s="34" t="s">
        <v>678</v>
      </c>
      <c r="B116" s="35">
        <v>5057</v>
      </c>
      <c r="C116">
        <v>8</v>
      </c>
      <c r="D116" t="s">
        <v>451</v>
      </c>
      <c r="E116">
        <v>45</v>
      </c>
      <c r="F116" t="s">
        <v>452</v>
      </c>
      <c r="G116">
        <v>1</v>
      </c>
      <c r="H116" s="44" t="s">
        <v>679</v>
      </c>
      <c r="I116" s="45">
        <v>0.96</v>
      </c>
      <c r="J116" s="46">
        <v>83.6</v>
      </c>
    </row>
    <row r="117" spans="1:10">
      <c r="A117" s="34" t="s">
        <v>680</v>
      </c>
      <c r="B117" s="35">
        <v>5057</v>
      </c>
      <c r="C117">
        <v>8</v>
      </c>
      <c r="D117" t="s">
        <v>451</v>
      </c>
      <c r="E117">
        <v>45</v>
      </c>
      <c r="F117" t="s">
        <v>452</v>
      </c>
      <c r="G117">
        <v>2</v>
      </c>
      <c r="H117" s="44" t="s">
        <v>681</v>
      </c>
      <c r="I117" s="45">
        <v>0.65</v>
      </c>
      <c r="J117" s="46">
        <v>84.56</v>
      </c>
    </row>
    <row r="118" spans="1:10">
      <c r="A118" s="34" t="s">
        <v>682</v>
      </c>
      <c r="B118" s="35">
        <v>5057</v>
      </c>
      <c r="C118">
        <v>8</v>
      </c>
      <c r="D118" t="s">
        <v>451</v>
      </c>
      <c r="E118">
        <v>46</v>
      </c>
      <c r="F118" t="s">
        <v>452</v>
      </c>
      <c r="G118">
        <v>1</v>
      </c>
      <c r="H118" s="44" t="s">
        <v>683</v>
      </c>
      <c r="I118" s="45">
        <v>0.85499999999999998</v>
      </c>
      <c r="J118" s="46">
        <v>85.35</v>
      </c>
    </row>
    <row r="119" spans="1:10">
      <c r="A119" s="34" t="s">
        <v>684</v>
      </c>
      <c r="B119" s="35">
        <v>5057</v>
      </c>
      <c r="C119">
        <v>8</v>
      </c>
      <c r="D119" t="s">
        <v>451</v>
      </c>
      <c r="E119">
        <v>46</v>
      </c>
      <c r="F119" t="s">
        <v>452</v>
      </c>
      <c r="G119">
        <v>2</v>
      </c>
      <c r="H119" s="44" t="s">
        <v>685</v>
      </c>
      <c r="I119" s="45">
        <v>0.94</v>
      </c>
      <c r="J119" s="46">
        <v>86.204999999999998</v>
      </c>
    </row>
    <row r="120" spans="1:10">
      <c r="A120" s="34" t="s">
        <v>686</v>
      </c>
      <c r="B120" s="35">
        <v>5057</v>
      </c>
      <c r="C120">
        <v>8</v>
      </c>
      <c r="D120" t="s">
        <v>451</v>
      </c>
      <c r="E120">
        <v>47</v>
      </c>
      <c r="F120" t="s">
        <v>452</v>
      </c>
      <c r="G120">
        <v>1</v>
      </c>
      <c r="H120" s="44" t="s">
        <v>687</v>
      </c>
      <c r="I120" s="45">
        <v>0.81499999999999995</v>
      </c>
      <c r="J120" s="46">
        <v>86.6</v>
      </c>
    </row>
    <row r="121" spans="1:10">
      <c r="A121" s="34" t="s">
        <v>688</v>
      </c>
      <c r="B121" s="35">
        <v>5057</v>
      </c>
      <c r="C121">
        <v>8</v>
      </c>
      <c r="D121" t="s">
        <v>451</v>
      </c>
      <c r="E121">
        <v>47</v>
      </c>
      <c r="F121" t="s">
        <v>452</v>
      </c>
      <c r="G121">
        <v>2</v>
      </c>
      <c r="H121" s="44" t="s">
        <v>689</v>
      </c>
      <c r="I121" s="45">
        <v>0.69499999999999995</v>
      </c>
      <c r="J121" s="46">
        <v>87.415000000000006</v>
      </c>
    </row>
    <row r="122" spans="1:10">
      <c r="A122" s="34" t="s">
        <v>690</v>
      </c>
      <c r="B122" s="35">
        <v>5057</v>
      </c>
      <c r="C122">
        <v>8</v>
      </c>
      <c r="D122" t="s">
        <v>451</v>
      </c>
      <c r="E122">
        <v>47</v>
      </c>
      <c r="F122" t="s">
        <v>452</v>
      </c>
      <c r="G122">
        <v>3</v>
      </c>
      <c r="H122" s="44" t="s">
        <v>691</v>
      </c>
      <c r="I122" s="45">
        <v>0.91</v>
      </c>
      <c r="J122" s="46">
        <v>88.11</v>
      </c>
    </row>
    <row r="123" spans="1:10">
      <c r="A123" s="34" t="s">
        <v>692</v>
      </c>
      <c r="B123" s="35">
        <v>5057</v>
      </c>
      <c r="C123">
        <v>8</v>
      </c>
      <c r="D123" t="s">
        <v>451</v>
      </c>
      <c r="E123">
        <v>47</v>
      </c>
      <c r="F123" t="s">
        <v>452</v>
      </c>
      <c r="G123">
        <v>4</v>
      </c>
      <c r="H123" s="44" t="s">
        <v>693</v>
      </c>
      <c r="I123" s="45">
        <v>0.48</v>
      </c>
      <c r="J123" s="46">
        <v>89.02</v>
      </c>
    </row>
    <row r="124" spans="1:10">
      <c r="A124" s="34" t="s">
        <v>694</v>
      </c>
      <c r="B124" s="35">
        <v>5057</v>
      </c>
      <c r="C124">
        <v>8</v>
      </c>
      <c r="D124" t="s">
        <v>451</v>
      </c>
      <c r="E124">
        <v>48</v>
      </c>
      <c r="F124" t="s">
        <v>452</v>
      </c>
      <c r="G124">
        <v>1</v>
      </c>
      <c r="H124" s="44" t="s">
        <v>695</v>
      </c>
      <c r="I124" s="45">
        <v>0.94499999999999995</v>
      </c>
      <c r="J124" s="46">
        <v>89.6</v>
      </c>
    </row>
    <row r="125" spans="1:10">
      <c r="A125" s="34" t="s">
        <v>696</v>
      </c>
      <c r="B125" s="35">
        <v>5057</v>
      </c>
      <c r="C125">
        <v>8</v>
      </c>
      <c r="D125" t="s">
        <v>451</v>
      </c>
      <c r="E125">
        <v>48</v>
      </c>
      <c r="F125" t="s">
        <v>452</v>
      </c>
      <c r="G125">
        <v>2</v>
      </c>
      <c r="H125" s="44" t="s">
        <v>697</v>
      </c>
      <c r="I125" s="45">
        <v>0.83</v>
      </c>
      <c r="J125" s="46">
        <v>90.545000000000002</v>
      </c>
    </row>
    <row r="126" spans="1:10">
      <c r="A126" s="34" t="s">
        <v>698</v>
      </c>
      <c r="B126" s="47">
        <v>5057</v>
      </c>
      <c r="C126">
        <v>8</v>
      </c>
      <c r="D126" t="s">
        <v>451</v>
      </c>
      <c r="E126">
        <v>49</v>
      </c>
      <c r="F126" t="s">
        <v>452</v>
      </c>
      <c r="G126">
        <v>1</v>
      </c>
      <c r="H126" s="44" t="s">
        <v>699</v>
      </c>
      <c r="I126" s="45">
        <v>0.69</v>
      </c>
      <c r="J126" s="46">
        <v>91</v>
      </c>
    </row>
    <row r="127" spans="1:10">
      <c r="A127" s="34" t="s">
        <v>700</v>
      </c>
      <c r="B127" s="35">
        <v>5057</v>
      </c>
      <c r="C127">
        <v>8</v>
      </c>
      <c r="D127" t="s">
        <v>451</v>
      </c>
      <c r="E127">
        <v>49</v>
      </c>
      <c r="F127" t="s">
        <v>452</v>
      </c>
      <c r="G127">
        <v>2</v>
      </c>
      <c r="H127" s="44" t="s">
        <v>701</v>
      </c>
      <c r="I127" s="45">
        <v>0.82499999999999996</v>
      </c>
      <c r="J127" s="46">
        <v>91.69</v>
      </c>
    </row>
    <row r="128" spans="1:10">
      <c r="A128" s="34" t="s">
        <v>702</v>
      </c>
      <c r="B128" s="35">
        <v>5057</v>
      </c>
      <c r="C128">
        <v>8</v>
      </c>
      <c r="D128" t="s">
        <v>451</v>
      </c>
      <c r="E128">
        <v>50</v>
      </c>
      <c r="F128" t="s">
        <v>452</v>
      </c>
      <c r="G128">
        <v>1</v>
      </c>
      <c r="H128" s="44" t="s">
        <v>703</v>
      </c>
      <c r="I128" s="45">
        <v>0.63</v>
      </c>
      <c r="J128" s="46">
        <v>92.6</v>
      </c>
    </row>
    <row r="129" spans="1:10">
      <c r="A129" s="34" t="s">
        <v>704</v>
      </c>
      <c r="B129" s="35">
        <v>5057</v>
      </c>
      <c r="C129">
        <v>8</v>
      </c>
      <c r="D129" t="s">
        <v>451</v>
      </c>
      <c r="E129">
        <v>50</v>
      </c>
      <c r="F129" t="s">
        <v>452</v>
      </c>
      <c r="G129">
        <v>2</v>
      </c>
      <c r="H129" s="44" t="s">
        <v>705</v>
      </c>
      <c r="I129" s="45">
        <v>0.53500000000000003</v>
      </c>
      <c r="J129" s="46">
        <v>93.23</v>
      </c>
    </row>
    <row r="130" spans="1:10">
      <c r="A130" s="34" t="s">
        <v>706</v>
      </c>
      <c r="B130" s="35">
        <v>5057</v>
      </c>
      <c r="C130">
        <v>8</v>
      </c>
      <c r="D130" t="s">
        <v>451</v>
      </c>
      <c r="E130">
        <v>50</v>
      </c>
      <c r="F130" t="s">
        <v>452</v>
      </c>
      <c r="G130">
        <v>3</v>
      </c>
      <c r="H130" s="44" t="s">
        <v>707</v>
      </c>
      <c r="I130" s="45">
        <v>0.81499999999999995</v>
      </c>
      <c r="J130" s="46">
        <v>93.765000000000001</v>
      </c>
    </row>
    <row r="131" spans="1:10">
      <c r="A131" s="34" t="s">
        <v>708</v>
      </c>
      <c r="B131" s="35">
        <v>5057</v>
      </c>
      <c r="C131">
        <v>8</v>
      </c>
      <c r="D131" t="s">
        <v>451</v>
      </c>
      <c r="E131">
        <v>51</v>
      </c>
      <c r="F131" t="s">
        <v>452</v>
      </c>
      <c r="G131">
        <v>1</v>
      </c>
      <c r="H131" s="44" t="s">
        <v>709</v>
      </c>
      <c r="I131" s="45">
        <v>0.57499999999999996</v>
      </c>
      <c r="J131" s="46">
        <v>94.5</v>
      </c>
    </row>
    <row r="132" spans="1:10">
      <c r="A132" s="34" t="s">
        <v>710</v>
      </c>
      <c r="B132" s="35">
        <v>5057</v>
      </c>
      <c r="C132">
        <v>8</v>
      </c>
      <c r="D132" t="s">
        <v>451</v>
      </c>
      <c r="E132">
        <v>51</v>
      </c>
      <c r="F132" t="s">
        <v>452</v>
      </c>
      <c r="G132">
        <v>2</v>
      </c>
      <c r="H132" s="44" t="s">
        <v>711</v>
      </c>
      <c r="I132" s="45">
        <v>0.65500000000000003</v>
      </c>
      <c r="J132" s="46">
        <v>95.075000000000003</v>
      </c>
    </row>
    <row r="133" spans="1:10">
      <c r="A133" s="34" t="s">
        <v>712</v>
      </c>
      <c r="B133" s="35">
        <v>5057</v>
      </c>
      <c r="C133">
        <v>8</v>
      </c>
      <c r="D133" t="s">
        <v>451</v>
      </c>
      <c r="E133">
        <v>52</v>
      </c>
      <c r="F133" t="s">
        <v>452</v>
      </c>
      <c r="G133">
        <v>1</v>
      </c>
      <c r="H133" s="44" t="s">
        <v>713</v>
      </c>
      <c r="I133" s="45">
        <v>0.80500000000000005</v>
      </c>
      <c r="J133" s="46">
        <v>95.6</v>
      </c>
    </row>
    <row r="134" spans="1:10">
      <c r="A134" s="34" t="s">
        <v>714</v>
      </c>
      <c r="B134" s="35">
        <v>5057</v>
      </c>
      <c r="C134">
        <v>8</v>
      </c>
      <c r="D134" t="s">
        <v>451</v>
      </c>
      <c r="E134">
        <v>52</v>
      </c>
      <c r="F134" t="s">
        <v>452</v>
      </c>
      <c r="G134">
        <v>2</v>
      </c>
      <c r="H134" s="44" t="s">
        <v>715</v>
      </c>
      <c r="I134" s="45">
        <v>0.59</v>
      </c>
      <c r="J134" s="46">
        <v>96.405000000000001</v>
      </c>
    </row>
    <row r="135" spans="1:10">
      <c r="A135" s="34" t="s">
        <v>716</v>
      </c>
      <c r="B135" s="47">
        <v>5057</v>
      </c>
      <c r="C135">
        <v>8</v>
      </c>
      <c r="D135" t="s">
        <v>451</v>
      </c>
      <c r="E135">
        <v>52</v>
      </c>
      <c r="F135" t="s">
        <v>452</v>
      </c>
      <c r="G135">
        <v>3</v>
      </c>
      <c r="H135" s="44" t="s">
        <v>717</v>
      </c>
      <c r="I135" s="45">
        <v>0.84499999999999997</v>
      </c>
      <c r="J135" s="46">
        <v>96.995000000000005</v>
      </c>
    </row>
    <row r="136" spans="1:10">
      <c r="A136" s="34" t="s">
        <v>718</v>
      </c>
      <c r="B136" s="35">
        <v>5057</v>
      </c>
      <c r="C136">
        <v>8</v>
      </c>
      <c r="D136" t="s">
        <v>451</v>
      </c>
      <c r="E136">
        <v>52</v>
      </c>
      <c r="F136" t="s">
        <v>452</v>
      </c>
      <c r="G136">
        <v>4</v>
      </c>
      <c r="H136" s="44" t="s">
        <v>719</v>
      </c>
      <c r="I136" s="45">
        <v>0.96499999999999997</v>
      </c>
      <c r="J136" s="46">
        <v>97.84</v>
      </c>
    </row>
    <row r="137" spans="1:10">
      <c r="A137" s="34" t="s">
        <v>720</v>
      </c>
      <c r="B137" s="35">
        <v>5057</v>
      </c>
      <c r="C137">
        <v>8</v>
      </c>
      <c r="D137" t="s">
        <v>451</v>
      </c>
      <c r="E137">
        <v>53</v>
      </c>
      <c r="F137" t="s">
        <v>452</v>
      </c>
      <c r="G137">
        <v>1</v>
      </c>
      <c r="H137" s="44" t="s">
        <v>721</v>
      </c>
      <c r="I137" s="45">
        <v>0.81499999999999995</v>
      </c>
      <c r="J137" s="46">
        <v>98.6</v>
      </c>
    </row>
    <row r="138" spans="1:10">
      <c r="A138" s="34" t="s">
        <v>722</v>
      </c>
      <c r="B138" s="35">
        <v>5057</v>
      </c>
      <c r="C138">
        <v>8</v>
      </c>
      <c r="D138" t="s">
        <v>451</v>
      </c>
      <c r="E138">
        <v>53</v>
      </c>
      <c r="F138" t="s">
        <v>452</v>
      </c>
      <c r="G138">
        <v>2</v>
      </c>
      <c r="H138" s="44" t="s">
        <v>723</v>
      </c>
      <c r="I138" s="45">
        <v>0.66</v>
      </c>
      <c r="J138" s="46">
        <v>99.415000000000006</v>
      </c>
    </row>
    <row r="139" spans="1:10">
      <c r="A139" s="34" t="s">
        <v>724</v>
      </c>
      <c r="B139" s="35">
        <v>5057</v>
      </c>
      <c r="C139">
        <v>8</v>
      </c>
      <c r="D139" t="s">
        <v>451</v>
      </c>
      <c r="E139">
        <v>53</v>
      </c>
      <c r="F139" t="s">
        <v>452</v>
      </c>
      <c r="G139">
        <v>3</v>
      </c>
      <c r="H139" s="44" t="s">
        <v>725</v>
      </c>
      <c r="I139" s="45">
        <v>0.76500000000000001</v>
      </c>
      <c r="J139" s="46">
        <v>100.075</v>
      </c>
    </row>
    <row r="140" spans="1:10">
      <c r="A140" s="34" t="s">
        <v>726</v>
      </c>
      <c r="B140" s="35">
        <v>5057</v>
      </c>
      <c r="C140">
        <v>8</v>
      </c>
      <c r="D140" t="s">
        <v>451</v>
      </c>
      <c r="E140">
        <v>53</v>
      </c>
      <c r="F140" t="s">
        <v>452</v>
      </c>
      <c r="G140">
        <v>4</v>
      </c>
      <c r="H140" s="44" t="s">
        <v>727</v>
      </c>
      <c r="I140" s="45">
        <v>0.84499999999999997</v>
      </c>
      <c r="J140" s="46">
        <v>100.84</v>
      </c>
    </row>
    <row r="141" spans="1:10">
      <c r="A141" s="34" t="s">
        <v>728</v>
      </c>
      <c r="B141" s="35">
        <v>5057</v>
      </c>
      <c r="C141">
        <v>8</v>
      </c>
      <c r="D141" t="s">
        <v>451</v>
      </c>
      <c r="E141">
        <v>54</v>
      </c>
      <c r="F141" t="s">
        <v>452</v>
      </c>
      <c r="G141">
        <v>1</v>
      </c>
      <c r="H141" s="44" t="s">
        <v>729</v>
      </c>
      <c r="I141" s="45">
        <v>0.64500000000000002</v>
      </c>
      <c r="J141" s="46">
        <v>101.6</v>
      </c>
    </row>
    <row r="142" spans="1:10">
      <c r="A142" s="34" t="s">
        <v>730</v>
      </c>
      <c r="B142" s="35">
        <v>5057</v>
      </c>
      <c r="C142">
        <v>8</v>
      </c>
      <c r="D142" t="s">
        <v>451</v>
      </c>
      <c r="E142">
        <v>54</v>
      </c>
      <c r="F142" t="s">
        <v>452</v>
      </c>
      <c r="G142">
        <v>2</v>
      </c>
      <c r="H142" s="44" t="s">
        <v>731</v>
      </c>
      <c r="I142" s="45">
        <v>0.85</v>
      </c>
      <c r="J142" s="46">
        <v>102.245</v>
      </c>
    </row>
    <row r="143" spans="1:10">
      <c r="A143" s="34" t="s">
        <v>732</v>
      </c>
      <c r="B143" s="35">
        <v>5057</v>
      </c>
      <c r="C143">
        <v>8</v>
      </c>
      <c r="D143" t="s">
        <v>451</v>
      </c>
      <c r="E143">
        <v>54</v>
      </c>
      <c r="F143" t="s">
        <v>452</v>
      </c>
      <c r="G143">
        <v>3</v>
      </c>
      <c r="H143" s="44" t="s">
        <v>733</v>
      </c>
      <c r="I143" s="45">
        <v>0.77</v>
      </c>
      <c r="J143" s="46">
        <v>103.095</v>
      </c>
    </row>
    <row r="144" spans="1:10">
      <c r="A144" s="34" t="s">
        <v>734</v>
      </c>
      <c r="B144" s="35">
        <v>5057</v>
      </c>
      <c r="C144">
        <v>8</v>
      </c>
      <c r="D144" t="s">
        <v>451</v>
      </c>
      <c r="E144">
        <v>54</v>
      </c>
      <c r="F144" t="s">
        <v>452</v>
      </c>
      <c r="G144">
        <v>4</v>
      </c>
      <c r="H144" s="44" t="s">
        <v>735</v>
      </c>
      <c r="I144" s="45">
        <v>0.84499999999999997</v>
      </c>
      <c r="J144" s="46">
        <v>103.86499999999999</v>
      </c>
    </row>
    <row r="145" spans="1:10">
      <c r="A145" s="34" t="s">
        <v>736</v>
      </c>
      <c r="B145" s="35">
        <v>5057</v>
      </c>
      <c r="C145">
        <v>8</v>
      </c>
      <c r="D145" t="s">
        <v>451</v>
      </c>
      <c r="E145">
        <v>55</v>
      </c>
      <c r="F145" t="s">
        <v>452</v>
      </c>
      <c r="G145">
        <v>1</v>
      </c>
      <c r="H145" s="44" t="s">
        <v>737</v>
      </c>
      <c r="I145" s="45">
        <v>0.94499999999999995</v>
      </c>
      <c r="J145" s="46">
        <v>104.6</v>
      </c>
    </row>
    <row r="146" spans="1:10">
      <c r="A146" s="34" t="s">
        <v>738</v>
      </c>
      <c r="B146" s="35">
        <v>5057</v>
      </c>
      <c r="C146">
        <v>8</v>
      </c>
      <c r="D146" t="s">
        <v>451</v>
      </c>
      <c r="E146">
        <v>55</v>
      </c>
      <c r="F146" t="s">
        <v>452</v>
      </c>
      <c r="G146">
        <v>2</v>
      </c>
      <c r="H146" s="44" t="s">
        <v>739</v>
      </c>
      <c r="I146" s="45">
        <v>0.95</v>
      </c>
      <c r="J146" s="46">
        <v>105.545</v>
      </c>
    </row>
    <row r="147" spans="1:10">
      <c r="A147" s="34" t="s">
        <v>740</v>
      </c>
      <c r="B147" s="35">
        <v>5057</v>
      </c>
      <c r="C147">
        <v>8</v>
      </c>
      <c r="D147" t="s">
        <v>451</v>
      </c>
      <c r="E147">
        <v>55</v>
      </c>
      <c r="F147" t="s">
        <v>452</v>
      </c>
      <c r="G147">
        <v>3</v>
      </c>
      <c r="H147" s="44" t="s">
        <v>741</v>
      </c>
      <c r="I147" s="45">
        <v>0.875</v>
      </c>
      <c r="J147" s="46">
        <v>106.495</v>
      </c>
    </row>
    <row r="148" spans="1:10">
      <c r="A148" s="34" t="s">
        <v>742</v>
      </c>
      <c r="B148" s="35">
        <v>5057</v>
      </c>
      <c r="C148">
        <v>8</v>
      </c>
      <c r="D148" t="s">
        <v>451</v>
      </c>
      <c r="E148">
        <v>55</v>
      </c>
      <c r="F148" t="s">
        <v>452</v>
      </c>
      <c r="G148">
        <v>4</v>
      </c>
      <c r="H148" s="44" t="s">
        <v>743</v>
      </c>
      <c r="I148" s="45">
        <v>0.435</v>
      </c>
      <c r="J148" s="46">
        <v>107.37</v>
      </c>
    </row>
    <row r="149" spans="1:10">
      <c r="A149" s="34" t="s">
        <v>744</v>
      </c>
      <c r="B149" s="35">
        <v>5057</v>
      </c>
      <c r="C149">
        <v>8</v>
      </c>
      <c r="D149" t="s">
        <v>451</v>
      </c>
      <c r="E149">
        <v>56</v>
      </c>
      <c r="F149" t="s">
        <v>452</v>
      </c>
      <c r="G149">
        <v>1</v>
      </c>
      <c r="H149" s="44" t="s">
        <v>745</v>
      </c>
      <c r="I149" s="45">
        <v>0.85499999999999998</v>
      </c>
      <c r="J149" s="46">
        <v>107.6</v>
      </c>
    </row>
    <row r="150" spans="1:10">
      <c r="A150" s="34" t="s">
        <v>746</v>
      </c>
      <c r="B150" s="35">
        <v>5057</v>
      </c>
      <c r="C150">
        <v>8</v>
      </c>
      <c r="D150" t="s">
        <v>451</v>
      </c>
      <c r="E150">
        <v>56</v>
      </c>
      <c r="F150" t="s">
        <v>452</v>
      </c>
      <c r="G150">
        <v>2</v>
      </c>
      <c r="H150" s="44" t="s">
        <v>747</v>
      </c>
      <c r="I150" s="45">
        <v>0.83499999999999996</v>
      </c>
      <c r="J150" s="46">
        <v>108.455</v>
      </c>
    </row>
    <row r="151" spans="1:10">
      <c r="A151" s="34" t="s">
        <v>748</v>
      </c>
      <c r="B151" s="47">
        <v>5057</v>
      </c>
      <c r="C151">
        <v>8</v>
      </c>
      <c r="D151" t="s">
        <v>451</v>
      </c>
      <c r="E151">
        <v>56</v>
      </c>
      <c r="F151" t="s">
        <v>452</v>
      </c>
      <c r="G151">
        <v>3</v>
      </c>
      <c r="H151" s="44" t="s">
        <v>749</v>
      </c>
      <c r="I151" s="45">
        <v>0.78</v>
      </c>
      <c r="J151" s="46">
        <v>109.29</v>
      </c>
    </row>
    <row r="152" spans="1:10">
      <c r="A152" s="34" t="s">
        <v>750</v>
      </c>
      <c r="B152" s="35">
        <v>5057</v>
      </c>
      <c r="C152">
        <v>8</v>
      </c>
      <c r="D152" t="s">
        <v>451</v>
      </c>
      <c r="E152">
        <v>56</v>
      </c>
      <c r="F152" t="s">
        <v>452</v>
      </c>
      <c r="G152">
        <v>4</v>
      </c>
      <c r="H152" s="44" t="s">
        <v>751</v>
      </c>
      <c r="I152" s="45">
        <v>0.67</v>
      </c>
      <c r="J152" s="46">
        <v>110.07</v>
      </c>
    </row>
    <row r="153" spans="1:10">
      <c r="A153" s="34" t="s">
        <v>752</v>
      </c>
      <c r="B153" s="35">
        <v>5057</v>
      </c>
      <c r="C153">
        <v>8</v>
      </c>
      <c r="D153" t="s">
        <v>451</v>
      </c>
      <c r="E153">
        <v>57</v>
      </c>
      <c r="F153" t="s">
        <v>452</v>
      </c>
      <c r="G153">
        <v>1</v>
      </c>
      <c r="H153" s="44" t="s">
        <v>753</v>
      </c>
      <c r="I153" s="45">
        <v>0.85</v>
      </c>
      <c r="J153" s="46">
        <v>110.6</v>
      </c>
    </row>
    <row r="154" spans="1:10">
      <c r="A154" s="34" t="s">
        <v>754</v>
      </c>
      <c r="B154" s="35">
        <v>5057</v>
      </c>
      <c r="C154">
        <v>8</v>
      </c>
      <c r="D154" t="s">
        <v>451</v>
      </c>
      <c r="E154">
        <v>57</v>
      </c>
      <c r="F154" t="s">
        <v>452</v>
      </c>
      <c r="G154">
        <v>2</v>
      </c>
      <c r="H154" s="44" t="s">
        <v>755</v>
      </c>
      <c r="I154" s="45">
        <v>0.80500000000000005</v>
      </c>
      <c r="J154" s="46">
        <v>111.45</v>
      </c>
    </row>
    <row r="155" spans="1:10">
      <c r="A155" s="34" t="s">
        <v>756</v>
      </c>
      <c r="B155" s="35">
        <v>5057</v>
      </c>
      <c r="C155">
        <v>8</v>
      </c>
      <c r="D155" t="s">
        <v>451</v>
      </c>
      <c r="E155">
        <v>57</v>
      </c>
      <c r="F155" t="s">
        <v>452</v>
      </c>
      <c r="G155">
        <v>3</v>
      </c>
      <c r="H155" s="44" t="s">
        <v>757</v>
      </c>
      <c r="I155" s="45">
        <v>0.89500000000000002</v>
      </c>
      <c r="J155" s="46">
        <v>112.255</v>
      </c>
    </row>
    <row r="156" spans="1:10">
      <c r="A156" s="34" t="s">
        <v>758</v>
      </c>
      <c r="B156" s="35">
        <v>5057</v>
      </c>
      <c r="C156">
        <v>8</v>
      </c>
      <c r="D156" t="s">
        <v>451</v>
      </c>
      <c r="E156">
        <v>57</v>
      </c>
      <c r="F156" t="s">
        <v>452</v>
      </c>
      <c r="G156">
        <v>4</v>
      </c>
      <c r="H156" s="44" t="s">
        <v>759</v>
      </c>
      <c r="I156" s="45">
        <v>0.76</v>
      </c>
      <c r="J156" s="46">
        <v>113.15</v>
      </c>
    </row>
    <row r="157" spans="1:10">
      <c r="A157" s="34" t="s">
        <v>760</v>
      </c>
      <c r="B157" s="35">
        <v>5057</v>
      </c>
      <c r="C157">
        <v>8</v>
      </c>
      <c r="D157" t="s">
        <v>451</v>
      </c>
      <c r="E157">
        <v>58</v>
      </c>
      <c r="F157" t="s">
        <v>452</v>
      </c>
      <c r="G157">
        <v>1</v>
      </c>
      <c r="H157" s="44" t="s">
        <v>761</v>
      </c>
      <c r="I157" s="45">
        <v>0.82</v>
      </c>
      <c r="J157" s="46">
        <v>113.6</v>
      </c>
    </row>
    <row r="158" spans="1:10">
      <c r="A158" s="34" t="s">
        <v>762</v>
      </c>
      <c r="B158" s="35">
        <v>5057</v>
      </c>
      <c r="C158">
        <v>8</v>
      </c>
      <c r="D158" t="s">
        <v>451</v>
      </c>
      <c r="E158">
        <v>58</v>
      </c>
      <c r="F158" t="s">
        <v>452</v>
      </c>
      <c r="G158">
        <v>2</v>
      </c>
      <c r="H158" s="44" t="s">
        <v>763</v>
      </c>
      <c r="I158" s="45">
        <v>0.83</v>
      </c>
      <c r="J158" s="46">
        <v>114.42</v>
      </c>
    </row>
    <row r="159" spans="1:10">
      <c r="A159" s="34" t="s">
        <v>764</v>
      </c>
      <c r="B159" s="47">
        <v>5057</v>
      </c>
      <c r="C159">
        <v>8</v>
      </c>
      <c r="D159" t="s">
        <v>451</v>
      </c>
      <c r="E159">
        <v>58</v>
      </c>
      <c r="F159" t="s">
        <v>452</v>
      </c>
      <c r="G159">
        <v>3</v>
      </c>
      <c r="H159" s="44" t="s">
        <v>765</v>
      </c>
      <c r="I159" s="45">
        <v>0.93</v>
      </c>
      <c r="J159" s="46">
        <v>115.25</v>
      </c>
    </row>
    <row r="160" spans="1:10">
      <c r="A160" s="34" t="s">
        <v>766</v>
      </c>
      <c r="B160" s="35">
        <v>5057</v>
      </c>
      <c r="C160">
        <v>8</v>
      </c>
      <c r="D160" t="s">
        <v>451</v>
      </c>
      <c r="E160">
        <v>58</v>
      </c>
      <c r="F160" t="s">
        <v>452</v>
      </c>
      <c r="G160">
        <v>4</v>
      </c>
      <c r="H160" s="44" t="s">
        <v>767</v>
      </c>
      <c r="I160" s="45">
        <v>0.52</v>
      </c>
      <c r="J160" s="46">
        <v>116.18</v>
      </c>
    </row>
    <row r="161" spans="1:10">
      <c r="A161" s="34" t="s">
        <v>768</v>
      </c>
      <c r="B161" s="35">
        <v>5057</v>
      </c>
      <c r="C161">
        <v>8</v>
      </c>
      <c r="D161" t="s">
        <v>451</v>
      </c>
      <c r="E161">
        <v>59</v>
      </c>
      <c r="F161" t="s">
        <v>452</v>
      </c>
      <c r="G161">
        <v>1</v>
      </c>
      <c r="H161" s="44" t="s">
        <v>769</v>
      </c>
      <c r="I161" s="45">
        <v>1</v>
      </c>
      <c r="J161" s="46">
        <v>116.6</v>
      </c>
    </row>
    <row r="162" spans="1:10">
      <c r="A162" s="34" t="s">
        <v>770</v>
      </c>
      <c r="B162" s="35">
        <v>5057</v>
      </c>
      <c r="C162">
        <v>8</v>
      </c>
      <c r="D162" t="s">
        <v>451</v>
      </c>
      <c r="E162">
        <v>59</v>
      </c>
      <c r="F162" t="s">
        <v>452</v>
      </c>
      <c r="G162">
        <v>2</v>
      </c>
      <c r="H162" s="44" t="s">
        <v>771</v>
      </c>
      <c r="I162" s="45">
        <v>0.97499999999999998</v>
      </c>
      <c r="J162" s="46">
        <v>117.6</v>
      </c>
    </row>
    <row r="163" spans="1:10">
      <c r="A163" s="34" t="s">
        <v>772</v>
      </c>
      <c r="B163" s="47">
        <v>5057</v>
      </c>
      <c r="C163">
        <v>8</v>
      </c>
      <c r="D163" t="s">
        <v>451</v>
      </c>
      <c r="E163">
        <v>59</v>
      </c>
      <c r="F163" t="s">
        <v>452</v>
      </c>
      <c r="G163">
        <v>3</v>
      </c>
      <c r="H163" s="44" t="s">
        <v>773</v>
      </c>
      <c r="I163" s="45">
        <v>0.745</v>
      </c>
      <c r="J163" s="46">
        <v>118.575</v>
      </c>
    </row>
    <row r="164" spans="1:10">
      <c r="A164" s="34" t="s">
        <v>774</v>
      </c>
      <c r="B164" s="35">
        <v>5057</v>
      </c>
      <c r="C164">
        <v>8</v>
      </c>
      <c r="D164" t="s">
        <v>451</v>
      </c>
      <c r="E164">
        <v>59</v>
      </c>
      <c r="F164" t="s">
        <v>452</v>
      </c>
      <c r="G164">
        <v>4</v>
      </c>
      <c r="H164" s="44" t="s">
        <v>775</v>
      </c>
      <c r="I164" s="45">
        <v>0.55500000000000005</v>
      </c>
      <c r="J164" s="46">
        <v>119.32</v>
      </c>
    </row>
    <row r="165" spans="1:10">
      <c r="A165" s="34" t="s">
        <v>776</v>
      </c>
      <c r="B165" s="35">
        <v>5057</v>
      </c>
      <c r="C165">
        <v>8</v>
      </c>
      <c r="D165" t="s">
        <v>451</v>
      </c>
      <c r="E165">
        <v>60</v>
      </c>
      <c r="F165" t="s">
        <v>452</v>
      </c>
      <c r="G165">
        <v>1</v>
      </c>
      <c r="H165" s="44" t="s">
        <v>777</v>
      </c>
      <c r="I165" s="45">
        <v>0.64500000000000002</v>
      </c>
      <c r="J165" s="46">
        <v>119.6</v>
      </c>
    </row>
    <row r="166" spans="1:10">
      <c r="A166" s="34" t="s">
        <v>778</v>
      </c>
      <c r="B166" s="35">
        <v>5057</v>
      </c>
      <c r="C166">
        <v>8</v>
      </c>
      <c r="D166" t="s">
        <v>451</v>
      </c>
      <c r="E166">
        <v>60</v>
      </c>
      <c r="F166" t="s">
        <v>452</v>
      </c>
      <c r="G166">
        <v>2</v>
      </c>
      <c r="H166" s="44" t="s">
        <v>779</v>
      </c>
      <c r="I166" s="45">
        <v>0.89500000000000002</v>
      </c>
      <c r="J166" s="46">
        <v>120.245</v>
      </c>
    </row>
    <row r="167" spans="1:10">
      <c r="A167" s="34" t="s">
        <v>780</v>
      </c>
      <c r="B167" s="35">
        <v>5057</v>
      </c>
      <c r="C167">
        <v>8</v>
      </c>
      <c r="D167" t="s">
        <v>451</v>
      </c>
      <c r="E167">
        <v>60</v>
      </c>
      <c r="F167" t="s">
        <v>452</v>
      </c>
      <c r="G167">
        <v>3</v>
      </c>
      <c r="H167" s="44" t="s">
        <v>781</v>
      </c>
      <c r="I167" s="45">
        <v>0.755</v>
      </c>
      <c r="J167" s="46">
        <v>121.14</v>
      </c>
    </row>
    <row r="168" spans="1:10">
      <c r="A168" s="34" t="s">
        <v>782</v>
      </c>
      <c r="B168" s="35">
        <v>5057</v>
      </c>
      <c r="C168">
        <v>8</v>
      </c>
      <c r="D168" t="s">
        <v>451</v>
      </c>
      <c r="E168">
        <v>61</v>
      </c>
      <c r="F168" t="s">
        <v>452</v>
      </c>
      <c r="G168">
        <v>1</v>
      </c>
      <c r="H168" s="44" t="s">
        <v>783</v>
      </c>
      <c r="I168" s="45">
        <v>0.79</v>
      </c>
      <c r="J168" s="46">
        <v>121.8</v>
      </c>
    </row>
    <row r="169" spans="1:10">
      <c r="A169" s="34" t="s">
        <v>784</v>
      </c>
      <c r="B169" s="35">
        <v>5057</v>
      </c>
      <c r="C169">
        <v>8</v>
      </c>
      <c r="D169" t="s">
        <v>451</v>
      </c>
      <c r="E169">
        <v>62</v>
      </c>
      <c r="F169" t="s">
        <v>452</v>
      </c>
      <c r="G169">
        <v>1</v>
      </c>
      <c r="H169" s="44" t="s">
        <v>785</v>
      </c>
      <c r="I169" s="45">
        <v>0.76</v>
      </c>
      <c r="J169" s="46">
        <v>122.6</v>
      </c>
    </row>
    <row r="170" spans="1:10">
      <c r="A170" s="34" t="s">
        <v>786</v>
      </c>
      <c r="B170" s="47">
        <v>5057</v>
      </c>
      <c r="C170">
        <v>8</v>
      </c>
      <c r="D170" t="s">
        <v>451</v>
      </c>
      <c r="E170">
        <v>62</v>
      </c>
      <c r="F170" t="s">
        <v>452</v>
      </c>
      <c r="G170">
        <v>2</v>
      </c>
      <c r="H170" s="44" t="s">
        <v>787</v>
      </c>
      <c r="I170" s="45">
        <v>0.98</v>
      </c>
      <c r="J170" s="46">
        <v>123.36</v>
      </c>
    </row>
    <row r="171" spans="1:10">
      <c r="A171" s="34" t="s">
        <v>788</v>
      </c>
      <c r="B171" s="35">
        <v>5057</v>
      </c>
      <c r="C171">
        <v>8</v>
      </c>
      <c r="D171" t="s">
        <v>451</v>
      </c>
      <c r="E171">
        <v>62</v>
      </c>
      <c r="F171" t="s">
        <v>452</v>
      </c>
      <c r="G171">
        <v>3</v>
      </c>
      <c r="H171" s="44" t="s">
        <v>789</v>
      </c>
      <c r="I171" s="45">
        <v>0.73499999999999999</v>
      </c>
      <c r="J171" s="46">
        <v>124.34</v>
      </c>
    </row>
    <row r="172" spans="1:10">
      <c r="A172" s="34" t="s">
        <v>790</v>
      </c>
      <c r="B172" s="35">
        <v>5057</v>
      </c>
      <c r="C172">
        <v>8</v>
      </c>
      <c r="D172" t="s">
        <v>451</v>
      </c>
      <c r="E172">
        <v>62</v>
      </c>
      <c r="F172" t="s">
        <v>452</v>
      </c>
      <c r="G172">
        <v>4</v>
      </c>
      <c r="H172" s="44" t="s">
        <v>791</v>
      </c>
      <c r="I172" s="45">
        <v>0.69499999999999995</v>
      </c>
      <c r="J172" s="46">
        <v>125.075</v>
      </c>
    </row>
    <row r="173" spans="1:10">
      <c r="A173" s="34" t="s">
        <v>792</v>
      </c>
      <c r="B173" s="35">
        <v>5057</v>
      </c>
      <c r="C173">
        <v>8</v>
      </c>
      <c r="D173" t="s">
        <v>451</v>
      </c>
      <c r="E173">
        <v>63</v>
      </c>
      <c r="F173" t="s">
        <v>452</v>
      </c>
      <c r="G173">
        <v>1</v>
      </c>
      <c r="H173" s="44" t="s">
        <v>793</v>
      </c>
      <c r="I173" s="45">
        <v>0.57499999999999996</v>
      </c>
      <c r="J173" s="46">
        <v>125.6</v>
      </c>
    </row>
    <row r="174" spans="1:10">
      <c r="A174" s="34" t="s">
        <v>794</v>
      </c>
      <c r="B174" s="35">
        <v>5057</v>
      </c>
      <c r="C174">
        <v>8</v>
      </c>
      <c r="D174" t="s">
        <v>451</v>
      </c>
      <c r="E174">
        <v>63</v>
      </c>
      <c r="F174" t="s">
        <v>452</v>
      </c>
      <c r="G174">
        <v>2</v>
      </c>
      <c r="H174" s="44" t="s">
        <v>795</v>
      </c>
      <c r="I174" s="45">
        <v>0.74</v>
      </c>
      <c r="J174" s="46">
        <v>126.175</v>
      </c>
    </row>
    <row r="175" spans="1:10">
      <c r="A175" s="34" t="s">
        <v>796</v>
      </c>
      <c r="B175" s="35">
        <v>5057</v>
      </c>
      <c r="C175">
        <v>8</v>
      </c>
      <c r="D175" t="s">
        <v>451</v>
      </c>
      <c r="E175">
        <v>63</v>
      </c>
      <c r="F175" t="s">
        <v>452</v>
      </c>
      <c r="G175">
        <v>3</v>
      </c>
      <c r="H175" s="44" t="s">
        <v>797</v>
      </c>
      <c r="I175" s="45">
        <v>0.75</v>
      </c>
      <c r="J175" s="46">
        <v>126.91500000000001</v>
      </c>
    </row>
    <row r="176" spans="1:10">
      <c r="A176" s="34" t="s">
        <v>798</v>
      </c>
      <c r="B176" s="35">
        <v>5057</v>
      </c>
      <c r="C176">
        <v>8</v>
      </c>
      <c r="D176" t="s">
        <v>451</v>
      </c>
      <c r="E176">
        <v>63</v>
      </c>
      <c r="F176" t="s">
        <v>452</v>
      </c>
      <c r="G176">
        <v>4</v>
      </c>
      <c r="H176" s="44" t="s">
        <v>799</v>
      </c>
      <c r="I176" s="45">
        <v>0.93</v>
      </c>
      <c r="J176" s="46">
        <v>127.66500000000001</v>
      </c>
    </row>
    <row r="177" spans="1:10">
      <c r="A177" s="34" t="s">
        <v>800</v>
      </c>
      <c r="B177" s="35">
        <v>5057</v>
      </c>
      <c r="C177">
        <v>8</v>
      </c>
      <c r="D177" t="s">
        <v>451</v>
      </c>
      <c r="E177">
        <v>64</v>
      </c>
      <c r="F177" t="s">
        <v>452</v>
      </c>
      <c r="G177">
        <v>1</v>
      </c>
      <c r="H177" s="44" t="s">
        <v>801</v>
      </c>
      <c r="I177" s="45">
        <v>0.9</v>
      </c>
      <c r="J177" s="46">
        <v>128.6</v>
      </c>
    </row>
    <row r="178" spans="1:10">
      <c r="A178" s="34" t="s">
        <v>802</v>
      </c>
      <c r="B178" s="35">
        <v>5057</v>
      </c>
      <c r="C178">
        <v>8</v>
      </c>
      <c r="D178" t="s">
        <v>451</v>
      </c>
      <c r="E178">
        <v>64</v>
      </c>
      <c r="F178" t="s">
        <v>452</v>
      </c>
      <c r="G178">
        <v>2</v>
      </c>
      <c r="H178" s="44" t="s">
        <v>803</v>
      </c>
      <c r="I178" s="45">
        <v>0.9</v>
      </c>
      <c r="J178" s="46">
        <v>129.5</v>
      </c>
    </row>
    <row r="179" spans="1:10">
      <c r="A179" s="34" t="s">
        <v>804</v>
      </c>
      <c r="B179" s="35">
        <v>5057</v>
      </c>
      <c r="C179">
        <v>8</v>
      </c>
      <c r="D179" t="s">
        <v>451</v>
      </c>
      <c r="E179">
        <v>65</v>
      </c>
      <c r="F179" t="s">
        <v>452</v>
      </c>
      <c r="G179">
        <v>1</v>
      </c>
      <c r="H179" s="44" t="s">
        <v>805</v>
      </c>
      <c r="I179" s="45">
        <v>0.36</v>
      </c>
      <c r="J179" s="46">
        <v>130.30000000000001</v>
      </c>
    </row>
    <row r="180" spans="1:10">
      <c r="A180" s="34" t="s">
        <v>806</v>
      </c>
      <c r="B180" s="35">
        <v>5057</v>
      </c>
      <c r="C180">
        <v>8</v>
      </c>
      <c r="D180" t="s">
        <v>451</v>
      </c>
      <c r="E180">
        <v>65</v>
      </c>
      <c r="F180" t="s">
        <v>452</v>
      </c>
      <c r="G180">
        <v>2</v>
      </c>
      <c r="H180" s="44" t="s">
        <v>807</v>
      </c>
      <c r="I180" s="45">
        <v>0.92500000000000004</v>
      </c>
      <c r="J180" s="46">
        <v>130.66</v>
      </c>
    </row>
    <row r="181" spans="1:10">
      <c r="A181" s="34" t="s">
        <v>808</v>
      </c>
      <c r="B181" s="35">
        <v>5057</v>
      </c>
      <c r="C181">
        <v>8</v>
      </c>
      <c r="D181" t="s">
        <v>451</v>
      </c>
      <c r="E181">
        <v>66</v>
      </c>
      <c r="F181" t="s">
        <v>452</v>
      </c>
      <c r="G181">
        <v>1</v>
      </c>
      <c r="H181" s="44" t="s">
        <v>809</v>
      </c>
      <c r="I181" s="45">
        <v>0.39</v>
      </c>
      <c r="J181" s="46">
        <v>131.6</v>
      </c>
    </row>
    <row r="182" spans="1:10">
      <c r="A182" s="34" t="s">
        <v>810</v>
      </c>
      <c r="B182" s="35">
        <v>5057</v>
      </c>
      <c r="C182">
        <v>8</v>
      </c>
      <c r="D182" t="s">
        <v>451</v>
      </c>
      <c r="E182">
        <v>67</v>
      </c>
      <c r="F182" t="s">
        <v>452</v>
      </c>
      <c r="G182">
        <v>1</v>
      </c>
      <c r="H182" s="44" t="s">
        <v>811</v>
      </c>
      <c r="I182" s="45">
        <v>0.81</v>
      </c>
      <c r="J182" s="46">
        <v>131.6</v>
      </c>
    </row>
    <row r="183" spans="1:10">
      <c r="A183" s="34" t="s">
        <v>812</v>
      </c>
      <c r="B183" s="47">
        <v>5057</v>
      </c>
      <c r="C183">
        <v>8</v>
      </c>
      <c r="D183" t="s">
        <v>451</v>
      </c>
      <c r="E183">
        <v>67</v>
      </c>
      <c r="F183" t="s">
        <v>452</v>
      </c>
      <c r="G183">
        <v>2</v>
      </c>
      <c r="H183" s="44" t="s">
        <v>813</v>
      </c>
      <c r="I183" s="45">
        <v>0.90500000000000003</v>
      </c>
      <c r="J183" s="46">
        <v>132.41</v>
      </c>
    </row>
    <row r="184" spans="1:10">
      <c r="A184" s="34" t="s">
        <v>814</v>
      </c>
      <c r="B184" s="35">
        <v>5057</v>
      </c>
      <c r="C184">
        <v>8</v>
      </c>
      <c r="D184" t="s">
        <v>451</v>
      </c>
      <c r="E184">
        <v>67</v>
      </c>
      <c r="F184" t="s">
        <v>452</v>
      </c>
      <c r="G184">
        <v>3</v>
      </c>
      <c r="H184" s="44" t="s">
        <v>815</v>
      </c>
      <c r="I184" s="45">
        <v>0.97</v>
      </c>
      <c r="J184" s="46">
        <v>133.315</v>
      </c>
    </row>
    <row r="185" spans="1:10">
      <c r="A185" s="34" t="s">
        <v>816</v>
      </c>
      <c r="B185" s="35">
        <v>5057</v>
      </c>
      <c r="C185">
        <v>8</v>
      </c>
      <c r="D185" t="s">
        <v>451</v>
      </c>
      <c r="E185">
        <v>67</v>
      </c>
      <c r="F185" t="s">
        <v>452</v>
      </c>
      <c r="G185">
        <v>4</v>
      </c>
      <c r="H185" s="44" t="s">
        <v>817</v>
      </c>
      <c r="I185" s="45">
        <v>0.44</v>
      </c>
      <c r="J185" s="46">
        <v>134.285</v>
      </c>
    </row>
    <row r="186" spans="1:10">
      <c r="A186" s="34" t="s">
        <v>818</v>
      </c>
      <c r="B186" s="35">
        <v>5057</v>
      </c>
      <c r="C186">
        <v>8</v>
      </c>
      <c r="D186" t="s">
        <v>451</v>
      </c>
      <c r="E186">
        <v>68</v>
      </c>
      <c r="F186" t="s">
        <v>452</v>
      </c>
      <c r="G186">
        <v>1</v>
      </c>
      <c r="H186" s="44" t="s">
        <v>819</v>
      </c>
      <c r="I186" s="45">
        <v>0.93</v>
      </c>
      <c r="J186" s="46">
        <v>134.6</v>
      </c>
    </row>
    <row r="187" spans="1:10">
      <c r="A187" s="34" t="s">
        <v>820</v>
      </c>
      <c r="B187" s="35">
        <v>5057</v>
      </c>
      <c r="C187">
        <v>8</v>
      </c>
      <c r="D187" t="s">
        <v>451</v>
      </c>
      <c r="E187">
        <v>68</v>
      </c>
      <c r="F187" t="s">
        <v>452</v>
      </c>
      <c r="G187">
        <v>2</v>
      </c>
      <c r="H187" s="44" t="s">
        <v>821</v>
      </c>
      <c r="I187" s="45">
        <v>0.98499999999999999</v>
      </c>
      <c r="J187" s="46">
        <v>135.53</v>
      </c>
    </row>
    <row r="188" spans="1:10">
      <c r="A188" s="34" t="s">
        <v>822</v>
      </c>
      <c r="B188" s="35">
        <v>5057</v>
      </c>
      <c r="C188">
        <v>8</v>
      </c>
      <c r="D188" t="s">
        <v>451</v>
      </c>
      <c r="E188">
        <v>68</v>
      </c>
      <c r="F188" t="s">
        <v>452</v>
      </c>
      <c r="G188">
        <v>3</v>
      </c>
      <c r="H188" s="44" t="s">
        <v>823</v>
      </c>
      <c r="I188" s="45">
        <v>0.95</v>
      </c>
      <c r="J188" s="46">
        <v>136.51499999999999</v>
      </c>
    </row>
    <row r="189" spans="1:10">
      <c r="A189" s="34" t="s">
        <v>824</v>
      </c>
      <c r="B189" s="35">
        <v>5057</v>
      </c>
      <c r="C189">
        <v>8</v>
      </c>
      <c r="D189" t="s">
        <v>451</v>
      </c>
      <c r="E189">
        <v>68</v>
      </c>
      <c r="F189" t="s">
        <v>452</v>
      </c>
      <c r="G189">
        <v>4</v>
      </c>
      <c r="H189" s="44" t="s">
        <v>825</v>
      </c>
      <c r="I189" s="45">
        <v>0.23</v>
      </c>
      <c r="J189" s="46">
        <v>137.465</v>
      </c>
    </row>
    <row r="190" spans="1:10">
      <c r="A190" s="34" t="s">
        <v>826</v>
      </c>
      <c r="B190" s="35">
        <v>5057</v>
      </c>
      <c r="C190">
        <v>8</v>
      </c>
      <c r="D190" t="s">
        <v>451</v>
      </c>
      <c r="E190">
        <v>69</v>
      </c>
      <c r="F190" t="s">
        <v>452</v>
      </c>
      <c r="G190">
        <v>1</v>
      </c>
      <c r="H190" s="44" t="s">
        <v>827</v>
      </c>
      <c r="I190" s="45">
        <v>0.85499999999999998</v>
      </c>
      <c r="J190" s="46">
        <v>137.6</v>
      </c>
    </row>
    <row r="191" spans="1:10">
      <c r="A191" s="34" t="s">
        <v>828</v>
      </c>
      <c r="B191" s="35">
        <v>5057</v>
      </c>
      <c r="C191">
        <v>8</v>
      </c>
      <c r="D191" t="s">
        <v>451</v>
      </c>
      <c r="E191">
        <v>69</v>
      </c>
      <c r="F191" t="s">
        <v>452</v>
      </c>
      <c r="G191">
        <v>2</v>
      </c>
      <c r="H191" s="44" t="s">
        <v>829</v>
      </c>
      <c r="I191" s="45">
        <v>0.63</v>
      </c>
      <c r="J191" s="46">
        <v>138.45500000000001</v>
      </c>
    </row>
    <row r="192" spans="1:10">
      <c r="A192" s="34" t="s">
        <v>830</v>
      </c>
      <c r="B192" s="35">
        <v>5057</v>
      </c>
      <c r="C192">
        <v>8</v>
      </c>
      <c r="D192" t="s">
        <v>451</v>
      </c>
      <c r="E192">
        <v>69</v>
      </c>
      <c r="F192" t="s">
        <v>452</v>
      </c>
      <c r="G192">
        <v>3</v>
      </c>
      <c r="H192" s="44" t="s">
        <v>831</v>
      </c>
      <c r="I192" s="45">
        <v>0.93</v>
      </c>
      <c r="J192" s="46">
        <v>139.08500000000001</v>
      </c>
    </row>
    <row r="193" spans="1:10">
      <c r="A193" s="34" t="s">
        <v>832</v>
      </c>
      <c r="B193" s="35">
        <v>5057</v>
      </c>
      <c r="C193">
        <v>8</v>
      </c>
      <c r="D193" t="s">
        <v>451</v>
      </c>
      <c r="E193">
        <v>69</v>
      </c>
      <c r="F193" t="s">
        <v>452</v>
      </c>
      <c r="G193">
        <v>4</v>
      </c>
      <c r="H193" s="44" t="s">
        <v>833</v>
      </c>
      <c r="I193" s="45">
        <v>0.68500000000000005</v>
      </c>
      <c r="J193" s="46">
        <v>140.01499999999999</v>
      </c>
    </row>
    <row r="194" spans="1:10">
      <c r="A194" s="34" t="s">
        <v>834</v>
      </c>
      <c r="B194" s="35">
        <v>5057</v>
      </c>
      <c r="C194">
        <v>8</v>
      </c>
      <c r="D194" t="s">
        <v>451</v>
      </c>
      <c r="E194">
        <v>70</v>
      </c>
      <c r="F194" t="s">
        <v>452</v>
      </c>
      <c r="G194">
        <v>1</v>
      </c>
      <c r="H194" s="44" t="s">
        <v>835</v>
      </c>
      <c r="I194" s="45">
        <v>0.91500000000000004</v>
      </c>
      <c r="J194" s="46">
        <v>140.6</v>
      </c>
    </row>
    <row r="195" spans="1:10">
      <c r="A195" s="34" t="s">
        <v>836</v>
      </c>
      <c r="B195" s="47">
        <v>5057</v>
      </c>
      <c r="C195">
        <v>8</v>
      </c>
      <c r="D195" t="s">
        <v>451</v>
      </c>
      <c r="E195">
        <v>70</v>
      </c>
      <c r="F195" t="s">
        <v>452</v>
      </c>
      <c r="G195">
        <v>2</v>
      </c>
      <c r="H195" s="44" t="s">
        <v>837</v>
      </c>
      <c r="I195" s="45">
        <v>0.93</v>
      </c>
      <c r="J195" s="46">
        <v>141.51499999999999</v>
      </c>
    </row>
    <row r="196" spans="1:10">
      <c r="A196" s="34" t="s">
        <v>838</v>
      </c>
      <c r="B196" s="47">
        <v>5057</v>
      </c>
      <c r="C196">
        <v>8</v>
      </c>
      <c r="D196" t="s">
        <v>451</v>
      </c>
      <c r="E196">
        <v>70</v>
      </c>
      <c r="F196" t="s">
        <v>452</v>
      </c>
      <c r="G196">
        <v>3</v>
      </c>
      <c r="H196" s="44" t="s">
        <v>839</v>
      </c>
      <c r="I196" s="45">
        <v>0.65500000000000003</v>
      </c>
      <c r="J196" s="46">
        <v>142.44499999999999</v>
      </c>
    </row>
    <row r="197" spans="1:10">
      <c r="A197" s="34" t="s">
        <v>840</v>
      </c>
      <c r="B197" s="35">
        <v>5057</v>
      </c>
      <c r="C197">
        <v>8</v>
      </c>
      <c r="D197" t="s">
        <v>451</v>
      </c>
      <c r="E197">
        <v>70</v>
      </c>
      <c r="F197" t="s">
        <v>452</v>
      </c>
      <c r="G197">
        <v>4</v>
      </c>
      <c r="H197" s="44" t="s">
        <v>841</v>
      </c>
      <c r="I197" s="45">
        <v>0.56000000000000005</v>
      </c>
      <c r="J197" s="46">
        <v>143.1</v>
      </c>
    </row>
    <row r="198" spans="1:10">
      <c r="A198" s="34" t="s">
        <v>842</v>
      </c>
      <c r="B198" s="47">
        <v>5057</v>
      </c>
      <c r="C198">
        <v>8</v>
      </c>
      <c r="D198" t="s">
        <v>451</v>
      </c>
      <c r="E198">
        <v>71</v>
      </c>
      <c r="F198" t="s">
        <v>452</v>
      </c>
      <c r="G198">
        <v>1</v>
      </c>
      <c r="H198" s="44" t="s">
        <v>843</v>
      </c>
      <c r="I198" s="45">
        <v>0.7</v>
      </c>
      <c r="J198" s="46">
        <v>143.6</v>
      </c>
    </row>
    <row r="199" spans="1:10">
      <c r="A199" s="34" t="s">
        <v>844</v>
      </c>
      <c r="B199" s="35">
        <v>5057</v>
      </c>
      <c r="C199">
        <v>8</v>
      </c>
      <c r="D199" t="s">
        <v>451</v>
      </c>
      <c r="E199">
        <v>71</v>
      </c>
      <c r="F199" t="s">
        <v>452</v>
      </c>
      <c r="G199">
        <v>2</v>
      </c>
      <c r="H199" s="44" t="s">
        <v>845</v>
      </c>
      <c r="I199" s="45">
        <v>0.77</v>
      </c>
      <c r="J199" s="46">
        <v>144.30000000000001</v>
      </c>
    </row>
    <row r="200" spans="1:10">
      <c r="A200" s="34" t="s">
        <v>846</v>
      </c>
      <c r="B200" s="35">
        <v>5057</v>
      </c>
      <c r="C200">
        <v>8</v>
      </c>
      <c r="D200" t="s">
        <v>451</v>
      </c>
      <c r="E200">
        <v>71</v>
      </c>
      <c r="F200" t="s">
        <v>452</v>
      </c>
      <c r="G200">
        <v>3</v>
      </c>
      <c r="H200" s="44" t="s">
        <v>847</v>
      </c>
      <c r="I200" s="45">
        <v>0.85</v>
      </c>
      <c r="J200" s="46">
        <v>145.07</v>
      </c>
    </row>
    <row r="201" spans="1:10">
      <c r="A201" s="34" t="s">
        <v>848</v>
      </c>
      <c r="B201" s="35">
        <v>5057</v>
      </c>
      <c r="C201">
        <v>8</v>
      </c>
      <c r="D201" t="s">
        <v>451</v>
      </c>
      <c r="E201">
        <v>71</v>
      </c>
      <c r="F201" t="s">
        <v>452</v>
      </c>
      <c r="G201">
        <v>4</v>
      </c>
      <c r="H201" s="44" t="s">
        <v>849</v>
      </c>
      <c r="I201" s="45">
        <v>0.78</v>
      </c>
      <c r="J201" s="46">
        <v>145.91999999999999</v>
      </c>
    </row>
    <row r="202" spans="1:10">
      <c r="A202" s="34" t="s">
        <v>850</v>
      </c>
      <c r="B202" s="35">
        <v>5057</v>
      </c>
      <c r="C202">
        <v>8</v>
      </c>
      <c r="D202" t="s">
        <v>451</v>
      </c>
      <c r="E202">
        <v>72</v>
      </c>
      <c r="F202" t="s">
        <v>452</v>
      </c>
      <c r="G202">
        <v>1</v>
      </c>
      <c r="H202" s="44" t="s">
        <v>851</v>
      </c>
      <c r="I202" s="45">
        <v>0.83499999999999996</v>
      </c>
      <c r="J202" s="46">
        <v>146.6</v>
      </c>
    </row>
    <row r="203" spans="1:10">
      <c r="A203" s="34" t="s">
        <v>852</v>
      </c>
      <c r="B203" s="35">
        <v>5057</v>
      </c>
      <c r="C203">
        <v>8</v>
      </c>
      <c r="D203" t="s">
        <v>451</v>
      </c>
      <c r="E203">
        <v>72</v>
      </c>
      <c r="F203" t="s">
        <v>452</v>
      </c>
      <c r="G203">
        <v>2</v>
      </c>
      <c r="H203" s="44" t="s">
        <v>853</v>
      </c>
      <c r="I203" s="45">
        <v>0.64</v>
      </c>
      <c r="J203" s="46">
        <v>147.435</v>
      </c>
    </row>
    <row r="204" spans="1:10">
      <c r="A204" s="34" t="s">
        <v>854</v>
      </c>
      <c r="B204" s="35">
        <v>5057</v>
      </c>
      <c r="C204">
        <v>8</v>
      </c>
      <c r="D204" t="s">
        <v>451</v>
      </c>
      <c r="E204">
        <v>72</v>
      </c>
      <c r="F204" t="s">
        <v>452</v>
      </c>
      <c r="G204">
        <v>3</v>
      </c>
      <c r="H204" s="44" t="s">
        <v>855</v>
      </c>
      <c r="I204" s="45">
        <v>0.90500000000000003</v>
      </c>
      <c r="J204" s="46">
        <v>148.07499999999999</v>
      </c>
    </row>
    <row r="205" spans="1:10">
      <c r="A205" s="34" t="s">
        <v>856</v>
      </c>
      <c r="B205" s="35">
        <v>5057</v>
      </c>
      <c r="C205">
        <v>8</v>
      </c>
      <c r="D205" t="s">
        <v>451</v>
      </c>
      <c r="E205">
        <v>72</v>
      </c>
      <c r="F205" t="s">
        <v>452</v>
      </c>
      <c r="G205">
        <v>4</v>
      </c>
      <c r="H205" s="44" t="s">
        <v>857</v>
      </c>
      <c r="I205" s="45">
        <v>0.84499999999999997</v>
      </c>
      <c r="J205" s="46">
        <v>148.97999999999999</v>
      </c>
    </row>
    <row r="206" spans="1:10">
      <c r="A206" s="34" t="s">
        <v>858</v>
      </c>
      <c r="B206" s="35">
        <v>5057</v>
      </c>
      <c r="C206">
        <v>8</v>
      </c>
      <c r="D206" t="s">
        <v>451</v>
      </c>
      <c r="E206">
        <v>72</v>
      </c>
      <c r="F206" t="s">
        <v>452</v>
      </c>
      <c r="G206">
        <v>5</v>
      </c>
      <c r="H206" s="44" t="s">
        <v>859</v>
      </c>
      <c r="I206" s="45">
        <v>0.29499999999999998</v>
      </c>
      <c r="J206" s="46">
        <v>149.82499999999999</v>
      </c>
    </row>
    <row r="207" spans="1:10">
      <c r="A207" s="34" t="s">
        <v>860</v>
      </c>
      <c r="B207" s="35">
        <v>5057</v>
      </c>
      <c r="C207">
        <v>8</v>
      </c>
      <c r="D207" t="s">
        <v>451</v>
      </c>
      <c r="E207">
        <v>73</v>
      </c>
      <c r="F207" t="s">
        <v>452</v>
      </c>
      <c r="G207">
        <v>1</v>
      </c>
      <c r="H207" s="44" t="s">
        <v>861</v>
      </c>
      <c r="I207" s="45">
        <v>0.85499999999999998</v>
      </c>
      <c r="J207" s="46">
        <v>149.6</v>
      </c>
    </row>
    <row r="208" spans="1:10">
      <c r="A208" s="34" t="s">
        <v>862</v>
      </c>
      <c r="B208" s="35">
        <v>5057</v>
      </c>
      <c r="C208">
        <v>8</v>
      </c>
      <c r="D208" t="s">
        <v>451</v>
      </c>
      <c r="E208">
        <v>73</v>
      </c>
      <c r="F208" t="s">
        <v>452</v>
      </c>
      <c r="G208">
        <v>2</v>
      </c>
      <c r="H208" s="44" t="s">
        <v>863</v>
      </c>
      <c r="I208" s="45">
        <v>0.82499999999999996</v>
      </c>
      <c r="J208" s="46">
        <v>150.45500000000001</v>
      </c>
    </row>
    <row r="209" spans="1:10">
      <c r="A209" s="34" t="s">
        <v>864</v>
      </c>
      <c r="B209" s="35">
        <v>5057</v>
      </c>
      <c r="C209">
        <v>8</v>
      </c>
      <c r="D209" t="s">
        <v>451</v>
      </c>
      <c r="E209">
        <v>73</v>
      </c>
      <c r="F209" t="s">
        <v>452</v>
      </c>
      <c r="G209">
        <v>3</v>
      </c>
      <c r="H209" s="44" t="s">
        <v>865</v>
      </c>
      <c r="I209" s="45">
        <v>0.92500000000000004</v>
      </c>
      <c r="J209" s="46">
        <v>151.28</v>
      </c>
    </row>
    <row r="210" spans="1:10">
      <c r="A210" s="34" t="s">
        <v>866</v>
      </c>
      <c r="B210" s="47">
        <v>5057</v>
      </c>
      <c r="C210">
        <v>8</v>
      </c>
      <c r="D210" t="s">
        <v>451</v>
      </c>
      <c r="E210">
        <v>73</v>
      </c>
      <c r="F210" t="s">
        <v>452</v>
      </c>
      <c r="G210">
        <v>4</v>
      </c>
      <c r="H210" s="44" t="s">
        <v>867</v>
      </c>
      <c r="I210" s="45">
        <v>0.63500000000000001</v>
      </c>
      <c r="J210" s="46">
        <v>152.20500000000001</v>
      </c>
    </row>
    <row r="211" spans="1:10">
      <c r="A211" s="34" t="s">
        <v>868</v>
      </c>
      <c r="B211" s="47">
        <v>5057</v>
      </c>
      <c r="C211">
        <v>8</v>
      </c>
      <c r="D211" t="s">
        <v>451</v>
      </c>
      <c r="E211">
        <v>74</v>
      </c>
      <c r="F211" t="s">
        <v>452</v>
      </c>
      <c r="G211">
        <v>1</v>
      </c>
      <c r="H211" s="44" t="s">
        <v>869</v>
      </c>
      <c r="I211" s="45">
        <v>0.82499999999999996</v>
      </c>
      <c r="J211" s="46">
        <v>152.6</v>
      </c>
    </row>
    <row r="212" spans="1:10">
      <c r="A212" s="34" t="s">
        <v>870</v>
      </c>
      <c r="B212" s="35">
        <v>5057</v>
      </c>
      <c r="C212">
        <v>8</v>
      </c>
      <c r="D212" t="s">
        <v>451</v>
      </c>
      <c r="E212">
        <v>74</v>
      </c>
      <c r="F212" t="s">
        <v>452</v>
      </c>
      <c r="G212">
        <v>2</v>
      </c>
      <c r="H212" s="44" t="s">
        <v>871</v>
      </c>
      <c r="I212" s="45">
        <v>0.48</v>
      </c>
      <c r="J212" s="46">
        <v>153.42500000000001</v>
      </c>
    </row>
    <row r="213" spans="1:10">
      <c r="A213" s="34" t="s">
        <v>872</v>
      </c>
      <c r="B213" s="47">
        <v>5057</v>
      </c>
      <c r="C213">
        <v>8</v>
      </c>
      <c r="D213" t="s">
        <v>451</v>
      </c>
      <c r="E213">
        <v>74</v>
      </c>
      <c r="F213" t="s">
        <v>452</v>
      </c>
      <c r="G213">
        <v>3</v>
      </c>
      <c r="H213" s="44" t="s">
        <v>873</v>
      </c>
      <c r="I213" s="45">
        <v>0.85</v>
      </c>
      <c r="J213" s="46">
        <v>153.905</v>
      </c>
    </row>
    <row r="214" spans="1:10">
      <c r="A214" s="34" t="s">
        <v>874</v>
      </c>
      <c r="B214" s="35">
        <v>5057</v>
      </c>
      <c r="C214">
        <v>8</v>
      </c>
      <c r="D214" t="s">
        <v>451</v>
      </c>
      <c r="E214">
        <v>74</v>
      </c>
      <c r="F214" t="s">
        <v>452</v>
      </c>
      <c r="G214">
        <v>4</v>
      </c>
      <c r="H214" s="44" t="s">
        <v>875</v>
      </c>
      <c r="I214" s="45">
        <v>0.93</v>
      </c>
      <c r="J214" s="46">
        <v>154.755</v>
      </c>
    </row>
    <row r="215" spans="1:10">
      <c r="A215" s="34" t="s">
        <v>876</v>
      </c>
      <c r="B215" s="35">
        <v>5057</v>
      </c>
      <c r="C215">
        <v>8</v>
      </c>
      <c r="D215" t="s">
        <v>451</v>
      </c>
      <c r="E215">
        <v>75</v>
      </c>
      <c r="F215" t="s">
        <v>452</v>
      </c>
      <c r="G215">
        <v>1</v>
      </c>
      <c r="H215" s="44" t="s">
        <v>877</v>
      </c>
      <c r="I215" s="45">
        <v>0.72499999999999998</v>
      </c>
      <c r="J215" s="46">
        <v>155.6</v>
      </c>
    </row>
    <row r="216" spans="1:10">
      <c r="A216" s="34" t="s">
        <v>878</v>
      </c>
      <c r="B216" s="35">
        <v>5057</v>
      </c>
      <c r="C216">
        <v>8</v>
      </c>
      <c r="D216" t="s">
        <v>451</v>
      </c>
      <c r="E216">
        <v>75</v>
      </c>
      <c r="F216" t="s">
        <v>452</v>
      </c>
      <c r="G216">
        <v>2</v>
      </c>
      <c r="H216" s="44" t="s">
        <v>879</v>
      </c>
      <c r="I216" s="45">
        <v>0.755</v>
      </c>
      <c r="J216" s="46">
        <v>156.32499999999999</v>
      </c>
    </row>
    <row r="217" spans="1:10">
      <c r="A217" s="34" t="s">
        <v>880</v>
      </c>
      <c r="B217" s="47">
        <v>5057</v>
      </c>
      <c r="C217">
        <v>8</v>
      </c>
      <c r="D217" t="s">
        <v>451</v>
      </c>
      <c r="E217">
        <v>75</v>
      </c>
      <c r="F217" t="s">
        <v>452</v>
      </c>
      <c r="G217">
        <v>3</v>
      </c>
      <c r="H217" s="44" t="s">
        <v>881</v>
      </c>
      <c r="I217" s="45">
        <v>0.96</v>
      </c>
      <c r="J217" s="46">
        <v>157.08000000000001</v>
      </c>
    </row>
    <row r="218" spans="1:10">
      <c r="A218" s="34" t="s">
        <v>882</v>
      </c>
      <c r="B218" s="35">
        <v>5057</v>
      </c>
      <c r="C218">
        <v>8</v>
      </c>
      <c r="D218" t="s">
        <v>451</v>
      </c>
      <c r="E218">
        <v>75</v>
      </c>
      <c r="F218" t="s">
        <v>452</v>
      </c>
      <c r="G218">
        <v>4</v>
      </c>
      <c r="H218" s="44" t="s">
        <v>883</v>
      </c>
      <c r="I218" s="45">
        <v>0.71499999999999997</v>
      </c>
      <c r="J218" s="46">
        <v>158.04</v>
      </c>
    </row>
    <row r="219" spans="1:10">
      <c r="A219" s="34" t="s">
        <v>884</v>
      </c>
      <c r="B219" s="35">
        <v>5057</v>
      </c>
      <c r="C219">
        <v>8</v>
      </c>
      <c r="D219" t="s">
        <v>451</v>
      </c>
      <c r="E219">
        <v>76</v>
      </c>
      <c r="F219" t="s">
        <v>452</v>
      </c>
      <c r="G219">
        <v>1</v>
      </c>
      <c r="H219" s="44" t="s">
        <v>885</v>
      </c>
      <c r="I219" s="45">
        <v>0.9</v>
      </c>
      <c r="J219" s="46">
        <v>158.6</v>
      </c>
    </row>
    <row r="220" spans="1:10">
      <c r="A220" s="34" t="s">
        <v>886</v>
      </c>
      <c r="B220" s="35">
        <v>5057</v>
      </c>
      <c r="C220">
        <v>8</v>
      </c>
      <c r="D220" t="s">
        <v>451</v>
      </c>
      <c r="E220">
        <v>76</v>
      </c>
      <c r="F220" t="s">
        <v>452</v>
      </c>
      <c r="G220">
        <v>2</v>
      </c>
      <c r="H220" s="44" t="s">
        <v>887</v>
      </c>
      <c r="I220" s="45">
        <v>0.61499999999999999</v>
      </c>
      <c r="J220" s="46">
        <v>159.5</v>
      </c>
    </row>
    <row r="221" spans="1:10">
      <c r="A221" s="34" t="s">
        <v>888</v>
      </c>
      <c r="B221" s="47">
        <v>5057</v>
      </c>
      <c r="C221">
        <v>8</v>
      </c>
      <c r="D221" t="s">
        <v>451</v>
      </c>
      <c r="E221">
        <v>76</v>
      </c>
      <c r="F221" t="s">
        <v>452</v>
      </c>
      <c r="G221">
        <v>3</v>
      </c>
      <c r="H221" s="44" t="s">
        <v>889</v>
      </c>
      <c r="I221" s="45">
        <v>0.80500000000000005</v>
      </c>
      <c r="J221" s="46">
        <v>160.11500000000001</v>
      </c>
    </row>
    <row r="222" spans="1:10">
      <c r="A222" s="34" t="s">
        <v>890</v>
      </c>
      <c r="B222" s="35">
        <v>5057</v>
      </c>
      <c r="C222">
        <v>8</v>
      </c>
      <c r="D222" t="s">
        <v>451</v>
      </c>
      <c r="E222">
        <v>76</v>
      </c>
      <c r="F222" t="s">
        <v>452</v>
      </c>
      <c r="G222">
        <v>4</v>
      </c>
      <c r="H222" s="44" t="s">
        <v>891</v>
      </c>
      <c r="I222" s="45">
        <v>0.82499999999999996</v>
      </c>
      <c r="J222" s="46">
        <v>160.91999999999999</v>
      </c>
    </row>
    <row r="223" spans="1:10">
      <c r="A223" s="34" t="s">
        <v>892</v>
      </c>
      <c r="B223" s="47">
        <v>5057</v>
      </c>
      <c r="C223">
        <v>8</v>
      </c>
      <c r="D223" t="s">
        <v>451</v>
      </c>
      <c r="E223">
        <v>77</v>
      </c>
      <c r="F223" t="s">
        <v>452</v>
      </c>
      <c r="G223">
        <v>1</v>
      </c>
      <c r="H223" s="44" t="s">
        <v>893</v>
      </c>
      <c r="I223" s="45">
        <v>0.72</v>
      </c>
      <c r="J223" s="46">
        <v>161.6</v>
      </c>
    </row>
    <row r="224" spans="1:10">
      <c r="A224" s="34" t="s">
        <v>894</v>
      </c>
      <c r="B224" s="35">
        <v>5057</v>
      </c>
      <c r="C224">
        <v>8</v>
      </c>
      <c r="D224" t="s">
        <v>451</v>
      </c>
      <c r="E224">
        <v>77</v>
      </c>
      <c r="F224" t="s">
        <v>452</v>
      </c>
      <c r="G224">
        <v>2</v>
      </c>
      <c r="H224" s="44" t="s">
        <v>895</v>
      </c>
      <c r="I224" s="45">
        <v>0.65</v>
      </c>
      <c r="J224" s="46">
        <v>162.32</v>
      </c>
    </row>
    <row r="225" spans="1:10">
      <c r="A225" s="34" t="s">
        <v>896</v>
      </c>
      <c r="B225" s="47">
        <v>5057</v>
      </c>
      <c r="C225">
        <v>8</v>
      </c>
      <c r="D225" t="s">
        <v>451</v>
      </c>
      <c r="E225">
        <v>77</v>
      </c>
      <c r="F225" t="s">
        <v>452</v>
      </c>
      <c r="G225">
        <v>3</v>
      </c>
      <c r="H225" s="44" t="s">
        <v>897</v>
      </c>
      <c r="I225" s="45">
        <v>0.95</v>
      </c>
      <c r="J225" s="46">
        <v>162.97</v>
      </c>
    </row>
    <row r="226" spans="1:10">
      <c r="A226" s="34" t="s">
        <v>898</v>
      </c>
      <c r="B226" s="35">
        <v>5057</v>
      </c>
      <c r="C226">
        <v>8</v>
      </c>
      <c r="D226" t="s">
        <v>451</v>
      </c>
      <c r="E226">
        <v>77</v>
      </c>
      <c r="F226" t="s">
        <v>452</v>
      </c>
      <c r="G226">
        <v>4</v>
      </c>
      <c r="H226" s="44" t="s">
        <v>899</v>
      </c>
      <c r="I226" s="45">
        <v>0.81499999999999995</v>
      </c>
      <c r="J226" s="46">
        <v>163.92</v>
      </c>
    </row>
    <row r="227" spans="1:10">
      <c r="A227" s="34" t="s">
        <v>900</v>
      </c>
      <c r="B227" s="35">
        <v>5057</v>
      </c>
      <c r="C227">
        <v>8</v>
      </c>
      <c r="D227" t="s">
        <v>451</v>
      </c>
      <c r="E227">
        <v>78</v>
      </c>
      <c r="F227" t="s">
        <v>452</v>
      </c>
      <c r="G227">
        <v>1</v>
      </c>
      <c r="H227" s="44" t="s">
        <v>901</v>
      </c>
      <c r="I227" s="45">
        <v>0.72</v>
      </c>
      <c r="J227" s="46">
        <v>164.6</v>
      </c>
    </row>
    <row r="228" spans="1:10">
      <c r="A228" s="34" t="s">
        <v>902</v>
      </c>
      <c r="B228" s="35">
        <v>5057</v>
      </c>
      <c r="C228">
        <v>8</v>
      </c>
      <c r="D228" t="s">
        <v>451</v>
      </c>
      <c r="E228">
        <v>78</v>
      </c>
      <c r="F228" t="s">
        <v>452</v>
      </c>
      <c r="G228">
        <v>2</v>
      </c>
      <c r="H228" s="44" t="s">
        <v>903</v>
      </c>
      <c r="I228" s="45">
        <v>0.93</v>
      </c>
      <c r="J228" s="46">
        <v>165.32</v>
      </c>
    </row>
    <row r="229" spans="1:10">
      <c r="A229" s="34" t="s">
        <v>904</v>
      </c>
      <c r="B229" s="35">
        <v>5057</v>
      </c>
      <c r="C229">
        <v>8</v>
      </c>
      <c r="D229" t="s">
        <v>451</v>
      </c>
      <c r="E229">
        <v>78</v>
      </c>
      <c r="F229" t="s">
        <v>452</v>
      </c>
      <c r="G229">
        <v>3</v>
      </c>
      <c r="H229" s="44" t="s">
        <v>905</v>
      </c>
      <c r="I229" s="45">
        <v>0.76500000000000001</v>
      </c>
      <c r="J229" s="46">
        <v>166.25</v>
      </c>
    </row>
    <row r="230" spans="1:10">
      <c r="A230" s="34" t="s">
        <v>906</v>
      </c>
      <c r="B230" s="35">
        <v>5057</v>
      </c>
      <c r="C230">
        <v>8</v>
      </c>
      <c r="D230" t="s">
        <v>451</v>
      </c>
      <c r="E230">
        <v>79</v>
      </c>
      <c r="F230" t="s">
        <v>452</v>
      </c>
      <c r="G230">
        <v>1</v>
      </c>
      <c r="H230" s="44" t="s">
        <v>907</v>
      </c>
      <c r="I230" s="45">
        <v>0.8</v>
      </c>
      <c r="J230" s="46">
        <v>166.9</v>
      </c>
    </row>
    <row r="231" spans="1:10">
      <c r="A231" s="34" t="s">
        <v>908</v>
      </c>
      <c r="B231" s="35">
        <v>5057</v>
      </c>
      <c r="C231">
        <v>8</v>
      </c>
      <c r="D231" t="s">
        <v>451</v>
      </c>
      <c r="E231">
        <v>80</v>
      </c>
      <c r="F231" t="s">
        <v>452</v>
      </c>
      <c r="G231">
        <v>1</v>
      </c>
      <c r="H231" s="44" t="s">
        <v>909</v>
      </c>
      <c r="I231" s="45">
        <v>0.55000000000000004</v>
      </c>
      <c r="J231" s="46">
        <v>167.6</v>
      </c>
    </row>
    <row r="232" spans="1:10">
      <c r="A232" s="34" t="s">
        <v>910</v>
      </c>
      <c r="B232" s="35">
        <v>5057</v>
      </c>
      <c r="C232">
        <v>8</v>
      </c>
      <c r="D232" t="s">
        <v>451</v>
      </c>
      <c r="E232">
        <v>80</v>
      </c>
      <c r="F232" t="s">
        <v>452</v>
      </c>
      <c r="G232">
        <v>2</v>
      </c>
      <c r="H232" s="44" t="s">
        <v>911</v>
      </c>
      <c r="I232" s="45">
        <v>0.64500000000000002</v>
      </c>
      <c r="J232" s="46">
        <v>168.15</v>
      </c>
    </row>
    <row r="233" spans="1:10">
      <c r="A233" s="34" t="s">
        <v>912</v>
      </c>
      <c r="B233" s="35">
        <v>5057</v>
      </c>
      <c r="C233">
        <v>8</v>
      </c>
      <c r="D233" t="s">
        <v>451</v>
      </c>
      <c r="E233">
        <v>80</v>
      </c>
      <c r="F233" t="s">
        <v>452</v>
      </c>
      <c r="G233">
        <v>3</v>
      </c>
      <c r="H233" s="44" t="s">
        <v>913</v>
      </c>
      <c r="I233" s="45">
        <v>0.77500000000000002</v>
      </c>
      <c r="J233" s="46">
        <v>168.79499999999999</v>
      </c>
    </row>
    <row r="234" spans="1:10">
      <c r="A234" s="34" t="s">
        <v>914</v>
      </c>
      <c r="B234" s="35">
        <v>5057</v>
      </c>
      <c r="C234">
        <v>8</v>
      </c>
      <c r="D234" t="s">
        <v>451</v>
      </c>
      <c r="E234">
        <v>80</v>
      </c>
      <c r="F234" t="s">
        <v>452</v>
      </c>
      <c r="G234">
        <v>4</v>
      </c>
      <c r="H234" s="44" t="s">
        <v>915</v>
      </c>
      <c r="I234" s="45">
        <v>0.98</v>
      </c>
      <c r="J234" s="46">
        <v>169.57</v>
      </c>
    </row>
    <row r="235" spans="1:10">
      <c r="A235" s="34" t="s">
        <v>916</v>
      </c>
      <c r="B235" s="35">
        <v>5057</v>
      </c>
      <c r="C235">
        <v>8</v>
      </c>
      <c r="D235" t="s">
        <v>451</v>
      </c>
      <c r="E235">
        <v>81</v>
      </c>
      <c r="F235" t="s">
        <v>452</v>
      </c>
      <c r="G235">
        <v>1</v>
      </c>
      <c r="H235" s="44" t="s">
        <v>917</v>
      </c>
      <c r="I235" s="45">
        <v>0.85</v>
      </c>
      <c r="J235" s="46">
        <v>170.6</v>
      </c>
    </row>
    <row r="236" spans="1:10">
      <c r="A236" s="34" t="s">
        <v>918</v>
      </c>
      <c r="B236" s="35">
        <v>5057</v>
      </c>
      <c r="C236">
        <v>8</v>
      </c>
      <c r="D236" t="s">
        <v>451</v>
      </c>
      <c r="E236">
        <v>81</v>
      </c>
      <c r="F236" t="s">
        <v>452</v>
      </c>
      <c r="G236">
        <v>2</v>
      </c>
      <c r="H236" s="44" t="s">
        <v>919</v>
      </c>
      <c r="I236" s="45">
        <v>0.875</v>
      </c>
      <c r="J236" s="46">
        <v>171.45</v>
      </c>
    </row>
    <row r="237" spans="1:10">
      <c r="A237" s="34" t="s">
        <v>920</v>
      </c>
      <c r="B237" s="35">
        <v>5057</v>
      </c>
      <c r="C237">
        <v>8</v>
      </c>
      <c r="D237" t="s">
        <v>451</v>
      </c>
      <c r="E237">
        <v>81</v>
      </c>
      <c r="F237" t="s">
        <v>452</v>
      </c>
      <c r="G237">
        <v>3</v>
      </c>
      <c r="H237" s="44" t="s">
        <v>921</v>
      </c>
      <c r="I237" s="45">
        <v>0.68500000000000005</v>
      </c>
      <c r="J237" s="46">
        <v>172.32499999999999</v>
      </c>
    </row>
    <row r="238" spans="1:10">
      <c r="A238" s="34" t="s">
        <v>922</v>
      </c>
      <c r="B238" s="35">
        <v>5057</v>
      </c>
      <c r="C238">
        <v>8</v>
      </c>
      <c r="D238" t="s">
        <v>451</v>
      </c>
      <c r="E238">
        <v>81</v>
      </c>
      <c r="F238" t="s">
        <v>452</v>
      </c>
      <c r="G238">
        <v>4</v>
      </c>
      <c r="H238" s="44" t="s">
        <v>923</v>
      </c>
      <c r="I238" s="45">
        <v>0.61</v>
      </c>
      <c r="J238" s="46">
        <v>173.01</v>
      </c>
    </row>
    <row r="239" spans="1:10">
      <c r="A239" s="34" t="s">
        <v>924</v>
      </c>
      <c r="B239" s="35">
        <v>5057</v>
      </c>
      <c r="C239">
        <v>8</v>
      </c>
      <c r="D239" t="s">
        <v>451</v>
      </c>
      <c r="E239">
        <v>82</v>
      </c>
      <c r="F239" t="s">
        <v>452</v>
      </c>
      <c r="G239">
        <v>1</v>
      </c>
      <c r="H239" s="44" t="s">
        <v>925</v>
      </c>
      <c r="I239" s="45">
        <v>0.85499999999999998</v>
      </c>
      <c r="J239" s="46">
        <v>173.6</v>
      </c>
    </row>
    <row r="240" spans="1:10">
      <c r="A240" s="34" t="s">
        <v>926</v>
      </c>
      <c r="B240" s="35">
        <v>5057</v>
      </c>
      <c r="C240">
        <v>8</v>
      </c>
      <c r="D240" t="s">
        <v>451</v>
      </c>
      <c r="E240">
        <v>82</v>
      </c>
      <c r="F240" t="s">
        <v>452</v>
      </c>
      <c r="G240">
        <v>2</v>
      </c>
      <c r="H240" s="44" t="s">
        <v>927</v>
      </c>
      <c r="I240" s="45">
        <v>0.88500000000000001</v>
      </c>
      <c r="J240" s="46">
        <v>174.45500000000001</v>
      </c>
    </row>
    <row r="241" spans="1:10">
      <c r="A241" s="34" t="s">
        <v>928</v>
      </c>
      <c r="B241" s="35">
        <v>5057</v>
      </c>
      <c r="C241">
        <v>8</v>
      </c>
      <c r="D241" t="s">
        <v>451</v>
      </c>
      <c r="E241">
        <v>82</v>
      </c>
      <c r="F241" t="s">
        <v>452</v>
      </c>
      <c r="G241">
        <v>3</v>
      </c>
      <c r="H241" s="44" t="s">
        <v>929</v>
      </c>
      <c r="I241" s="45">
        <v>0.495</v>
      </c>
      <c r="J241" s="46">
        <v>175.34</v>
      </c>
    </row>
    <row r="242" spans="1:10">
      <c r="A242" s="34" t="s">
        <v>930</v>
      </c>
      <c r="B242" s="47">
        <v>5057</v>
      </c>
      <c r="C242">
        <v>8</v>
      </c>
      <c r="D242" t="s">
        <v>451</v>
      </c>
      <c r="E242">
        <v>82</v>
      </c>
      <c r="F242" t="s">
        <v>452</v>
      </c>
      <c r="G242">
        <v>4</v>
      </c>
      <c r="H242" s="44" t="s">
        <v>931</v>
      </c>
      <c r="I242" s="45">
        <v>0.92500000000000004</v>
      </c>
      <c r="J242" s="46">
        <v>175.83500000000001</v>
      </c>
    </row>
    <row r="243" spans="1:10">
      <c r="A243" s="34" t="s">
        <v>932</v>
      </c>
      <c r="B243" s="35">
        <v>5057</v>
      </c>
      <c r="C243">
        <v>8</v>
      </c>
      <c r="D243" t="s">
        <v>451</v>
      </c>
      <c r="E243">
        <v>83</v>
      </c>
      <c r="F243" t="s">
        <v>452</v>
      </c>
      <c r="G243">
        <v>1</v>
      </c>
      <c r="H243" s="44" t="s">
        <v>933</v>
      </c>
      <c r="I243" s="45">
        <v>0.73499999999999999</v>
      </c>
      <c r="J243" s="46">
        <v>176.6</v>
      </c>
    </row>
    <row r="244" spans="1:10">
      <c r="A244" s="34" t="s">
        <v>934</v>
      </c>
      <c r="B244" s="35">
        <v>5057</v>
      </c>
      <c r="C244">
        <v>8</v>
      </c>
      <c r="D244" t="s">
        <v>451</v>
      </c>
      <c r="E244">
        <v>83</v>
      </c>
      <c r="F244" t="s">
        <v>452</v>
      </c>
      <c r="G244">
        <v>2</v>
      </c>
      <c r="H244" s="44" t="s">
        <v>935</v>
      </c>
      <c r="I244" s="45">
        <v>0.75</v>
      </c>
      <c r="J244" s="46">
        <v>177.33500000000001</v>
      </c>
    </row>
    <row r="245" spans="1:10">
      <c r="A245" s="34" t="s">
        <v>936</v>
      </c>
      <c r="B245" s="35">
        <v>5057</v>
      </c>
      <c r="C245">
        <v>8</v>
      </c>
      <c r="D245" t="s">
        <v>451</v>
      </c>
      <c r="E245">
        <v>83</v>
      </c>
      <c r="F245" t="s">
        <v>452</v>
      </c>
      <c r="G245">
        <v>3</v>
      </c>
      <c r="H245" s="44" t="s">
        <v>937</v>
      </c>
      <c r="I245" s="45">
        <v>0.75</v>
      </c>
      <c r="J245" s="46">
        <v>178.08500000000001</v>
      </c>
    </row>
    <row r="246" spans="1:10">
      <c r="A246" s="34" t="s">
        <v>938</v>
      </c>
      <c r="B246" s="35">
        <v>5057</v>
      </c>
      <c r="C246">
        <v>8</v>
      </c>
      <c r="D246" t="s">
        <v>451</v>
      </c>
      <c r="E246">
        <v>83</v>
      </c>
      <c r="F246" t="s">
        <v>452</v>
      </c>
      <c r="G246">
        <v>4</v>
      </c>
      <c r="H246" s="44" t="s">
        <v>939</v>
      </c>
      <c r="I246" s="45">
        <v>0.79</v>
      </c>
      <c r="J246" s="46">
        <v>178.83500000000001</v>
      </c>
    </row>
    <row r="247" spans="1:10">
      <c r="A247" s="34" t="s">
        <v>940</v>
      </c>
      <c r="B247" s="35">
        <v>5057</v>
      </c>
      <c r="C247">
        <v>8</v>
      </c>
      <c r="D247" t="s">
        <v>451</v>
      </c>
      <c r="E247">
        <v>84</v>
      </c>
      <c r="F247" t="s">
        <v>452</v>
      </c>
      <c r="G247">
        <v>1</v>
      </c>
      <c r="H247" s="44" t="s">
        <v>941</v>
      </c>
      <c r="I247" s="45">
        <v>0.7</v>
      </c>
      <c r="J247" s="46">
        <v>179.6</v>
      </c>
    </row>
    <row r="248" spans="1:10">
      <c r="A248" s="34" t="s">
        <v>942</v>
      </c>
      <c r="B248" s="35">
        <v>5057</v>
      </c>
      <c r="C248">
        <v>8</v>
      </c>
      <c r="D248" t="s">
        <v>451</v>
      </c>
      <c r="E248">
        <v>84</v>
      </c>
      <c r="F248" t="s">
        <v>452</v>
      </c>
      <c r="G248">
        <v>2</v>
      </c>
      <c r="H248" s="44" t="s">
        <v>943</v>
      </c>
      <c r="I248" s="45">
        <v>0.64</v>
      </c>
      <c r="J248" s="46">
        <v>180.3</v>
      </c>
    </row>
    <row r="249" spans="1:10">
      <c r="A249" s="34" t="s">
        <v>944</v>
      </c>
      <c r="B249" s="35">
        <v>5057</v>
      </c>
      <c r="C249">
        <v>8</v>
      </c>
      <c r="D249" t="s">
        <v>451</v>
      </c>
      <c r="E249">
        <v>84</v>
      </c>
      <c r="F249" t="s">
        <v>452</v>
      </c>
      <c r="G249">
        <v>3</v>
      </c>
      <c r="H249" s="44" t="s">
        <v>945</v>
      </c>
      <c r="I249" s="45">
        <v>0.91500000000000004</v>
      </c>
      <c r="J249" s="46">
        <v>180.94</v>
      </c>
    </row>
    <row r="250" spans="1:10">
      <c r="A250" s="34" t="s">
        <v>946</v>
      </c>
      <c r="B250" s="35">
        <v>5057</v>
      </c>
      <c r="C250">
        <v>8</v>
      </c>
      <c r="D250" t="s">
        <v>451</v>
      </c>
      <c r="E250">
        <v>84</v>
      </c>
      <c r="F250" t="s">
        <v>452</v>
      </c>
      <c r="G250">
        <v>4</v>
      </c>
      <c r="H250" s="44" t="s">
        <v>947</v>
      </c>
      <c r="I250" s="45">
        <v>0.83499999999999996</v>
      </c>
      <c r="J250" s="46">
        <v>181.85499999999999</v>
      </c>
    </row>
    <row r="251" spans="1:10">
      <c r="A251" s="34" t="s">
        <v>948</v>
      </c>
      <c r="B251" s="35">
        <v>5057</v>
      </c>
      <c r="C251">
        <v>8</v>
      </c>
      <c r="D251" t="s">
        <v>451</v>
      </c>
      <c r="E251">
        <v>85</v>
      </c>
      <c r="F251" t="s">
        <v>452</v>
      </c>
      <c r="G251">
        <v>1</v>
      </c>
      <c r="H251" s="44" t="s">
        <v>949</v>
      </c>
      <c r="I251" s="45">
        <v>0.49</v>
      </c>
      <c r="J251" s="46">
        <v>182.6</v>
      </c>
    </row>
    <row r="252" spans="1:10">
      <c r="A252" s="34" t="s">
        <v>950</v>
      </c>
      <c r="B252" s="35">
        <v>5057</v>
      </c>
      <c r="C252">
        <v>8</v>
      </c>
      <c r="D252" t="s">
        <v>451</v>
      </c>
      <c r="E252">
        <v>85</v>
      </c>
      <c r="F252" t="s">
        <v>452</v>
      </c>
      <c r="G252">
        <v>2</v>
      </c>
      <c r="H252" s="44" t="s">
        <v>951</v>
      </c>
      <c r="I252" s="45">
        <v>0.75</v>
      </c>
      <c r="J252" s="46">
        <v>183.09</v>
      </c>
    </row>
    <row r="253" spans="1:10">
      <c r="A253" s="34" t="s">
        <v>952</v>
      </c>
      <c r="B253" s="35">
        <v>5057</v>
      </c>
      <c r="C253">
        <v>8</v>
      </c>
      <c r="D253" t="s">
        <v>451</v>
      </c>
      <c r="E253">
        <v>85</v>
      </c>
      <c r="F253" t="s">
        <v>452</v>
      </c>
      <c r="G253">
        <v>3</v>
      </c>
      <c r="H253" s="44" t="s">
        <v>953</v>
      </c>
      <c r="I253" s="45">
        <v>0.98</v>
      </c>
      <c r="J253" s="46">
        <v>183.84</v>
      </c>
    </row>
    <row r="254" spans="1:10">
      <c r="A254" s="34" t="s">
        <v>954</v>
      </c>
      <c r="B254" s="35">
        <v>5057</v>
      </c>
      <c r="C254">
        <v>8</v>
      </c>
      <c r="D254" t="s">
        <v>451</v>
      </c>
      <c r="E254">
        <v>85</v>
      </c>
      <c r="F254" t="s">
        <v>452</v>
      </c>
      <c r="G254">
        <v>4</v>
      </c>
      <c r="H254" s="44" t="s">
        <v>955</v>
      </c>
      <c r="I254" s="45">
        <v>0.89</v>
      </c>
      <c r="J254" s="46">
        <v>184.82</v>
      </c>
    </row>
    <row r="255" spans="1:10">
      <c r="A255" s="34" t="s">
        <v>956</v>
      </c>
      <c r="B255" s="35">
        <v>5057</v>
      </c>
      <c r="C255">
        <v>8</v>
      </c>
      <c r="D255" t="s">
        <v>451</v>
      </c>
      <c r="E255">
        <v>86</v>
      </c>
      <c r="F255" t="s">
        <v>452</v>
      </c>
      <c r="G255">
        <v>1</v>
      </c>
      <c r="H255" s="44" t="s">
        <v>957</v>
      </c>
      <c r="I255" s="45">
        <v>0.59</v>
      </c>
      <c r="J255" s="46">
        <v>185.6</v>
      </c>
    </row>
    <row r="256" spans="1:10">
      <c r="A256" s="34" t="s">
        <v>958</v>
      </c>
      <c r="B256" s="35">
        <v>5057</v>
      </c>
      <c r="C256">
        <v>8</v>
      </c>
      <c r="D256" t="s">
        <v>451</v>
      </c>
      <c r="E256">
        <v>86</v>
      </c>
      <c r="F256" t="s">
        <v>452</v>
      </c>
      <c r="G256">
        <v>2</v>
      </c>
      <c r="H256" s="44" t="s">
        <v>959</v>
      </c>
      <c r="I256" s="45">
        <v>0.91</v>
      </c>
      <c r="J256" s="46">
        <v>186.19</v>
      </c>
    </row>
    <row r="257" spans="1:10">
      <c r="A257" s="34" t="s">
        <v>960</v>
      </c>
      <c r="B257" s="35">
        <v>5057</v>
      </c>
      <c r="C257">
        <v>8</v>
      </c>
      <c r="D257" t="s">
        <v>451</v>
      </c>
      <c r="E257">
        <v>86</v>
      </c>
      <c r="F257" t="s">
        <v>452</v>
      </c>
      <c r="G257">
        <v>3</v>
      </c>
      <c r="H257" s="44" t="s">
        <v>961</v>
      </c>
      <c r="I257" s="45">
        <v>0.95499999999999996</v>
      </c>
      <c r="J257" s="46">
        <v>187.1</v>
      </c>
    </row>
    <row r="258" spans="1:10">
      <c r="A258" s="34" t="s">
        <v>962</v>
      </c>
      <c r="B258" s="35">
        <v>5057</v>
      </c>
      <c r="C258">
        <v>8</v>
      </c>
      <c r="D258" t="s">
        <v>451</v>
      </c>
      <c r="E258">
        <v>86</v>
      </c>
      <c r="F258" t="s">
        <v>452</v>
      </c>
      <c r="G258">
        <v>4</v>
      </c>
      <c r="H258" s="44" t="s">
        <v>963</v>
      </c>
      <c r="I258" s="45">
        <v>0.87</v>
      </c>
      <c r="J258" s="46">
        <v>188.05500000000001</v>
      </c>
    </row>
    <row r="259" spans="1:10">
      <c r="A259" s="34" t="s">
        <v>964</v>
      </c>
      <c r="B259" s="35">
        <v>5057</v>
      </c>
      <c r="C259">
        <v>8</v>
      </c>
      <c r="D259" t="s">
        <v>451</v>
      </c>
      <c r="E259">
        <v>87</v>
      </c>
      <c r="F259" t="s">
        <v>452</v>
      </c>
      <c r="G259">
        <v>1</v>
      </c>
      <c r="H259" s="44" t="s">
        <v>965</v>
      </c>
      <c r="I259" s="45">
        <v>0.86499999999999999</v>
      </c>
      <c r="J259" s="46">
        <v>188.6</v>
      </c>
    </row>
    <row r="260" spans="1:10">
      <c r="A260" s="34" t="s">
        <v>966</v>
      </c>
      <c r="B260" s="35">
        <v>5057</v>
      </c>
      <c r="C260">
        <v>8</v>
      </c>
      <c r="D260" t="s">
        <v>451</v>
      </c>
      <c r="E260">
        <v>87</v>
      </c>
      <c r="F260" t="s">
        <v>452</v>
      </c>
      <c r="G260">
        <v>2</v>
      </c>
      <c r="H260" s="44" t="s">
        <v>967</v>
      </c>
      <c r="I260" s="45">
        <v>0.79</v>
      </c>
      <c r="J260" s="46">
        <v>189.465</v>
      </c>
    </row>
    <row r="261" spans="1:10">
      <c r="A261" s="34" t="s">
        <v>968</v>
      </c>
      <c r="B261" s="35">
        <v>5057</v>
      </c>
      <c r="C261">
        <v>8</v>
      </c>
      <c r="D261" t="s">
        <v>451</v>
      </c>
      <c r="E261">
        <v>87</v>
      </c>
      <c r="F261" t="s">
        <v>452</v>
      </c>
      <c r="G261">
        <v>3</v>
      </c>
      <c r="H261" s="44" t="s">
        <v>969</v>
      </c>
      <c r="I261" s="45">
        <v>0.66</v>
      </c>
      <c r="J261" s="46">
        <v>190.255</v>
      </c>
    </row>
    <row r="262" spans="1:10">
      <c r="A262" s="34" t="s">
        <v>970</v>
      </c>
      <c r="B262" s="35">
        <v>5057</v>
      </c>
      <c r="C262">
        <v>8</v>
      </c>
      <c r="D262" t="s">
        <v>451</v>
      </c>
      <c r="E262">
        <v>88</v>
      </c>
      <c r="F262" t="s">
        <v>452</v>
      </c>
      <c r="G262">
        <v>1</v>
      </c>
      <c r="H262" s="44" t="s">
        <v>971</v>
      </c>
      <c r="I262" s="45">
        <v>0.81</v>
      </c>
      <c r="J262" s="46">
        <v>190.9</v>
      </c>
    </row>
    <row r="263" spans="1:10">
      <c r="A263" s="34" t="s">
        <v>972</v>
      </c>
      <c r="B263" s="35">
        <v>5057</v>
      </c>
      <c r="C263">
        <v>8</v>
      </c>
      <c r="D263" t="s">
        <v>451</v>
      </c>
      <c r="E263">
        <v>89</v>
      </c>
      <c r="F263" t="s">
        <v>452</v>
      </c>
      <c r="G263">
        <v>1</v>
      </c>
      <c r="H263" s="44" t="s">
        <v>973</v>
      </c>
      <c r="I263" s="45">
        <v>0.63500000000000001</v>
      </c>
      <c r="J263" s="46">
        <v>191.6</v>
      </c>
    </row>
    <row r="264" spans="1:10">
      <c r="A264" s="34" t="s">
        <v>974</v>
      </c>
      <c r="B264" s="35">
        <v>5057</v>
      </c>
      <c r="C264">
        <v>8</v>
      </c>
      <c r="D264" t="s">
        <v>451</v>
      </c>
      <c r="E264">
        <v>89</v>
      </c>
      <c r="F264" t="s">
        <v>452</v>
      </c>
      <c r="G264">
        <v>2</v>
      </c>
      <c r="H264" s="44" t="s">
        <v>975</v>
      </c>
      <c r="I264" s="45">
        <v>0.745</v>
      </c>
      <c r="J264" s="46">
        <v>192.23500000000001</v>
      </c>
    </row>
    <row r="265" spans="1:10">
      <c r="A265" s="34" t="s">
        <v>976</v>
      </c>
      <c r="B265" s="35">
        <v>5057</v>
      </c>
      <c r="C265">
        <v>8</v>
      </c>
      <c r="D265" t="s">
        <v>451</v>
      </c>
      <c r="E265">
        <v>89</v>
      </c>
      <c r="F265" t="s">
        <v>452</v>
      </c>
      <c r="G265">
        <v>3</v>
      </c>
      <c r="H265" s="44" t="s">
        <v>977</v>
      </c>
      <c r="I265" s="45">
        <v>0.84499999999999997</v>
      </c>
      <c r="J265" s="46">
        <v>192.98</v>
      </c>
    </row>
    <row r="266" spans="1:10">
      <c r="A266" s="34" t="s">
        <v>978</v>
      </c>
      <c r="B266" s="47">
        <v>5057</v>
      </c>
      <c r="C266">
        <v>8</v>
      </c>
      <c r="D266" t="s">
        <v>451</v>
      </c>
      <c r="E266">
        <v>89</v>
      </c>
      <c r="F266" t="s">
        <v>452</v>
      </c>
      <c r="G266">
        <v>4</v>
      </c>
      <c r="H266" s="44" t="s">
        <v>979</v>
      </c>
      <c r="I266" s="45">
        <v>0.93500000000000005</v>
      </c>
      <c r="J266" s="46">
        <v>193.82499999999999</v>
      </c>
    </row>
    <row r="267" spans="1:10">
      <c r="A267" s="34" t="s">
        <v>980</v>
      </c>
      <c r="B267" s="35">
        <v>5057</v>
      </c>
      <c r="C267">
        <v>8</v>
      </c>
      <c r="D267" t="s">
        <v>451</v>
      </c>
      <c r="E267">
        <v>90</v>
      </c>
      <c r="F267" t="s">
        <v>452</v>
      </c>
      <c r="G267">
        <v>1</v>
      </c>
      <c r="H267" s="44" t="s">
        <v>981</v>
      </c>
      <c r="I267" s="45">
        <v>0.74</v>
      </c>
      <c r="J267" s="46">
        <v>194.6</v>
      </c>
    </row>
    <row r="268" spans="1:10">
      <c r="A268" s="34" t="s">
        <v>982</v>
      </c>
      <c r="B268" s="35">
        <v>5057</v>
      </c>
      <c r="C268">
        <v>8</v>
      </c>
      <c r="D268" t="s">
        <v>451</v>
      </c>
      <c r="E268">
        <v>90</v>
      </c>
      <c r="F268" t="s">
        <v>452</v>
      </c>
      <c r="G268">
        <v>2</v>
      </c>
      <c r="H268" s="44" t="s">
        <v>983</v>
      </c>
      <c r="I268" s="45">
        <v>0.82499999999999996</v>
      </c>
      <c r="J268" s="46">
        <v>195.34</v>
      </c>
    </row>
    <row r="269" spans="1:10">
      <c r="A269" s="34" t="s">
        <v>984</v>
      </c>
      <c r="B269" s="35">
        <v>5057</v>
      </c>
      <c r="C269">
        <v>8</v>
      </c>
      <c r="D269" t="s">
        <v>451</v>
      </c>
      <c r="E269">
        <v>90</v>
      </c>
      <c r="F269" t="s">
        <v>452</v>
      </c>
      <c r="G269">
        <v>3</v>
      </c>
      <c r="H269" s="44" t="s">
        <v>985</v>
      </c>
      <c r="I269" s="45">
        <v>0.755</v>
      </c>
      <c r="J269" s="46">
        <v>196.16499999999999</v>
      </c>
    </row>
    <row r="270" spans="1:10">
      <c r="A270" s="34" t="s">
        <v>986</v>
      </c>
      <c r="B270" s="35">
        <v>5057</v>
      </c>
      <c r="C270">
        <v>8</v>
      </c>
      <c r="D270" t="s">
        <v>451</v>
      </c>
      <c r="E270">
        <v>90</v>
      </c>
      <c r="F270" t="s">
        <v>452</v>
      </c>
      <c r="G270">
        <v>4</v>
      </c>
      <c r="H270" s="44" t="s">
        <v>987</v>
      </c>
      <c r="I270" s="45">
        <v>0.755</v>
      </c>
      <c r="J270" s="46">
        <v>196.92</v>
      </c>
    </row>
    <row r="271" spans="1:10">
      <c r="A271" s="34" t="s">
        <v>988</v>
      </c>
      <c r="B271" s="47">
        <v>5057</v>
      </c>
      <c r="C271">
        <v>8</v>
      </c>
      <c r="D271" t="s">
        <v>451</v>
      </c>
      <c r="E271">
        <v>91</v>
      </c>
      <c r="F271" t="s">
        <v>452</v>
      </c>
      <c r="G271">
        <v>1</v>
      </c>
      <c r="H271" s="44" t="s">
        <v>989</v>
      </c>
      <c r="I271" s="45">
        <v>0.63</v>
      </c>
      <c r="J271" s="46">
        <v>197.6</v>
      </c>
    </row>
    <row r="272" spans="1:10">
      <c r="A272" s="34" t="s">
        <v>990</v>
      </c>
      <c r="B272" s="35">
        <v>5057</v>
      </c>
      <c r="C272">
        <v>8</v>
      </c>
      <c r="D272" t="s">
        <v>451</v>
      </c>
      <c r="E272">
        <v>91</v>
      </c>
      <c r="F272" t="s">
        <v>452</v>
      </c>
      <c r="G272">
        <v>2</v>
      </c>
      <c r="H272" s="44" t="s">
        <v>991</v>
      </c>
      <c r="I272" s="45">
        <v>0.96</v>
      </c>
      <c r="J272" s="46">
        <v>198.23</v>
      </c>
    </row>
    <row r="273" spans="1:10">
      <c r="A273" s="34" t="s">
        <v>992</v>
      </c>
      <c r="B273" s="35">
        <v>5057</v>
      </c>
      <c r="C273">
        <v>8</v>
      </c>
      <c r="D273" t="s">
        <v>451</v>
      </c>
      <c r="E273">
        <v>91</v>
      </c>
      <c r="F273" t="s">
        <v>452</v>
      </c>
      <c r="G273">
        <v>3</v>
      </c>
      <c r="H273" s="44" t="s">
        <v>993</v>
      </c>
      <c r="I273" s="45">
        <v>0.68</v>
      </c>
      <c r="J273" s="46">
        <v>199.19</v>
      </c>
    </row>
    <row r="274" spans="1:10">
      <c r="A274" s="34" t="s">
        <v>994</v>
      </c>
      <c r="B274" s="35">
        <v>5057</v>
      </c>
      <c r="C274">
        <v>8</v>
      </c>
      <c r="D274" t="s">
        <v>451</v>
      </c>
      <c r="E274">
        <v>91</v>
      </c>
      <c r="F274" t="s">
        <v>452</v>
      </c>
      <c r="G274">
        <v>4</v>
      </c>
      <c r="H274" s="44" t="s">
        <v>995</v>
      </c>
      <c r="I274" s="45">
        <v>0.78</v>
      </c>
      <c r="J274" s="46">
        <v>199.87</v>
      </c>
    </row>
    <row r="275" spans="1:10">
      <c r="A275" s="34" t="s">
        <v>996</v>
      </c>
      <c r="B275" s="35">
        <v>5057</v>
      </c>
      <c r="C275">
        <v>8</v>
      </c>
      <c r="D275" t="s">
        <v>451</v>
      </c>
      <c r="E275">
        <v>92</v>
      </c>
      <c r="F275" t="s">
        <v>452</v>
      </c>
      <c r="G275">
        <v>1</v>
      </c>
      <c r="H275" s="44" t="s">
        <v>997</v>
      </c>
      <c r="I275" s="45">
        <v>0.7</v>
      </c>
      <c r="J275" s="46">
        <v>200.6</v>
      </c>
    </row>
    <row r="276" spans="1:10">
      <c r="A276" s="34" t="s">
        <v>998</v>
      </c>
      <c r="B276" s="35">
        <v>5057</v>
      </c>
      <c r="C276">
        <v>8</v>
      </c>
      <c r="D276" t="s">
        <v>451</v>
      </c>
      <c r="E276">
        <v>92</v>
      </c>
      <c r="F276" t="s">
        <v>452</v>
      </c>
      <c r="G276">
        <v>2</v>
      </c>
      <c r="H276" s="44" t="s">
        <v>999</v>
      </c>
      <c r="I276" s="45">
        <v>0.66500000000000004</v>
      </c>
      <c r="J276" s="46">
        <v>201.3</v>
      </c>
    </row>
    <row r="277" spans="1:10">
      <c r="A277" s="34" t="s">
        <v>1000</v>
      </c>
      <c r="B277" s="35">
        <v>5057</v>
      </c>
      <c r="C277">
        <v>8</v>
      </c>
      <c r="D277" t="s">
        <v>451</v>
      </c>
      <c r="E277">
        <v>92</v>
      </c>
      <c r="F277" t="s">
        <v>452</v>
      </c>
      <c r="G277">
        <v>3</v>
      </c>
      <c r="H277" s="44" t="s">
        <v>1001</v>
      </c>
      <c r="I277" s="45">
        <v>0.84</v>
      </c>
      <c r="J277" s="46">
        <v>201.965</v>
      </c>
    </row>
    <row r="278" spans="1:10">
      <c r="A278" s="34" t="s">
        <v>1002</v>
      </c>
      <c r="B278" s="35">
        <v>5057</v>
      </c>
      <c r="C278">
        <v>8</v>
      </c>
      <c r="D278" t="s">
        <v>451</v>
      </c>
      <c r="E278">
        <v>92</v>
      </c>
      <c r="F278" t="s">
        <v>452</v>
      </c>
      <c r="G278">
        <v>4</v>
      </c>
      <c r="H278" s="44" t="s">
        <v>1003</v>
      </c>
      <c r="I278" s="45">
        <v>0.85499999999999998</v>
      </c>
      <c r="J278" s="46">
        <v>202.80500000000001</v>
      </c>
    </row>
    <row r="279" spans="1:10">
      <c r="A279" s="34" t="s">
        <v>1004</v>
      </c>
      <c r="B279" s="35">
        <v>5057</v>
      </c>
      <c r="C279">
        <v>8</v>
      </c>
      <c r="D279" t="s">
        <v>451</v>
      </c>
      <c r="E279">
        <v>93</v>
      </c>
      <c r="F279" t="s">
        <v>452</v>
      </c>
      <c r="G279">
        <v>1</v>
      </c>
      <c r="H279" s="44" t="s">
        <v>1005</v>
      </c>
      <c r="I279" s="45">
        <v>0.53500000000000003</v>
      </c>
      <c r="J279" s="46">
        <v>203.6</v>
      </c>
    </row>
    <row r="280" spans="1:10">
      <c r="A280" s="34" t="s">
        <v>1006</v>
      </c>
      <c r="B280" s="35">
        <v>5057</v>
      </c>
      <c r="C280">
        <v>8</v>
      </c>
      <c r="D280" t="s">
        <v>451</v>
      </c>
      <c r="E280">
        <v>93</v>
      </c>
      <c r="F280" t="s">
        <v>452</v>
      </c>
      <c r="G280">
        <v>2</v>
      </c>
      <c r="H280" s="44" t="s">
        <v>1007</v>
      </c>
      <c r="I280" s="45">
        <v>0.82</v>
      </c>
      <c r="J280" s="46">
        <v>204.13499999999999</v>
      </c>
    </row>
    <row r="281" spans="1:10">
      <c r="A281" s="34" t="s">
        <v>1008</v>
      </c>
      <c r="B281" s="35">
        <v>5057</v>
      </c>
      <c r="C281">
        <v>8</v>
      </c>
      <c r="D281" t="s">
        <v>451</v>
      </c>
      <c r="E281">
        <v>93</v>
      </c>
      <c r="F281" t="s">
        <v>452</v>
      </c>
      <c r="G281">
        <v>3</v>
      </c>
      <c r="H281" s="44" t="s">
        <v>1009</v>
      </c>
      <c r="I281" s="45">
        <v>0.88</v>
      </c>
      <c r="J281" s="46">
        <v>204.95500000000001</v>
      </c>
    </row>
    <row r="282" spans="1:10">
      <c r="A282" s="34" t="s">
        <v>1010</v>
      </c>
      <c r="B282" s="47">
        <v>5057</v>
      </c>
      <c r="C282">
        <v>8</v>
      </c>
      <c r="D282" t="s">
        <v>451</v>
      </c>
      <c r="E282">
        <v>93</v>
      </c>
      <c r="F282" t="s">
        <v>452</v>
      </c>
      <c r="G282">
        <v>4</v>
      </c>
      <c r="H282" s="44" t="s">
        <v>1011</v>
      </c>
      <c r="I282" s="45">
        <v>0.88</v>
      </c>
      <c r="J282" s="46">
        <v>205.83500000000001</v>
      </c>
    </row>
    <row r="283" spans="1:10">
      <c r="A283" s="34" t="s">
        <v>1012</v>
      </c>
      <c r="B283" s="35">
        <v>5057</v>
      </c>
      <c r="C283">
        <v>8</v>
      </c>
      <c r="D283" t="s">
        <v>451</v>
      </c>
      <c r="E283">
        <v>94</v>
      </c>
      <c r="F283" t="s">
        <v>452</v>
      </c>
      <c r="G283">
        <v>1</v>
      </c>
      <c r="H283" s="44" t="s">
        <v>1013</v>
      </c>
      <c r="I283" s="45">
        <v>0.95</v>
      </c>
      <c r="J283" s="46">
        <v>206.6</v>
      </c>
    </row>
    <row r="284" spans="1:10">
      <c r="A284" s="34" t="s">
        <v>1014</v>
      </c>
      <c r="B284" s="35">
        <v>5057</v>
      </c>
      <c r="C284">
        <v>8</v>
      </c>
      <c r="D284" t="s">
        <v>451</v>
      </c>
      <c r="E284">
        <v>94</v>
      </c>
      <c r="F284" t="s">
        <v>452</v>
      </c>
      <c r="G284">
        <v>2</v>
      </c>
      <c r="H284" s="44" t="s">
        <v>1015</v>
      </c>
      <c r="I284" s="45">
        <v>0.57999999999999996</v>
      </c>
      <c r="J284" s="46">
        <v>207.55</v>
      </c>
    </row>
    <row r="285" spans="1:10">
      <c r="A285" s="34" t="s">
        <v>1016</v>
      </c>
      <c r="B285" s="35">
        <v>5057</v>
      </c>
      <c r="C285">
        <v>8</v>
      </c>
      <c r="D285" t="s">
        <v>451</v>
      </c>
      <c r="E285">
        <v>94</v>
      </c>
      <c r="F285" t="s">
        <v>452</v>
      </c>
      <c r="G285">
        <v>3</v>
      </c>
      <c r="H285" s="44" t="s">
        <v>1017</v>
      </c>
      <c r="I285" s="45">
        <v>0.72499999999999998</v>
      </c>
      <c r="J285" s="46">
        <v>208.13</v>
      </c>
    </row>
    <row r="286" spans="1:10">
      <c r="A286" s="34" t="s">
        <v>1018</v>
      </c>
      <c r="B286" s="35">
        <v>5057</v>
      </c>
      <c r="C286">
        <v>8</v>
      </c>
      <c r="D286" t="s">
        <v>451</v>
      </c>
      <c r="E286">
        <v>94</v>
      </c>
      <c r="F286" t="s">
        <v>452</v>
      </c>
      <c r="G286">
        <v>4</v>
      </c>
      <c r="H286" s="44" t="s">
        <v>1019</v>
      </c>
      <c r="I286" s="45">
        <v>0.84499999999999997</v>
      </c>
      <c r="J286" s="46">
        <v>208.85499999999999</v>
      </c>
    </row>
    <row r="287" spans="1:10">
      <c r="A287" s="34" t="s">
        <v>1020</v>
      </c>
      <c r="B287" s="35">
        <v>5057</v>
      </c>
      <c r="C287">
        <v>8</v>
      </c>
      <c r="D287" t="s">
        <v>451</v>
      </c>
      <c r="E287">
        <v>95</v>
      </c>
      <c r="F287" t="s">
        <v>452</v>
      </c>
      <c r="G287">
        <v>1</v>
      </c>
      <c r="H287" s="44" t="s">
        <v>1021</v>
      </c>
      <c r="I287" s="45">
        <v>0.85499999999999998</v>
      </c>
      <c r="J287" s="46">
        <v>209.6</v>
      </c>
    </row>
    <row r="288" spans="1:10">
      <c r="A288" s="34" t="s">
        <v>1022</v>
      </c>
      <c r="B288" s="35">
        <v>5057</v>
      </c>
      <c r="C288">
        <v>8</v>
      </c>
      <c r="D288" t="s">
        <v>451</v>
      </c>
      <c r="E288">
        <v>95</v>
      </c>
      <c r="F288" t="s">
        <v>452</v>
      </c>
      <c r="G288">
        <v>2</v>
      </c>
      <c r="H288" s="44" t="s">
        <v>1023</v>
      </c>
      <c r="I288" s="45">
        <v>0.66</v>
      </c>
      <c r="J288" s="46">
        <v>210.45500000000001</v>
      </c>
    </row>
    <row r="289" spans="1:10">
      <c r="A289" s="34" t="s">
        <v>1024</v>
      </c>
      <c r="B289" s="35">
        <v>5057</v>
      </c>
      <c r="C289">
        <v>8</v>
      </c>
      <c r="D289" t="s">
        <v>451</v>
      </c>
      <c r="E289">
        <v>95</v>
      </c>
      <c r="F289" t="s">
        <v>452</v>
      </c>
      <c r="G289">
        <v>3</v>
      </c>
      <c r="H289" s="44" t="s">
        <v>1025</v>
      </c>
      <c r="I289" s="45">
        <v>0.86499999999999999</v>
      </c>
      <c r="J289" s="46">
        <v>211.11500000000001</v>
      </c>
    </row>
    <row r="290" spans="1:10">
      <c r="A290" s="34" t="s">
        <v>1026</v>
      </c>
      <c r="B290" s="35">
        <v>5057</v>
      </c>
      <c r="C290">
        <v>8</v>
      </c>
      <c r="D290" t="s">
        <v>451</v>
      </c>
      <c r="E290">
        <v>95</v>
      </c>
      <c r="F290" t="s">
        <v>452</v>
      </c>
      <c r="G290">
        <v>4</v>
      </c>
      <c r="H290" s="44" t="s">
        <v>1027</v>
      </c>
      <c r="I290" s="45">
        <v>0.73</v>
      </c>
      <c r="J290" s="46">
        <v>211.98</v>
      </c>
    </row>
    <row r="291" spans="1:10">
      <c r="A291" s="34" t="s">
        <v>1028</v>
      </c>
      <c r="B291" s="35">
        <v>5057</v>
      </c>
      <c r="C291">
        <v>8</v>
      </c>
      <c r="D291" t="s">
        <v>451</v>
      </c>
      <c r="E291">
        <v>96</v>
      </c>
      <c r="F291" t="s">
        <v>452</v>
      </c>
      <c r="G291">
        <v>1</v>
      </c>
      <c r="H291" s="44" t="s">
        <v>1029</v>
      </c>
      <c r="I291" s="45">
        <v>0.93</v>
      </c>
      <c r="J291" s="46">
        <v>212.6</v>
      </c>
    </row>
    <row r="292" spans="1:10">
      <c r="A292" s="34" t="s">
        <v>1030</v>
      </c>
      <c r="B292" s="35">
        <v>5057</v>
      </c>
      <c r="C292">
        <v>8</v>
      </c>
      <c r="D292" t="s">
        <v>451</v>
      </c>
      <c r="E292">
        <v>96</v>
      </c>
      <c r="F292" t="s">
        <v>452</v>
      </c>
      <c r="G292">
        <v>2</v>
      </c>
      <c r="H292" s="44" t="s">
        <v>1031</v>
      </c>
      <c r="I292" s="45">
        <v>0.84499999999999997</v>
      </c>
      <c r="J292" s="46">
        <v>213.53</v>
      </c>
    </row>
    <row r="293" spans="1:10">
      <c r="A293" s="34" t="s">
        <v>1032</v>
      </c>
      <c r="B293" s="35">
        <v>5057</v>
      </c>
      <c r="C293">
        <v>8</v>
      </c>
      <c r="D293" t="s">
        <v>451</v>
      </c>
      <c r="E293">
        <v>96</v>
      </c>
      <c r="F293" t="s">
        <v>452</v>
      </c>
      <c r="G293">
        <v>3</v>
      </c>
      <c r="H293" s="44" t="s">
        <v>1033</v>
      </c>
      <c r="I293" s="45">
        <v>0.68</v>
      </c>
      <c r="J293" s="46">
        <v>214.375</v>
      </c>
    </row>
    <row r="294" spans="1:10">
      <c r="A294" s="34" t="s">
        <v>1034</v>
      </c>
      <c r="B294" s="35">
        <v>5057</v>
      </c>
      <c r="C294">
        <v>8</v>
      </c>
      <c r="D294" t="s">
        <v>451</v>
      </c>
      <c r="E294">
        <v>96</v>
      </c>
      <c r="F294" t="s">
        <v>452</v>
      </c>
      <c r="G294">
        <v>4</v>
      </c>
      <c r="H294" s="44" t="s">
        <v>1035</v>
      </c>
      <c r="I294" s="45">
        <v>0.79500000000000004</v>
      </c>
      <c r="J294" s="46">
        <v>215.05500000000001</v>
      </c>
    </row>
    <row r="295" spans="1:10">
      <c r="A295" s="34" t="s">
        <v>1036</v>
      </c>
      <c r="B295" s="47">
        <v>5057</v>
      </c>
      <c r="C295">
        <v>8</v>
      </c>
      <c r="D295" t="s">
        <v>451</v>
      </c>
      <c r="E295">
        <v>97</v>
      </c>
      <c r="F295" t="s">
        <v>452</v>
      </c>
      <c r="G295">
        <v>1</v>
      </c>
      <c r="H295" s="44" t="s">
        <v>1037</v>
      </c>
      <c r="I295" s="45">
        <v>0.99</v>
      </c>
      <c r="J295" s="46">
        <v>215.6</v>
      </c>
    </row>
    <row r="296" spans="1:10">
      <c r="A296" s="34" t="s">
        <v>1038</v>
      </c>
      <c r="B296" s="47">
        <v>5057</v>
      </c>
      <c r="C296">
        <v>8</v>
      </c>
      <c r="D296" t="s">
        <v>451</v>
      </c>
      <c r="E296">
        <v>97</v>
      </c>
      <c r="F296" t="s">
        <v>452</v>
      </c>
      <c r="G296">
        <v>2</v>
      </c>
      <c r="H296" s="44" t="s">
        <v>1039</v>
      </c>
      <c r="I296" s="45">
        <v>0.995</v>
      </c>
      <c r="J296" s="46">
        <v>216.59</v>
      </c>
    </row>
    <row r="297" spans="1:10">
      <c r="A297" s="34" t="s">
        <v>1040</v>
      </c>
      <c r="B297" s="35">
        <v>5057</v>
      </c>
      <c r="C297">
        <v>8</v>
      </c>
      <c r="D297" t="s">
        <v>451</v>
      </c>
      <c r="E297">
        <v>97</v>
      </c>
      <c r="F297" t="s">
        <v>452</v>
      </c>
      <c r="G297">
        <v>3</v>
      </c>
      <c r="H297" s="44" t="s">
        <v>1041</v>
      </c>
      <c r="I297" s="45">
        <v>0.495</v>
      </c>
      <c r="J297" s="46">
        <v>217.58500000000001</v>
      </c>
    </row>
    <row r="298" spans="1:10">
      <c r="A298" s="34" t="s">
        <v>1042</v>
      </c>
      <c r="B298" s="35">
        <v>5057</v>
      </c>
      <c r="C298">
        <v>8</v>
      </c>
      <c r="D298" t="s">
        <v>451</v>
      </c>
      <c r="E298">
        <v>97</v>
      </c>
      <c r="F298" t="s">
        <v>452</v>
      </c>
      <c r="G298">
        <v>4</v>
      </c>
      <c r="H298" s="44" t="s">
        <v>1043</v>
      </c>
      <c r="I298" s="45">
        <v>0.70499999999999996</v>
      </c>
      <c r="J298" s="46">
        <v>218.08</v>
      </c>
    </row>
    <row r="299" spans="1:10">
      <c r="A299" s="34" t="s">
        <v>1044</v>
      </c>
      <c r="B299" s="35">
        <v>5057</v>
      </c>
      <c r="C299">
        <v>8</v>
      </c>
      <c r="D299" t="s">
        <v>451</v>
      </c>
      <c r="E299">
        <v>98</v>
      </c>
      <c r="F299" t="s">
        <v>452</v>
      </c>
      <c r="G299">
        <v>1</v>
      </c>
      <c r="H299" s="44" t="s">
        <v>1045</v>
      </c>
      <c r="I299" s="45">
        <v>0.26500000000000001</v>
      </c>
      <c r="J299" s="46">
        <v>218.35</v>
      </c>
    </row>
    <row r="300" spans="1:10">
      <c r="A300" s="34" t="s">
        <v>1046</v>
      </c>
      <c r="B300" s="47">
        <v>5057</v>
      </c>
      <c r="C300">
        <v>8</v>
      </c>
      <c r="D300" t="s">
        <v>451</v>
      </c>
      <c r="E300">
        <v>99</v>
      </c>
      <c r="F300" t="s">
        <v>452</v>
      </c>
      <c r="G300">
        <v>1</v>
      </c>
      <c r="H300" s="44" t="s">
        <v>1047</v>
      </c>
      <c r="I300" s="45">
        <v>0.96</v>
      </c>
      <c r="J300" s="46">
        <v>218.6</v>
      </c>
    </row>
    <row r="301" spans="1:10">
      <c r="A301" s="34" t="s">
        <v>1048</v>
      </c>
      <c r="B301" s="35">
        <v>5057</v>
      </c>
      <c r="C301">
        <v>8</v>
      </c>
      <c r="D301" t="s">
        <v>451</v>
      </c>
      <c r="E301">
        <v>99</v>
      </c>
      <c r="F301" t="s">
        <v>452</v>
      </c>
      <c r="G301">
        <v>2</v>
      </c>
      <c r="H301" s="44" t="s">
        <v>1049</v>
      </c>
      <c r="I301" s="45">
        <v>0.96</v>
      </c>
      <c r="J301" s="46">
        <v>219.56</v>
      </c>
    </row>
    <row r="302" spans="1:10">
      <c r="A302" s="34" t="s">
        <v>1050</v>
      </c>
      <c r="B302" s="35">
        <v>5057</v>
      </c>
      <c r="C302">
        <v>8</v>
      </c>
      <c r="D302" t="s">
        <v>451</v>
      </c>
      <c r="E302">
        <v>99</v>
      </c>
      <c r="F302" t="s">
        <v>452</v>
      </c>
      <c r="G302">
        <v>3</v>
      </c>
      <c r="H302" s="44" t="s">
        <v>1051</v>
      </c>
      <c r="I302" s="45">
        <v>0.94499999999999995</v>
      </c>
      <c r="J302" s="46">
        <v>220.52</v>
      </c>
    </row>
    <row r="303" spans="1:10">
      <c r="A303" s="34" t="s">
        <v>1052</v>
      </c>
      <c r="B303" s="35">
        <v>5057</v>
      </c>
      <c r="C303">
        <v>8</v>
      </c>
      <c r="D303" t="s">
        <v>451</v>
      </c>
      <c r="E303">
        <v>99</v>
      </c>
      <c r="F303" t="s">
        <v>452</v>
      </c>
      <c r="G303">
        <v>4</v>
      </c>
      <c r="H303" s="44" t="s">
        <v>1053</v>
      </c>
      <c r="I303" s="45">
        <v>0.33500000000000002</v>
      </c>
      <c r="J303" s="46">
        <v>221.465</v>
      </c>
    </row>
    <row r="304" spans="1:10">
      <c r="A304" s="34" t="s">
        <v>1054</v>
      </c>
      <c r="B304" s="35">
        <v>5057</v>
      </c>
      <c r="C304">
        <v>8</v>
      </c>
      <c r="D304" t="s">
        <v>451</v>
      </c>
      <c r="E304">
        <v>100</v>
      </c>
      <c r="F304" t="s">
        <v>452</v>
      </c>
      <c r="G304">
        <v>1</v>
      </c>
      <c r="H304" s="44" t="s">
        <v>1055</v>
      </c>
      <c r="I304" s="45">
        <v>0.93500000000000005</v>
      </c>
      <c r="J304" s="46">
        <v>221.6</v>
      </c>
    </row>
    <row r="305" spans="1:10">
      <c r="A305" s="34" t="s">
        <v>1056</v>
      </c>
      <c r="B305" s="35">
        <v>5057</v>
      </c>
      <c r="C305">
        <v>8</v>
      </c>
      <c r="D305" t="s">
        <v>451</v>
      </c>
      <c r="E305">
        <v>100</v>
      </c>
      <c r="F305" t="s">
        <v>452</v>
      </c>
      <c r="G305">
        <v>2</v>
      </c>
      <c r="H305" s="44" t="s">
        <v>1057</v>
      </c>
      <c r="I305" s="45">
        <v>0.90500000000000003</v>
      </c>
      <c r="J305" s="46">
        <v>222.535</v>
      </c>
    </row>
    <row r="306" spans="1:10">
      <c r="A306" s="34" t="s">
        <v>1058</v>
      </c>
      <c r="B306" s="35">
        <v>5057</v>
      </c>
      <c r="C306">
        <v>8</v>
      </c>
      <c r="D306" t="s">
        <v>451</v>
      </c>
      <c r="E306">
        <v>100</v>
      </c>
      <c r="F306" t="s">
        <v>452</v>
      </c>
      <c r="G306">
        <v>3</v>
      </c>
      <c r="H306" s="44" t="s">
        <v>1059</v>
      </c>
      <c r="I306" s="45">
        <v>0.76500000000000001</v>
      </c>
      <c r="J306" s="46">
        <v>223.44</v>
      </c>
    </row>
    <row r="307" spans="1:10">
      <c r="A307" s="34" t="s">
        <v>1060</v>
      </c>
      <c r="B307" s="47">
        <v>5057</v>
      </c>
      <c r="C307">
        <v>8</v>
      </c>
      <c r="D307" t="s">
        <v>451</v>
      </c>
      <c r="E307">
        <v>100</v>
      </c>
      <c r="F307" t="s">
        <v>452</v>
      </c>
      <c r="G307">
        <v>4</v>
      </c>
      <c r="H307" s="44" t="s">
        <v>1061</v>
      </c>
      <c r="I307" s="45">
        <v>0.43</v>
      </c>
      <c r="J307" s="46">
        <v>224.20500000000001</v>
      </c>
    </row>
    <row r="308" spans="1:10">
      <c r="A308" s="34" t="s">
        <v>1062</v>
      </c>
      <c r="B308" s="35">
        <v>5057</v>
      </c>
      <c r="C308">
        <v>8</v>
      </c>
      <c r="D308" t="s">
        <v>451</v>
      </c>
      <c r="E308">
        <v>101</v>
      </c>
      <c r="F308" t="s">
        <v>452</v>
      </c>
      <c r="G308">
        <v>1</v>
      </c>
      <c r="H308" s="44" t="s">
        <v>1063</v>
      </c>
      <c r="I308" s="45">
        <v>0.85499999999999998</v>
      </c>
      <c r="J308" s="46">
        <v>224.6</v>
      </c>
    </row>
    <row r="309" spans="1:10">
      <c r="A309" s="34" t="s">
        <v>1064</v>
      </c>
      <c r="B309" s="35">
        <v>5057</v>
      </c>
      <c r="C309">
        <v>8</v>
      </c>
      <c r="D309" t="s">
        <v>451</v>
      </c>
      <c r="E309">
        <v>101</v>
      </c>
      <c r="F309" t="s">
        <v>452</v>
      </c>
      <c r="G309">
        <v>2</v>
      </c>
      <c r="H309" s="44" t="s">
        <v>1065</v>
      </c>
      <c r="I309" s="45">
        <v>0.875</v>
      </c>
      <c r="J309" s="46">
        <v>225.45500000000001</v>
      </c>
    </row>
    <row r="310" spans="1:10">
      <c r="A310" s="34" t="s">
        <v>1066</v>
      </c>
      <c r="B310" s="35">
        <v>5057</v>
      </c>
      <c r="C310">
        <v>8</v>
      </c>
      <c r="D310" t="s">
        <v>451</v>
      </c>
      <c r="E310">
        <v>101</v>
      </c>
      <c r="F310" t="s">
        <v>452</v>
      </c>
      <c r="G310">
        <v>3</v>
      </c>
      <c r="H310" s="44" t="s">
        <v>1067</v>
      </c>
      <c r="I310" s="45">
        <v>0.48</v>
      </c>
      <c r="J310" s="46">
        <v>226.33</v>
      </c>
    </row>
    <row r="311" spans="1:10">
      <c r="A311" s="34" t="s">
        <v>1068</v>
      </c>
      <c r="B311" s="35">
        <v>5057</v>
      </c>
      <c r="C311">
        <v>8</v>
      </c>
      <c r="D311" t="s">
        <v>451</v>
      </c>
      <c r="E311">
        <v>101</v>
      </c>
      <c r="F311" t="s">
        <v>452</v>
      </c>
      <c r="G311">
        <v>4</v>
      </c>
      <c r="H311" s="44" t="s">
        <v>1069</v>
      </c>
      <c r="I311" s="45">
        <v>0.81</v>
      </c>
      <c r="J311" s="46">
        <v>226.81</v>
      </c>
    </row>
    <row r="312" spans="1:10">
      <c r="A312" s="34" t="s">
        <v>1070</v>
      </c>
      <c r="B312" s="47">
        <v>5057</v>
      </c>
      <c r="C312">
        <v>8</v>
      </c>
      <c r="D312" t="s">
        <v>451</v>
      </c>
      <c r="E312">
        <v>102</v>
      </c>
      <c r="F312" t="s">
        <v>452</v>
      </c>
      <c r="G312">
        <v>1</v>
      </c>
      <c r="H312" s="44" t="s">
        <v>1071</v>
      </c>
      <c r="I312" s="45">
        <v>0.75</v>
      </c>
      <c r="J312" s="46">
        <v>227.6</v>
      </c>
    </row>
    <row r="313" spans="1:10">
      <c r="A313" s="34" t="s">
        <v>1072</v>
      </c>
      <c r="B313" s="35">
        <v>5057</v>
      </c>
      <c r="C313">
        <v>8</v>
      </c>
      <c r="D313" t="s">
        <v>451</v>
      </c>
      <c r="E313">
        <v>102</v>
      </c>
      <c r="F313" t="s">
        <v>452</v>
      </c>
      <c r="G313">
        <v>2</v>
      </c>
      <c r="H313" s="44" t="s">
        <v>1073</v>
      </c>
      <c r="I313" s="45">
        <v>0.75</v>
      </c>
      <c r="J313" s="46">
        <v>228.35</v>
      </c>
    </row>
    <row r="314" spans="1:10">
      <c r="A314" s="34" t="s">
        <v>1074</v>
      </c>
      <c r="B314" s="35">
        <v>5057</v>
      </c>
      <c r="C314">
        <v>8</v>
      </c>
      <c r="D314" t="s">
        <v>451</v>
      </c>
      <c r="E314">
        <v>102</v>
      </c>
      <c r="F314" t="s">
        <v>452</v>
      </c>
      <c r="G314">
        <v>3</v>
      </c>
      <c r="H314" s="44" t="s">
        <v>1075</v>
      </c>
      <c r="I314" s="45">
        <v>0.75</v>
      </c>
      <c r="J314" s="46">
        <v>229.1</v>
      </c>
    </row>
    <row r="315" spans="1:10">
      <c r="A315" s="34" t="s">
        <v>1076</v>
      </c>
      <c r="B315" s="35">
        <v>5057</v>
      </c>
      <c r="C315">
        <v>8</v>
      </c>
      <c r="D315" t="s">
        <v>451</v>
      </c>
      <c r="E315">
        <v>102</v>
      </c>
      <c r="F315" t="s">
        <v>452</v>
      </c>
      <c r="G315">
        <v>4</v>
      </c>
      <c r="H315" s="44" t="s">
        <v>1077</v>
      </c>
      <c r="I315" s="45">
        <v>0.75</v>
      </c>
      <c r="J315" s="46">
        <v>229.85</v>
      </c>
    </row>
    <row r="316" spans="1:10">
      <c r="A316" s="34" t="s">
        <v>1078</v>
      </c>
      <c r="B316" s="35">
        <v>5057</v>
      </c>
      <c r="C316">
        <v>8</v>
      </c>
      <c r="D316" t="s">
        <v>451</v>
      </c>
      <c r="E316">
        <v>103</v>
      </c>
      <c r="F316" t="s">
        <v>452</v>
      </c>
      <c r="G316">
        <v>1</v>
      </c>
      <c r="H316" s="44" t="s">
        <v>1079</v>
      </c>
      <c r="I316" s="45">
        <v>0.75</v>
      </c>
      <c r="J316" s="46">
        <v>230.6</v>
      </c>
    </row>
    <row r="317" spans="1:10">
      <c r="A317" s="34" t="s">
        <v>1080</v>
      </c>
      <c r="B317" s="35">
        <v>5057</v>
      </c>
      <c r="C317">
        <v>8</v>
      </c>
      <c r="D317" t="s">
        <v>451</v>
      </c>
      <c r="E317">
        <v>103</v>
      </c>
      <c r="F317" t="s">
        <v>452</v>
      </c>
      <c r="G317">
        <v>2</v>
      </c>
      <c r="H317" s="44" t="s">
        <v>1081</v>
      </c>
      <c r="I317" s="45">
        <v>0.84</v>
      </c>
      <c r="J317" s="46">
        <v>231.35</v>
      </c>
    </row>
    <row r="318" spans="1:10">
      <c r="A318" s="34" t="s">
        <v>1082</v>
      </c>
      <c r="B318" s="35">
        <v>5057</v>
      </c>
      <c r="C318">
        <v>8</v>
      </c>
      <c r="D318" t="s">
        <v>451</v>
      </c>
      <c r="E318">
        <v>103</v>
      </c>
      <c r="F318" t="s">
        <v>452</v>
      </c>
      <c r="G318">
        <v>3</v>
      </c>
      <c r="H318" s="44" t="s">
        <v>1083</v>
      </c>
      <c r="I318" s="45">
        <v>0.55000000000000004</v>
      </c>
      <c r="J318" s="46">
        <v>232.19</v>
      </c>
    </row>
    <row r="319" spans="1:10">
      <c r="A319" s="34" t="s">
        <v>1084</v>
      </c>
      <c r="B319" s="35">
        <v>5057</v>
      </c>
      <c r="C319">
        <v>8</v>
      </c>
      <c r="D319" t="s">
        <v>451</v>
      </c>
      <c r="E319">
        <v>103</v>
      </c>
      <c r="F319" t="s">
        <v>452</v>
      </c>
      <c r="G319">
        <v>4</v>
      </c>
      <c r="H319" s="44" t="s">
        <v>1085</v>
      </c>
      <c r="I319" s="45">
        <v>0.92</v>
      </c>
      <c r="J319" s="46">
        <v>232.74</v>
      </c>
    </row>
    <row r="320" spans="1:10">
      <c r="A320" s="34" t="s">
        <v>1086</v>
      </c>
      <c r="B320" s="35">
        <v>5057</v>
      </c>
      <c r="C320">
        <v>8</v>
      </c>
      <c r="D320" t="s">
        <v>451</v>
      </c>
      <c r="E320">
        <v>104</v>
      </c>
      <c r="F320" t="s">
        <v>452</v>
      </c>
      <c r="G320">
        <v>1</v>
      </c>
      <c r="H320" s="44" t="s">
        <v>1087</v>
      </c>
      <c r="I320" s="45">
        <v>0.91500000000000004</v>
      </c>
      <c r="J320" s="46">
        <v>233.6</v>
      </c>
    </row>
    <row r="321" spans="1:10">
      <c r="A321" s="34" t="s">
        <v>1088</v>
      </c>
      <c r="B321" s="35">
        <v>5057</v>
      </c>
      <c r="C321">
        <v>8</v>
      </c>
      <c r="D321" t="s">
        <v>451</v>
      </c>
      <c r="E321">
        <v>104</v>
      </c>
      <c r="F321" t="s">
        <v>452</v>
      </c>
      <c r="G321">
        <v>2</v>
      </c>
      <c r="H321" s="44" t="s">
        <v>1089</v>
      </c>
      <c r="I321" s="45">
        <v>0.76500000000000001</v>
      </c>
      <c r="J321" s="46">
        <v>234.51499999999999</v>
      </c>
    </row>
    <row r="322" spans="1:10">
      <c r="A322" s="34" t="s">
        <v>1090</v>
      </c>
      <c r="B322" s="35">
        <v>5057</v>
      </c>
      <c r="C322">
        <v>8</v>
      </c>
      <c r="D322" t="s">
        <v>451</v>
      </c>
      <c r="E322">
        <v>104</v>
      </c>
      <c r="F322" t="s">
        <v>452</v>
      </c>
      <c r="G322">
        <v>3</v>
      </c>
      <c r="H322" s="44" t="s">
        <v>1091</v>
      </c>
      <c r="I322" s="45">
        <v>0.755</v>
      </c>
      <c r="J322" s="46">
        <v>235.28</v>
      </c>
    </row>
    <row r="323" spans="1:10">
      <c r="A323" s="34" t="s">
        <v>1092</v>
      </c>
      <c r="B323" s="35">
        <v>5057</v>
      </c>
      <c r="C323">
        <v>8</v>
      </c>
      <c r="D323" t="s">
        <v>451</v>
      </c>
      <c r="E323">
        <v>104</v>
      </c>
      <c r="F323" t="s">
        <v>452</v>
      </c>
      <c r="G323">
        <v>4</v>
      </c>
      <c r="H323" s="44" t="s">
        <v>1093</v>
      </c>
      <c r="I323" s="45">
        <v>0.70499999999999996</v>
      </c>
      <c r="J323" s="46">
        <v>236.035</v>
      </c>
    </row>
    <row r="324" spans="1:10">
      <c r="A324" s="34" t="s">
        <v>1094</v>
      </c>
      <c r="B324" s="35">
        <v>5057</v>
      </c>
      <c r="C324">
        <v>8</v>
      </c>
      <c r="D324" t="s">
        <v>451</v>
      </c>
      <c r="E324">
        <v>105</v>
      </c>
      <c r="F324" t="s">
        <v>452</v>
      </c>
      <c r="G324">
        <v>1</v>
      </c>
      <c r="H324" s="44" t="s">
        <v>1095</v>
      </c>
      <c r="I324" s="45">
        <v>0.67500000000000004</v>
      </c>
      <c r="J324" s="46">
        <v>236.6</v>
      </c>
    </row>
    <row r="325" spans="1:10">
      <c r="A325" s="34" t="s">
        <v>1096</v>
      </c>
      <c r="B325" s="35">
        <v>5057</v>
      </c>
      <c r="C325">
        <v>8</v>
      </c>
      <c r="D325" t="s">
        <v>451</v>
      </c>
      <c r="E325">
        <v>105</v>
      </c>
      <c r="F325" t="s">
        <v>452</v>
      </c>
      <c r="G325">
        <v>2</v>
      </c>
      <c r="H325" s="44" t="s">
        <v>1097</v>
      </c>
      <c r="I325" s="45">
        <v>0.83</v>
      </c>
      <c r="J325" s="46">
        <v>237.27500000000001</v>
      </c>
    </row>
    <row r="326" spans="1:10">
      <c r="A326" s="34" t="s">
        <v>1098</v>
      </c>
      <c r="B326" s="35">
        <v>5057</v>
      </c>
      <c r="C326">
        <v>8</v>
      </c>
      <c r="D326" t="s">
        <v>451</v>
      </c>
      <c r="E326">
        <v>105</v>
      </c>
      <c r="F326" t="s">
        <v>452</v>
      </c>
      <c r="G326">
        <v>3</v>
      </c>
      <c r="H326" s="44" t="s">
        <v>1099</v>
      </c>
      <c r="I326" s="45">
        <v>0.78</v>
      </c>
      <c r="J326" s="46">
        <v>238.10499999999999</v>
      </c>
    </row>
    <row r="327" spans="1:10">
      <c r="A327" s="34" t="s">
        <v>1100</v>
      </c>
      <c r="B327" s="35">
        <v>5057</v>
      </c>
      <c r="C327">
        <v>8</v>
      </c>
      <c r="D327" t="s">
        <v>451</v>
      </c>
      <c r="E327">
        <v>105</v>
      </c>
      <c r="F327" t="s">
        <v>452</v>
      </c>
      <c r="G327">
        <v>4</v>
      </c>
      <c r="H327" s="44" t="s">
        <v>1101</v>
      </c>
      <c r="I327" s="45">
        <v>0.75</v>
      </c>
      <c r="J327" s="46">
        <v>238.88499999999999</v>
      </c>
    </row>
    <row r="328" spans="1:10">
      <c r="A328" s="34" t="s">
        <v>1102</v>
      </c>
      <c r="B328" s="35">
        <v>5057</v>
      </c>
      <c r="C328">
        <v>8</v>
      </c>
      <c r="D328" t="s">
        <v>451</v>
      </c>
      <c r="E328">
        <v>106</v>
      </c>
      <c r="F328" t="s">
        <v>452</v>
      </c>
      <c r="G328">
        <v>1</v>
      </c>
      <c r="H328" s="44" t="s">
        <v>1103</v>
      </c>
      <c r="I328" s="45">
        <v>0.90500000000000003</v>
      </c>
      <c r="J328" s="46">
        <v>239.6</v>
      </c>
    </row>
    <row r="329" spans="1:10">
      <c r="A329" s="34" t="s">
        <v>1104</v>
      </c>
      <c r="B329" s="35">
        <v>5057</v>
      </c>
      <c r="C329">
        <v>8</v>
      </c>
      <c r="D329" t="s">
        <v>451</v>
      </c>
      <c r="E329">
        <v>106</v>
      </c>
      <c r="F329" t="s">
        <v>452</v>
      </c>
      <c r="G329">
        <v>2</v>
      </c>
      <c r="H329" s="44" t="s">
        <v>1105</v>
      </c>
      <c r="I329" s="45">
        <v>0.755</v>
      </c>
      <c r="J329" s="46">
        <v>240.505</v>
      </c>
    </row>
    <row r="330" spans="1:10">
      <c r="A330" s="34" t="s">
        <v>1106</v>
      </c>
      <c r="B330" s="35">
        <v>5057</v>
      </c>
      <c r="C330">
        <v>8</v>
      </c>
      <c r="D330" t="s">
        <v>451</v>
      </c>
      <c r="E330">
        <v>106</v>
      </c>
      <c r="F330" t="s">
        <v>452</v>
      </c>
      <c r="G330">
        <v>3</v>
      </c>
      <c r="H330" s="44" t="s">
        <v>1107</v>
      </c>
      <c r="I330" s="45">
        <v>0.85</v>
      </c>
      <c r="J330" s="46">
        <v>241.26</v>
      </c>
    </row>
    <row r="331" spans="1:10">
      <c r="A331" s="34" t="s">
        <v>1108</v>
      </c>
      <c r="B331" s="35">
        <v>5057</v>
      </c>
      <c r="C331">
        <v>8</v>
      </c>
      <c r="D331" t="s">
        <v>451</v>
      </c>
      <c r="E331">
        <v>106</v>
      </c>
      <c r="F331" t="s">
        <v>452</v>
      </c>
      <c r="G331">
        <v>4</v>
      </c>
      <c r="H331" s="44" t="s">
        <v>1109</v>
      </c>
      <c r="I331" s="45">
        <v>0.74</v>
      </c>
      <c r="J331" s="46">
        <v>242.11</v>
      </c>
    </row>
    <row r="332" spans="1:10">
      <c r="A332" s="34" t="s">
        <v>1110</v>
      </c>
      <c r="B332" s="35">
        <v>5057</v>
      </c>
      <c r="C332">
        <v>8</v>
      </c>
      <c r="D332" t="s">
        <v>451</v>
      </c>
      <c r="E332">
        <v>107</v>
      </c>
      <c r="F332" t="s">
        <v>452</v>
      </c>
      <c r="G332">
        <v>1</v>
      </c>
      <c r="H332" s="44" t="s">
        <v>1111</v>
      </c>
      <c r="I332" s="45">
        <v>0.71499999999999997</v>
      </c>
      <c r="J332" s="46">
        <v>242.6</v>
      </c>
    </row>
    <row r="333" spans="1:10">
      <c r="A333" s="34" t="s">
        <v>1112</v>
      </c>
      <c r="B333" s="35">
        <v>5057</v>
      </c>
      <c r="C333">
        <v>8</v>
      </c>
      <c r="D333" t="s">
        <v>451</v>
      </c>
      <c r="E333">
        <v>107</v>
      </c>
      <c r="F333" t="s">
        <v>452</v>
      </c>
      <c r="G333">
        <v>2</v>
      </c>
      <c r="H333" s="44" t="s">
        <v>1113</v>
      </c>
      <c r="I333" s="45">
        <v>0.44</v>
      </c>
      <c r="J333" s="46">
        <v>243.315</v>
      </c>
    </row>
    <row r="334" spans="1:10">
      <c r="A334" s="34" t="s">
        <v>1114</v>
      </c>
      <c r="B334" s="35">
        <v>5057</v>
      </c>
      <c r="C334">
        <v>8</v>
      </c>
      <c r="D334" t="s">
        <v>451</v>
      </c>
      <c r="E334">
        <v>107</v>
      </c>
      <c r="F334" t="s">
        <v>452</v>
      </c>
      <c r="G334">
        <v>3</v>
      </c>
      <c r="H334" s="44" t="s">
        <v>1115</v>
      </c>
      <c r="I334" s="45">
        <v>0.88500000000000001</v>
      </c>
      <c r="J334" s="46">
        <v>243.755</v>
      </c>
    </row>
    <row r="335" spans="1:10">
      <c r="A335" s="34" t="s">
        <v>1116</v>
      </c>
      <c r="B335" s="35">
        <v>5057</v>
      </c>
      <c r="C335">
        <v>8</v>
      </c>
      <c r="D335" t="s">
        <v>451</v>
      </c>
      <c r="E335">
        <v>107</v>
      </c>
      <c r="F335" t="s">
        <v>452</v>
      </c>
      <c r="G335">
        <v>4</v>
      </c>
      <c r="H335" s="44" t="s">
        <v>1117</v>
      </c>
      <c r="I335" s="45">
        <v>0.87</v>
      </c>
      <c r="J335" s="46">
        <v>244.64</v>
      </c>
    </row>
    <row r="336" spans="1:10">
      <c r="A336" s="34" t="s">
        <v>1118</v>
      </c>
      <c r="B336" s="35">
        <v>5057</v>
      </c>
      <c r="C336">
        <v>8</v>
      </c>
      <c r="D336" t="s">
        <v>451</v>
      </c>
      <c r="E336">
        <v>108</v>
      </c>
      <c r="F336" t="s">
        <v>452</v>
      </c>
      <c r="G336">
        <v>1</v>
      </c>
      <c r="H336" s="44" t="s">
        <v>1119</v>
      </c>
      <c r="I336" s="45">
        <v>0.9</v>
      </c>
      <c r="J336" s="46">
        <v>245.6</v>
      </c>
    </row>
    <row r="337" spans="1:10">
      <c r="A337" s="34" t="s">
        <v>1120</v>
      </c>
      <c r="B337" s="35">
        <v>5057</v>
      </c>
      <c r="C337">
        <v>8</v>
      </c>
      <c r="D337" t="s">
        <v>451</v>
      </c>
      <c r="E337">
        <v>108</v>
      </c>
      <c r="F337" t="s">
        <v>452</v>
      </c>
      <c r="G337">
        <v>2</v>
      </c>
      <c r="H337" s="44" t="s">
        <v>1121</v>
      </c>
      <c r="I337" s="45">
        <v>0.98</v>
      </c>
      <c r="J337" s="46">
        <v>246.5</v>
      </c>
    </row>
    <row r="338" spans="1:10">
      <c r="A338" s="34" t="s">
        <v>1122</v>
      </c>
      <c r="B338" s="35">
        <v>5057</v>
      </c>
      <c r="C338">
        <v>8</v>
      </c>
      <c r="D338" t="s">
        <v>451</v>
      </c>
      <c r="E338">
        <v>108</v>
      </c>
      <c r="F338" t="s">
        <v>452</v>
      </c>
      <c r="G338">
        <v>3</v>
      </c>
      <c r="H338" s="44" t="s">
        <v>1123</v>
      </c>
      <c r="I338" s="45">
        <v>0.75</v>
      </c>
      <c r="J338" s="46">
        <v>247.48</v>
      </c>
    </row>
    <row r="339" spans="1:10">
      <c r="A339" s="34" t="s">
        <v>1124</v>
      </c>
      <c r="B339" s="35">
        <v>5057</v>
      </c>
      <c r="C339">
        <v>8</v>
      </c>
      <c r="D339" t="s">
        <v>451</v>
      </c>
      <c r="E339">
        <v>109</v>
      </c>
      <c r="F339" t="s">
        <v>452</v>
      </c>
      <c r="G339">
        <v>1</v>
      </c>
      <c r="H339" s="44" t="s">
        <v>1125</v>
      </c>
      <c r="I339" s="45">
        <v>0.84499999999999997</v>
      </c>
      <c r="J339" s="46">
        <v>247.8</v>
      </c>
    </row>
    <row r="340" spans="1:10">
      <c r="A340" s="34" t="s">
        <v>1126</v>
      </c>
      <c r="B340" s="35">
        <v>5057</v>
      </c>
      <c r="C340">
        <v>8</v>
      </c>
      <c r="D340" t="s">
        <v>451</v>
      </c>
      <c r="E340">
        <v>110</v>
      </c>
      <c r="F340" t="s">
        <v>452</v>
      </c>
      <c r="G340">
        <v>1</v>
      </c>
      <c r="H340" s="44" t="s">
        <v>1127</v>
      </c>
      <c r="I340" s="45">
        <v>0.88500000000000001</v>
      </c>
      <c r="J340" s="46">
        <v>248.6</v>
      </c>
    </row>
    <row r="341" spans="1:10">
      <c r="A341" s="34" t="s">
        <v>1128</v>
      </c>
      <c r="B341" s="35">
        <v>5057</v>
      </c>
      <c r="C341">
        <v>8</v>
      </c>
      <c r="D341" t="s">
        <v>451</v>
      </c>
      <c r="E341">
        <v>110</v>
      </c>
      <c r="F341" t="s">
        <v>452</v>
      </c>
      <c r="G341">
        <v>2</v>
      </c>
      <c r="H341" s="44" t="s">
        <v>1129</v>
      </c>
      <c r="I341" s="45">
        <v>0.71499999999999997</v>
      </c>
      <c r="J341" s="46">
        <v>249.48500000000001</v>
      </c>
    </row>
    <row r="342" spans="1:10">
      <c r="A342" s="34" t="s">
        <v>1130</v>
      </c>
      <c r="B342" s="35">
        <v>5057</v>
      </c>
      <c r="C342">
        <v>8</v>
      </c>
      <c r="D342" t="s">
        <v>451</v>
      </c>
      <c r="E342">
        <v>110</v>
      </c>
      <c r="F342" t="s">
        <v>452</v>
      </c>
      <c r="G342">
        <v>3</v>
      </c>
      <c r="H342" s="44" t="s">
        <v>1131</v>
      </c>
      <c r="I342" s="45">
        <v>0.745</v>
      </c>
      <c r="J342" s="46">
        <v>250.2</v>
      </c>
    </row>
    <row r="343" spans="1:10">
      <c r="A343" s="34" t="s">
        <v>1132</v>
      </c>
      <c r="B343" s="35">
        <v>5057</v>
      </c>
      <c r="C343">
        <v>8</v>
      </c>
      <c r="D343" t="s">
        <v>451</v>
      </c>
      <c r="E343">
        <v>110</v>
      </c>
      <c r="F343" t="s">
        <v>452</v>
      </c>
      <c r="G343">
        <v>4</v>
      </c>
      <c r="H343" s="44" t="s">
        <v>1133</v>
      </c>
      <c r="I343" s="45">
        <v>0.95</v>
      </c>
      <c r="J343" s="46">
        <v>250.94499999999999</v>
      </c>
    </row>
    <row r="344" spans="1:10">
      <c r="A344" s="34" t="s">
        <v>1134</v>
      </c>
      <c r="B344" s="35">
        <v>5057</v>
      </c>
      <c r="C344">
        <v>8</v>
      </c>
      <c r="D344" t="s">
        <v>451</v>
      </c>
      <c r="E344">
        <v>111</v>
      </c>
      <c r="F344" t="s">
        <v>452</v>
      </c>
      <c r="G344">
        <v>1</v>
      </c>
      <c r="H344" s="44" t="s">
        <v>1135</v>
      </c>
      <c r="I344" s="45">
        <v>0.74</v>
      </c>
      <c r="J344" s="46">
        <v>251.6</v>
      </c>
    </row>
    <row r="345" spans="1:10">
      <c r="A345" s="34" t="s">
        <v>1136</v>
      </c>
      <c r="B345" s="35">
        <v>5057</v>
      </c>
      <c r="C345">
        <v>8</v>
      </c>
      <c r="D345" t="s">
        <v>451</v>
      </c>
      <c r="E345">
        <v>111</v>
      </c>
      <c r="F345" t="s">
        <v>452</v>
      </c>
      <c r="G345">
        <v>2</v>
      </c>
      <c r="H345" s="44" t="s">
        <v>1137</v>
      </c>
      <c r="I345" s="45">
        <v>0.89500000000000002</v>
      </c>
      <c r="J345" s="46">
        <v>252.34</v>
      </c>
    </row>
    <row r="346" spans="1:10">
      <c r="A346" s="34" t="s">
        <v>1138</v>
      </c>
      <c r="B346" s="35">
        <v>5057</v>
      </c>
      <c r="C346">
        <v>8</v>
      </c>
      <c r="D346" t="s">
        <v>451</v>
      </c>
      <c r="E346">
        <v>111</v>
      </c>
      <c r="F346" t="s">
        <v>452</v>
      </c>
      <c r="G346">
        <v>3</v>
      </c>
      <c r="H346" s="44" t="s">
        <v>1139</v>
      </c>
      <c r="I346" s="45">
        <v>0.81499999999999995</v>
      </c>
      <c r="J346" s="46">
        <v>253.23500000000001</v>
      </c>
    </row>
    <row r="347" spans="1:10">
      <c r="A347" s="34" t="s">
        <v>1140</v>
      </c>
      <c r="B347" s="35">
        <v>5057</v>
      </c>
      <c r="C347">
        <v>8</v>
      </c>
      <c r="D347" t="s">
        <v>451</v>
      </c>
      <c r="E347">
        <v>111</v>
      </c>
      <c r="F347" t="s">
        <v>452</v>
      </c>
      <c r="G347">
        <v>4</v>
      </c>
      <c r="H347" s="44" t="s">
        <v>1141</v>
      </c>
      <c r="I347" s="45">
        <v>0.98499999999999999</v>
      </c>
      <c r="J347" s="46">
        <v>254.05</v>
      </c>
    </row>
    <row r="348" spans="1:10">
      <c r="A348" s="34" t="s">
        <v>1142</v>
      </c>
      <c r="B348" s="35">
        <v>5057</v>
      </c>
      <c r="C348">
        <v>8</v>
      </c>
      <c r="D348" t="s">
        <v>451</v>
      </c>
      <c r="E348">
        <v>112</v>
      </c>
      <c r="F348" t="s">
        <v>452</v>
      </c>
      <c r="G348">
        <v>1</v>
      </c>
      <c r="H348" s="44" t="s">
        <v>1143</v>
      </c>
      <c r="I348" s="45">
        <v>0.745</v>
      </c>
      <c r="J348" s="46">
        <v>254.6</v>
      </c>
    </row>
    <row r="349" spans="1:10">
      <c r="A349" s="34" t="s">
        <v>1144</v>
      </c>
      <c r="B349" s="35">
        <v>5057</v>
      </c>
      <c r="C349">
        <v>8</v>
      </c>
      <c r="D349" t="s">
        <v>451</v>
      </c>
      <c r="E349">
        <v>112</v>
      </c>
      <c r="F349" t="s">
        <v>452</v>
      </c>
      <c r="G349">
        <v>2</v>
      </c>
      <c r="H349" s="44" t="s">
        <v>1145</v>
      </c>
      <c r="I349" s="45">
        <v>0.86</v>
      </c>
      <c r="J349" s="46">
        <v>255.345</v>
      </c>
    </row>
    <row r="350" spans="1:10">
      <c r="A350" s="34" t="s">
        <v>1146</v>
      </c>
      <c r="B350" s="35">
        <v>5057</v>
      </c>
      <c r="C350">
        <v>8</v>
      </c>
      <c r="D350" t="s">
        <v>451</v>
      </c>
      <c r="E350">
        <v>112</v>
      </c>
      <c r="F350" t="s">
        <v>452</v>
      </c>
      <c r="G350">
        <v>3</v>
      </c>
      <c r="H350" s="44" t="s">
        <v>1147</v>
      </c>
      <c r="I350" s="45">
        <v>0.75</v>
      </c>
      <c r="J350" s="46">
        <v>256.20499999999998</v>
      </c>
    </row>
    <row r="351" spans="1:10">
      <c r="A351" s="34" t="s">
        <v>1148</v>
      </c>
      <c r="B351" s="35">
        <v>5057</v>
      </c>
      <c r="C351">
        <v>8</v>
      </c>
      <c r="D351" t="s">
        <v>451</v>
      </c>
      <c r="E351">
        <v>112</v>
      </c>
      <c r="F351" t="s">
        <v>452</v>
      </c>
      <c r="G351">
        <v>4</v>
      </c>
      <c r="H351" s="44" t="s">
        <v>1149</v>
      </c>
      <c r="I351" s="45">
        <v>0.93500000000000005</v>
      </c>
      <c r="J351" s="46">
        <v>256.95499999999998</v>
      </c>
    </row>
    <row r="352" spans="1:10">
      <c r="A352" s="34" t="s">
        <v>1150</v>
      </c>
      <c r="B352" s="35">
        <v>5057</v>
      </c>
      <c r="C352">
        <v>8</v>
      </c>
      <c r="D352" t="s">
        <v>451</v>
      </c>
      <c r="E352">
        <v>113</v>
      </c>
      <c r="F352" t="s">
        <v>452</v>
      </c>
      <c r="G352">
        <v>1</v>
      </c>
      <c r="H352" s="44" t="s">
        <v>1151</v>
      </c>
      <c r="I352" s="45">
        <v>0.8</v>
      </c>
      <c r="J352" s="46">
        <v>257.60000000000002</v>
      </c>
    </row>
    <row r="353" spans="1:10">
      <c r="A353" s="34" t="s">
        <v>1152</v>
      </c>
      <c r="B353" s="35">
        <v>5057</v>
      </c>
      <c r="C353">
        <v>8</v>
      </c>
      <c r="D353" t="s">
        <v>451</v>
      </c>
      <c r="E353">
        <v>113</v>
      </c>
      <c r="F353" t="s">
        <v>452</v>
      </c>
      <c r="G353">
        <v>2</v>
      </c>
      <c r="H353" s="44" t="s">
        <v>1153</v>
      </c>
      <c r="I353" s="45">
        <v>0.84</v>
      </c>
      <c r="J353" s="46">
        <v>258.39999999999998</v>
      </c>
    </row>
    <row r="354" spans="1:10">
      <c r="A354" s="34" t="s">
        <v>1154</v>
      </c>
      <c r="B354" s="47">
        <v>5057</v>
      </c>
      <c r="C354">
        <v>8</v>
      </c>
      <c r="D354" t="s">
        <v>451</v>
      </c>
      <c r="E354">
        <v>113</v>
      </c>
      <c r="F354" t="s">
        <v>452</v>
      </c>
      <c r="G354">
        <v>3</v>
      </c>
      <c r="H354" s="44" t="s">
        <v>1155</v>
      </c>
      <c r="I354" s="45">
        <v>0.65</v>
      </c>
      <c r="J354" s="46">
        <v>259.24</v>
      </c>
    </row>
    <row r="355" spans="1:10">
      <c r="A355" s="34" t="s">
        <v>1156</v>
      </c>
      <c r="B355" s="35">
        <v>5057</v>
      </c>
      <c r="C355">
        <v>8</v>
      </c>
      <c r="D355" t="s">
        <v>451</v>
      </c>
      <c r="E355">
        <v>113</v>
      </c>
      <c r="F355" t="s">
        <v>452</v>
      </c>
      <c r="G355">
        <v>4</v>
      </c>
      <c r="H355" s="44" t="s">
        <v>1157</v>
      </c>
      <c r="I355" s="45">
        <v>0.94499999999999995</v>
      </c>
      <c r="J355" s="46">
        <v>259.89</v>
      </c>
    </row>
    <row r="356" spans="1:10">
      <c r="A356" s="34" t="s">
        <v>1158</v>
      </c>
      <c r="B356" s="35">
        <v>5057</v>
      </c>
      <c r="C356">
        <v>8</v>
      </c>
      <c r="D356" t="s">
        <v>451</v>
      </c>
      <c r="E356">
        <v>114</v>
      </c>
      <c r="F356" t="s">
        <v>452</v>
      </c>
      <c r="G356">
        <v>1</v>
      </c>
      <c r="H356" s="44" t="s">
        <v>1159</v>
      </c>
      <c r="I356" s="45">
        <v>0.95499999999999996</v>
      </c>
      <c r="J356" s="46">
        <v>260.60000000000002</v>
      </c>
    </row>
    <row r="357" spans="1:10">
      <c r="A357" s="34" t="s">
        <v>1160</v>
      </c>
      <c r="B357" s="35">
        <v>5057</v>
      </c>
      <c r="C357">
        <v>8</v>
      </c>
      <c r="D357" t="s">
        <v>451</v>
      </c>
      <c r="E357">
        <v>114</v>
      </c>
      <c r="F357" t="s">
        <v>452</v>
      </c>
      <c r="G357">
        <v>2</v>
      </c>
      <c r="H357" s="44" t="s">
        <v>1161</v>
      </c>
      <c r="I357" s="45">
        <v>0.86</v>
      </c>
      <c r="J357" s="46">
        <v>261.55500000000001</v>
      </c>
    </row>
    <row r="358" spans="1:10">
      <c r="A358" s="34" t="s">
        <v>1162</v>
      </c>
      <c r="B358" s="35">
        <v>5057</v>
      </c>
      <c r="C358">
        <v>8</v>
      </c>
      <c r="D358" t="s">
        <v>451</v>
      </c>
      <c r="E358">
        <v>114</v>
      </c>
      <c r="F358" t="s">
        <v>452</v>
      </c>
      <c r="G358">
        <v>3</v>
      </c>
      <c r="H358" s="44" t="s">
        <v>1163</v>
      </c>
      <c r="I358" s="45">
        <v>0.82499999999999996</v>
      </c>
      <c r="J358" s="46">
        <v>262.41500000000002</v>
      </c>
    </row>
    <row r="359" spans="1:10">
      <c r="A359" s="34" t="s">
        <v>1164</v>
      </c>
      <c r="B359" s="35">
        <v>5057</v>
      </c>
      <c r="C359">
        <v>8</v>
      </c>
      <c r="D359" t="s">
        <v>451</v>
      </c>
      <c r="E359">
        <v>114</v>
      </c>
      <c r="F359" t="s">
        <v>452</v>
      </c>
      <c r="G359">
        <v>4</v>
      </c>
      <c r="H359" s="44" t="s">
        <v>1165</v>
      </c>
      <c r="I359" s="45">
        <v>0.51</v>
      </c>
      <c r="J359" s="46">
        <v>263.24</v>
      </c>
    </row>
    <row r="360" spans="1:10">
      <c r="A360" s="34" t="s">
        <v>1166</v>
      </c>
      <c r="B360" s="35">
        <v>5057</v>
      </c>
      <c r="C360">
        <v>8</v>
      </c>
      <c r="D360" t="s">
        <v>451</v>
      </c>
      <c r="E360">
        <v>115</v>
      </c>
      <c r="F360" t="s">
        <v>452</v>
      </c>
      <c r="G360">
        <v>1</v>
      </c>
      <c r="H360" s="44" t="s">
        <v>1167</v>
      </c>
      <c r="I360" s="45">
        <v>0.97499999999999998</v>
      </c>
      <c r="J360" s="46">
        <v>263.60000000000002</v>
      </c>
    </row>
    <row r="361" spans="1:10">
      <c r="A361" s="34" t="s">
        <v>1168</v>
      </c>
      <c r="B361" s="35">
        <v>5057</v>
      </c>
      <c r="C361">
        <v>8</v>
      </c>
      <c r="D361" t="s">
        <v>451</v>
      </c>
      <c r="E361">
        <v>115</v>
      </c>
      <c r="F361" t="s">
        <v>452</v>
      </c>
      <c r="G361">
        <v>2</v>
      </c>
      <c r="H361" s="44" t="s">
        <v>1169</v>
      </c>
      <c r="I361" s="45">
        <v>0.56499999999999995</v>
      </c>
      <c r="J361" s="46">
        <v>264.57499999999999</v>
      </c>
    </row>
    <row r="362" spans="1:10">
      <c r="A362" s="34" t="s">
        <v>1170</v>
      </c>
      <c r="B362" s="47">
        <v>5057</v>
      </c>
      <c r="C362">
        <v>8</v>
      </c>
      <c r="D362" t="s">
        <v>451</v>
      </c>
      <c r="E362">
        <v>115</v>
      </c>
      <c r="F362" t="s">
        <v>452</v>
      </c>
      <c r="G362">
        <v>3</v>
      </c>
      <c r="H362" s="44" t="s">
        <v>1171</v>
      </c>
      <c r="I362" s="45">
        <v>0.90500000000000003</v>
      </c>
      <c r="J362" s="46">
        <v>265.14</v>
      </c>
    </row>
    <row r="363" spans="1:10">
      <c r="A363" s="34" t="s">
        <v>1172</v>
      </c>
      <c r="B363" s="35">
        <v>5057</v>
      </c>
      <c r="C363">
        <v>8</v>
      </c>
      <c r="D363" t="s">
        <v>451</v>
      </c>
      <c r="E363">
        <v>115</v>
      </c>
      <c r="F363" t="s">
        <v>452</v>
      </c>
      <c r="G363">
        <v>4</v>
      </c>
      <c r="H363" s="44" t="s">
        <v>1173</v>
      </c>
      <c r="I363" s="45">
        <v>0.70499999999999996</v>
      </c>
      <c r="J363" s="46">
        <v>266.04500000000002</v>
      </c>
    </row>
    <row r="364" spans="1:10">
      <c r="A364" s="34" t="s">
        <v>1174</v>
      </c>
      <c r="B364" s="35">
        <v>5057</v>
      </c>
      <c r="C364">
        <v>8</v>
      </c>
      <c r="D364" t="s">
        <v>451</v>
      </c>
      <c r="E364">
        <v>116</v>
      </c>
      <c r="F364" t="s">
        <v>452</v>
      </c>
      <c r="G364">
        <v>1</v>
      </c>
      <c r="H364" s="44" t="s">
        <v>1175</v>
      </c>
      <c r="I364" s="45">
        <v>0.68</v>
      </c>
      <c r="J364" s="46">
        <v>266.60000000000002</v>
      </c>
    </row>
    <row r="365" spans="1:10">
      <c r="A365" s="34" t="s">
        <v>1176</v>
      </c>
      <c r="B365" s="35">
        <v>5057</v>
      </c>
      <c r="C365">
        <v>8</v>
      </c>
      <c r="D365" t="s">
        <v>451</v>
      </c>
      <c r="E365">
        <v>116</v>
      </c>
      <c r="F365" t="s">
        <v>452</v>
      </c>
      <c r="G365">
        <v>2</v>
      </c>
      <c r="H365" s="44" t="s">
        <v>1177</v>
      </c>
      <c r="I365" s="45">
        <v>0.61499999999999999</v>
      </c>
      <c r="J365" s="46">
        <v>267.27999999999997</v>
      </c>
    </row>
    <row r="366" spans="1:10">
      <c r="A366" s="34" t="s">
        <v>1178</v>
      </c>
      <c r="B366" s="35">
        <v>5057</v>
      </c>
      <c r="C366">
        <v>8</v>
      </c>
      <c r="D366" t="s">
        <v>451</v>
      </c>
      <c r="E366">
        <v>116</v>
      </c>
      <c r="F366" t="s">
        <v>452</v>
      </c>
      <c r="G366">
        <v>3</v>
      </c>
      <c r="H366" s="44" t="s">
        <v>1179</v>
      </c>
      <c r="I366" s="45">
        <v>0.65500000000000003</v>
      </c>
      <c r="J366" s="46">
        <v>267.89499999999998</v>
      </c>
    </row>
    <row r="367" spans="1:10">
      <c r="A367" s="34" t="s">
        <v>1180</v>
      </c>
      <c r="B367" s="47">
        <v>5057</v>
      </c>
      <c r="C367">
        <v>8</v>
      </c>
      <c r="D367" t="s">
        <v>451</v>
      </c>
      <c r="E367">
        <v>117</v>
      </c>
      <c r="F367" t="s">
        <v>452</v>
      </c>
      <c r="G367">
        <v>1</v>
      </c>
      <c r="H367" s="44" t="s">
        <v>1181</v>
      </c>
      <c r="I367" s="45">
        <v>0.95</v>
      </c>
      <c r="J367" s="46">
        <v>269.60000000000002</v>
      </c>
    </row>
    <row r="368" spans="1:10">
      <c r="A368" s="34" t="s">
        <v>1182</v>
      </c>
      <c r="B368" s="35">
        <v>5057</v>
      </c>
      <c r="C368">
        <v>8</v>
      </c>
      <c r="D368" t="s">
        <v>451</v>
      </c>
      <c r="E368">
        <v>118</v>
      </c>
      <c r="F368" t="s">
        <v>452</v>
      </c>
      <c r="G368">
        <v>1</v>
      </c>
      <c r="H368" s="44" t="s">
        <v>1183</v>
      </c>
      <c r="I368" s="45">
        <v>0.78500000000000003</v>
      </c>
      <c r="J368" s="46">
        <v>269.60000000000002</v>
      </c>
    </row>
    <row r="369" spans="1:10">
      <c r="A369" s="34" t="s">
        <v>1184</v>
      </c>
      <c r="B369" s="35">
        <v>5057</v>
      </c>
      <c r="C369">
        <v>8</v>
      </c>
      <c r="D369" t="s">
        <v>451</v>
      </c>
      <c r="E369">
        <v>118</v>
      </c>
      <c r="F369" t="s">
        <v>452</v>
      </c>
      <c r="G369">
        <v>2</v>
      </c>
      <c r="H369" s="44" t="s">
        <v>1185</v>
      </c>
      <c r="I369" s="45">
        <v>0.89</v>
      </c>
      <c r="J369" s="46">
        <v>270.38499999999999</v>
      </c>
    </row>
    <row r="370" spans="1:10">
      <c r="A370" s="34" t="s">
        <v>1186</v>
      </c>
      <c r="B370" s="35">
        <v>5057</v>
      </c>
      <c r="C370">
        <v>8</v>
      </c>
      <c r="D370" t="s">
        <v>451</v>
      </c>
      <c r="E370">
        <v>118</v>
      </c>
      <c r="F370" t="s">
        <v>452</v>
      </c>
      <c r="G370">
        <v>3</v>
      </c>
      <c r="H370" s="44" t="s">
        <v>1187</v>
      </c>
      <c r="I370" s="45">
        <v>0.86499999999999999</v>
      </c>
      <c r="J370" s="46">
        <v>271.27499999999998</v>
      </c>
    </row>
    <row r="371" spans="1:10">
      <c r="A371" s="34" t="s">
        <v>1188</v>
      </c>
      <c r="B371" s="35">
        <v>5057</v>
      </c>
      <c r="C371">
        <v>8</v>
      </c>
      <c r="D371" t="s">
        <v>451</v>
      </c>
      <c r="E371">
        <v>118</v>
      </c>
      <c r="F371" t="s">
        <v>452</v>
      </c>
      <c r="G371">
        <v>4</v>
      </c>
      <c r="H371" s="44" t="s">
        <v>1189</v>
      </c>
      <c r="I371" s="45">
        <v>0.57499999999999996</v>
      </c>
      <c r="J371" s="46">
        <v>272.14</v>
      </c>
    </row>
    <row r="372" spans="1:10">
      <c r="A372" s="34" t="s">
        <v>1190</v>
      </c>
      <c r="B372" s="35">
        <v>5057</v>
      </c>
      <c r="C372">
        <v>8</v>
      </c>
      <c r="D372" t="s">
        <v>451</v>
      </c>
      <c r="E372">
        <v>119</v>
      </c>
      <c r="F372" t="s">
        <v>452</v>
      </c>
      <c r="G372">
        <v>1</v>
      </c>
      <c r="H372" s="44" t="s">
        <v>1191</v>
      </c>
      <c r="I372" s="45">
        <v>0.79</v>
      </c>
      <c r="J372" s="46">
        <v>272.60000000000002</v>
      </c>
    </row>
    <row r="373" spans="1:10">
      <c r="A373" s="34" t="s">
        <v>1192</v>
      </c>
      <c r="B373" s="35">
        <v>5057</v>
      </c>
      <c r="C373">
        <v>8</v>
      </c>
      <c r="D373" t="s">
        <v>451</v>
      </c>
      <c r="E373">
        <v>119</v>
      </c>
      <c r="F373" t="s">
        <v>452</v>
      </c>
      <c r="G373">
        <v>2</v>
      </c>
      <c r="H373" s="44" t="s">
        <v>1193</v>
      </c>
      <c r="I373" s="45">
        <v>0.8</v>
      </c>
      <c r="J373" s="46">
        <v>273.39</v>
      </c>
    </row>
    <row r="374" spans="1:10">
      <c r="A374" s="34" t="s">
        <v>1194</v>
      </c>
      <c r="B374" s="35">
        <v>5057</v>
      </c>
      <c r="C374">
        <v>8</v>
      </c>
      <c r="D374" t="s">
        <v>451</v>
      </c>
      <c r="E374">
        <v>119</v>
      </c>
      <c r="F374" t="s">
        <v>452</v>
      </c>
      <c r="G374">
        <v>3</v>
      </c>
      <c r="H374" s="44" t="s">
        <v>1195</v>
      </c>
      <c r="I374" s="45">
        <v>0.85</v>
      </c>
      <c r="J374" s="46">
        <v>274.19</v>
      </c>
    </row>
    <row r="375" spans="1:10">
      <c r="A375" s="34" t="s">
        <v>1196</v>
      </c>
      <c r="B375" s="35">
        <v>5057</v>
      </c>
      <c r="C375">
        <v>8</v>
      </c>
      <c r="D375" t="s">
        <v>451</v>
      </c>
      <c r="E375">
        <v>119</v>
      </c>
      <c r="F375" t="s">
        <v>452</v>
      </c>
      <c r="G375">
        <v>4</v>
      </c>
      <c r="H375" s="44" t="s">
        <v>1197</v>
      </c>
      <c r="I375" s="45">
        <v>0.56499999999999995</v>
      </c>
      <c r="J375" s="46">
        <v>275.04000000000002</v>
      </c>
    </row>
    <row r="376" spans="1:10">
      <c r="A376" s="34" t="s">
        <v>1198</v>
      </c>
      <c r="B376" s="35">
        <v>5057</v>
      </c>
      <c r="C376">
        <v>8</v>
      </c>
      <c r="D376" t="s">
        <v>451</v>
      </c>
      <c r="E376">
        <v>120</v>
      </c>
      <c r="F376" t="s">
        <v>452</v>
      </c>
      <c r="G376">
        <v>1</v>
      </c>
      <c r="H376" s="44" t="s">
        <v>1199</v>
      </c>
      <c r="I376" s="45">
        <v>0.42</v>
      </c>
      <c r="J376" s="46">
        <v>275.60000000000002</v>
      </c>
    </row>
    <row r="377" spans="1:10">
      <c r="A377" s="34" t="s">
        <v>1200</v>
      </c>
      <c r="B377" s="35">
        <v>5057</v>
      </c>
      <c r="C377">
        <v>8</v>
      </c>
      <c r="D377" t="s">
        <v>451</v>
      </c>
      <c r="E377">
        <v>120</v>
      </c>
      <c r="F377" t="s">
        <v>452</v>
      </c>
      <c r="G377">
        <v>2</v>
      </c>
      <c r="H377" s="44" t="s">
        <v>1201</v>
      </c>
      <c r="I377" s="45">
        <v>0.94499999999999995</v>
      </c>
      <c r="J377" s="46">
        <v>276.02</v>
      </c>
    </row>
    <row r="378" spans="1:10">
      <c r="A378" s="34" t="s">
        <v>1202</v>
      </c>
      <c r="B378" s="35">
        <v>5057</v>
      </c>
      <c r="C378">
        <v>8</v>
      </c>
      <c r="D378" t="s">
        <v>451</v>
      </c>
      <c r="E378">
        <v>120</v>
      </c>
      <c r="F378" t="s">
        <v>452</v>
      </c>
      <c r="G378">
        <v>3</v>
      </c>
      <c r="H378" s="44" t="s">
        <v>1203</v>
      </c>
      <c r="I378" s="45">
        <v>0.85</v>
      </c>
      <c r="J378" s="46">
        <v>276.96499999999997</v>
      </c>
    </row>
    <row r="379" spans="1:10">
      <c r="A379" s="34" t="s">
        <v>1204</v>
      </c>
      <c r="B379" s="35">
        <v>5057</v>
      </c>
      <c r="C379">
        <v>8</v>
      </c>
      <c r="D379" t="s">
        <v>451</v>
      </c>
      <c r="E379">
        <v>120</v>
      </c>
      <c r="F379" t="s">
        <v>452</v>
      </c>
      <c r="G379">
        <v>4</v>
      </c>
      <c r="H379" s="44" t="s">
        <v>1205</v>
      </c>
      <c r="I379" s="45">
        <v>0.87</v>
      </c>
      <c r="J379" s="46">
        <v>277.815</v>
      </c>
    </row>
    <row r="380" spans="1:10">
      <c r="A380" s="34" t="s">
        <v>1206</v>
      </c>
      <c r="B380" s="35">
        <v>5057</v>
      </c>
      <c r="C380">
        <v>8</v>
      </c>
      <c r="D380" t="s">
        <v>451</v>
      </c>
      <c r="E380">
        <v>121</v>
      </c>
      <c r="F380" t="s">
        <v>452</v>
      </c>
      <c r="G380">
        <v>1</v>
      </c>
      <c r="H380" s="44" t="s">
        <v>1207</v>
      </c>
      <c r="I380" s="45">
        <v>0.95</v>
      </c>
      <c r="J380" s="46">
        <v>278.60000000000002</v>
      </c>
    </row>
    <row r="381" spans="1:10">
      <c r="A381" s="34" t="s">
        <v>1208</v>
      </c>
      <c r="B381" s="35">
        <v>5057</v>
      </c>
      <c r="C381">
        <v>8</v>
      </c>
      <c r="D381" t="s">
        <v>451</v>
      </c>
      <c r="E381">
        <v>121</v>
      </c>
      <c r="F381" t="s">
        <v>452</v>
      </c>
      <c r="G381">
        <v>2</v>
      </c>
      <c r="H381" s="44" t="s">
        <v>1209</v>
      </c>
      <c r="I381" s="45">
        <v>0.72</v>
      </c>
      <c r="J381" s="46">
        <v>279.55</v>
      </c>
    </row>
    <row r="382" spans="1:10">
      <c r="A382" s="34" t="s">
        <v>1210</v>
      </c>
      <c r="B382" s="35">
        <v>5057</v>
      </c>
      <c r="C382">
        <v>8</v>
      </c>
      <c r="D382" t="s">
        <v>451</v>
      </c>
      <c r="E382">
        <v>121</v>
      </c>
      <c r="F382" t="s">
        <v>452</v>
      </c>
      <c r="G382">
        <v>3</v>
      </c>
      <c r="H382" s="44" t="s">
        <v>1211</v>
      </c>
      <c r="I382" s="45">
        <v>0.7</v>
      </c>
      <c r="J382" s="46">
        <v>280.27</v>
      </c>
    </row>
    <row r="383" spans="1:10">
      <c r="A383" s="34" t="s">
        <v>1212</v>
      </c>
      <c r="B383" s="35">
        <v>5057</v>
      </c>
      <c r="C383">
        <v>8</v>
      </c>
      <c r="D383" t="s">
        <v>451</v>
      </c>
      <c r="E383">
        <v>121</v>
      </c>
      <c r="F383" t="s">
        <v>452</v>
      </c>
      <c r="G383">
        <v>4</v>
      </c>
      <c r="H383" s="44" t="s">
        <v>1213</v>
      </c>
      <c r="I383" s="45">
        <v>0.67</v>
      </c>
      <c r="J383" s="46">
        <v>280.97000000000003</v>
      </c>
    </row>
    <row r="384" spans="1:10">
      <c r="A384" s="34" t="s">
        <v>1214</v>
      </c>
      <c r="B384" s="35">
        <v>5057</v>
      </c>
      <c r="C384">
        <v>8</v>
      </c>
      <c r="D384" t="s">
        <v>451</v>
      </c>
      <c r="E384">
        <v>122</v>
      </c>
      <c r="F384" t="s">
        <v>452</v>
      </c>
      <c r="G384">
        <v>1</v>
      </c>
      <c r="H384" s="44" t="s">
        <v>1215</v>
      </c>
      <c r="I384" s="45">
        <v>0.89500000000000002</v>
      </c>
      <c r="J384" s="46">
        <v>281.60000000000002</v>
      </c>
    </row>
    <row r="385" spans="1:10">
      <c r="A385" s="34" t="s">
        <v>1216</v>
      </c>
      <c r="B385" s="35">
        <v>5057</v>
      </c>
      <c r="C385">
        <v>8</v>
      </c>
      <c r="D385" t="s">
        <v>451</v>
      </c>
      <c r="E385">
        <v>122</v>
      </c>
      <c r="F385" t="s">
        <v>452</v>
      </c>
      <c r="G385">
        <v>2</v>
      </c>
      <c r="H385" s="44" t="s">
        <v>1217</v>
      </c>
      <c r="I385" s="45">
        <v>0.99</v>
      </c>
      <c r="J385" s="46">
        <v>282.495</v>
      </c>
    </row>
    <row r="386" spans="1:10">
      <c r="A386" s="34" t="s">
        <v>1218</v>
      </c>
      <c r="B386" s="35">
        <v>5057</v>
      </c>
      <c r="C386">
        <v>8</v>
      </c>
      <c r="D386" t="s">
        <v>451</v>
      </c>
      <c r="E386">
        <v>122</v>
      </c>
      <c r="F386" t="s">
        <v>452</v>
      </c>
      <c r="G386">
        <v>3</v>
      </c>
      <c r="H386" s="44" t="s">
        <v>1219</v>
      </c>
      <c r="I386" s="45">
        <v>0.91</v>
      </c>
      <c r="J386" s="46">
        <v>283.48500000000001</v>
      </c>
    </row>
    <row r="387" spans="1:10">
      <c r="A387" s="34" t="s">
        <v>1220</v>
      </c>
      <c r="B387" s="35">
        <v>5057</v>
      </c>
      <c r="C387">
        <v>8</v>
      </c>
      <c r="D387" t="s">
        <v>451</v>
      </c>
      <c r="E387">
        <v>122</v>
      </c>
      <c r="F387" t="s">
        <v>452</v>
      </c>
      <c r="G387">
        <v>4</v>
      </c>
      <c r="H387" s="44" t="s">
        <v>1221</v>
      </c>
      <c r="I387" s="45">
        <v>0.36</v>
      </c>
      <c r="J387" s="46">
        <v>284.39499999999998</v>
      </c>
    </row>
    <row r="388" spans="1:10">
      <c r="A388" s="34" t="s">
        <v>1222</v>
      </c>
      <c r="B388" s="35">
        <v>5057</v>
      </c>
      <c r="C388">
        <v>8</v>
      </c>
      <c r="D388" t="s">
        <v>451</v>
      </c>
      <c r="E388">
        <v>123</v>
      </c>
      <c r="F388" t="s">
        <v>452</v>
      </c>
      <c r="G388">
        <v>1</v>
      </c>
      <c r="H388" s="44" t="s">
        <v>1223</v>
      </c>
      <c r="I388" s="45">
        <v>0.57499999999999996</v>
      </c>
      <c r="J388" s="46">
        <v>284.60000000000002</v>
      </c>
    </row>
    <row r="389" spans="1:10">
      <c r="A389" s="34" t="s">
        <v>1224</v>
      </c>
      <c r="B389" s="35">
        <v>5057</v>
      </c>
      <c r="C389">
        <v>8</v>
      </c>
      <c r="D389" t="s">
        <v>451</v>
      </c>
      <c r="E389">
        <v>124</v>
      </c>
      <c r="F389" t="s">
        <v>452</v>
      </c>
      <c r="G389">
        <v>1</v>
      </c>
      <c r="H389" s="44" t="s">
        <v>1225</v>
      </c>
      <c r="I389" s="45">
        <v>0.72499999999999998</v>
      </c>
      <c r="J389" s="46">
        <v>285.2</v>
      </c>
    </row>
    <row r="390" spans="1:10">
      <c r="A390" s="34" t="s">
        <v>1226</v>
      </c>
      <c r="B390" s="35">
        <v>5057</v>
      </c>
      <c r="C390">
        <v>8</v>
      </c>
      <c r="D390" t="s">
        <v>451</v>
      </c>
      <c r="E390">
        <v>124</v>
      </c>
      <c r="F390" t="s">
        <v>452</v>
      </c>
      <c r="G390">
        <v>2</v>
      </c>
      <c r="H390" s="44" t="s">
        <v>1227</v>
      </c>
      <c r="I390" s="45">
        <v>0.995</v>
      </c>
      <c r="J390" s="46">
        <v>285.92500000000001</v>
      </c>
    </row>
    <row r="391" spans="1:10">
      <c r="A391" s="34" t="s">
        <v>1228</v>
      </c>
      <c r="B391" s="35">
        <v>5057</v>
      </c>
      <c r="C391">
        <v>8</v>
      </c>
      <c r="D391" t="s">
        <v>451</v>
      </c>
      <c r="E391">
        <v>124</v>
      </c>
      <c r="F391" t="s">
        <v>452</v>
      </c>
      <c r="G391">
        <v>3</v>
      </c>
      <c r="H391" s="44" t="s">
        <v>1229</v>
      </c>
      <c r="I391" s="45">
        <v>0.96</v>
      </c>
      <c r="J391" s="46">
        <v>286.92</v>
      </c>
    </row>
    <row r="392" spans="1:10">
      <c r="A392" s="34" t="s">
        <v>1230</v>
      </c>
      <c r="B392" s="35">
        <v>5057</v>
      </c>
      <c r="C392">
        <v>8</v>
      </c>
      <c r="D392" t="s">
        <v>451</v>
      </c>
      <c r="E392">
        <v>125</v>
      </c>
      <c r="F392" t="s">
        <v>452</v>
      </c>
      <c r="G392">
        <v>1</v>
      </c>
      <c r="H392" s="44" t="s">
        <v>1231</v>
      </c>
      <c r="I392" s="45">
        <v>0.65</v>
      </c>
      <c r="J392" s="46">
        <v>287.60000000000002</v>
      </c>
    </row>
    <row r="393" spans="1:10">
      <c r="A393" s="34" t="s">
        <v>1232</v>
      </c>
      <c r="B393" s="35">
        <v>5057</v>
      </c>
      <c r="C393">
        <v>8</v>
      </c>
      <c r="D393" t="s">
        <v>451</v>
      </c>
      <c r="E393">
        <v>125</v>
      </c>
      <c r="F393" t="s">
        <v>452</v>
      </c>
      <c r="G393">
        <v>2</v>
      </c>
      <c r="H393" s="44" t="s">
        <v>1233</v>
      </c>
      <c r="I393" s="45">
        <v>0.79</v>
      </c>
      <c r="J393" s="46">
        <v>288.25</v>
      </c>
    </row>
    <row r="394" spans="1:10">
      <c r="A394" s="34" t="s">
        <v>1234</v>
      </c>
      <c r="B394" s="35">
        <v>5057</v>
      </c>
      <c r="C394">
        <v>8</v>
      </c>
      <c r="D394" t="s">
        <v>451</v>
      </c>
      <c r="E394">
        <v>125</v>
      </c>
      <c r="F394" t="s">
        <v>452</v>
      </c>
      <c r="G394">
        <v>3</v>
      </c>
      <c r="H394" s="44" t="s">
        <v>1235</v>
      </c>
      <c r="I394" s="45">
        <v>0.73</v>
      </c>
      <c r="J394" s="46">
        <v>289.04000000000002</v>
      </c>
    </row>
    <row r="395" spans="1:10">
      <c r="A395" s="34" t="s">
        <v>1236</v>
      </c>
      <c r="B395" s="35">
        <v>5057</v>
      </c>
      <c r="C395">
        <v>8</v>
      </c>
      <c r="D395" t="s">
        <v>451</v>
      </c>
      <c r="E395">
        <v>125</v>
      </c>
      <c r="F395" t="s">
        <v>452</v>
      </c>
      <c r="G395">
        <v>4</v>
      </c>
      <c r="H395" s="44" t="s">
        <v>1237</v>
      </c>
      <c r="I395" s="45">
        <v>0.95</v>
      </c>
      <c r="J395" s="46">
        <v>289.77</v>
      </c>
    </row>
    <row r="396" spans="1:10">
      <c r="A396" s="34" t="s">
        <v>1238</v>
      </c>
      <c r="B396" s="35">
        <v>5057</v>
      </c>
      <c r="C396">
        <v>8</v>
      </c>
      <c r="D396" t="s">
        <v>451</v>
      </c>
      <c r="E396">
        <v>126</v>
      </c>
      <c r="F396" t="s">
        <v>452</v>
      </c>
      <c r="G396">
        <v>1</v>
      </c>
      <c r="H396" s="44" t="s">
        <v>1239</v>
      </c>
      <c r="I396" s="45">
        <v>0.94499999999999995</v>
      </c>
      <c r="J396" s="46">
        <v>290.60000000000002</v>
      </c>
    </row>
    <row r="397" spans="1:10">
      <c r="A397" s="34" t="s">
        <v>1240</v>
      </c>
      <c r="B397" s="35">
        <v>5057</v>
      </c>
      <c r="C397">
        <v>8</v>
      </c>
      <c r="D397" t="s">
        <v>451</v>
      </c>
      <c r="E397">
        <v>126</v>
      </c>
      <c r="F397" t="s">
        <v>452</v>
      </c>
      <c r="G397">
        <v>2</v>
      </c>
      <c r="H397" s="44" t="s">
        <v>1241</v>
      </c>
      <c r="I397" s="45">
        <v>0.44</v>
      </c>
      <c r="J397" s="46">
        <v>291.54500000000002</v>
      </c>
    </row>
    <row r="398" spans="1:10">
      <c r="A398" s="34" t="s">
        <v>1242</v>
      </c>
      <c r="B398" s="35">
        <v>5057</v>
      </c>
      <c r="C398">
        <v>8</v>
      </c>
      <c r="D398" t="s">
        <v>451</v>
      </c>
      <c r="E398">
        <v>126</v>
      </c>
      <c r="F398" t="s">
        <v>452</v>
      </c>
      <c r="G398">
        <v>3</v>
      </c>
      <c r="H398" s="44" t="s">
        <v>1243</v>
      </c>
      <c r="I398" s="45">
        <v>1</v>
      </c>
      <c r="J398" s="46">
        <v>291.98500000000001</v>
      </c>
    </row>
    <row r="399" spans="1:10">
      <c r="A399" s="34" t="s">
        <v>1244</v>
      </c>
      <c r="B399" s="35">
        <v>5057</v>
      </c>
      <c r="C399">
        <v>8</v>
      </c>
      <c r="D399" t="s">
        <v>451</v>
      </c>
      <c r="E399">
        <v>126</v>
      </c>
      <c r="F399" t="s">
        <v>452</v>
      </c>
      <c r="G399">
        <v>4</v>
      </c>
      <c r="H399" s="44" t="s">
        <v>1245</v>
      </c>
      <c r="I399" s="45">
        <v>0.79500000000000004</v>
      </c>
      <c r="J399" s="46">
        <v>292.98500000000001</v>
      </c>
    </row>
    <row r="400" spans="1:10">
      <c r="A400" s="34" t="s">
        <v>1246</v>
      </c>
      <c r="B400" s="35">
        <v>5057</v>
      </c>
      <c r="C400">
        <v>8</v>
      </c>
      <c r="D400" t="s">
        <v>451</v>
      </c>
      <c r="E400">
        <v>126</v>
      </c>
      <c r="F400" t="s">
        <v>452</v>
      </c>
      <c r="G400">
        <v>5</v>
      </c>
      <c r="H400" s="44" t="s">
        <v>1247</v>
      </c>
      <c r="I400" s="45">
        <v>0.43</v>
      </c>
      <c r="J400" s="46">
        <v>293.77999999999997</v>
      </c>
    </row>
    <row r="401" spans="1:10">
      <c r="A401" s="34" t="s">
        <v>1248</v>
      </c>
      <c r="B401" s="47">
        <v>5057</v>
      </c>
      <c r="C401">
        <v>8</v>
      </c>
      <c r="D401" t="s">
        <v>451</v>
      </c>
      <c r="E401">
        <v>127</v>
      </c>
      <c r="F401" t="s">
        <v>452</v>
      </c>
      <c r="G401">
        <v>1</v>
      </c>
      <c r="H401" s="44" t="s">
        <v>1249</v>
      </c>
      <c r="I401" s="45">
        <v>0.83</v>
      </c>
      <c r="J401" s="46">
        <v>293.60000000000002</v>
      </c>
    </row>
    <row r="402" spans="1:10">
      <c r="A402" s="34" t="s">
        <v>1250</v>
      </c>
      <c r="B402" s="35">
        <v>5057</v>
      </c>
      <c r="C402">
        <v>8</v>
      </c>
      <c r="D402" t="s">
        <v>451</v>
      </c>
      <c r="E402">
        <v>127</v>
      </c>
      <c r="F402" t="s">
        <v>452</v>
      </c>
      <c r="G402">
        <v>2</v>
      </c>
      <c r="H402" s="44" t="s">
        <v>1251</v>
      </c>
      <c r="I402" s="45">
        <v>0.71</v>
      </c>
      <c r="J402" s="46">
        <v>294.43</v>
      </c>
    </row>
    <row r="403" spans="1:10">
      <c r="A403" s="34" t="s">
        <v>1252</v>
      </c>
      <c r="B403" s="35">
        <v>5057</v>
      </c>
      <c r="C403">
        <v>8</v>
      </c>
      <c r="D403" t="s">
        <v>451</v>
      </c>
      <c r="E403">
        <v>127</v>
      </c>
      <c r="F403" t="s">
        <v>452</v>
      </c>
      <c r="G403">
        <v>3</v>
      </c>
      <c r="H403" s="44" t="s">
        <v>1253</v>
      </c>
      <c r="I403" s="45">
        <v>0.64500000000000002</v>
      </c>
      <c r="J403" s="46">
        <v>295.14</v>
      </c>
    </row>
    <row r="404" spans="1:10">
      <c r="A404" s="34" t="s">
        <v>1254</v>
      </c>
      <c r="B404" s="35">
        <v>5057</v>
      </c>
      <c r="C404">
        <v>8</v>
      </c>
      <c r="D404" t="s">
        <v>451</v>
      </c>
      <c r="E404">
        <v>127</v>
      </c>
      <c r="F404" t="s">
        <v>452</v>
      </c>
      <c r="G404">
        <v>4</v>
      </c>
      <c r="H404" s="44" t="s">
        <v>1255</v>
      </c>
      <c r="I404" s="45">
        <v>0.95499999999999996</v>
      </c>
      <c r="J404" s="46">
        <v>295.78500000000003</v>
      </c>
    </row>
    <row r="405" spans="1:10">
      <c r="A405" s="34" t="s">
        <v>1256</v>
      </c>
      <c r="B405" s="35">
        <v>5057</v>
      </c>
      <c r="C405">
        <v>8</v>
      </c>
      <c r="D405" t="s">
        <v>451</v>
      </c>
      <c r="E405">
        <v>128</v>
      </c>
      <c r="F405" t="s">
        <v>452</v>
      </c>
      <c r="G405">
        <v>1</v>
      </c>
      <c r="H405" s="44" t="s">
        <v>1257</v>
      </c>
      <c r="I405" s="45">
        <v>0.59</v>
      </c>
      <c r="J405" s="46">
        <v>296.60000000000002</v>
      </c>
    </row>
    <row r="406" spans="1:10">
      <c r="A406" s="34" t="s">
        <v>1258</v>
      </c>
      <c r="B406" s="35">
        <v>5057</v>
      </c>
      <c r="C406">
        <v>8</v>
      </c>
      <c r="D406" t="s">
        <v>451</v>
      </c>
      <c r="E406">
        <v>128</v>
      </c>
      <c r="F406" t="s">
        <v>452</v>
      </c>
      <c r="G406">
        <v>2</v>
      </c>
      <c r="H406" s="44" t="s">
        <v>1259</v>
      </c>
      <c r="I406" s="45">
        <v>0.85</v>
      </c>
      <c r="J406" s="46">
        <v>297.19</v>
      </c>
    </row>
    <row r="407" spans="1:10">
      <c r="A407" s="34" t="s">
        <v>1260</v>
      </c>
      <c r="B407" s="35">
        <v>5057</v>
      </c>
      <c r="C407">
        <v>8</v>
      </c>
      <c r="D407" t="s">
        <v>451</v>
      </c>
      <c r="E407">
        <v>128</v>
      </c>
      <c r="F407" t="s">
        <v>452</v>
      </c>
      <c r="G407">
        <v>3</v>
      </c>
      <c r="H407" s="44" t="s">
        <v>1261</v>
      </c>
      <c r="I407" s="45">
        <v>0.64500000000000002</v>
      </c>
      <c r="J407" s="46">
        <v>298.04000000000002</v>
      </c>
    </row>
    <row r="408" spans="1:10">
      <c r="A408" s="34" t="s">
        <v>1262</v>
      </c>
      <c r="B408" s="35">
        <v>5057</v>
      </c>
      <c r="C408">
        <v>8</v>
      </c>
      <c r="D408" t="s">
        <v>451</v>
      </c>
      <c r="E408">
        <v>128</v>
      </c>
      <c r="F408" t="s">
        <v>452</v>
      </c>
      <c r="G408">
        <v>4</v>
      </c>
      <c r="H408" s="44" t="s">
        <v>1263</v>
      </c>
      <c r="I408" s="45">
        <v>0.67</v>
      </c>
      <c r="J408" s="46">
        <v>298.685</v>
      </c>
    </row>
    <row r="409" spans="1:10">
      <c r="A409" s="34" t="s">
        <v>1264</v>
      </c>
      <c r="B409" s="35">
        <v>5057</v>
      </c>
      <c r="C409">
        <v>8</v>
      </c>
      <c r="D409" t="s">
        <v>451</v>
      </c>
      <c r="E409">
        <v>128</v>
      </c>
      <c r="F409" t="s">
        <v>452</v>
      </c>
      <c r="G409">
        <v>5</v>
      </c>
      <c r="H409" s="44" t="s">
        <v>1265</v>
      </c>
      <c r="I409" s="45">
        <v>0.47499999999999998</v>
      </c>
      <c r="J409" s="46">
        <v>299.35500000000002</v>
      </c>
    </row>
    <row r="410" spans="1:10">
      <c r="A410" s="34" t="s">
        <v>1266</v>
      </c>
      <c r="B410" s="35">
        <v>5057</v>
      </c>
      <c r="C410">
        <v>8</v>
      </c>
      <c r="D410" t="s">
        <v>451</v>
      </c>
      <c r="E410">
        <v>129</v>
      </c>
      <c r="F410" t="s">
        <v>452</v>
      </c>
      <c r="G410">
        <v>1</v>
      </c>
      <c r="H410" s="44" t="s">
        <v>1267</v>
      </c>
      <c r="I410" s="45">
        <v>0.54</v>
      </c>
      <c r="J410" s="46">
        <v>299.60000000000002</v>
      </c>
    </row>
  </sheetData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opLeftCell="A6" workbookViewId="0">
      <selection activeCell="K17" sqref="K17"/>
    </sheetView>
  </sheetViews>
  <sheetFormatPr baseColWidth="10" defaultColWidth="8.625" defaultRowHeight="15" x14ac:dyDescent="0"/>
  <cols>
    <col min="1" max="1025" width="14.625" customWidth="1"/>
  </cols>
  <sheetData>
    <row r="1" spans="1:70">
      <c r="A1" t="s">
        <v>1268</v>
      </c>
    </row>
    <row r="2" spans="1:70" s="1" customFormat="1">
      <c r="A2" s="1" t="s">
        <v>1269</v>
      </c>
      <c r="C2" s="1" t="s">
        <v>1270</v>
      </c>
      <c r="E2" s="1" t="s">
        <v>24</v>
      </c>
      <c r="G2" s="1" t="s">
        <v>1271</v>
      </c>
      <c r="H2" s="1" t="s">
        <v>1272</v>
      </c>
      <c r="I2" s="1" t="s">
        <v>1273</v>
      </c>
      <c r="J2" s="1" t="s">
        <v>1274</v>
      </c>
      <c r="K2" s="1" t="s">
        <v>1275</v>
      </c>
      <c r="N2" s="1" t="s">
        <v>1276</v>
      </c>
      <c r="R2" s="1" t="s">
        <v>1277</v>
      </c>
      <c r="S2" s="1" t="s">
        <v>1278</v>
      </c>
      <c r="U2" s="1" t="s">
        <v>1279</v>
      </c>
      <c r="V2" s="1" t="s">
        <v>1280</v>
      </c>
      <c r="W2" s="1" t="s">
        <v>1281</v>
      </c>
      <c r="Y2" s="1" t="s">
        <v>1282</v>
      </c>
      <c r="AB2" s="1" t="s">
        <v>1283</v>
      </c>
      <c r="AD2" s="1" t="s">
        <v>1284</v>
      </c>
      <c r="AF2" s="1" t="s">
        <v>1285</v>
      </c>
      <c r="AI2" s="1" t="s">
        <v>1286</v>
      </c>
      <c r="AL2" s="1" t="s">
        <v>1287</v>
      </c>
      <c r="AN2" s="1" t="s">
        <v>1288</v>
      </c>
      <c r="AP2" s="1" t="s">
        <v>1289</v>
      </c>
      <c r="AR2" s="1" t="s">
        <v>1290</v>
      </c>
      <c r="AT2" s="1" t="s">
        <v>1291</v>
      </c>
      <c r="AW2" s="1" t="s">
        <v>1292</v>
      </c>
      <c r="AY2" s="1" t="s">
        <v>1293</v>
      </c>
      <c r="BA2" s="48" t="s">
        <v>1294</v>
      </c>
      <c r="BB2" s="49" t="s">
        <v>1295</v>
      </c>
      <c r="BC2" s="49" t="s">
        <v>1296</v>
      </c>
      <c r="BE2" s="1" t="s">
        <v>1297</v>
      </c>
      <c r="BR2"/>
    </row>
    <row r="3" spans="1:70" s="1" customFormat="1">
      <c r="BR3"/>
    </row>
    <row r="4" spans="1:70" s="1" customFormat="1">
      <c r="A4" s="1" t="s">
        <v>1298</v>
      </c>
      <c r="C4" s="1" t="s">
        <v>94</v>
      </c>
      <c r="E4" s="1" t="s">
        <v>180</v>
      </c>
      <c r="G4" s="1" t="s">
        <v>114</v>
      </c>
      <c r="H4" s="1" t="s">
        <v>97</v>
      </c>
      <c r="I4" s="50" t="s">
        <v>92</v>
      </c>
      <c r="J4" s="51" t="s">
        <v>88</v>
      </c>
      <c r="K4" s="1" t="s">
        <v>1299</v>
      </c>
      <c r="L4" s="50"/>
      <c r="N4" s="52" t="s">
        <v>1300</v>
      </c>
      <c r="R4" s="1" t="s">
        <v>1301</v>
      </c>
      <c r="S4" s="1" t="s">
        <v>1302</v>
      </c>
      <c r="U4" s="52" t="s">
        <v>147</v>
      </c>
      <c r="V4" s="52" t="s">
        <v>1303</v>
      </c>
      <c r="W4" s="1" t="s">
        <v>185</v>
      </c>
      <c r="Y4" s="1" t="s">
        <v>1304</v>
      </c>
      <c r="AB4" s="1" t="s">
        <v>1304</v>
      </c>
      <c r="AD4" s="1" t="s">
        <v>101</v>
      </c>
      <c r="AF4" s="1" t="s">
        <v>1305</v>
      </c>
      <c r="AI4" s="1" t="s">
        <v>1306</v>
      </c>
      <c r="AL4" s="1" t="s">
        <v>1307</v>
      </c>
      <c r="AN4" s="1" t="s">
        <v>1308</v>
      </c>
      <c r="AP4" s="1" t="s">
        <v>1309</v>
      </c>
      <c r="AR4" s="1" t="s">
        <v>1306</v>
      </c>
      <c r="AT4" s="53" t="s">
        <v>1310</v>
      </c>
      <c r="AU4" s="54">
        <v>0</v>
      </c>
      <c r="AW4" s="15" t="s">
        <v>1311</v>
      </c>
      <c r="AY4" s="15" t="s">
        <v>1312</v>
      </c>
      <c r="BA4" s="15" t="s">
        <v>1313</v>
      </c>
      <c r="BB4" s="15" t="s">
        <v>1314</v>
      </c>
      <c r="BC4" s="15" t="s">
        <v>1315</v>
      </c>
      <c r="BE4" s="1" t="s">
        <v>1316</v>
      </c>
      <c r="BR4"/>
    </row>
    <row r="5" spans="1:70" s="1" customFormat="1">
      <c r="A5" s="1" t="s">
        <v>1317</v>
      </c>
      <c r="C5" s="1" t="s">
        <v>307</v>
      </c>
      <c r="E5" t="s">
        <v>107</v>
      </c>
      <c r="G5" s="1" t="s">
        <v>113</v>
      </c>
      <c r="H5" s="1" t="s">
        <v>125</v>
      </c>
      <c r="I5" s="50" t="s">
        <v>145</v>
      </c>
      <c r="J5" s="1" t="s">
        <v>218</v>
      </c>
      <c r="K5" s="1" t="s">
        <v>417</v>
      </c>
      <c r="L5" s="50"/>
      <c r="N5" s="52" t="s">
        <v>1318</v>
      </c>
      <c r="R5" s="1" t="s">
        <v>1319</v>
      </c>
      <c r="S5" s="1" t="s">
        <v>1320</v>
      </c>
      <c r="U5" s="52" t="s">
        <v>1321</v>
      </c>
      <c r="V5" s="52" t="s">
        <v>102</v>
      </c>
      <c r="W5" s="1" t="s">
        <v>162</v>
      </c>
      <c r="Y5" s="1" t="s">
        <v>1306</v>
      </c>
      <c r="AB5" s="1" t="s">
        <v>1306</v>
      </c>
      <c r="AD5" s="1" t="s">
        <v>1322</v>
      </c>
      <c r="AF5" s="1" t="s">
        <v>1323</v>
      </c>
      <c r="AI5" s="1" t="s">
        <v>1324</v>
      </c>
      <c r="AL5" s="1" t="s">
        <v>1325</v>
      </c>
      <c r="AN5" s="1" t="s">
        <v>1326</v>
      </c>
      <c r="AP5" s="1" t="s">
        <v>1327</v>
      </c>
      <c r="AR5" s="1" t="s">
        <v>1324</v>
      </c>
      <c r="AT5" s="55" t="s">
        <v>1328</v>
      </c>
      <c r="AU5" s="56">
        <v>1</v>
      </c>
      <c r="AW5" s="57" t="s">
        <v>1329</v>
      </c>
      <c r="AY5" s="1" t="s">
        <v>1330</v>
      </c>
      <c r="BA5" s="57" t="s">
        <v>1331</v>
      </c>
      <c r="BB5" s="57" t="s">
        <v>1332</v>
      </c>
      <c r="BC5" s="57" t="s">
        <v>1333</v>
      </c>
      <c r="BE5" s="1" t="s">
        <v>1334</v>
      </c>
      <c r="BR5"/>
    </row>
    <row r="6" spans="1:70" s="1" customFormat="1" ht="15.75" customHeight="1">
      <c r="A6" s="1" t="s">
        <v>1335</v>
      </c>
      <c r="C6" s="1" t="s">
        <v>1336</v>
      </c>
      <c r="E6" s="1" t="s">
        <v>95</v>
      </c>
      <c r="G6" s="1" t="s">
        <v>98</v>
      </c>
      <c r="H6" s="1" t="s">
        <v>308</v>
      </c>
      <c r="I6" s="50" t="s">
        <v>429</v>
      </c>
      <c r="J6" s="51" t="s">
        <v>1337</v>
      </c>
      <c r="K6" s="1" t="s">
        <v>134</v>
      </c>
      <c r="L6" s="50"/>
      <c r="N6" s="52" t="s">
        <v>1338</v>
      </c>
      <c r="R6" s="1" t="s">
        <v>1339</v>
      </c>
      <c r="S6" s="1" t="s">
        <v>1340</v>
      </c>
      <c r="U6" s="58" t="s">
        <v>1341</v>
      </c>
      <c r="V6" s="52" t="s">
        <v>122</v>
      </c>
      <c r="W6" s="1" t="s">
        <v>148</v>
      </c>
      <c r="Y6" s="1" t="s">
        <v>1342</v>
      </c>
      <c r="AB6" s="1" t="s">
        <v>1342</v>
      </c>
      <c r="AF6" s="1" t="s">
        <v>1343</v>
      </c>
      <c r="AI6" s="1" t="s">
        <v>1319</v>
      </c>
      <c r="AL6" s="1" t="s">
        <v>1344</v>
      </c>
      <c r="AN6" s="1" t="s">
        <v>1345</v>
      </c>
      <c r="AP6" s="1" t="s">
        <v>1346</v>
      </c>
      <c r="AR6" s="1" t="s">
        <v>1319</v>
      </c>
      <c r="AT6" s="59" t="s">
        <v>1347</v>
      </c>
      <c r="AU6" s="60">
        <v>2</v>
      </c>
      <c r="AW6" s="57" t="s">
        <v>1348</v>
      </c>
      <c r="AY6" s="1" t="s">
        <v>1349</v>
      </c>
      <c r="BA6" s="57" t="s">
        <v>1350</v>
      </c>
      <c r="BB6" s="57" t="s">
        <v>1351</v>
      </c>
      <c r="BC6" s="57" t="s">
        <v>1352</v>
      </c>
      <c r="BE6" s="1" t="s">
        <v>1353</v>
      </c>
      <c r="BR6"/>
    </row>
    <row r="7" spans="1:70" s="1" customFormat="1">
      <c r="A7" s="1" t="s">
        <v>1354</v>
      </c>
      <c r="E7" s="1" t="s">
        <v>1355</v>
      </c>
      <c r="H7" s="1" t="s">
        <v>151</v>
      </c>
      <c r="I7" s="50" t="s">
        <v>120</v>
      </c>
      <c r="J7" s="15" t="s">
        <v>1356</v>
      </c>
      <c r="K7" s="1" t="s">
        <v>1357</v>
      </c>
      <c r="L7" s="50"/>
      <c r="N7" s="52" t="s">
        <v>1358</v>
      </c>
      <c r="R7" s="1" t="s">
        <v>1359</v>
      </c>
      <c r="V7" s="52" t="s">
        <v>219</v>
      </c>
      <c r="W7" s="1" t="s">
        <v>89</v>
      </c>
      <c r="Y7" s="1" t="s">
        <v>1360</v>
      </c>
      <c r="AB7" s="1" t="s">
        <v>121</v>
      </c>
      <c r="AF7" s="1" t="s">
        <v>1361</v>
      </c>
      <c r="AI7" s="1" t="s">
        <v>1362</v>
      </c>
      <c r="AN7" s="1" t="s">
        <v>1363</v>
      </c>
      <c r="AP7" s="1" t="s">
        <v>1359</v>
      </c>
      <c r="AR7" s="1" t="s">
        <v>1364</v>
      </c>
      <c r="AW7" s="57" t="s">
        <v>1365</v>
      </c>
      <c r="AY7" s="1" t="s">
        <v>1366</v>
      </c>
      <c r="BA7" s="57" t="s">
        <v>1367</v>
      </c>
      <c r="BB7" s="57"/>
      <c r="BC7" s="57"/>
      <c r="BE7" s="1" t="s">
        <v>1368</v>
      </c>
      <c r="BR7"/>
    </row>
    <row r="8" spans="1:70" s="1" customFormat="1">
      <c r="A8" s="1" t="s">
        <v>1369</v>
      </c>
      <c r="E8" s="1" t="s">
        <v>1370</v>
      </c>
      <c r="H8" s="1" t="s">
        <v>180</v>
      </c>
      <c r="I8" s="50" t="s">
        <v>105</v>
      </c>
      <c r="J8" s="1" t="s">
        <v>404</v>
      </c>
      <c r="K8" s="6" t="s">
        <v>227</v>
      </c>
      <c r="L8" s="50"/>
      <c r="N8" s="61" t="s">
        <v>1371</v>
      </c>
      <c r="O8" s="1" t="s">
        <v>1372</v>
      </c>
      <c r="P8" s="1">
        <v>0</v>
      </c>
      <c r="V8"/>
      <c r="AB8" s="1" t="s">
        <v>1360</v>
      </c>
      <c r="AF8" s="1" t="s">
        <v>1373</v>
      </c>
      <c r="AN8" s="1" t="s">
        <v>1374</v>
      </c>
      <c r="AP8" s="1" t="s">
        <v>1375</v>
      </c>
      <c r="AR8" s="1" t="s">
        <v>1376</v>
      </c>
      <c r="AW8" s="57" t="s">
        <v>1377</v>
      </c>
      <c r="AY8" s="1" t="s">
        <v>1378</v>
      </c>
      <c r="BE8" s="1" t="s">
        <v>1379</v>
      </c>
      <c r="BR8"/>
    </row>
    <row r="9" spans="1:70" s="1" customFormat="1">
      <c r="A9" s="1" t="s">
        <v>1380</v>
      </c>
      <c r="E9" s="1" t="s">
        <v>168</v>
      </c>
      <c r="H9" s="1" t="s">
        <v>118</v>
      </c>
      <c r="I9" s="50" t="s">
        <v>1381</v>
      </c>
      <c r="J9" s="51" t="s">
        <v>1382</v>
      </c>
      <c r="K9" s="1" t="s">
        <v>254</v>
      </c>
      <c r="L9" s="50"/>
      <c r="N9" s="61" t="s">
        <v>1383</v>
      </c>
      <c r="O9" s="1" t="s">
        <v>1384</v>
      </c>
      <c r="P9" s="1">
        <v>1</v>
      </c>
      <c r="V9"/>
      <c r="AF9" s="1" t="s">
        <v>1385</v>
      </c>
      <c r="AN9" s="1" t="s">
        <v>1386</v>
      </c>
      <c r="AP9" s="1" t="s">
        <v>1387</v>
      </c>
      <c r="AW9" s="57" t="s">
        <v>1388</v>
      </c>
      <c r="BE9" s="1" t="s">
        <v>1389</v>
      </c>
      <c r="BR9"/>
    </row>
    <row r="10" spans="1:70" s="1" customFormat="1">
      <c r="A10" s="1" t="s">
        <v>1390</v>
      </c>
      <c r="E10" s="1" t="s">
        <v>1391</v>
      </c>
      <c r="H10" s="62"/>
      <c r="I10" s="50" t="s">
        <v>188</v>
      </c>
      <c r="J10" s="51" t="s">
        <v>1313</v>
      </c>
      <c r="K10" s="1" t="s">
        <v>1392</v>
      </c>
      <c r="L10" s="50"/>
      <c r="N10" s="61" t="s">
        <v>1393</v>
      </c>
      <c r="O10" s="1" t="s">
        <v>162</v>
      </c>
      <c r="P10" s="1">
        <v>2</v>
      </c>
      <c r="V10" s="52"/>
      <c r="AN10" s="1" t="s">
        <v>1394</v>
      </c>
      <c r="AP10" s="1" t="s">
        <v>1395</v>
      </c>
      <c r="AW10" s="57" t="s">
        <v>1396</v>
      </c>
      <c r="BR10"/>
    </row>
    <row r="11" spans="1:70" s="1" customFormat="1">
      <c r="E11" s="1" t="s">
        <v>203</v>
      </c>
      <c r="I11" s="50" t="s">
        <v>1397</v>
      </c>
      <c r="J11" s="51" t="s">
        <v>91</v>
      </c>
      <c r="K11" s="1" t="s">
        <v>207</v>
      </c>
      <c r="N11" s="61" t="s">
        <v>1398</v>
      </c>
      <c r="O11" s="1" t="s">
        <v>1399</v>
      </c>
      <c r="P11" s="1">
        <v>3</v>
      </c>
      <c r="AN11" s="1" t="s">
        <v>1338</v>
      </c>
      <c r="AP11" s="1" t="s">
        <v>1400</v>
      </c>
      <c r="AW11" s="57" t="s">
        <v>1401</v>
      </c>
      <c r="BR11"/>
    </row>
    <row r="12" spans="1:70" s="1" customFormat="1">
      <c r="E12" s="1" t="s">
        <v>1402</v>
      </c>
      <c r="I12" s="50" t="s">
        <v>100</v>
      </c>
      <c r="J12" s="51" t="s">
        <v>104</v>
      </c>
      <c r="K12" s="1" t="s">
        <v>1403</v>
      </c>
      <c r="N12" s="61" t="s">
        <v>1404</v>
      </c>
      <c r="O12" s="1" t="s">
        <v>1405</v>
      </c>
      <c r="P12" s="1">
        <v>4</v>
      </c>
      <c r="V12" s="53" t="s">
        <v>1406</v>
      </c>
      <c r="W12" s="54"/>
      <c r="Y12" s="53" t="s">
        <v>1407</v>
      </c>
      <c r="Z12" s="54"/>
      <c r="AB12" s="53" t="s">
        <v>1408</v>
      </c>
      <c r="AC12" s="54"/>
      <c r="AF12" s="53" t="s">
        <v>1409</v>
      </c>
      <c r="AG12" s="54"/>
      <c r="AI12" s="53" t="s">
        <v>1410</v>
      </c>
      <c r="AJ12" s="54"/>
      <c r="AL12" s="53" t="s">
        <v>1411</v>
      </c>
      <c r="AM12" s="54"/>
      <c r="AN12" s="1" t="s">
        <v>1412</v>
      </c>
      <c r="AP12" s="1" t="s">
        <v>1344</v>
      </c>
      <c r="AW12" s="57" t="s">
        <v>1413</v>
      </c>
      <c r="BR12"/>
    </row>
    <row r="13" spans="1:70" s="1" customFormat="1">
      <c r="A13" s="63" t="s">
        <v>1298</v>
      </c>
      <c r="B13" s="64">
        <v>0</v>
      </c>
      <c r="E13" s="1" t="s">
        <v>418</v>
      </c>
      <c r="H13"/>
      <c r="I13" s="62"/>
      <c r="J13" s="15" t="s">
        <v>111</v>
      </c>
      <c r="K13" s="1" t="s">
        <v>1414</v>
      </c>
      <c r="N13" s="61" t="s">
        <v>1415</v>
      </c>
      <c r="O13" s="1" t="s">
        <v>1416</v>
      </c>
      <c r="P13" s="1">
        <v>5</v>
      </c>
      <c r="V13" s="55" t="s">
        <v>185</v>
      </c>
      <c r="W13" s="56">
        <v>1</v>
      </c>
      <c r="Y13" s="55" t="s">
        <v>1417</v>
      </c>
      <c r="Z13" s="56">
        <v>0</v>
      </c>
      <c r="AB13" s="65" t="s">
        <v>1418</v>
      </c>
      <c r="AC13" s="56">
        <v>0</v>
      </c>
      <c r="AF13" s="55" t="s">
        <v>1419</v>
      </c>
      <c r="AG13" s="56">
        <v>1</v>
      </c>
      <c r="AI13" s="65" t="s">
        <v>1418</v>
      </c>
      <c r="AJ13" s="56">
        <v>0</v>
      </c>
      <c r="AL13" s="55" t="s">
        <v>1420</v>
      </c>
      <c r="AM13" s="56">
        <v>0</v>
      </c>
      <c r="AN13" s="1" t="s">
        <v>1421</v>
      </c>
      <c r="AP13" s="1" t="s">
        <v>1422</v>
      </c>
      <c r="BR13"/>
    </row>
    <row r="14" spans="1:70" s="1" customFormat="1">
      <c r="A14" s="66" t="s">
        <v>1423</v>
      </c>
      <c r="B14" s="67">
        <v>1</v>
      </c>
      <c r="E14" s="1" t="s">
        <v>1424</v>
      </c>
      <c r="J14" s="51" t="s">
        <v>202</v>
      </c>
      <c r="K14" s="1" t="s">
        <v>117</v>
      </c>
      <c r="V14" s="55" t="s">
        <v>162</v>
      </c>
      <c r="W14" s="56">
        <v>2</v>
      </c>
      <c r="Y14" s="55" t="s">
        <v>185</v>
      </c>
      <c r="Z14" s="56">
        <v>1</v>
      </c>
      <c r="AB14" s="65" t="s">
        <v>1425</v>
      </c>
      <c r="AC14" s="56">
        <v>1</v>
      </c>
      <c r="AF14" s="55" t="s">
        <v>1426</v>
      </c>
      <c r="AG14" s="56">
        <v>2</v>
      </c>
      <c r="AI14" s="65" t="s">
        <v>1427</v>
      </c>
      <c r="AJ14" s="56">
        <v>1</v>
      </c>
      <c r="AL14" s="55" t="s">
        <v>1428</v>
      </c>
      <c r="AM14" s="56">
        <v>1</v>
      </c>
      <c r="BR14"/>
    </row>
    <row r="15" spans="1:70" s="1" customFormat="1">
      <c r="A15" s="66" t="s">
        <v>106</v>
      </c>
      <c r="B15" s="67">
        <v>2</v>
      </c>
      <c r="E15" s="1" t="s">
        <v>1429</v>
      </c>
      <c r="J15" s="51" t="s">
        <v>1430</v>
      </c>
      <c r="K15" s="6" t="s">
        <v>382</v>
      </c>
      <c r="N15" s="68" t="s">
        <v>1431</v>
      </c>
      <c r="O15" s="69"/>
      <c r="P15" s="54"/>
      <c r="Q15" s="70"/>
      <c r="R15" s="70"/>
      <c r="S15" s="70"/>
      <c r="V15" s="55" t="s">
        <v>148</v>
      </c>
      <c r="W15" s="56">
        <v>3</v>
      </c>
      <c r="Y15" s="55" t="s">
        <v>162</v>
      </c>
      <c r="Z15" s="56">
        <v>2</v>
      </c>
      <c r="AB15" s="65" t="s">
        <v>1432</v>
      </c>
      <c r="AC15" s="56">
        <v>2</v>
      </c>
      <c r="AF15" s="59" t="s">
        <v>1433</v>
      </c>
      <c r="AG15" s="60">
        <v>3</v>
      </c>
      <c r="AI15" s="65" t="s">
        <v>1434</v>
      </c>
      <c r="AJ15" s="56">
        <v>2</v>
      </c>
      <c r="AL15" s="55" t="s">
        <v>1435</v>
      </c>
      <c r="AM15" s="56">
        <v>2</v>
      </c>
      <c r="BR15"/>
    </row>
    <row r="16" spans="1:70" s="1" customFormat="1">
      <c r="A16" s="66" t="s">
        <v>93</v>
      </c>
      <c r="B16" s="67">
        <v>3</v>
      </c>
      <c r="E16" s="1" t="s">
        <v>1436</v>
      </c>
      <c r="J16" s="1" t="s">
        <v>1437</v>
      </c>
      <c r="K16" s="6" t="s">
        <v>1438</v>
      </c>
      <c r="N16" s="71">
        <v>0</v>
      </c>
      <c r="O16" s="70" t="s">
        <v>1372</v>
      </c>
      <c r="P16" s="56">
        <v>0</v>
      </c>
      <c r="Q16" s="70"/>
      <c r="R16" s="70"/>
      <c r="S16" s="70"/>
      <c r="V16" s="59" t="s">
        <v>89</v>
      </c>
      <c r="W16" s="60">
        <v>0</v>
      </c>
      <c r="Y16" s="59" t="s">
        <v>148</v>
      </c>
      <c r="Z16" s="60">
        <v>3</v>
      </c>
      <c r="AB16" s="65" t="s">
        <v>1439</v>
      </c>
      <c r="AC16" s="56">
        <v>3</v>
      </c>
      <c r="AF16" s="70"/>
      <c r="AG16" s="70"/>
      <c r="AI16" s="65" t="s">
        <v>1440</v>
      </c>
      <c r="AJ16" s="56">
        <v>3</v>
      </c>
      <c r="AL16" s="59" t="s">
        <v>1441</v>
      </c>
      <c r="AM16" s="60">
        <v>3</v>
      </c>
      <c r="BR16"/>
    </row>
    <row r="17" spans="1:70" s="1" customFormat="1">
      <c r="A17" s="66" t="s">
        <v>131</v>
      </c>
      <c r="B17" s="67">
        <v>4</v>
      </c>
      <c r="J17" s="15" t="s">
        <v>130</v>
      </c>
      <c r="K17" s="6" t="s">
        <v>1442</v>
      </c>
      <c r="N17" s="71">
        <v>3</v>
      </c>
      <c r="O17" s="70" t="s">
        <v>1384</v>
      </c>
      <c r="P17" s="56">
        <v>1</v>
      </c>
      <c r="Q17" s="70"/>
      <c r="R17" s="70"/>
      <c r="S17" s="70"/>
      <c r="AB17" s="65" t="s">
        <v>1443</v>
      </c>
      <c r="AC17" s="56">
        <v>4</v>
      </c>
      <c r="AI17" s="65" t="s">
        <v>1444</v>
      </c>
      <c r="AJ17" s="56">
        <v>4</v>
      </c>
      <c r="BR17"/>
    </row>
    <row r="18" spans="1:70" s="1" customFormat="1">
      <c r="A18" s="66" t="s">
        <v>112</v>
      </c>
      <c r="B18" s="67">
        <v>5</v>
      </c>
      <c r="J18" s="15" t="s">
        <v>1445</v>
      </c>
      <c r="K18" s="1" t="s">
        <v>137</v>
      </c>
      <c r="N18" s="71">
        <v>11</v>
      </c>
      <c r="O18" s="70" t="s">
        <v>162</v>
      </c>
      <c r="P18" s="56">
        <v>2</v>
      </c>
      <c r="Q18" s="70"/>
      <c r="R18" s="70"/>
      <c r="S18" s="70"/>
      <c r="AB18" s="72" t="s">
        <v>1446</v>
      </c>
      <c r="AC18" s="60">
        <v>5</v>
      </c>
      <c r="AI18" s="72" t="s">
        <v>1447</v>
      </c>
      <c r="AJ18" s="60">
        <v>5</v>
      </c>
      <c r="BR18"/>
    </row>
    <row r="19" spans="1:70" s="1" customFormat="1">
      <c r="A19" s="73" t="s">
        <v>1414</v>
      </c>
      <c r="B19" s="74">
        <v>6</v>
      </c>
      <c r="J19" s="1" t="s">
        <v>1448</v>
      </c>
      <c r="K19" s="1" t="s">
        <v>1449</v>
      </c>
      <c r="N19" s="71">
        <v>31</v>
      </c>
      <c r="O19" s="70" t="s">
        <v>1399</v>
      </c>
      <c r="P19" s="56">
        <v>3</v>
      </c>
      <c r="Q19" s="70"/>
      <c r="R19" s="70"/>
      <c r="S19" s="70"/>
      <c r="BR19"/>
    </row>
    <row r="20" spans="1:70" s="1" customFormat="1">
      <c r="J20" s="51" t="s">
        <v>1450</v>
      </c>
      <c r="K20" s="62"/>
      <c r="N20" s="71">
        <v>61</v>
      </c>
      <c r="O20" s="70" t="s">
        <v>1405</v>
      </c>
      <c r="P20" s="56">
        <v>4</v>
      </c>
      <c r="Q20" s="70"/>
      <c r="R20" s="70"/>
      <c r="S20" s="70"/>
      <c r="BR20"/>
    </row>
    <row r="21" spans="1:70" s="1" customFormat="1">
      <c r="J21" s="51" t="s">
        <v>1331</v>
      </c>
      <c r="K21" s="62"/>
      <c r="N21" s="75">
        <v>91</v>
      </c>
      <c r="O21" s="76" t="s">
        <v>1416</v>
      </c>
      <c r="P21" s="60">
        <v>5</v>
      </c>
      <c r="Q21" s="70"/>
      <c r="R21" s="70"/>
      <c r="S21" s="70"/>
      <c r="BR21"/>
    </row>
    <row r="22" spans="1:70" s="1" customFormat="1">
      <c r="J22" s="15" t="s">
        <v>234</v>
      </c>
      <c r="BR22"/>
    </row>
    <row r="23" spans="1:70" s="1" customFormat="1">
      <c r="J23" s="51" t="s">
        <v>1350</v>
      </c>
      <c r="BR23"/>
    </row>
    <row r="24" spans="1:70" s="1" customFormat="1">
      <c r="J24" s="1" t="s">
        <v>214</v>
      </c>
      <c r="BR24"/>
    </row>
    <row r="25" spans="1:70" s="1" customFormat="1">
      <c r="J25" s="51" t="s">
        <v>158</v>
      </c>
      <c r="BR25"/>
    </row>
    <row r="26" spans="1:70" s="1" customFormat="1">
      <c r="J26"/>
      <c r="BR26"/>
    </row>
    <row r="27" spans="1:70" s="1" customFormat="1">
      <c r="BR27"/>
    </row>
    <row r="28" spans="1:70" s="1" customFormat="1">
      <c r="BR28"/>
    </row>
    <row r="29" spans="1:70" s="1" customFormat="1" ht="39">
      <c r="I29" s="77" t="s">
        <v>1451</v>
      </c>
      <c r="J29" s="77" t="s">
        <v>1452</v>
      </c>
      <c r="K29" s="78" t="s">
        <v>1275</v>
      </c>
      <c r="L29" s="79" t="s">
        <v>1453</v>
      </c>
      <c r="BR29"/>
    </row>
    <row r="30" spans="1:70" s="1" customFormat="1">
      <c r="I30" s="1" t="s">
        <v>101</v>
      </c>
      <c r="J30" s="1" t="s">
        <v>1303</v>
      </c>
      <c r="K30" s="80" t="s">
        <v>1299</v>
      </c>
      <c r="L30" s="81" t="s">
        <v>1454</v>
      </c>
      <c r="BR30"/>
    </row>
    <row r="31" spans="1:70" s="1" customFormat="1">
      <c r="I31" s="1" t="s">
        <v>121</v>
      </c>
      <c r="J31" s="1" t="s">
        <v>102</v>
      </c>
      <c r="K31" s="82" t="s">
        <v>417</v>
      </c>
      <c r="L31" s="83" t="s">
        <v>1455</v>
      </c>
      <c r="BR31"/>
    </row>
    <row r="32" spans="1:70" s="1" customFormat="1">
      <c r="I32" s="1" t="s">
        <v>1456</v>
      </c>
      <c r="J32" s="1" t="s">
        <v>122</v>
      </c>
      <c r="K32" s="82" t="s">
        <v>134</v>
      </c>
      <c r="L32" s="83" t="s">
        <v>1457</v>
      </c>
      <c r="BR32"/>
    </row>
    <row r="33" spans="9:70" s="1" customFormat="1">
      <c r="I33"/>
      <c r="J33" s="1" t="s">
        <v>219</v>
      </c>
      <c r="K33" s="82" t="s">
        <v>1458</v>
      </c>
      <c r="L33" s="83" t="s">
        <v>1459</v>
      </c>
      <c r="BR33"/>
    </row>
    <row r="34" spans="9:70" s="1" customFormat="1">
      <c r="K34" s="82" t="s">
        <v>382</v>
      </c>
      <c r="L34" s="83" t="s">
        <v>1460</v>
      </c>
      <c r="BR34"/>
    </row>
    <row r="35" spans="9:70" s="1" customFormat="1">
      <c r="K35" s="80" t="s">
        <v>207</v>
      </c>
      <c r="L35" s="81" t="s">
        <v>1461</v>
      </c>
      <c r="BR35"/>
    </row>
    <row r="36" spans="9:70">
      <c r="K36" s="80" t="s">
        <v>1462</v>
      </c>
      <c r="L36" s="81" t="s">
        <v>1463</v>
      </c>
    </row>
    <row r="37" spans="9:70">
      <c r="K37" s="80" t="s">
        <v>1464</v>
      </c>
      <c r="L37" s="81" t="s">
        <v>1465</v>
      </c>
    </row>
    <row r="38" spans="9:70">
      <c r="K38" s="80" t="s">
        <v>1466</v>
      </c>
      <c r="L38" s="81" t="s">
        <v>1467</v>
      </c>
      <c r="BR38" s="1"/>
    </row>
    <row r="39" spans="9:70">
      <c r="K39" s="82" t="s">
        <v>117</v>
      </c>
      <c r="L39" s="83" t="s">
        <v>1468</v>
      </c>
      <c r="BR39" s="1"/>
    </row>
    <row r="40" spans="9:70">
      <c r="K40" s="82" t="s">
        <v>1438</v>
      </c>
      <c r="L40" s="83" t="s">
        <v>1469</v>
      </c>
    </row>
    <row r="41" spans="9:70">
      <c r="K41" s="80" t="s">
        <v>1470</v>
      </c>
      <c r="L41" s="81" t="s">
        <v>1470</v>
      </c>
    </row>
    <row r="42" spans="9:70">
      <c r="K42" s="80" t="s">
        <v>1471</v>
      </c>
      <c r="L42" s="81" t="s">
        <v>1472</v>
      </c>
    </row>
    <row r="43" spans="9:70">
      <c r="K43" s="80" t="s">
        <v>254</v>
      </c>
      <c r="L43" s="81" t="s">
        <v>1473</v>
      </c>
    </row>
    <row r="44" spans="9:70">
      <c r="K44" s="80" t="s">
        <v>1474</v>
      </c>
      <c r="L44" s="81" t="s">
        <v>1475</v>
      </c>
    </row>
    <row r="45" spans="9:70">
      <c r="K45" s="80" t="s">
        <v>1392</v>
      </c>
      <c r="L45" s="81" t="s">
        <v>1476</v>
      </c>
    </row>
    <row r="46" spans="9:70">
      <c r="K46" s="82" t="s">
        <v>227</v>
      </c>
      <c r="L46" s="83" t="s">
        <v>1477</v>
      </c>
    </row>
    <row r="47" spans="9:70">
      <c r="K47" s="80" t="s">
        <v>1478</v>
      </c>
      <c r="L47" s="81" t="s">
        <v>1479</v>
      </c>
    </row>
    <row r="48" spans="9:70">
      <c r="K48" s="82" t="s">
        <v>137</v>
      </c>
      <c r="L48" s="83" t="s">
        <v>1480</v>
      </c>
    </row>
    <row r="49" spans="1:12">
      <c r="K49" s="80" t="s">
        <v>1357</v>
      </c>
      <c r="L49" s="81" t="s">
        <v>1481</v>
      </c>
    </row>
    <row r="50" spans="1:12">
      <c r="K50" s="80" t="s">
        <v>1482</v>
      </c>
      <c r="L50" s="81" t="s">
        <v>1483</v>
      </c>
    </row>
    <row r="51" spans="1:12">
      <c r="K51" s="80" t="s">
        <v>1442</v>
      </c>
      <c r="L51" s="81" t="s">
        <v>1484</v>
      </c>
    </row>
    <row r="52" spans="1:12">
      <c r="K52" s="80" t="s">
        <v>1403</v>
      </c>
      <c r="L52" s="81" t="s">
        <v>1485</v>
      </c>
    </row>
    <row r="53" spans="1:12">
      <c r="A53" t="s">
        <v>1268</v>
      </c>
      <c r="K53" s="82" t="s">
        <v>1414</v>
      </c>
      <c r="L53" s="83" t="s">
        <v>1486</v>
      </c>
    </row>
    <row r="54" spans="1:12">
      <c r="K54" s="84" t="s">
        <v>1336</v>
      </c>
      <c r="L54" s="85" t="s">
        <v>1487</v>
      </c>
    </row>
  </sheetData>
  <dataValidations count="1">
    <dataValidation type="list" allowBlank="1" showInputMessage="1" showErrorMessage="1" sqref="E4 E6:E16">
      <formula1>$E$4:$E$16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Plutonic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Chikyu</dc:creator>
  <dc:description/>
  <cp:lastModifiedBy>Jude Coggon</cp:lastModifiedBy>
  <cp:revision>2</cp:revision>
  <dcterms:created xsi:type="dcterms:W3CDTF">2017-06-27T13:20:34Z</dcterms:created>
  <dcterms:modified xsi:type="dcterms:W3CDTF">2019-04-03T10:33:29Z</dcterms:modified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Plymouth University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