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U:\Share\Oman-ICDP Project\Tables\Methods\"/>
    </mc:Choice>
  </mc:AlternateContent>
  <xr:revisionPtr revIDLastSave="0" documentId="13_ncr:1_{C57A837D-7F21-4787-AE98-C4FFAE06143B}" xr6:coauthVersionLast="36" xr6:coauthVersionMax="36" xr10:uidLastSave="{00000000-0000-0000-0000-000000000000}"/>
  <bookViews>
    <workbookView xWindow="0" yWindow="0" windowWidth="32780" windowHeight="12230" tabRatio="921" xr2:uid="{00000000-000D-0000-FFFF-FFFF00000000}"/>
  </bookViews>
  <sheets>
    <sheet name="Methods T18" sheetId="5" r:id="rId1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6" i="5" l="1"/>
  <c r="C17" i="5"/>
  <c r="C22" i="5"/>
  <c r="D16" i="5"/>
  <c r="D17" i="5"/>
  <c r="D22" i="5"/>
  <c r="E16" i="5"/>
  <c r="E17" i="5"/>
  <c r="E22" i="5"/>
  <c r="F16" i="5"/>
  <c r="F17" i="5"/>
  <c r="F22" i="5"/>
  <c r="G16" i="5"/>
  <c r="G17" i="5"/>
  <c r="G22" i="5"/>
  <c r="H16" i="5"/>
  <c r="H17" i="5"/>
  <c r="H22" i="5"/>
  <c r="I16" i="5"/>
  <c r="I17" i="5"/>
  <c r="I22" i="5"/>
  <c r="J16" i="5"/>
  <c r="J17" i="5"/>
  <c r="J22" i="5"/>
  <c r="K16" i="5"/>
  <c r="K17" i="5"/>
  <c r="K22" i="5"/>
  <c r="L16" i="5"/>
  <c r="L17" i="5"/>
  <c r="L22" i="5"/>
  <c r="M16" i="5"/>
  <c r="M17" i="5"/>
  <c r="M22" i="5"/>
  <c r="N16" i="5"/>
  <c r="N17" i="5"/>
  <c r="N22" i="5"/>
  <c r="O16" i="5"/>
  <c r="O17" i="5"/>
  <c r="O22" i="5"/>
  <c r="P16" i="5"/>
  <c r="P17" i="5"/>
  <c r="P22" i="5"/>
  <c r="Q16" i="5"/>
  <c r="Q17" i="5"/>
  <c r="Q22" i="5"/>
  <c r="R16" i="5"/>
  <c r="R17" i="5"/>
  <c r="R22" i="5"/>
  <c r="S16" i="5"/>
  <c r="S17" i="5"/>
  <c r="S22" i="5"/>
  <c r="T16" i="5"/>
  <c r="T17" i="5"/>
  <c r="T22" i="5"/>
  <c r="U16" i="5"/>
  <c r="U17" i="5"/>
  <c r="U22" i="5"/>
  <c r="V16" i="5"/>
  <c r="V17" i="5"/>
  <c r="V22" i="5"/>
  <c r="W16" i="5"/>
  <c r="W17" i="5"/>
  <c r="W22" i="5"/>
  <c r="X16" i="5"/>
  <c r="X17" i="5"/>
  <c r="X22" i="5"/>
  <c r="Y16" i="5"/>
  <c r="Y17" i="5"/>
  <c r="Y22" i="5"/>
  <c r="Z16" i="5"/>
  <c r="Z17" i="5"/>
  <c r="Z22" i="5"/>
  <c r="AA16" i="5"/>
  <c r="AA17" i="5"/>
  <c r="AA22" i="5"/>
  <c r="AB16" i="5"/>
  <c r="AB17" i="5"/>
  <c r="AB22" i="5"/>
  <c r="AC16" i="5"/>
  <c r="AC17" i="5"/>
  <c r="AC22" i="5"/>
  <c r="AD16" i="5"/>
  <c r="AD17" i="5"/>
  <c r="AD22" i="5"/>
  <c r="AE16" i="5"/>
  <c r="AE17" i="5"/>
  <c r="AE22" i="5"/>
  <c r="AF16" i="5"/>
  <c r="AF17" i="5"/>
  <c r="AF22" i="5"/>
  <c r="AG16" i="5"/>
  <c r="AG17" i="5"/>
  <c r="AG22" i="5"/>
  <c r="AH16" i="5"/>
  <c r="AH17" i="5"/>
  <c r="AH22" i="5"/>
  <c r="AI16" i="5"/>
  <c r="AI17" i="5"/>
  <c r="AI22" i="5"/>
  <c r="AJ16" i="5"/>
  <c r="AJ17" i="5"/>
  <c r="AJ22" i="5"/>
  <c r="AJ15" i="5"/>
  <c r="AI15" i="5"/>
  <c r="AH15" i="5"/>
  <c r="AG15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</calcChain>
</file>

<file path=xl/sharedStrings.xml><?xml version="1.0" encoding="utf-8"?>
<sst xmlns="http://schemas.openxmlformats.org/spreadsheetml/2006/main" count="169" uniqueCount="52">
  <si>
    <t>Average</t>
  </si>
  <si>
    <t>Standard deviation</t>
  </si>
  <si>
    <t xml:space="preserve">45  Sc  [ 1 ] </t>
  </si>
  <si>
    <t xml:space="preserve">51  V  [ 1 ] </t>
  </si>
  <si>
    <t xml:space="preserve">51  V  [ 2 ] </t>
  </si>
  <si>
    <t xml:space="preserve">53  Cr  [ 1 ] </t>
  </si>
  <si>
    <t xml:space="preserve">60  Ni  [ 1 ] </t>
  </si>
  <si>
    <t xml:space="preserve">60  Ni  [ 2 ] </t>
  </si>
  <si>
    <t xml:space="preserve">85  Rb  [ 1 ] </t>
  </si>
  <si>
    <t xml:space="preserve">88  Sr  [ 1 ] </t>
  </si>
  <si>
    <t xml:space="preserve">88  Sr  [ 2 ] </t>
  </si>
  <si>
    <t xml:space="preserve">89  Y  [ 1 ] </t>
  </si>
  <si>
    <t xml:space="preserve">90  Zr  [ 1 ] </t>
  </si>
  <si>
    <t xml:space="preserve">93  Nb  [ 1 ] </t>
  </si>
  <si>
    <t xml:space="preserve">133  Cs  [ 1 ] </t>
  </si>
  <si>
    <t xml:space="preserve">137  Ba  [ 1 ] </t>
  </si>
  <si>
    <t xml:space="preserve">139  La  [ 1 ] </t>
  </si>
  <si>
    <t xml:space="preserve">140  Ce  [ 1 ] </t>
  </si>
  <si>
    <t xml:space="preserve">141  Pr  [ 1 ] </t>
  </si>
  <si>
    <t xml:space="preserve">146  Nd  [ 1 ] </t>
  </si>
  <si>
    <t xml:space="preserve">147  Sm  [ 1 ] </t>
  </si>
  <si>
    <t xml:space="preserve">153  Eu  [ 1 ] </t>
  </si>
  <si>
    <t xml:space="preserve">157  Gd  [ 1 ] </t>
  </si>
  <si>
    <t xml:space="preserve">159  Tb  [ 1 ] </t>
  </si>
  <si>
    <t xml:space="preserve">163  Dy  [ 1 ] </t>
  </si>
  <si>
    <t xml:space="preserve">165  Ho  [ 1 ] </t>
  </si>
  <si>
    <t xml:space="preserve">166  Er  [ 1 ] </t>
  </si>
  <si>
    <t xml:space="preserve">169  Tm  [ 1 ] </t>
  </si>
  <si>
    <t xml:space="preserve">172  Yb  [ 1 ] </t>
  </si>
  <si>
    <t xml:space="preserve">175  Lu  [ 1 ] </t>
  </si>
  <si>
    <t xml:space="preserve">178  Hf  [ 1 ] </t>
  </si>
  <si>
    <t xml:space="preserve">208  Pb  [ 1 ] </t>
  </si>
  <si>
    <t xml:space="preserve">232  Th  [ 1 ] </t>
  </si>
  <si>
    <t xml:space="preserve">238  U  [ 1 ] </t>
  </si>
  <si>
    <t>ppm</t>
  </si>
  <si>
    <t xml:space="preserve">59  Co  [ 1 ] </t>
  </si>
  <si>
    <t xml:space="preserve">59  Co  [ 2 ] </t>
  </si>
  <si>
    <t>Blank-2 170719</t>
  </si>
  <si>
    <t>Blank-4 170727</t>
  </si>
  <si>
    <t>Blank-5 170729</t>
  </si>
  <si>
    <t>-</t>
    <phoneticPr fontId="0"/>
  </si>
  <si>
    <t>ng</t>
  </si>
  <si>
    <t>Procedure Blanks</t>
  </si>
  <si>
    <t>Date of ICPMS</t>
  </si>
  <si>
    <t>ID</t>
  </si>
  <si>
    <t>Blank-1 170719</t>
  </si>
  <si>
    <t>Blank-3 170724</t>
  </si>
  <si>
    <t>Blank-6 170731</t>
  </si>
  <si>
    <t xml:space="preserve">[1] normal tuning           [2] defocus tuning for high count elements
</t>
  </si>
  <si>
    <t>3σ LoD</t>
  </si>
  <si>
    <t>Oman Methods Table T18. Procedure blanks and LoD for Alkali Fusion Acid Digestion prior to ICP-MS analysis on the Chikyu.</t>
  </si>
  <si>
    <t>LoD assuming 100 mg of sample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</si>
</sst>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"/>
    <numFmt numFmtId="165" formatCode="0.0"/>
    <numFmt numFmtId="166" formatCode="0.0_);[Red]\(0.0\)"/>
    <numFmt numFmtId="167" formatCode="0_);[Red]\(0\)"/>
    <numFmt numFmtId="168" formatCode="0.00_);[Red]\(0.00\)"/>
    <numFmt numFmtId="169" formatCode="0.0000"/>
  </numFmts>
  <fonts count="7">
    <font>
      <sz val="12"/>
      <color theme="1"/>
      <name val="Tahoma"/>
      <family val="2"/>
    </font>
    <font>
      <sz val="12"/>
      <color theme="1"/>
      <name val="Calibri"/>
      <family val="2"/>
    </font>
    <font>
      <sz val="12"/>
      <color theme="1"/>
      <name val="Calibri"/>
      <family val="2"/>
    </font>
    <font>
      <u/>
      <sz val="12"/>
      <color theme="10"/>
      <name val="Tahoma"/>
      <family val="2"/>
      <charset val="134"/>
    </font>
    <font>
      <u/>
      <sz val="12"/>
      <color theme="11"/>
      <name val="Tahoma"/>
      <family val="2"/>
      <charset val="134"/>
    </font>
    <font>
      <sz val="6"/>
      <name val="ＭＳ Ｐゴシック"/>
      <family val="3"/>
      <charset val="128"/>
    </font>
    <font>
      <sz val="12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3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/>
    </xf>
    <xf numFmtId="15" fontId="6" fillId="0" borderId="0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/>
    </xf>
    <xf numFmtId="2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 vertical="center" wrapText="1"/>
    </xf>
    <xf numFmtId="165" fontId="2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1" fontId="6" fillId="0" borderId="0" xfId="0" applyNumberFormat="1" applyFont="1" applyFill="1" applyBorder="1" applyAlignment="1">
      <alignment horizontal="left"/>
    </xf>
    <xf numFmtId="165" fontId="6" fillId="0" borderId="0" xfId="0" applyNumberFormat="1" applyFont="1" applyFill="1" applyBorder="1" applyAlignment="1">
      <alignment horizontal="left"/>
    </xf>
    <xf numFmtId="164" fontId="6" fillId="0" borderId="0" xfId="0" applyNumberFormat="1" applyFont="1" applyFill="1" applyBorder="1" applyAlignment="1">
      <alignment horizontal="left"/>
    </xf>
    <xf numFmtId="166" fontId="6" fillId="0" borderId="0" xfId="0" applyNumberFormat="1" applyFont="1" applyFill="1" applyBorder="1" applyAlignment="1">
      <alignment horizontal="left"/>
    </xf>
    <xf numFmtId="167" fontId="2" fillId="0" borderId="0" xfId="0" applyNumberFormat="1" applyFont="1" applyFill="1" applyBorder="1" applyAlignment="1">
      <alignment horizontal="left"/>
    </xf>
    <xf numFmtId="167" fontId="6" fillId="0" borderId="0" xfId="0" applyNumberFormat="1" applyFont="1" applyFill="1" applyBorder="1" applyAlignment="1">
      <alignment horizontal="left"/>
    </xf>
    <xf numFmtId="168" fontId="6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 wrapText="1"/>
    </xf>
    <xf numFmtId="166" fontId="2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167" fontId="2" fillId="0" borderId="0" xfId="0" applyNumberFormat="1" applyFont="1" applyFill="1" applyBorder="1" applyAlignment="1">
      <alignment horizontal="left" vertical="center"/>
    </xf>
    <xf numFmtId="168" fontId="2" fillId="0" borderId="0" xfId="0" applyNumberFormat="1" applyFont="1" applyFill="1" applyBorder="1" applyAlignment="1">
      <alignment horizontal="left" vertical="center"/>
    </xf>
    <xf numFmtId="166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165" fontId="2" fillId="0" borderId="0" xfId="0" applyNumberFormat="1" applyFont="1" applyFill="1" applyBorder="1" applyAlignment="1">
      <alignment horizontal="left" vertical="center"/>
    </xf>
    <xf numFmtId="165" fontId="6" fillId="0" borderId="0" xfId="0" applyNumberFormat="1" applyFont="1" applyFill="1" applyBorder="1" applyAlignment="1">
      <alignment horizontal="left" vertical="center"/>
    </xf>
    <xf numFmtId="2" fontId="2" fillId="0" borderId="0" xfId="0" applyNumberFormat="1" applyFont="1" applyFill="1" applyBorder="1" applyAlignment="1">
      <alignment horizontal="left" vertical="center"/>
    </xf>
    <xf numFmtId="1" fontId="6" fillId="0" borderId="0" xfId="0" applyNumberFormat="1" applyFont="1" applyFill="1" applyBorder="1" applyAlignment="1">
      <alignment horizontal="left" vertical="center"/>
    </xf>
    <xf numFmtId="2" fontId="2" fillId="0" borderId="0" xfId="0" applyNumberFormat="1" applyFont="1" applyFill="1" applyAlignment="1">
      <alignment horizontal="left"/>
    </xf>
    <xf numFmtId="165" fontId="2" fillId="0" borderId="0" xfId="0" applyNumberFormat="1" applyFont="1" applyFill="1" applyAlignment="1">
      <alignment horizontal="left"/>
    </xf>
    <xf numFmtId="1" fontId="2" fillId="0" borderId="0" xfId="0" applyNumberFormat="1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169" fontId="2" fillId="0" borderId="0" xfId="0" applyNumberFormat="1" applyFont="1" applyFill="1" applyAlignment="1">
      <alignment horizontal="left"/>
    </xf>
    <xf numFmtId="164" fontId="6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 vertical="center"/>
    </xf>
  </cellXfs>
  <cellStyles count="23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22"/>
  <sheetViews>
    <sheetView tabSelected="1" zoomScale="70" zoomScaleNormal="70" workbookViewId="0">
      <selection activeCell="A23" sqref="A23"/>
    </sheetView>
  </sheetViews>
  <sheetFormatPr defaultColWidth="13.3046875" defaultRowHeight="15.5"/>
  <cols>
    <col min="1" max="1" width="19.53515625" style="1" customWidth="1"/>
    <col min="2" max="2" width="15.07421875" style="1" customWidth="1"/>
    <col min="3" max="33" width="13.3046875" style="1"/>
    <col min="34" max="34" width="13.3046875" style="8"/>
    <col min="35" max="16384" width="13.3046875" style="1"/>
  </cols>
  <sheetData>
    <row r="1" spans="1:36">
      <c r="A1" s="37" t="s">
        <v>50</v>
      </c>
    </row>
    <row r="3" spans="1:36">
      <c r="A3" s="2" t="s">
        <v>42</v>
      </c>
      <c r="C3" s="3" t="s">
        <v>48</v>
      </c>
    </row>
    <row r="4" spans="1:36">
      <c r="A4" s="4" t="s">
        <v>43</v>
      </c>
      <c r="B4" s="1" t="s">
        <v>44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35</v>
      </c>
      <c r="H4" s="4" t="s">
        <v>36</v>
      </c>
      <c r="I4" s="4" t="s">
        <v>6</v>
      </c>
      <c r="J4" s="4" t="s">
        <v>7</v>
      </c>
      <c r="K4" s="4" t="s">
        <v>8</v>
      </c>
      <c r="L4" s="4" t="s">
        <v>9</v>
      </c>
      <c r="M4" s="4" t="s">
        <v>10</v>
      </c>
      <c r="N4" s="4" t="s">
        <v>11</v>
      </c>
      <c r="O4" s="4" t="s">
        <v>12</v>
      </c>
      <c r="P4" s="4" t="s">
        <v>13</v>
      </c>
      <c r="Q4" s="4" t="s">
        <v>14</v>
      </c>
      <c r="R4" s="4" t="s">
        <v>15</v>
      </c>
      <c r="S4" s="4" t="s">
        <v>16</v>
      </c>
      <c r="T4" s="4" t="s">
        <v>17</v>
      </c>
      <c r="U4" s="4" t="s">
        <v>18</v>
      </c>
      <c r="V4" s="9" t="s">
        <v>19</v>
      </c>
      <c r="W4" s="4" t="s">
        <v>20</v>
      </c>
      <c r="X4" s="4" t="s">
        <v>21</v>
      </c>
      <c r="Y4" s="4" t="s">
        <v>22</v>
      </c>
      <c r="Z4" s="4" t="s">
        <v>23</v>
      </c>
      <c r="AA4" s="4" t="s">
        <v>24</v>
      </c>
      <c r="AB4" s="4" t="s">
        <v>25</v>
      </c>
      <c r="AC4" s="4" t="s">
        <v>26</v>
      </c>
      <c r="AD4" s="4" t="s">
        <v>27</v>
      </c>
      <c r="AE4" s="4" t="s">
        <v>28</v>
      </c>
      <c r="AF4" s="4" t="s">
        <v>29</v>
      </c>
      <c r="AG4" s="4" t="s">
        <v>30</v>
      </c>
      <c r="AH4" s="4" t="s">
        <v>31</v>
      </c>
      <c r="AI4" s="4" t="s">
        <v>32</v>
      </c>
      <c r="AJ4" s="4" t="s">
        <v>33</v>
      </c>
    </row>
    <row r="5" spans="1:36">
      <c r="A5" s="2"/>
      <c r="B5" s="4"/>
      <c r="C5" s="4" t="s">
        <v>41</v>
      </c>
      <c r="D5" s="4" t="s">
        <v>41</v>
      </c>
      <c r="E5" s="4" t="s">
        <v>41</v>
      </c>
      <c r="F5" s="4" t="s">
        <v>41</v>
      </c>
      <c r="G5" s="4" t="s">
        <v>41</v>
      </c>
      <c r="H5" s="4" t="s">
        <v>41</v>
      </c>
      <c r="I5" s="4" t="s">
        <v>41</v>
      </c>
      <c r="J5" s="4" t="s">
        <v>41</v>
      </c>
      <c r="K5" s="4" t="s">
        <v>41</v>
      </c>
      <c r="L5" s="4" t="s">
        <v>41</v>
      </c>
      <c r="M5" s="4" t="s">
        <v>41</v>
      </c>
      <c r="N5" s="4" t="s">
        <v>41</v>
      </c>
      <c r="O5" s="4" t="s">
        <v>41</v>
      </c>
      <c r="P5" s="4" t="s">
        <v>41</v>
      </c>
      <c r="Q5" s="4" t="s">
        <v>41</v>
      </c>
      <c r="R5" s="4" t="s">
        <v>41</v>
      </c>
      <c r="S5" s="4" t="s">
        <v>41</v>
      </c>
      <c r="T5" s="4" t="s">
        <v>41</v>
      </c>
      <c r="U5" s="4" t="s">
        <v>41</v>
      </c>
      <c r="V5" s="4" t="s">
        <v>41</v>
      </c>
      <c r="W5" s="4" t="s">
        <v>41</v>
      </c>
      <c r="X5" s="4" t="s">
        <v>41</v>
      </c>
      <c r="Y5" s="4" t="s">
        <v>41</v>
      </c>
      <c r="Z5" s="4" t="s">
        <v>41</v>
      </c>
      <c r="AA5" s="4" t="s">
        <v>41</v>
      </c>
      <c r="AB5" s="4" t="s">
        <v>41</v>
      </c>
      <c r="AC5" s="4" t="s">
        <v>41</v>
      </c>
      <c r="AD5" s="4" t="s">
        <v>41</v>
      </c>
      <c r="AE5" s="4" t="s">
        <v>41</v>
      </c>
      <c r="AF5" s="4" t="s">
        <v>41</v>
      </c>
      <c r="AG5" s="4" t="s">
        <v>41</v>
      </c>
      <c r="AH5" s="4" t="s">
        <v>41</v>
      </c>
      <c r="AI5" s="4" t="s">
        <v>41</v>
      </c>
      <c r="AJ5" s="4" t="s">
        <v>41</v>
      </c>
    </row>
    <row r="6" spans="1:36">
      <c r="A6" s="2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9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>
      <c r="A7" s="5">
        <v>42947</v>
      </c>
      <c r="B7" s="10" t="s">
        <v>45</v>
      </c>
      <c r="C7" s="11" t="s">
        <v>40</v>
      </c>
      <c r="D7" s="12">
        <v>1506.1922443154119</v>
      </c>
      <c r="E7" s="13">
        <v>1053.4293469499128</v>
      </c>
      <c r="F7" s="13">
        <v>5188.6495089870432</v>
      </c>
      <c r="G7" s="13">
        <v>14.764078541228688</v>
      </c>
      <c r="H7" s="13">
        <v>12.199499871922534</v>
      </c>
      <c r="I7" s="14">
        <v>3.1680155654904776</v>
      </c>
      <c r="J7" s="14">
        <v>4.4747721093738644</v>
      </c>
      <c r="K7" s="14">
        <v>0.73264614163510267</v>
      </c>
      <c r="L7" s="13">
        <v>63.91737772864299</v>
      </c>
      <c r="M7" s="13">
        <v>66.526700646829326</v>
      </c>
      <c r="N7" s="9">
        <v>0.42802933916902064</v>
      </c>
      <c r="O7" s="13">
        <v>38.433760352807639</v>
      </c>
      <c r="P7" s="14">
        <v>4.8765377417014877</v>
      </c>
      <c r="Q7" s="9">
        <v>0.37180513068355431</v>
      </c>
      <c r="R7" s="14">
        <v>3.8354778113429906</v>
      </c>
      <c r="S7" s="9">
        <v>0.31397107151561388</v>
      </c>
      <c r="T7" s="14">
        <v>2.9042104996321272</v>
      </c>
      <c r="U7" s="9">
        <v>6.8331055422027692E-2</v>
      </c>
      <c r="V7" s="9">
        <v>0.21962276928160346</v>
      </c>
      <c r="W7" s="9">
        <v>0.13127879410619991</v>
      </c>
      <c r="X7" s="9">
        <v>3.250724689396943E-2</v>
      </c>
      <c r="Y7" s="9">
        <v>0.20439708028455231</v>
      </c>
      <c r="Z7" s="9">
        <v>2.2555338706432778E-2</v>
      </c>
      <c r="AA7" s="9">
        <v>0.10255365057751191</v>
      </c>
      <c r="AB7" s="9">
        <v>2.85918429908045E-2</v>
      </c>
      <c r="AC7" s="9">
        <v>0.11657624758619846</v>
      </c>
      <c r="AD7" s="9">
        <v>2.0620305139241527E-2</v>
      </c>
      <c r="AE7" s="9">
        <v>0.18005222705854818</v>
      </c>
      <c r="AF7" s="9">
        <v>9.42688148338056E-2</v>
      </c>
      <c r="AG7" s="9">
        <v>0.74599949090318141</v>
      </c>
      <c r="AH7" s="14">
        <v>86.215473530844605</v>
      </c>
      <c r="AI7" s="9">
        <v>0.36634015001973647</v>
      </c>
      <c r="AJ7" s="9">
        <v>0.12086392561924182</v>
      </c>
    </row>
    <row r="8" spans="1:36">
      <c r="A8" s="5">
        <v>42947</v>
      </c>
      <c r="B8" s="10" t="s">
        <v>37</v>
      </c>
      <c r="C8" s="11" t="s">
        <v>40</v>
      </c>
      <c r="D8" s="12">
        <v>1394.1684114283842</v>
      </c>
      <c r="E8" s="13">
        <v>1041.0017093650333</v>
      </c>
      <c r="F8" s="13">
        <v>5779.6795725311049</v>
      </c>
      <c r="G8" s="13">
        <v>17.0792021321638</v>
      </c>
      <c r="H8" s="13">
        <v>15.466188829165183</v>
      </c>
      <c r="I8" s="13">
        <v>22.18587849717083</v>
      </c>
      <c r="J8" s="13">
        <v>23.800344058057895</v>
      </c>
      <c r="K8" s="14">
        <v>2.3741162927233002</v>
      </c>
      <c r="L8" s="13">
        <v>73.758809266122114</v>
      </c>
      <c r="M8" s="13">
        <v>75.404848051476506</v>
      </c>
      <c r="N8" s="9">
        <v>0.53827053137336189</v>
      </c>
      <c r="O8" s="13">
        <v>120.62194909480225</v>
      </c>
      <c r="P8" s="13">
        <v>20.541435207981031</v>
      </c>
      <c r="Q8" s="9">
        <v>0.45654587897687726</v>
      </c>
      <c r="R8" s="13">
        <v>56.64275633572867</v>
      </c>
      <c r="S8" s="9">
        <v>4.6706377842984503</v>
      </c>
      <c r="T8" s="14">
        <v>6.3182997949971718</v>
      </c>
      <c r="U8" s="9">
        <v>0.39267730966246678</v>
      </c>
      <c r="V8" s="9">
        <v>1.2252949779576616</v>
      </c>
      <c r="W8" s="9">
        <v>0.48243646581597038</v>
      </c>
      <c r="X8" s="9">
        <v>5.9868421272353936E-2</v>
      </c>
      <c r="Y8" s="14">
        <v>12.67404756139064</v>
      </c>
      <c r="Z8" s="9">
        <v>6.1706065413304714E-2</v>
      </c>
      <c r="AA8" s="9">
        <v>0.26142296434246576</v>
      </c>
      <c r="AB8" s="9">
        <v>8.1759841791401833E-2</v>
      </c>
      <c r="AC8" s="9">
        <v>0.27482733511946922</v>
      </c>
      <c r="AD8" s="9">
        <v>4.9937237678860665E-2</v>
      </c>
      <c r="AE8" s="9">
        <v>0.47615072936311581</v>
      </c>
      <c r="AF8" s="9">
        <v>0.641601384330447</v>
      </c>
      <c r="AG8" s="9">
        <v>2.811142496173781</v>
      </c>
      <c r="AH8" s="14">
        <v>28.524135044225567</v>
      </c>
      <c r="AI8" s="14">
        <v>1.5943952568940849</v>
      </c>
      <c r="AJ8" s="9">
        <v>0.69482624834467255</v>
      </c>
    </row>
    <row r="9" spans="1:36">
      <c r="A9" s="5">
        <v>42947</v>
      </c>
      <c r="B9" s="10" t="s">
        <v>46</v>
      </c>
      <c r="C9" s="11" t="s">
        <v>40</v>
      </c>
      <c r="D9" s="12">
        <v>1301.801909114806</v>
      </c>
      <c r="E9" s="13">
        <v>947.19632994452002</v>
      </c>
      <c r="F9" s="13">
        <v>4701.5362465638937</v>
      </c>
      <c r="G9" s="13">
        <v>14.493758914005699</v>
      </c>
      <c r="H9" s="13">
        <v>13.24680725711247</v>
      </c>
      <c r="I9" s="11" t="s">
        <v>40</v>
      </c>
      <c r="J9" s="11" t="s">
        <v>40</v>
      </c>
      <c r="K9" s="11">
        <v>1.2621023646976297</v>
      </c>
      <c r="L9" s="13">
        <v>68.422996070665548</v>
      </c>
      <c r="M9" s="13">
        <v>68.697176807213694</v>
      </c>
      <c r="N9" s="9">
        <v>0.60300214759818471</v>
      </c>
      <c r="O9" s="13">
        <v>92.075273547895804</v>
      </c>
      <c r="P9" s="14">
        <v>4.8411878873910625</v>
      </c>
      <c r="Q9" s="9">
        <v>0.65842458823986849</v>
      </c>
      <c r="R9" s="13">
        <v>18.842816806494472</v>
      </c>
      <c r="S9" s="9">
        <v>1.9879925625419195</v>
      </c>
      <c r="T9" s="14">
        <v>5.8460726737937909</v>
      </c>
      <c r="U9" s="9">
        <v>0.29637239312069874</v>
      </c>
      <c r="V9" s="9">
        <v>1.4151309108084786</v>
      </c>
      <c r="W9" s="9">
        <v>0.76545390106751665</v>
      </c>
      <c r="X9" s="9">
        <v>6.4329539805269315E-2</v>
      </c>
      <c r="Y9" s="9">
        <v>1.1952144173691799</v>
      </c>
      <c r="Z9" s="9">
        <v>4.3640756869770578E-2</v>
      </c>
      <c r="AA9" s="9">
        <v>0.2718570081795994</v>
      </c>
      <c r="AB9" s="9">
        <v>7.3715690875172019E-2</v>
      </c>
      <c r="AC9" s="9">
        <v>0.2584948499366409</v>
      </c>
      <c r="AD9" s="9">
        <v>3.9608052286646052E-2</v>
      </c>
      <c r="AE9" s="9">
        <v>0.3952197903759902</v>
      </c>
      <c r="AF9" s="9">
        <v>0.31508531617610291</v>
      </c>
      <c r="AG9" s="9">
        <v>2.1526803049512657</v>
      </c>
      <c r="AH9" s="14">
        <v>74.06147303037784</v>
      </c>
      <c r="AI9" s="14">
        <v>1.2018114198915952</v>
      </c>
      <c r="AJ9" s="9">
        <v>0.40192664775099651</v>
      </c>
    </row>
    <row r="10" spans="1:36">
      <c r="A10" s="5">
        <v>42947</v>
      </c>
      <c r="B10" s="10" t="s">
        <v>38</v>
      </c>
      <c r="C10" s="14">
        <v>8.9608833500286558</v>
      </c>
      <c r="D10" s="12">
        <v>1373.6489566591931</v>
      </c>
      <c r="E10" s="13">
        <v>1006.7611769245019</v>
      </c>
      <c r="F10" s="13">
        <v>4811.6660879263272</v>
      </c>
      <c r="G10" s="13">
        <v>15.884207567432</v>
      </c>
      <c r="H10" s="13">
        <v>12.814040148425558</v>
      </c>
      <c r="I10" s="11" t="s">
        <v>40</v>
      </c>
      <c r="J10" s="11" t="s">
        <v>40</v>
      </c>
      <c r="K10" s="11" t="s">
        <v>40</v>
      </c>
      <c r="L10" s="11">
        <v>83.473527831899091</v>
      </c>
      <c r="M10" s="13">
        <v>83.292728123498463</v>
      </c>
      <c r="N10" s="11" t="s">
        <v>40</v>
      </c>
      <c r="O10" s="11">
        <v>11.006645373371235</v>
      </c>
      <c r="P10" s="9">
        <v>9.7725894140272537E-2</v>
      </c>
      <c r="Q10" s="9">
        <v>0.40068487962927146</v>
      </c>
      <c r="R10" s="14">
        <v>1.1214607337753313</v>
      </c>
      <c r="S10" s="9">
        <v>4.6555192530768702E-2</v>
      </c>
      <c r="T10" s="15">
        <v>1.6173745031013522</v>
      </c>
      <c r="U10" s="9">
        <v>2.9431212394138855E-2</v>
      </c>
      <c r="V10" s="9">
        <v>0.23544098851405862</v>
      </c>
      <c r="W10" s="9">
        <v>9.7786522409616855E-2</v>
      </c>
      <c r="X10" s="9">
        <v>2.4721556440714165E-2</v>
      </c>
      <c r="Y10" s="9">
        <v>0.16054735073892901</v>
      </c>
      <c r="Z10" s="9">
        <v>1.8605189333394282E-2</v>
      </c>
      <c r="AA10" s="9">
        <v>8.0410658349314823E-2</v>
      </c>
      <c r="AB10" s="9">
        <v>2.1052734300953922E-2</v>
      </c>
      <c r="AC10" s="9">
        <v>0.10044563441047276</v>
      </c>
      <c r="AD10" s="9">
        <v>1.3892767449943106E-2</v>
      </c>
      <c r="AE10" s="9">
        <v>0.20092850347299357</v>
      </c>
      <c r="AF10" s="9">
        <v>4.5154068787851886E-2</v>
      </c>
      <c r="AG10" s="9">
        <v>0.29892097254609173</v>
      </c>
      <c r="AH10" s="14">
        <v>40.318492449923795</v>
      </c>
      <c r="AI10" s="9">
        <v>9.3917967981593173E-2</v>
      </c>
      <c r="AJ10" s="9">
        <v>0.19491461120730957</v>
      </c>
    </row>
    <row r="11" spans="1:36">
      <c r="A11" s="5">
        <v>42947</v>
      </c>
      <c r="B11" s="10" t="s">
        <v>39</v>
      </c>
      <c r="C11" s="14">
        <v>16.923933011760205</v>
      </c>
      <c r="D11" s="12">
        <v>1379.9815474667639</v>
      </c>
      <c r="E11" s="13">
        <v>1019.3050338158495</v>
      </c>
      <c r="F11" s="13">
        <v>4677.491740723568</v>
      </c>
      <c r="G11" s="13">
        <v>15.214319312274</v>
      </c>
      <c r="H11" s="13">
        <v>12.720212934385204</v>
      </c>
      <c r="I11" s="11" t="s">
        <v>40</v>
      </c>
      <c r="J11" s="11" t="s">
        <v>40</v>
      </c>
      <c r="K11" s="11" t="s">
        <v>40</v>
      </c>
      <c r="L11" s="11">
        <v>62.642868056772002</v>
      </c>
      <c r="M11" s="13">
        <v>61.280694220184309</v>
      </c>
      <c r="N11" s="11" t="s">
        <v>40</v>
      </c>
      <c r="O11" s="11">
        <v>4.4278405736097319</v>
      </c>
      <c r="P11" s="9">
        <v>0.11902290659129623</v>
      </c>
      <c r="Q11" s="9">
        <v>0.46700605271751944</v>
      </c>
      <c r="R11" s="13">
        <v>30.510950679309865</v>
      </c>
      <c r="S11" s="15">
        <v>1.2463791089898604E-2</v>
      </c>
      <c r="T11" s="15">
        <v>1.7610736670249298</v>
      </c>
      <c r="U11" s="9">
        <v>2.9269677662262329E-2</v>
      </c>
      <c r="V11" s="9">
        <v>7.2552971859689078E-2</v>
      </c>
      <c r="W11" s="9">
        <v>8.2566832328796372E-2</v>
      </c>
      <c r="X11" s="9">
        <v>4.8650676010401933E-2</v>
      </c>
      <c r="Y11" s="9">
        <v>0.12260396551879593</v>
      </c>
      <c r="Z11" s="9">
        <v>2.5241956408864598E-2</v>
      </c>
      <c r="AA11" s="9">
        <v>9.5121591546090165E-2</v>
      </c>
      <c r="AB11" s="9">
        <v>3.0106688954156951E-2</v>
      </c>
      <c r="AC11" s="9">
        <v>9.1122265068967007E-2</v>
      </c>
      <c r="AD11" s="9">
        <v>1.8671551085211225E-2</v>
      </c>
      <c r="AE11" s="9">
        <v>0.12707936077606966</v>
      </c>
      <c r="AF11" s="9">
        <v>2.8116470013141909E-2</v>
      </c>
      <c r="AG11" s="9">
        <v>9.730107066960994E-2</v>
      </c>
      <c r="AH11" s="14">
        <v>58.12037705192229</v>
      </c>
      <c r="AI11" s="9">
        <v>0.12572147497207023</v>
      </c>
      <c r="AJ11" s="9">
        <v>0.1189849494315756</v>
      </c>
    </row>
    <row r="12" spans="1:36">
      <c r="A12" s="5">
        <v>42954</v>
      </c>
      <c r="B12" s="10" t="s">
        <v>39</v>
      </c>
      <c r="C12" s="16">
        <v>0</v>
      </c>
      <c r="D12" s="13">
        <v>4953.8644565562836</v>
      </c>
      <c r="E12" s="13">
        <v>6941.2816340140262</v>
      </c>
      <c r="F12" s="13">
        <v>16635.29284223964</v>
      </c>
      <c r="G12" s="17">
        <v>11.826035277089799</v>
      </c>
      <c r="H12" s="17">
        <v>10.395889794353057</v>
      </c>
      <c r="I12" s="18">
        <v>40.141132703423906</v>
      </c>
      <c r="J12" s="18">
        <v>51.692588492590751</v>
      </c>
      <c r="K12" s="16">
        <v>3.6431126523327735</v>
      </c>
      <c r="L12" s="18">
        <v>60.640837343113191</v>
      </c>
      <c r="M12" s="18">
        <v>63.059114142021215</v>
      </c>
      <c r="N12" s="19">
        <v>1.8169678109168328</v>
      </c>
      <c r="O12" s="11" t="s">
        <v>40</v>
      </c>
      <c r="P12" s="19">
        <v>5.7275934733335115E-2</v>
      </c>
      <c r="Q12" s="19">
        <v>0.51342371581906143</v>
      </c>
      <c r="R12" s="16">
        <v>32.249086451290339</v>
      </c>
      <c r="S12" s="19">
        <v>0.11194931722365233</v>
      </c>
      <c r="T12" s="16">
        <v>1.8358998575459138</v>
      </c>
      <c r="U12" s="19">
        <v>1.1831548394255587E-2</v>
      </c>
      <c r="V12" s="19">
        <v>0.23338448242447252</v>
      </c>
      <c r="W12" s="19">
        <v>0.18671238779462743</v>
      </c>
      <c r="X12" s="19">
        <v>7.2177126830774959E-3</v>
      </c>
      <c r="Y12" s="19">
        <v>7.5832017342276986E-2</v>
      </c>
      <c r="Z12" s="19">
        <v>2.2782771130731294E-2</v>
      </c>
      <c r="AA12" s="19">
        <v>0.10872830412409003</v>
      </c>
      <c r="AB12" s="19">
        <v>2.3665546674095195E-2</v>
      </c>
      <c r="AC12" s="19">
        <v>7.0004948721151733E-2</v>
      </c>
      <c r="AD12" s="19">
        <v>4.4868796985934482E-2</v>
      </c>
      <c r="AE12" s="19">
        <v>0.20048127120084533</v>
      </c>
      <c r="AF12" s="19">
        <v>3.0436669820277623E-2</v>
      </c>
      <c r="AG12" s="11" t="s">
        <v>40</v>
      </c>
      <c r="AH12" s="16">
        <v>57.186358386798069</v>
      </c>
      <c r="AI12" s="19">
        <v>0.11886542943169938</v>
      </c>
      <c r="AJ12" s="19">
        <v>0.14122655683007485</v>
      </c>
    </row>
    <row r="13" spans="1:36">
      <c r="A13" s="5">
        <v>42954</v>
      </c>
      <c r="B13" s="20" t="s">
        <v>47</v>
      </c>
      <c r="C13" s="21">
        <v>90.579788221315127</v>
      </c>
      <c r="D13" s="22">
        <v>5436.0989270926611</v>
      </c>
      <c r="E13" s="22">
        <v>7465.4986706751106</v>
      </c>
      <c r="F13" s="22">
        <v>18401.734346768946</v>
      </c>
      <c r="G13" s="23">
        <v>13.150305442946484</v>
      </c>
      <c r="H13" s="23">
        <v>10.611300797326923</v>
      </c>
      <c r="I13" s="23">
        <v>20.808409681371348</v>
      </c>
      <c r="J13" s="23">
        <v>28.516205970877518</v>
      </c>
      <c r="K13" s="21">
        <v>4.6644471774439662</v>
      </c>
      <c r="L13" s="23">
        <v>61.564453713978587</v>
      </c>
      <c r="M13" s="23">
        <v>67.184484580347885</v>
      </c>
      <c r="N13" s="24">
        <v>1.4159654559610519</v>
      </c>
      <c r="O13" s="11" t="s">
        <v>40</v>
      </c>
      <c r="P13" s="24">
        <v>0.40840791012415373</v>
      </c>
      <c r="Q13" s="24">
        <v>0.38215857250987767</v>
      </c>
      <c r="R13" s="21">
        <v>34.642788687027277</v>
      </c>
      <c r="S13" s="24">
        <v>0.82237689301509931</v>
      </c>
      <c r="T13" s="21">
        <v>1.4706570979341196</v>
      </c>
      <c r="U13" s="24">
        <v>3.3393285446178804E-2</v>
      </c>
      <c r="V13" s="24">
        <v>0.29245459229503301</v>
      </c>
      <c r="W13" s="24">
        <v>0.70649796505891893</v>
      </c>
      <c r="X13" s="24">
        <v>3.3534227173123467E-2</v>
      </c>
      <c r="Y13" s="24">
        <v>0.3162974589952407</v>
      </c>
      <c r="Z13" s="24">
        <v>0.25949105787321414</v>
      </c>
      <c r="AA13" s="24">
        <v>7.1083237175131597E-2</v>
      </c>
      <c r="AB13" s="24">
        <v>3.7851143631938908E-2</v>
      </c>
      <c r="AC13" s="24">
        <v>0.10277688085555479</v>
      </c>
      <c r="AD13" s="24">
        <v>4.6048149440144702E-2</v>
      </c>
      <c r="AE13" s="24">
        <v>0.1931657541230184</v>
      </c>
      <c r="AF13" s="24">
        <v>3.6735543556977557E-2</v>
      </c>
      <c r="AG13" s="11" t="s">
        <v>40</v>
      </c>
      <c r="AH13" s="25">
        <v>54.914025146500805</v>
      </c>
      <c r="AI13" s="24">
        <v>0.25061636397001019</v>
      </c>
      <c r="AJ13" s="24">
        <v>0.15888010744421038</v>
      </c>
    </row>
    <row r="14" spans="1:36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26"/>
      <c r="AI14" s="6"/>
      <c r="AJ14" s="6"/>
    </row>
    <row r="15" spans="1:36">
      <c r="A15" s="7" t="s">
        <v>0</v>
      </c>
      <c r="C15" s="22">
        <f t="shared" ref="C15:AJ15" si="0">AVERAGE(C7:C13)</f>
        <v>29.116151145775998</v>
      </c>
      <c r="D15" s="22">
        <f t="shared" si="0"/>
        <v>2477.965207519072</v>
      </c>
      <c r="E15" s="22">
        <f t="shared" si="0"/>
        <v>2782.067700241279</v>
      </c>
      <c r="F15" s="22">
        <f t="shared" si="0"/>
        <v>8599.4357636772183</v>
      </c>
      <c r="G15" s="27">
        <f t="shared" si="0"/>
        <v>14.630272455305784</v>
      </c>
      <c r="H15" s="27">
        <f t="shared" si="0"/>
        <v>12.493419947527274</v>
      </c>
      <c r="I15" s="27">
        <f t="shared" si="0"/>
        <v>21.575859111864141</v>
      </c>
      <c r="J15" s="27">
        <f t="shared" si="0"/>
        <v>27.12097765772501</v>
      </c>
      <c r="K15" s="27">
        <f t="shared" si="0"/>
        <v>2.5352849257665544</v>
      </c>
      <c r="L15" s="27">
        <f t="shared" si="0"/>
        <v>67.774410001599065</v>
      </c>
      <c r="M15" s="27">
        <f t="shared" si="0"/>
        <v>69.349392367367344</v>
      </c>
      <c r="N15" s="27">
        <f t="shared" si="0"/>
        <v>0.96044705700369037</v>
      </c>
      <c r="O15" s="27">
        <f t="shared" si="0"/>
        <v>53.313093788497326</v>
      </c>
      <c r="P15" s="27">
        <f t="shared" si="0"/>
        <v>4.4202276403803769</v>
      </c>
      <c r="Q15" s="27">
        <f t="shared" si="0"/>
        <v>0.4642926883680043</v>
      </c>
      <c r="R15" s="27">
        <f t="shared" si="0"/>
        <v>25.406476786424133</v>
      </c>
      <c r="S15" s="27">
        <f t="shared" si="0"/>
        <v>1.137992373173629</v>
      </c>
      <c r="T15" s="27">
        <f t="shared" si="0"/>
        <v>3.1076554420042011</v>
      </c>
      <c r="U15" s="27">
        <f t="shared" si="0"/>
        <v>0.12304378315743268</v>
      </c>
      <c r="V15" s="27">
        <f t="shared" si="0"/>
        <v>0.52769738473442818</v>
      </c>
      <c r="W15" s="27">
        <f t="shared" si="0"/>
        <v>0.35039040979737812</v>
      </c>
      <c r="X15" s="27">
        <f t="shared" si="0"/>
        <v>3.8689911468415675E-2</v>
      </c>
      <c r="Y15" s="27">
        <f t="shared" si="0"/>
        <v>2.1069914073770879</v>
      </c>
      <c r="Z15" s="27">
        <f t="shared" si="0"/>
        <v>6.4860447962244633E-2</v>
      </c>
      <c r="AA15" s="27">
        <f t="shared" si="0"/>
        <v>0.14159677347060054</v>
      </c>
      <c r="AB15" s="27">
        <f t="shared" si="0"/>
        <v>4.2391927031217622E-2</v>
      </c>
      <c r="AC15" s="27">
        <f t="shared" si="0"/>
        <v>0.14489259452835065</v>
      </c>
      <c r="AD15" s="27">
        <f t="shared" si="0"/>
        <v>3.3378122866568827E-2</v>
      </c>
      <c r="AE15" s="27">
        <f t="shared" si="0"/>
        <v>0.25329680519579728</v>
      </c>
      <c r="AF15" s="27">
        <f t="shared" si="0"/>
        <v>0.17019975250265779</v>
      </c>
      <c r="AG15" s="27">
        <f t="shared" si="0"/>
        <v>1.221208867048786</v>
      </c>
      <c r="AH15" s="28">
        <f t="shared" si="0"/>
        <v>57.048619234370427</v>
      </c>
      <c r="AI15" s="27">
        <f t="shared" si="0"/>
        <v>0.53595258045154137</v>
      </c>
      <c r="AJ15" s="27">
        <f t="shared" si="0"/>
        <v>0.26166043523258298</v>
      </c>
    </row>
    <row r="16" spans="1:36">
      <c r="A16" s="7" t="s">
        <v>1</v>
      </c>
      <c r="C16" s="22">
        <f t="shared" ref="C16:AJ16" si="1">STDEV(C7:C13)</f>
        <v>41.554839040489512</v>
      </c>
      <c r="D16" s="22">
        <f t="shared" si="1"/>
        <v>1862.2581715782433</v>
      </c>
      <c r="E16" s="22">
        <f t="shared" si="1"/>
        <v>3024.3149626037357</v>
      </c>
      <c r="F16" s="22">
        <f t="shared" si="1"/>
        <v>6125.9966404535126</v>
      </c>
      <c r="G16" s="27">
        <f t="shared" si="1"/>
        <v>1.7321137897427379</v>
      </c>
      <c r="H16" s="27">
        <f t="shared" si="1"/>
        <v>1.7120929630066035</v>
      </c>
      <c r="I16" s="27">
        <f t="shared" si="1"/>
        <v>15.10495713152971</v>
      </c>
      <c r="J16" s="27">
        <f t="shared" si="1"/>
        <v>19.404363377922003</v>
      </c>
      <c r="K16" s="27">
        <f t="shared" si="1"/>
        <v>1.6322599298104217</v>
      </c>
      <c r="L16" s="27">
        <f t="shared" si="1"/>
        <v>8.3001690319139385</v>
      </c>
      <c r="M16" s="27">
        <f t="shared" si="1"/>
        <v>7.6249201624828826</v>
      </c>
      <c r="N16" s="27">
        <f t="shared" si="1"/>
        <v>0.618585750318842</v>
      </c>
      <c r="O16" s="27">
        <f t="shared" si="1"/>
        <v>51.073443944042111</v>
      </c>
      <c r="P16" s="27">
        <f t="shared" si="1"/>
        <v>7.4452802557268409</v>
      </c>
      <c r="Q16" s="27">
        <f t="shared" si="1"/>
        <v>9.9594463078079121E-2</v>
      </c>
      <c r="R16" s="27">
        <f t="shared" si="1"/>
        <v>19.287488224878189</v>
      </c>
      <c r="S16" s="27">
        <f t="shared" si="1"/>
        <v>1.7074114042710713</v>
      </c>
      <c r="T16" s="27">
        <f t="shared" si="1"/>
        <v>2.0888554098675298</v>
      </c>
      <c r="U16" s="27">
        <f t="shared" si="1"/>
        <v>0.15475830478029015</v>
      </c>
      <c r="V16" s="27">
        <f t="shared" si="1"/>
        <v>0.54827306571346945</v>
      </c>
      <c r="W16" s="27">
        <f t="shared" si="1"/>
        <v>0.29632893918717601</v>
      </c>
      <c r="X16" s="27">
        <f t="shared" si="1"/>
        <v>2.0230164397853106E-2</v>
      </c>
      <c r="Y16" s="27">
        <f t="shared" si="1"/>
        <v>4.6756908488584719</v>
      </c>
      <c r="Z16" s="27">
        <f t="shared" si="1"/>
        <v>8.7188231922004616E-2</v>
      </c>
      <c r="AA16" s="27">
        <f t="shared" si="1"/>
        <v>8.6416229674731254E-2</v>
      </c>
      <c r="AB16" s="27">
        <f t="shared" si="1"/>
        <v>2.4829543792250143E-2</v>
      </c>
      <c r="AC16" s="27">
        <f t="shared" si="1"/>
        <v>8.4497532682996465E-2</v>
      </c>
      <c r="AD16" s="27">
        <f t="shared" si="1"/>
        <v>1.5079266734352717E-2</v>
      </c>
      <c r="AE16" s="27">
        <f t="shared" si="1"/>
        <v>0.12926025407499953</v>
      </c>
      <c r="AF16" s="27">
        <f t="shared" si="1"/>
        <v>0.23171366269429111</v>
      </c>
      <c r="AG16" s="27">
        <f t="shared" si="1"/>
        <v>1.1974071603819119</v>
      </c>
      <c r="AH16" s="28">
        <f t="shared" si="1"/>
        <v>19.319291106676761</v>
      </c>
      <c r="AI16" s="27">
        <f t="shared" si="1"/>
        <v>0.6071106264427848</v>
      </c>
      <c r="AJ16" s="27">
        <f t="shared" si="1"/>
        <v>0.21486829425772275</v>
      </c>
    </row>
    <row r="17" spans="1:36">
      <c r="A17" s="7" t="s">
        <v>49</v>
      </c>
      <c r="C17" s="22">
        <f t="shared" ref="C17:AJ17" si="2">C16*3</f>
        <v>124.66451712146853</v>
      </c>
      <c r="D17" s="22">
        <f t="shared" si="2"/>
        <v>5586.7745147347296</v>
      </c>
      <c r="E17" s="22">
        <f t="shared" si="2"/>
        <v>9072.9448878112071</v>
      </c>
      <c r="F17" s="22">
        <f t="shared" si="2"/>
        <v>18377.989921360539</v>
      </c>
      <c r="G17" s="27">
        <f t="shared" si="2"/>
        <v>5.1963413692282137</v>
      </c>
      <c r="H17" s="27">
        <f t="shared" si="2"/>
        <v>5.1362788890198106</v>
      </c>
      <c r="I17" s="22">
        <f t="shared" si="2"/>
        <v>45.314871394589133</v>
      </c>
      <c r="J17" s="22">
        <f t="shared" si="2"/>
        <v>58.213090133766009</v>
      </c>
      <c r="K17" s="27">
        <f t="shared" si="2"/>
        <v>4.8967797894312648</v>
      </c>
      <c r="L17" s="22">
        <f t="shared" si="2"/>
        <v>24.900507095741816</v>
      </c>
      <c r="M17" s="22">
        <f t="shared" si="2"/>
        <v>22.874760487448647</v>
      </c>
      <c r="N17" s="27">
        <f t="shared" si="2"/>
        <v>1.8557572509565259</v>
      </c>
      <c r="O17" s="22">
        <f t="shared" si="2"/>
        <v>153.22033183212633</v>
      </c>
      <c r="P17" s="22">
        <f t="shared" si="2"/>
        <v>22.335840767180521</v>
      </c>
      <c r="Q17" s="29">
        <f t="shared" si="2"/>
        <v>0.29878338923423736</v>
      </c>
      <c r="R17" s="22">
        <f t="shared" si="2"/>
        <v>57.862464674634566</v>
      </c>
      <c r="S17" s="27">
        <f t="shared" si="2"/>
        <v>5.1222342128132139</v>
      </c>
      <c r="T17" s="27">
        <f t="shared" si="2"/>
        <v>6.2665662296025895</v>
      </c>
      <c r="U17" s="29">
        <f t="shared" si="2"/>
        <v>0.46427491434087043</v>
      </c>
      <c r="V17" s="27">
        <f t="shared" si="2"/>
        <v>1.6448191971404085</v>
      </c>
      <c r="W17" s="29">
        <f t="shared" si="2"/>
        <v>0.88898681756152809</v>
      </c>
      <c r="X17" s="29">
        <f t="shared" si="2"/>
        <v>6.0690493193559319E-2</v>
      </c>
      <c r="Y17" s="22">
        <f t="shared" si="2"/>
        <v>14.027072546575415</v>
      </c>
      <c r="Z17" s="29">
        <f t="shared" si="2"/>
        <v>0.26156469576601382</v>
      </c>
      <c r="AA17" s="29">
        <f t="shared" si="2"/>
        <v>0.25924868902419373</v>
      </c>
      <c r="AB17" s="29">
        <f t="shared" si="2"/>
        <v>7.4488631376750436E-2</v>
      </c>
      <c r="AC17" s="29">
        <f t="shared" si="2"/>
        <v>0.25349259804898938</v>
      </c>
      <c r="AD17" s="29">
        <f t="shared" si="2"/>
        <v>4.5237800203058148E-2</v>
      </c>
      <c r="AE17" s="29">
        <f t="shared" si="2"/>
        <v>0.38778076222499858</v>
      </c>
      <c r="AF17" s="29">
        <f t="shared" si="2"/>
        <v>0.69514098808287339</v>
      </c>
      <c r="AG17" s="27">
        <f t="shared" si="2"/>
        <v>3.5922214811457356</v>
      </c>
      <c r="AH17" s="30">
        <f t="shared" si="2"/>
        <v>57.957873320030288</v>
      </c>
      <c r="AI17" s="27">
        <f t="shared" si="2"/>
        <v>1.8213318793283544</v>
      </c>
      <c r="AJ17" s="29">
        <f t="shared" si="2"/>
        <v>0.6446048827731683</v>
      </c>
    </row>
    <row r="18" spans="1:36">
      <c r="A18" s="7"/>
    </row>
    <row r="19" spans="1:36">
      <c r="A19" s="2"/>
      <c r="B19" s="4"/>
      <c r="C19" s="4" t="s">
        <v>2</v>
      </c>
      <c r="D19" s="4" t="s">
        <v>3</v>
      </c>
      <c r="E19" s="4" t="s">
        <v>4</v>
      </c>
      <c r="F19" s="4" t="s">
        <v>5</v>
      </c>
      <c r="G19" s="4" t="s">
        <v>35</v>
      </c>
      <c r="H19" s="4" t="s">
        <v>36</v>
      </c>
      <c r="I19" s="4" t="s">
        <v>6</v>
      </c>
      <c r="J19" s="4" t="s">
        <v>7</v>
      </c>
      <c r="K19" s="4" t="s">
        <v>8</v>
      </c>
      <c r="L19" s="4" t="s">
        <v>9</v>
      </c>
      <c r="M19" s="4" t="s">
        <v>10</v>
      </c>
      <c r="N19" s="4" t="s">
        <v>11</v>
      </c>
      <c r="O19" s="4" t="s">
        <v>12</v>
      </c>
      <c r="P19" s="4" t="s">
        <v>13</v>
      </c>
      <c r="Q19" s="4" t="s">
        <v>14</v>
      </c>
      <c r="R19" s="4" t="s">
        <v>15</v>
      </c>
      <c r="S19" s="4" t="s">
        <v>16</v>
      </c>
      <c r="T19" s="4" t="s">
        <v>17</v>
      </c>
      <c r="U19" s="4" t="s">
        <v>18</v>
      </c>
      <c r="V19" s="9" t="s">
        <v>19</v>
      </c>
      <c r="W19" s="4" t="s">
        <v>20</v>
      </c>
      <c r="X19" s="4" t="s">
        <v>21</v>
      </c>
      <c r="Y19" s="4" t="s">
        <v>22</v>
      </c>
      <c r="Z19" s="4" t="s">
        <v>23</v>
      </c>
      <c r="AA19" s="4" t="s">
        <v>24</v>
      </c>
      <c r="AB19" s="4" t="s">
        <v>25</v>
      </c>
      <c r="AC19" s="4" t="s">
        <v>26</v>
      </c>
      <c r="AD19" s="4" t="s">
        <v>27</v>
      </c>
      <c r="AE19" s="4" t="s">
        <v>28</v>
      </c>
      <c r="AF19" s="4" t="s">
        <v>29</v>
      </c>
      <c r="AG19" s="4" t="s">
        <v>30</v>
      </c>
      <c r="AH19" s="4" t="s">
        <v>31</v>
      </c>
      <c r="AI19" s="4" t="s">
        <v>32</v>
      </c>
      <c r="AJ19" s="4" t="s">
        <v>33</v>
      </c>
    </row>
    <row r="20" spans="1:36">
      <c r="A20" s="2"/>
      <c r="B20" s="4"/>
      <c r="C20" s="4" t="s">
        <v>34</v>
      </c>
      <c r="D20" s="4" t="s">
        <v>34</v>
      </c>
      <c r="E20" s="4" t="s">
        <v>34</v>
      </c>
      <c r="F20" s="4" t="s">
        <v>34</v>
      </c>
      <c r="G20" s="4" t="s">
        <v>34</v>
      </c>
      <c r="H20" s="4" t="s">
        <v>34</v>
      </c>
      <c r="I20" s="4" t="s">
        <v>34</v>
      </c>
      <c r="J20" s="4" t="s">
        <v>34</v>
      </c>
      <c r="K20" s="4" t="s">
        <v>34</v>
      </c>
      <c r="L20" s="4" t="s">
        <v>34</v>
      </c>
      <c r="M20" s="4" t="s">
        <v>34</v>
      </c>
      <c r="N20" s="4" t="s">
        <v>34</v>
      </c>
      <c r="O20" s="4" t="s">
        <v>34</v>
      </c>
      <c r="P20" s="4" t="s">
        <v>34</v>
      </c>
      <c r="Q20" s="4" t="s">
        <v>34</v>
      </c>
      <c r="R20" s="4" t="s">
        <v>34</v>
      </c>
      <c r="S20" s="4" t="s">
        <v>34</v>
      </c>
      <c r="T20" s="4" t="s">
        <v>34</v>
      </c>
      <c r="U20" s="4" t="s">
        <v>34</v>
      </c>
      <c r="V20" s="4" t="s">
        <v>34</v>
      </c>
      <c r="W20" s="4" t="s">
        <v>34</v>
      </c>
      <c r="X20" s="4" t="s">
        <v>34</v>
      </c>
      <c r="Y20" s="4" t="s">
        <v>34</v>
      </c>
      <c r="Z20" s="4" t="s">
        <v>34</v>
      </c>
      <c r="AA20" s="4" t="s">
        <v>34</v>
      </c>
      <c r="AB20" s="4" t="s">
        <v>34</v>
      </c>
      <c r="AC20" s="4" t="s">
        <v>34</v>
      </c>
      <c r="AD20" s="4" t="s">
        <v>34</v>
      </c>
      <c r="AE20" s="4" t="s">
        <v>34</v>
      </c>
      <c r="AF20" s="4" t="s">
        <v>34</v>
      </c>
      <c r="AG20" s="4" t="s">
        <v>34</v>
      </c>
      <c r="AH20" s="4" t="s">
        <v>34</v>
      </c>
      <c r="AI20" s="4" t="s">
        <v>34</v>
      </c>
      <c r="AJ20" s="4" t="s">
        <v>34</v>
      </c>
    </row>
    <row r="22" spans="1:36">
      <c r="A22" s="38" t="s">
        <v>51</v>
      </c>
      <c r="C22" s="31">
        <f t="shared" ref="C22:AJ22" si="3">C17/0.1/1000</f>
        <v>1.2466451712146851</v>
      </c>
      <c r="D22" s="32">
        <f t="shared" si="3"/>
        <v>55.867745147347293</v>
      </c>
      <c r="E22" s="32">
        <f t="shared" si="3"/>
        <v>90.729448878112066</v>
      </c>
      <c r="F22" s="33">
        <f t="shared" si="3"/>
        <v>183.77989921360538</v>
      </c>
      <c r="G22" s="34">
        <f t="shared" si="3"/>
        <v>5.1963413692282134E-2</v>
      </c>
      <c r="H22" s="34">
        <f t="shared" si="3"/>
        <v>5.1362788890198102E-2</v>
      </c>
      <c r="I22" s="34">
        <f t="shared" si="3"/>
        <v>0.45314871394589129</v>
      </c>
      <c r="J22" s="34">
        <f t="shared" si="3"/>
        <v>0.58213090133765999</v>
      </c>
      <c r="K22" s="34">
        <f t="shared" si="3"/>
        <v>4.8967797894312645E-2</v>
      </c>
      <c r="L22" s="34">
        <f t="shared" si="3"/>
        <v>0.24900507095741817</v>
      </c>
      <c r="M22" s="34">
        <f t="shared" si="3"/>
        <v>0.22874760487448645</v>
      </c>
      <c r="N22" s="34">
        <f t="shared" si="3"/>
        <v>1.8557572509565259E-2</v>
      </c>
      <c r="O22" s="34">
        <f t="shared" si="3"/>
        <v>1.5322033183212631</v>
      </c>
      <c r="P22" s="34">
        <f t="shared" si="3"/>
        <v>0.2233584076718052</v>
      </c>
      <c r="Q22" s="34">
        <f t="shared" si="3"/>
        <v>2.9878338923423737E-3</v>
      </c>
      <c r="R22" s="34">
        <f t="shared" si="3"/>
        <v>0.57862464674634562</v>
      </c>
      <c r="S22" s="34">
        <f t="shared" si="3"/>
        <v>5.1222342128132134E-2</v>
      </c>
      <c r="T22" s="34">
        <f t="shared" si="3"/>
        <v>6.2665662296025895E-2</v>
      </c>
      <c r="U22" s="34">
        <f t="shared" si="3"/>
        <v>4.642749143408704E-3</v>
      </c>
      <c r="V22" s="34">
        <f t="shared" si="3"/>
        <v>1.6448191971404083E-2</v>
      </c>
      <c r="W22" s="34">
        <f t="shared" si="3"/>
        <v>8.8898681756152797E-3</v>
      </c>
      <c r="X22" s="34">
        <f t="shared" si="3"/>
        <v>6.0690493193559316E-4</v>
      </c>
      <c r="Y22" s="34">
        <f t="shared" si="3"/>
        <v>0.14027072546575414</v>
      </c>
      <c r="Z22" s="34">
        <f t="shared" si="3"/>
        <v>2.6156469576601384E-3</v>
      </c>
      <c r="AA22" s="34">
        <f t="shared" si="3"/>
        <v>2.5924868902419372E-3</v>
      </c>
      <c r="AB22" s="34">
        <f t="shared" si="3"/>
        <v>7.4488631376750433E-4</v>
      </c>
      <c r="AC22" s="34">
        <f t="shared" si="3"/>
        <v>2.5349259804898936E-3</v>
      </c>
      <c r="AD22" s="35">
        <f t="shared" si="3"/>
        <v>4.5237800203058146E-4</v>
      </c>
      <c r="AE22" s="34">
        <f t="shared" si="3"/>
        <v>3.8778076222499855E-3</v>
      </c>
      <c r="AF22" s="34">
        <f t="shared" si="3"/>
        <v>6.9514098808287333E-3</v>
      </c>
      <c r="AG22" s="34">
        <f t="shared" si="3"/>
        <v>3.5922214811457354E-2</v>
      </c>
      <c r="AH22" s="36">
        <f t="shared" si="3"/>
        <v>0.57957873320030284</v>
      </c>
      <c r="AI22" s="34">
        <f t="shared" si="3"/>
        <v>1.8213318793283542E-2</v>
      </c>
      <c r="AJ22" s="34">
        <f t="shared" si="3"/>
        <v>6.4460488277316829E-3</v>
      </c>
    </row>
  </sheetData>
  <phoneticPr fontId="5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Methods T18</vt:lpstr>
    </vt:vector>
  </TitlesOfParts>
  <Company>SOES, University of Southampton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Cooper</dc:creator>
  <cp:lastModifiedBy>Lorri Peters</cp:lastModifiedBy>
  <dcterms:created xsi:type="dcterms:W3CDTF">2017-07-29T08:08:06Z</dcterms:created>
  <dcterms:modified xsi:type="dcterms:W3CDTF">2020-03-30T21:23:29Z</dcterms:modified>
</cp:coreProperties>
</file>