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/>
  <mc:AlternateContent xmlns:mc="http://schemas.openxmlformats.org/markup-compatibility/2006">
    <mc:Choice Requires="x15">
      <x15ac:absPath xmlns:x15ac="http://schemas.microsoft.com/office/spreadsheetml/2010/11/ac" url="U:\Share\Oman-ICDP Project\Tables\114_IntroScienceTheme3\DONE\"/>
    </mc:Choice>
  </mc:AlternateContent>
  <xr:revisionPtr revIDLastSave="0" documentId="13_ncr:1_{8E1D061E-FA0D-4713-9BCE-6E470427A9DE}" xr6:coauthVersionLast="36" xr6:coauthVersionMax="40" xr10:uidLastSave="{00000000-0000-0000-0000-000000000000}"/>
  <bookViews>
    <workbookView xWindow="7065" yWindow="3120" windowWidth="28680" windowHeight="17535" xr2:uid="{00000000-000D-0000-FFFF-FFFF00000000}"/>
  </bookViews>
  <sheets>
    <sheet name="TRACE ELEMENTS" sheetId="1" r:id="rId1"/>
    <sheet name="MAJOR OXIDES" sheetId="2" r:id="rId2"/>
    <sheet name="CNRS BE-N MAJORS" sheetId="3" r:id="rId3"/>
    <sheet name="CNRS BE-N TRACE" sheetId="4" r:id="rId4"/>
  </sheets>
  <definedNames>
    <definedName name="protrace_240119" localSheetId="0">'TRACE ELEMENTS'!$A$5:$AT$35</definedName>
    <definedName name="wroxi_300119" localSheetId="1">'MAJOR OXIDES'!$A$1:$Z$31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8" i="2" l="1"/>
  <c r="AD24" i="2"/>
  <c r="AD20" i="2"/>
  <c r="AD16" i="2"/>
  <c r="AD12" i="2"/>
  <c r="AD8" i="2"/>
  <c r="AC28" i="2"/>
  <c r="AC24" i="2"/>
  <c r="AC20" i="2"/>
  <c r="AC16" i="2"/>
  <c r="AC12" i="2"/>
  <c r="AC8" i="2"/>
  <c r="AB28" i="2"/>
  <c r="AB24" i="2"/>
  <c r="AB20" i="2"/>
  <c r="AB16" i="2"/>
  <c r="AB12" i="2"/>
  <c r="AB8" i="2"/>
  <c r="AA28" i="2"/>
  <c r="AA24" i="2"/>
  <c r="AA20" i="2"/>
  <c r="AA16" i="2"/>
  <c r="AA12" i="2"/>
  <c r="AA8" i="2"/>
  <c r="C8" i="2" l="1"/>
  <c r="C12" i="2"/>
  <c r="C16" i="2"/>
  <c r="C20" i="2"/>
  <c r="C24" i="2"/>
  <c r="C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Taylor</author>
  </authors>
  <commentList>
    <comment ref="I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Alex Taylor:</t>
        </r>
        <r>
          <rPr>
            <sz val="9"/>
            <color indexed="81"/>
            <rFont val="Tahoma"/>
            <family val="2"/>
          </rPr>
          <t xml:space="preserve">
Shown as MnO</t>
        </r>
      </text>
    </comment>
    <comment ref="I2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Alex Taylor:</t>
        </r>
        <r>
          <rPr>
            <sz val="9"/>
            <color indexed="81"/>
            <rFont val="Tahoma"/>
            <family val="2"/>
          </rPr>
          <t xml:space="preserve">
Shown as MnO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otrace 240119" type="6" refreshedVersion="3" background="1" saveData="1">
    <textPr codePage="437" sourceFile="C:\Users\User\Documents\XRF\EXTERNAL ISO\2018\SOUTHAMPTON CJ181812501\protrace 240119.csv" tab="0" comma="1">
      <textFields count="2">
        <textField/>
        <textField/>
      </textFields>
    </textPr>
  </connection>
  <connection id="2" xr16:uid="{00000000-0015-0000-FFFF-FFFF01000000}" name="wroxi 300119" type="6" refreshedVersion="3" background="1" saveData="1">
    <textPr codePage="437" sourceFile="C:\Users\User\Documents\XRF\EXTERNAL ISO\2018\SOUTHAMPTON CJ181812501\wroxi 300119.csv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<sst xmlns="http://schemas.openxmlformats.org/spreadsheetml/2006/main" count="546" uniqueCount="117">
  <si>
    <t>ProTrace</t>
  </si>
  <si>
    <t>Sample name (1-20)</t>
  </si>
  <si>
    <t>Sum</t>
  </si>
  <si>
    <t>Result type</t>
  </si>
  <si>
    <t>CaO</t>
  </si>
  <si>
    <t>Sc</t>
  </si>
  <si>
    <t>TiO2</t>
  </si>
  <si>
    <t>V</t>
  </si>
  <si>
    <t>Cr</t>
  </si>
  <si>
    <t>Mn</t>
  </si>
  <si>
    <t>Fe2O3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</si>
  <si>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</si>
  <si>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</si>
  <si>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</si>
  <si>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</si>
  <si>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</si>
  <si>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</si>
  <si>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</si>
  <si>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</si>
  <si>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</si>
  <si>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Rb</t>
  </si>
  <si>
    <t>Sr</t>
  </si>
  <si>
    <t>Y</t>
  </si>
  <si>
    <t>Zr</t>
  </si>
  <si>
    <t>Nb</t>
  </si>
  <si>
    <t>Mo</t>
  </si>
  <si>
    <t>Ag</t>
  </si>
  <si>
    <t>Cd</t>
  </si>
  <si>
    <t>Sn</t>
  </si>
  <si>
    <t>Sb</t>
  </si>
  <si>
    <t>Te</t>
  </si>
  <si>
    <t>I</t>
  </si>
  <si>
    <t>Cs</t>
  </si>
  <si>
    <t>Ba</t>
  </si>
  <si>
    <t>La</t>
  </si>
  <si>
    <t>Ce</t>
  </si>
  <si>
    <t>Nd</t>
  </si>
  <si>
    <t>Sm</t>
  </si>
  <si>
    <t>Yb</t>
  </si>
  <si>
    <t>Hf</t>
  </si>
  <si>
    <t>Ta</t>
  </si>
  <si>
    <t>W</t>
  </si>
  <si>
    <t>Pt</t>
  </si>
  <si>
    <t>Au</t>
  </si>
  <si>
    <t>Hg</t>
  </si>
  <si>
    <t>Tl</t>
  </si>
  <si>
    <t>Pb</t>
  </si>
  <si>
    <t>Bi</t>
  </si>
  <si>
    <t>Th</t>
  </si>
  <si>
    <t>U</t>
  </si>
  <si>
    <t>of conc.</t>
  </si>
  <si>
    <t>(%)</t>
  </si>
  <si>
    <t>(ppm)</t>
  </si>
  <si>
    <t>Concentration</t>
  </si>
  <si>
    <t>0.2&lt;LL</t>
  </si>
  <si>
    <t>LLD (ppm)</t>
  </si>
  <si>
    <t>Not calc.</t>
  </si>
  <si>
    <t>CSE in concentration</t>
  </si>
  <si>
    <t>OMAN 5A 199-200</t>
  </si>
  <si>
    <t>OMAN 6A 299-300</t>
  </si>
  <si>
    <t>OMAN 6A 199-200</t>
  </si>
  <si>
    <t>OMAN 6A 159-160</t>
  </si>
  <si>
    <t>OMAN 5A 289-290</t>
  </si>
  <si>
    <t>OMAN 5A 99-100M</t>
  </si>
  <si>
    <t>WROXI</t>
  </si>
  <si>
    <t>Loss On</t>
  </si>
  <si>
    <t>SiO2</t>
  </si>
  <si>
    <t>Al2O3</t>
  </si>
  <si>
    <t>Mn3O4</t>
  </si>
  <si>
    <t>MgO</t>
  </si>
  <si>
    <t>Na2O</t>
  </si>
  <si>
    <t>K2O</t>
  </si>
  <si>
    <t>P2O5</t>
  </si>
  <si>
    <t>SO3</t>
  </si>
  <si>
    <t>V2O5</t>
  </si>
  <si>
    <t>Cr2O3</t>
  </si>
  <si>
    <t>SrO</t>
  </si>
  <si>
    <t>ZrO2</t>
  </si>
  <si>
    <t>BaO</t>
  </si>
  <si>
    <t>NiO</t>
  </si>
  <si>
    <t>CuO</t>
  </si>
  <si>
    <t>ZnO</t>
  </si>
  <si>
    <t>PbO</t>
  </si>
  <si>
    <t>HfO2</t>
  </si>
  <si>
    <t>Ignition</t>
  </si>
  <si>
    <t>&lt;LL</t>
  </si>
  <si>
    <t>CSE = Counting Statistical Error</t>
  </si>
  <si>
    <t>LOI</t>
  </si>
  <si>
    <t>%</t>
  </si>
  <si>
    <t>CNRS BE-N_1</t>
  </si>
  <si>
    <t>Measured Conc.</t>
  </si>
  <si>
    <t>CNRS-BE-N 3</t>
  </si>
  <si>
    <t>CNRS-BE-N 2</t>
  </si>
  <si>
    <t>Mean</t>
  </si>
  <si>
    <t>St.Dev.</t>
  </si>
  <si>
    <t>RSD (%)</t>
  </si>
  <si>
    <t>Reference Conc.</t>
  </si>
  <si>
    <t>± (95 % CI)</t>
  </si>
  <si>
    <t>http://helium.crpg.cnrs-nancy.fr/SARM/pages/geostandards.html#</t>
  </si>
  <si>
    <t>FULL CRM CERTIFICATE CAN BE FOUND AT:</t>
  </si>
  <si>
    <t>ELEMENT PPM VALUES</t>
  </si>
  <si>
    <t>&lt;LL = Concentration below Lower Limit of Detection</t>
  </si>
  <si>
    <t>LLD = Lower Limit of Detection</t>
  </si>
  <si>
    <t>nv</t>
  </si>
  <si>
    <t>CNRS BE-N</t>
  </si>
  <si>
    <t>Reference conc.</t>
  </si>
  <si>
    <t>Measured conc.</t>
  </si>
  <si>
    <t xml:space="preserve">LLD </t>
  </si>
  <si>
    <r>
      <rPr>
        <sz val="11"/>
        <color rgb="FFFF0000"/>
        <rFont val="Arial"/>
        <family val="2"/>
      </rPr>
      <t xml:space="preserve">σ             </t>
    </r>
    <r>
      <rPr>
        <sz val="11"/>
        <color rgb="FFFF0000"/>
        <rFont val="Calibri"/>
        <family val="2"/>
        <scheme val="minor"/>
      </rPr>
      <t>12</t>
    </r>
  </si>
  <si>
    <t>Mean        280</t>
  </si>
  <si>
    <t>molar (Mg+Fe)/Si</t>
  </si>
  <si>
    <t>molar Mg/(Mg+Fe)</t>
  </si>
  <si>
    <t>"Mg#"</t>
  </si>
  <si>
    <t>ppm Cr</t>
  </si>
  <si>
    <t>ppm Ni</t>
  </si>
  <si>
    <t>Table T2. XRF data from Plymouth University, Holes BA1A and BA2A.</t>
  </si>
  <si>
    <t>LLD = Lower Limit of Detection,  &lt;LL = Concentration below Lower Limit of Detection, CSE = Counting Statistical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</si>
</sst>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5" fontId="0" fillId="0" borderId="0" xfId="0" applyNumberFormat="1" applyFill="1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165" fontId="0" fillId="0" borderId="0" xfId="0" applyNumberFormat="1" applyFont="1" applyFill="1"/>
    <xf numFmtId="2" fontId="0" fillId="0" borderId="0" xfId="0" applyNumberFormat="1" applyFont="1"/>
    <xf numFmtId="0" fontId="0" fillId="0" borderId="0" xfId="0" applyFont="1" applyFill="1"/>
    <xf numFmtId="2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/>
    <xf numFmtId="1" fontId="0" fillId="0" borderId="0" xfId="0" applyNumberFormat="1" applyFont="1"/>
    <xf numFmtId="2" fontId="0" fillId="0" borderId="0" xfId="0" applyNumberFormat="1" applyFont="1" applyFill="1" applyBorder="1"/>
    <xf numFmtId="0" fontId="0" fillId="0" borderId="0" xfId="0" applyFont="1" applyFill="1" applyBorder="1"/>
    <xf numFmtId="2" fontId="1" fillId="0" borderId="0" xfId="0" applyNumberFormat="1" applyFont="1"/>
    <xf numFmtId="0" fontId="5" fillId="0" borderId="0" xfId="1" applyFont="1"/>
    <xf numFmtId="0" fontId="6" fillId="0" borderId="0" xfId="0" applyFont="1"/>
    <xf numFmtId="1" fontId="6" fillId="0" borderId="0" xfId="0" applyNumberFormat="1" applyFont="1"/>
    <xf numFmtId="0" fontId="8" fillId="0" borderId="0" xfId="0" applyFont="1"/>
    <xf numFmtId="0" fontId="1" fillId="2" borderId="0" xfId="0" applyFont="1" applyFill="1"/>
    <xf numFmtId="165" fontId="0" fillId="2" borderId="0" xfId="0" applyNumberFormat="1" applyFill="1"/>
    <xf numFmtId="1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0" fontId="1" fillId="3" borderId="0" xfId="0" applyFont="1" applyFill="1"/>
    <xf numFmtId="165" fontId="0" fillId="3" borderId="0" xfId="0" applyNumberFormat="1" applyFill="1"/>
    <xf numFmtId="1" fontId="0" fillId="3" borderId="0" xfId="0" applyNumberFormat="1" applyFill="1"/>
    <xf numFmtId="164" fontId="1" fillId="3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165" fontId="1" fillId="3" borderId="0" xfId="0" applyNumberFormat="1" applyFont="1" applyFill="1"/>
    <xf numFmtId="165" fontId="1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trace 240119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oxi 300119" connectionId="2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helium.crpg.cnrs-nancy.fr/SARM/pages/geostandar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workbookViewId="0">
      <selection activeCell="D43" sqref="D43"/>
    </sheetView>
  </sheetViews>
  <sheetFormatPr defaultColWidth="8.85546875" defaultRowHeight="15" x14ac:dyDescent="0.25"/>
  <cols>
    <col min="1" max="1" width="18.85546875" bestFit="1" customWidth="1"/>
    <col min="2" max="2" width="19.28515625" bestFit="1" customWidth="1"/>
    <col min="3" max="4" width="6.42578125" bestFit="1" customWidth="1"/>
    <col min="5" max="6" width="7" bestFit="1" customWidth="1"/>
    <col min="7" max="7" width="8.42578125" bestFit="1" customWidth="1"/>
    <col min="8" max="8" width="7" bestFit="1" customWidth="1"/>
    <col min="9" max="10" width="6.42578125" bestFit="1" customWidth="1"/>
    <col min="11" max="15" width="8.42578125" bestFit="1" customWidth="1"/>
    <col min="16" max="18" width="6.42578125" bestFit="1" customWidth="1"/>
    <col min="19" max="19" width="8.42578125" bestFit="1" customWidth="1"/>
    <col min="20" max="24" width="6.42578125" bestFit="1" customWidth="1"/>
    <col min="25" max="26" width="8.42578125" bestFit="1" customWidth="1"/>
    <col min="27" max="27" width="6.42578125" bestFit="1" customWidth="1"/>
    <col min="28" max="29" width="8.42578125" bestFit="1" customWidth="1"/>
    <col min="30" max="31" width="6.42578125" bestFit="1" customWidth="1"/>
    <col min="32" max="33" width="8.42578125" bestFit="1" customWidth="1"/>
    <col min="34" max="34" width="6.42578125" bestFit="1" customWidth="1"/>
    <col min="35" max="35" width="8.42578125" bestFit="1" customWidth="1"/>
    <col min="36" max="36" width="6.42578125" bestFit="1" customWidth="1"/>
    <col min="37" max="39" width="8.42578125" bestFit="1" customWidth="1"/>
    <col min="40" max="40" width="6.42578125" bestFit="1" customWidth="1"/>
    <col min="41" max="43" width="8.42578125" bestFit="1" customWidth="1"/>
    <col min="44" max="45" width="6.42578125" bestFit="1" customWidth="1"/>
  </cols>
  <sheetData>
    <row r="1" spans="1:45" x14ac:dyDescent="0.25">
      <c r="A1" t="s">
        <v>115</v>
      </c>
    </row>
    <row r="3" spans="1:45" x14ac:dyDescent="0.25">
      <c r="A3" t="s">
        <v>116</v>
      </c>
    </row>
    <row r="5" spans="1:45" x14ac:dyDescent="0.25">
      <c r="A5" t="s">
        <v>0</v>
      </c>
    </row>
    <row r="6" spans="1:45" x14ac:dyDescent="0.25">
      <c r="A6">
        <v>11</v>
      </c>
    </row>
    <row r="8" spans="1:45" x14ac:dyDescent="0.25">
      <c r="A8" t="s">
        <v>1</v>
      </c>
      <c r="B8" t="s">
        <v>3</v>
      </c>
      <c r="C8" t="s">
        <v>5</v>
      </c>
      <c r="D8" t="s">
        <v>7</v>
      </c>
      <c r="E8" t="s">
        <v>8</v>
      </c>
      <c r="F8" t="s">
        <v>9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  <c r="P8" t="s">
        <v>20</v>
      </c>
      <c r="Q8" t="s">
        <v>21</v>
      </c>
      <c r="R8" t="s">
        <v>22</v>
      </c>
      <c r="S8" t="s">
        <v>23</v>
      </c>
      <c r="T8" t="s">
        <v>24</v>
      </c>
      <c r="U8" t="s">
        <v>25</v>
      </c>
      <c r="V8" t="s">
        <v>26</v>
      </c>
      <c r="W8" t="s">
        <v>27</v>
      </c>
      <c r="X8" t="s">
        <v>28</v>
      </c>
      <c r="Y8" t="s">
        <v>29</v>
      </c>
      <c r="Z8" t="s">
        <v>30</v>
      </c>
      <c r="AA8" t="s">
        <v>31</v>
      </c>
      <c r="AB8" t="s">
        <v>32</v>
      </c>
      <c r="AC8" t="s">
        <v>33</v>
      </c>
      <c r="AD8" t="s">
        <v>34</v>
      </c>
      <c r="AE8" t="s">
        <v>35</v>
      </c>
      <c r="AF8" t="s">
        <v>36</v>
      </c>
      <c r="AG8" t="s">
        <v>37</v>
      </c>
      <c r="AH8" t="s">
        <v>38</v>
      </c>
      <c r="AI8" t="s">
        <v>39</v>
      </c>
      <c r="AJ8" t="s">
        <v>40</v>
      </c>
      <c r="AK8" t="s">
        <v>41</v>
      </c>
      <c r="AL8" t="s">
        <v>42</v>
      </c>
      <c r="AM8" t="s">
        <v>43</v>
      </c>
      <c r="AN8" t="s">
        <v>44</v>
      </c>
      <c r="AO8" t="s">
        <v>45</v>
      </c>
      <c r="AP8" t="s">
        <v>46</v>
      </c>
      <c r="AQ8" t="s">
        <v>47</v>
      </c>
      <c r="AR8" t="s">
        <v>48</v>
      </c>
      <c r="AS8" t="s">
        <v>49</v>
      </c>
    </row>
    <row r="9" spans="1:45" x14ac:dyDescent="0.25">
      <c r="C9" t="s">
        <v>52</v>
      </c>
      <c r="D9" t="s">
        <v>52</v>
      </c>
      <c r="E9" t="s">
        <v>52</v>
      </c>
      <c r="F9" t="s">
        <v>52</v>
      </c>
      <c r="G9" t="s">
        <v>52</v>
      </c>
      <c r="H9" t="s">
        <v>52</v>
      </c>
      <c r="I9" t="s">
        <v>52</v>
      </c>
      <c r="J9" t="s">
        <v>52</v>
      </c>
      <c r="K9" t="s">
        <v>52</v>
      </c>
      <c r="L9" t="s">
        <v>52</v>
      </c>
      <c r="M9" t="s">
        <v>52</v>
      </c>
      <c r="N9" t="s">
        <v>52</v>
      </c>
      <c r="O9" t="s">
        <v>52</v>
      </c>
      <c r="P9" t="s">
        <v>52</v>
      </c>
      <c r="Q9" t="s">
        <v>52</v>
      </c>
      <c r="R9" t="s">
        <v>52</v>
      </c>
      <c r="S9" t="s">
        <v>52</v>
      </c>
      <c r="T9" t="s">
        <v>52</v>
      </c>
      <c r="U9" t="s">
        <v>52</v>
      </c>
      <c r="V9" t="s">
        <v>52</v>
      </c>
      <c r="W9" t="s">
        <v>52</v>
      </c>
      <c r="X9" t="s">
        <v>52</v>
      </c>
      <c r="Y9" t="s">
        <v>52</v>
      </c>
      <c r="Z9" t="s">
        <v>52</v>
      </c>
      <c r="AA9" t="s">
        <v>52</v>
      </c>
      <c r="AB9" t="s">
        <v>52</v>
      </c>
      <c r="AC9" t="s">
        <v>52</v>
      </c>
      <c r="AD9" t="s">
        <v>52</v>
      </c>
      <c r="AE9" t="s">
        <v>52</v>
      </c>
      <c r="AF9" t="s">
        <v>52</v>
      </c>
      <c r="AG9" t="s">
        <v>52</v>
      </c>
      <c r="AH9" t="s">
        <v>52</v>
      </c>
      <c r="AI9" t="s">
        <v>52</v>
      </c>
      <c r="AJ9" t="s">
        <v>52</v>
      </c>
      <c r="AK9" t="s">
        <v>52</v>
      </c>
      <c r="AL9" t="s">
        <v>52</v>
      </c>
      <c r="AM9" t="s">
        <v>52</v>
      </c>
      <c r="AN9" t="s">
        <v>52</v>
      </c>
      <c r="AO9" t="s">
        <v>52</v>
      </c>
      <c r="AP9" t="s">
        <v>52</v>
      </c>
      <c r="AQ9" t="s">
        <v>52</v>
      </c>
      <c r="AR9" t="s">
        <v>52</v>
      </c>
      <c r="AS9" t="s">
        <v>52</v>
      </c>
    </row>
    <row r="12" spans="1:45" s="31" customFormat="1" x14ac:dyDescent="0.25">
      <c r="A12" s="27" t="s">
        <v>58</v>
      </c>
      <c r="B12" s="27" t="s">
        <v>53</v>
      </c>
      <c r="C12" s="27">
        <v>7.7</v>
      </c>
      <c r="D12" s="27">
        <v>35.700000000000003</v>
      </c>
      <c r="E12" s="27">
        <v>1546.4</v>
      </c>
      <c r="F12" s="27">
        <v>885.9</v>
      </c>
      <c r="G12" s="27">
        <v>83.8</v>
      </c>
      <c r="H12" s="27">
        <v>1582.2</v>
      </c>
      <c r="I12" s="27">
        <v>14.4</v>
      </c>
      <c r="J12" s="27">
        <v>35.1</v>
      </c>
      <c r="K12" s="27">
        <v>2.1</v>
      </c>
      <c r="L12" s="27" t="s">
        <v>85</v>
      </c>
      <c r="M12" s="27" t="s">
        <v>85</v>
      </c>
      <c r="N12" s="27" t="s">
        <v>85</v>
      </c>
      <c r="O12" s="27">
        <v>1.8</v>
      </c>
      <c r="P12" s="27">
        <v>8.3000000000000007</v>
      </c>
      <c r="Q12" s="27">
        <v>52.7</v>
      </c>
      <c r="R12" s="27">
        <v>2.2999999999999998</v>
      </c>
      <c r="S12" s="27">
        <v>9.3000000000000007</v>
      </c>
      <c r="T12" s="27">
        <v>0.8</v>
      </c>
      <c r="U12" s="27">
        <v>0.6</v>
      </c>
      <c r="V12" s="27" t="s">
        <v>85</v>
      </c>
      <c r="W12" s="27" t="s">
        <v>85</v>
      </c>
      <c r="X12" s="27">
        <v>9.9</v>
      </c>
      <c r="Y12" s="27" t="s">
        <v>85</v>
      </c>
      <c r="Z12" s="27" t="s">
        <v>85</v>
      </c>
      <c r="AA12" s="27" t="s">
        <v>85</v>
      </c>
      <c r="AB12" s="27" t="s">
        <v>85</v>
      </c>
      <c r="AC12" s="27">
        <v>15.9</v>
      </c>
      <c r="AD12" s="27">
        <v>6.1</v>
      </c>
      <c r="AE12" s="33">
        <v>9</v>
      </c>
      <c r="AF12" s="27" t="s">
        <v>85</v>
      </c>
      <c r="AG12" s="27" t="s">
        <v>85</v>
      </c>
      <c r="AH12" s="27">
        <v>11.9</v>
      </c>
      <c r="AI12" s="27" t="s">
        <v>85</v>
      </c>
      <c r="AJ12" s="27">
        <v>3.2</v>
      </c>
      <c r="AK12" s="27" t="s">
        <v>85</v>
      </c>
      <c r="AL12" s="27" t="s">
        <v>85</v>
      </c>
      <c r="AM12" s="27" t="s">
        <v>85</v>
      </c>
      <c r="AN12" s="27">
        <v>2.9</v>
      </c>
      <c r="AO12" s="27" t="s">
        <v>85</v>
      </c>
      <c r="AP12" s="27">
        <v>0.8</v>
      </c>
      <c r="AQ12" s="27" t="s">
        <v>85</v>
      </c>
      <c r="AR12" s="27">
        <v>4.0999999999999996</v>
      </c>
      <c r="AS12" s="27">
        <v>0.6</v>
      </c>
    </row>
    <row r="13" spans="1:45" s="31" customFormat="1" x14ac:dyDescent="0.25">
      <c r="A13" s="27"/>
      <c r="B13" s="31" t="s">
        <v>107</v>
      </c>
      <c r="C13" s="31">
        <v>1.4</v>
      </c>
      <c r="D13" s="31">
        <v>1.3</v>
      </c>
      <c r="E13" s="31">
        <v>1.2</v>
      </c>
      <c r="F13" s="31">
        <v>2</v>
      </c>
      <c r="G13" s="31" t="s">
        <v>56</v>
      </c>
      <c r="H13" s="31">
        <v>1.4</v>
      </c>
      <c r="I13" s="31">
        <v>1.2</v>
      </c>
      <c r="J13" s="31">
        <v>0.7</v>
      </c>
      <c r="K13" s="31">
        <v>0.5</v>
      </c>
      <c r="L13" s="31">
        <v>0.4</v>
      </c>
      <c r="M13" s="31">
        <v>2.1</v>
      </c>
      <c r="N13" s="31">
        <v>0.5</v>
      </c>
      <c r="O13" s="31">
        <v>0.3</v>
      </c>
      <c r="P13" s="31">
        <v>0.2</v>
      </c>
      <c r="Q13" s="31">
        <v>0.3</v>
      </c>
      <c r="R13" s="31">
        <v>0.5</v>
      </c>
      <c r="S13" s="31">
        <v>0.5</v>
      </c>
      <c r="T13" s="31">
        <v>0.4</v>
      </c>
      <c r="U13" s="31">
        <v>0.3</v>
      </c>
      <c r="V13" s="31">
        <v>1.9</v>
      </c>
      <c r="W13" s="31">
        <v>2.2000000000000002</v>
      </c>
      <c r="X13" s="31">
        <v>1.2</v>
      </c>
      <c r="Y13" s="31">
        <v>1.9</v>
      </c>
      <c r="Z13" s="31">
        <v>1.8</v>
      </c>
      <c r="AA13" s="31">
        <v>2.1</v>
      </c>
      <c r="AB13" s="31">
        <v>2.2000000000000002</v>
      </c>
      <c r="AC13" s="31" t="s">
        <v>56</v>
      </c>
      <c r="AD13" s="31">
        <v>4.2</v>
      </c>
      <c r="AE13" s="31">
        <v>6.3</v>
      </c>
      <c r="AF13" s="31">
        <v>3.7</v>
      </c>
      <c r="AG13" s="31">
        <v>2.9</v>
      </c>
      <c r="AH13" s="31">
        <v>5.4</v>
      </c>
      <c r="AI13" s="31">
        <v>2.4</v>
      </c>
      <c r="AJ13" s="31">
        <v>2.2000000000000002</v>
      </c>
      <c r="AK13" s="31">
        <v>2</v>
      </c>
      <c r="AL13" s="31" t="s">
        <v>56</v>
      </c>
      <c r="AM13" s="31">
        <v>0.9</v>
      </c>
      <c r="AN13" s="31">
        <v>0.8</v>
      </c>
      <c r="AO13" s="31">
        <v>1.1000000000000001</v>
      </c>
      <c r="AP13" s="31">
        <v>0.6</v>
      </c>
      <c r="AQ13" s="31">
        <v>0.8</v>
      </c>
      <c r="AR13" s="31">
        <v>1.2</v>
      </c>
      <c r="AS13" s="31">
        <v>0.5</v>
      </c>
    </row>
    <row r="14" spans="1:45" s="31" customFormat="1" x14ac:dyDescent="0.25">
      <c r="A14" s="27"/>
      <c r="B14" s="31" t="s">
        <v>57</v>
      </c>
      <c r="C14" s="28">
        <v>0.56999999999999995</v>
      </c>
      <c r="D14" s="28">
        <v>0.62</v>
      </c>
      <c r="E14" s="28">
        <v>1.87</v>
      </c>
      <c r="F14" s="28">
        <v>2.29</v>
      </c>
      <c r="G14" s="28">
        <v>0.81</v>
      </c>
      <c r="H14" s="28">
        <v>3.57</v>
      </c>
      <c r="I14" s="28">
        <v>0.88</v>
      </c>
      <c r="J14" s="28">
        <v>0.44</v>
      </c>
      <c r="K14" s="28">
        <v>0.26</v>
      </c>
      <c r="L14" s="28"/>
      <c r="M14" s="28"/>
      <c r="N14" s="28"/>
      <c r="O14" s="28">
        <v>0.16</v>
      </c>
      <c r="P14" s="28">
        <v>0.16</v>
      </c>
      <c r="Q14" s="28">
        <v>0.2</v>
      </c>
      <c r="R14" s="28">
        <v>0.15</v>
      </c>
      <c r="S14" s="28">
        <v>0.13</v>
      </c>
      <c r="T14" s="28">
        <v>0.16</v>
      </c>
      <c r="U14" s="28">
        <v>0.17</v>
      </c>
      <c r="V14" s="28"/>
      <c r="W14" s="28"/>
      <c r="X14" s="28">
        <v>0.6</v>
      </c>
      <c r="Y14" s="28"/>
      <c r="Z14" s="28"/>
      <c r="AA14" s="28"/>
      <c r="AB14" s="28"/>
      <c r="AC14" s="28">
        <v>0.88</v>
      </c>
      <c r="AD14" s="28">
        <v>1.81</v>
      </c>
      <c r="AE14" s="28">
        <v>2.0499999999999998</v>
      </c>
      <c r="AF14" s="28"/>
      <c r="AG14" s="28"/>
      <c r="AH14" s="28">
        <v>1.98</v>
      </c>
      <c r="AI14" s="28"/>
      <c r="AJ14" s="28">
        <v>1.06</v>
      </c>
      <c r="AK14" s="28"/>
      <c r="AL14" s="28"/>
      <c r="AM14" s="28"/>
      <c r="AN14" s="28">
        <v>0.52</v>
      </c>
      <c r="AO14" s="28"/>
      <c r="AP14" s="28">
        <v>0.31</v>
      </c>
      <c r="AQ14" s="28"/>
      <c r="AR14" s="28">
        <v>0.32</v>
      </c>
      <c r="AS14" s="28">
        <v>0.3</v>
      </c>
    </row>
    <row r="15" spans="1:45" s="31" customFormat="1" x14ac:dyDescent="0.25">
      <c r="A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s="25" customFormat="1" x14ac:dyDescent="0.25">
      <c r="A16" s="22" t="s">
        <v>59</v>
      </c>
      <c r="B16" s="22" t="s">
        <v>53</v>
      </c>
      <c r="C16" s="34">
        <v>3</v>
      </c>
      <c r="D16" s="22">
        <v>10.199999999999999</v>
      </c>
      <c r="E16" s="22">
        <v>1097.3</v>
      </c>
      <c r="F16" s="22">
        <v>925</v>
      </c>
      <c r="G16" s="22">
        <v>103.9</v>
      </c>
      <c r="H16" s="22">
        <v>2133.6</v>
      </c>
      <c r="I16" s="34">
        <v>3</v>
      </c>
      <c r="J16" s="22">
        <v>28</v>
      </c>
      <c r="K16" s="22" t="s">
        <v>85</v>
      </c>
      <c r="L16" s="22" t="s">
        <v>85</v>
      </c>
      <c r="M16" s="22" t="s">
        <v>85</v>
      </c>
      <c r="N16" s="22" t="s">
        <v>85</v>
      </c>
      <c r="O16" s="22">
        <v>8.8000000000000007</v>
      </c>
      <c r="P16" s="22">
        <v>0.4</v>
      </c>
      <c r="Q16" s="34">
        <v>15</v>
      </c>
      <c r="R16" s="22" t="s">
        <v>85</v>
      </c>
      <c r="S16" s="22" t="s">
        <v>85</v>
      </c>
      <c r="T16" s="22" t="s">
        <v>85</v>
      </c>
      <c r="U16" s="22">
        <v>0.4</v>
      </c>
      <c r="V16" s="22" t="s">
        <v>85</v>
      </c>
      <c r="W16" s="22" t="s">
        <v>85</v>
      </c>
      <c r="X16" s="22">
        <v>9.6999999999999993</v>
      </c>
      <c r="Y16" s="22" t="s">
        <v>85</v>
      </c>
      <c r="Z16" s="22" t="s">
        <v>85</v>
      </c>
      <c r="AA16" s="22">
        <v>3.6</v>
      </c>
      <c r="AB16" s="22" t="s">
        <v>85</v>
      </c>
      <c r="AC16" s="22" t="s">
        <v>85</v>
      </c>
      <c r="AD16" s="34">
        <v>5</v>
      </c>
      <c r="AE16" s="22">
        <v>3.7</v>
      </c>
      <c r="AF16" s="22" t="s">
        <v>85</v>
      </c>
      <c r="AG16" s="22" t="s">
        <v>85</v>
      </c>
      <c r="AH16" s="22">
        <v>22.7</v>
      </c>
      <c r="AI16" s="22" t="s">
        <v>85</v>
      </c>
      <c r="AJ16" s="22">
        <v>5.3</v>
      </c>
      <c r="AK16" s="22" t="s">
        <v>85</v>
      </c>
      <c r="AL16" s="22" t="s">
        <v>85</v>
      </c>
      <c r="AM16" s="22" t="s">
        <v>85</v>
      </c>
      <c r="AN16" s="22">
        <v>3.3</v>
      </c>
      <c r="AO16" s="22" t="s">
        <v>85</v>
      </c>
      <c r="AP16" s="22">
        <v>2.1</v>
      </c>
      <c r="AQ16" s="22" t="s">
        <v>85</v>
      </c>
      <c r="AR16" s="22">
        <v>2.7</v>
      </c>
      <c r="AS16" s="22">
        <v>0.9</v>
      </c>
    </row>
    <row r="17" spans="1:45" s="25" customFormat="1" x14ac:dyDescent="0.25">
      <c r="A17" s="22"/>
      <c r="B17" s="25" t="s">
        <v>107</v>
      </c>
      <c r="C17" s="25">
        <v>1.2</v>
      </c>
      <c r="D17" s="25">
        <v>1.2</v>
      </c>
      <c r="E17" s="25">
        <v>1.1000000000000001</v>
      </c>
      <c r="F17" s="25">
        <v>1.9</v>
      </c>
      <c r="G17" s="25" t="s">
        <v>56</v>
      </c>
      <c r="H17" s="25">
        <v>1.3</v>
      </c>
      <c r="I17" s="25">
        <v>1.2</v>
      </c>
      <c r="J17" s="25">
        <v>0.7</v>
      </c>
      <c r="K17" s="25">
        <v>0.4</v>
      </c>
      <c r="L17" s="25">
        <v>0.4</v>
      </c>
      <c r="M17" s="23">
        <v>2</v>
      </c>
      <c r="N17" s="25">
        <v>0.5</v>
      </c>
      <c r="O17" s="25">
        <v>0.3</v>
      </c>
      <c r="P17" s="25">
        <v>0.2</v>
      </c>
      <c r="Q17" s="25">
        <v>0.3</v>
      </c>
      <c r="R17" s="25">
        <v>0.4</v>
      </c>
      <c r="S17" s="25">
        <v>0.4</v>
      </c>
      <c r="T17" s="25">
        <v>0.4</v>
      </c>
      <c r="U17" s="25">
        <v>0.3</v>
      </c>
      <c r="V17" s="25">
        <v>1.8</v>
      </c>
      <c r="W17" s="25">
        <v>2.1</v>
      </c>
      <c r="X17" s="25">
        <v>1.1000000000000001</v>
      </c>
      <c r="Y17" s="25">
        <v>1.8</v>
      </c>
      <c r="Z17" s="25">
        <v>1.8</v>
      </c>
      <c r="AA17" s="23">
        <v>2</v>
      </c>
      <c r="AB17" s="23">
        <v>2</v>
      </c>
      <c r="AC17" s="25" t="s">
        <v>56</v>
      </c>
      <c r="AD17" s="25">
        <v>3.9</v>
      </c>
      <c r="AE17" s="25">
        <v>5.8</v>
      </c>
      <c r="AF17" s="25">
        <v>3.4</v>
      </c>
      <c r="AG17" s="25">
        <v>2.7</v>
      </c>
      <c r="AH17" s="23">
        <v>6</v>
      </c>
      <c r="AI17" s="25">
        <v>2.2999999999999998</v>
      </c>
      <c r="AJ17" s="25">
        <v>2.2000000000000002</v>
      </c>
      <c r="AK17" s="25">
        <v>2.1</v>
      </c>
      <c r="AL17" s="25" t="s">
        <v>56</v>
      </c>
      <c r="AM17" s="25">
        <v>0.8</v>
      </c>
      <c r="AN17" s="25">
        <v>0.8</v>
      </c>
      <c r="AO17" s="23">
        <v>1</v>
      </c>
      <c r="AP17" s="25">
        <v>0.6</v>
      </c>
      <c r="AQ17" s="25">
        <v>0.8</v>
      </c>
      <c r="AR17" s="25">
        <v>1.2</v>
      </c>
      <c r="AS17" s="25">
        <v>0.5</v>
      </c>
    </row>
    <row r="18" spans="1:45" s="25" customFormat="1" x14ac:dyDescent="0.25">
      <c r="A18" s="22"/>
      <c r="B18" s="25" t="s">
        <v>57</v>
      </c>
      <c r="C18" s="23">
        <v>0.52</v>
      </c>
      <c r="D18" s="23">
        <v>0.53</v>
      </c>
      <c r="E18" s="23">
        <v>1.52</v>
      </c>
      <c r="F18" s="23">
        <v>2.17</v>
      </c>
      <c r="G18" s="23">
        <v>0.79</v>
      </c>
      <c r="H18" s="23">
        <v>4.03</v>
      </c>
      <c r="I18" s="23">
        <v>0.82</v>
      </c>
      <c r="J18" s="23">
        <v>0.41</v>
      </c>
      <c r="K18" s="23"/>
      <c r="L18" s="23"/>
      <c r="M18" s="23"/>
      <c r="N18" s="23"/>
      <c r="O18" s="23">
        <v>0.17</v>
      </c>
      <c r="P18" s="23">
        <v>0.14000000000000001</v>
      </c>
      <c r="Q18" s="23">
        <v>0.16</v>
      </c>
      <c r="R18" s="23"/>
      <c r="S18" s="23"/>
      <c r="T18" s="23"/>
      <c r="U18" s="23">
        <v>0.17</v>
      </c>
      <c r="V18" s="23"/>
      <c r="W18" s="23"/>
      <c r="X18" s="23">
        <v>0.57999999999999996</v>
      </c>
      <c r="Y18" s="23"/>
      <c r="Z18" s="23"/>
      <c r="AA18" s="23">
        <v>1.07</v>
      </c>
      <c r="AB18" s="23"/>
      <c r="AC18" s="23"/>
      <c r="AD18" s="23">
        <v>1.68</v>
      </c>
      <c r="AE18" s="23">
        <v>1.88</v>
      </c>
      <c r="AF18" s="23"/>
      <c r="AG18" s="23"/>
      <c r="AH18" s="23">
        <v>2.12</v>
      </c>
      <c r="AI18" s="23"/>
      <c r="AJ18" s="23">
        <v>1.05</v>
      </c>
      <c r="AK18" s="23"/>
      <c r="AL18" s="23"/>
      <c r="AM18" s="23"/>
      <c r="AN18" s="23">
        <v>0.5</v>
      </c>
      <c r="AO18" s="23"/>
      <c r="AP18" s="23">
        <v>0.3</v>
      </c>
      <c r="AQ18" s="23"/>
      <c r="AR18" s="23">
        <v>0.31</v>
      </c>
      <c r="AS18" s="23">
        <v>0.28999999999999998</v>
      </c>
    </row>
    <row r="19" spans="1:45" s="25" customFormat="1" x14ac:dyDescent="0.25">
      <c r="A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s="25" customFormat="1" x14ac:dyDescent="0.25">
      <c r="A20" s="22" t="s">
        <v>60</v>
      </c>
      <c r="B20" s="22" t="s">
        <v>53</v>
      </c>
      <c r="C20" s="22">
        <v>3.2</v>
      </c>
      <c r="D20" s="22">
        <v>10.7</v>
      </c>
      <c r="E20" s="22">
        <v>1115.2</v>
      </c>
      <c r="F20" s="22">
        <v>887.2</v>
      </c>
      <c r="G20" s="22">
        <v>113.4</v>
      </c>
      <c r="H20" s="22">
        <v>2150.6</v>
      </c>
      <c r="I20" s="22">
        <v>2.2999999999999998</v>
      </c>
      <c r="J20" s="22">
        <v>26.2</v>
      </c>
      <c r="K20" s="22" t="s">
        <v>85</v>
      </c>
      <c r="L20" s="22" t="s">
        <v>85</v>
      </c>
      <c r="M20" s="22">
        <v>5.6</v>
      </c>
      <c r="N20" s="22" t="s">
        <v>85</v>
      </c>
      <c r="O20" s="22">
        <v>7.4</v>
      </c>
      <c r="P20" s="22" t="s">
        <v>85</v>
      </c>
      <c r="Q20" s="22">
        <v>9.1</v>
      </c>
      <c r="R20" s="22">
        <v>0.3</v>
      </c>
      <c r="S20" s="22" t="s">
        <v>85</v>
      </c>
      <c r="T20" s="22" t="s">
        <v>85</v>
      </c>
      <c r="U20" s="22">
        <v>0.3</v>
      </c>
      <c r="V20" s="22" t="s">
        <v>85</v>
      </c>
      <c r="W20" s="22">
        <v>2.4</v>
      </c>
      <c r="X20" s="22">
        <v>10.199999999999999</v>
      </c>
      <c r="Y20" s="22" t="s">
        <v>85</v>
      </c>
      <c r="Z20" s="22" t="s">
        <v>85</v>
      </c>
      <c r="AA20" s="22" t="s">
        <v>85</v>
      </c>
      <c r="AB20" s="22" t="s">
        <v>85</v>
      </c>
      <c r="AC20" s="22" t="s">
        <v>85</v>
      </c>
      <c r="AD20" s="22" t="s">
        <v>85</v>
      </c>
      <c r="AE20" s="22">
        <v>6</v>
      </c>
      <c r="AF20" s="22" t="s">
        <v>85</v>
      </c>
      <c r="AG20" s="22" t="s">
        <v>85</v>
      </c>
      <c r="AH20" s="22">
        <v>19.2</v>
      </c>
      <c r="AI20" s="22" t="s">
        <v>85</v>
      </c>
      <c r="AJ20" s="22">
        <v>4.2</v>
      </c>
      <c r="AK20" s="22" t="s">
        <v>85</v>
      </c>
      <c r="AL20" s="22" t="s">
        <v>85</v>
      </c>
      <c r="AM20" s="22" t="s">
        <v>85</v>
      </c>
      <c r="AN20" s="22">
        <v>3.3</v>
      </c>
      <c r="AO20" s="22" t="s">
        <v>85</v>
      </c>
      <c r="AP20" s="22">
        <v>2</v>
      </c>
      <c r="AQ20" s="22" t="s">
        <v>85</v>
      </c>
      <c r="AR20" s="22">
        <v>2.7</v>
      </c>
      <c r="AS20" s="22">
        <v>0.7</v>
      </c>
    </row>
    <row r="21" spans="1:45" s="25" customFormat="1" x14ac:dyDescent="0.25">
      <c r="A21" s="22"/>
      <c r="B21" s="25" t="s">
        <v>107</v>
      </c>
      <c r="C21" s="25">
        <v>1.2</v>
      </c>
      <c r="D21" s="25">
        <v>1.2</v>
      </c>
      <c r="E21" s="25">
        <v>1.1000000000000001</v>
      </c>
      <c r="F21" s="25">
        <v>1.9</v>
      </c>
      <c r="G21" s="25" t="s">
        <v>56</v>
      </c>
      <c r="H21" s="25">
        <v>1.3</v>
      </c>
      <c r="I21" s="25">
        <v>1.2</v>
      </c>
      <c r="J21" s="25">
        <v>0.7</v>
      </c>
      <c r="K21" s="25">
        <v>0.4</v>
      </c>
      <c r="L21" s="25">
        <v>0.4</v>
      </c>
      <c r="M21" s="23">
        <v>2</v>
      </c>
      <c r="N21" s="25">
        <v>0.5</v>
      </c>
      <c r="O21" s="25">
        <v>0.3</v>
      </c>
      <c r="P21" s="25">
        <v>0.2</v>
      </c>
      <c r="Q21" s="25">
        <v>0.3</v>
      </c>
      <c r="R21" s="25">
        <v>0.4</v>
      </c>
      <c r="S21" s="25">
        <v>0.4</v>
      </c>
      <c r="T21" s="25">
        <v>0.4</v>
      </c>
      <c r="U21" s="25">
        <v>0.3</v>
      </c>
      <c r="V21" s="25">
        <v>1.8</v>
      </c>
      <c r="W21" s="25">
        <v>2.1</v>
      </c>
      <c r="X21" s="25">
        <v>1.1000000000000001</v>
      </c>
      <c r="Y21" s="25">
        <v>1.8</v>
      </c>
      <c r="Z21" s="25">
        <v>1.7</v>
      </c>
      <c r="AA21" s="25">
        <v>2</v>
      </c>
      <c r="AB21" s="25">
        <v>2</v>
      </c>
      <c r="AC21" s="25" t="s">
        <v>56</v>
      </c>
      <c r="AD21" s="25">
        <v>3.9</v>
      </c>
      <c r="AE21" s="25">
        <v>5.8</v>
      </c>
      <c r="AF21" s="25">
        <v>3.3</v>
      </c>
      <c r="AG21" s="25">
        <v>2.7</v>
      </c>
      <c r="AH21" s="25">
        <v>6</v>
      </c>
      <c r="AI21" s="25">
        <v>2.2999999999999998</v>
      </c>
      <c r="AJ21" s="25">
        <v>2.2000000000000002</v>
      </c>
      <c r="AK21" s="25">
        <v>2</v>
      </c>
      <c r="AL21" s="25" t="s">
        <v>56</v>
      </c>
      <c r="AM21" s="25">
        <v>0.8</v>
      </c>
      <c r="AN21" s="25">
        <v>0.8</v>
      </c>
      <c r="AO21" s="23">
        <v>1</v>
      </c>
      <c r="AP21" s="25">
        <v>0.6</v>
      </c>
      <c r="AQ21" s="25">
        <v>0.8</v>
      </c>
      <c r="AR21" s="25">
        <v>1.2</v>
      </c>
      <c r="AS21" s="25">
        <v>0.5</v>
      </c>
    </row>
    <row r="22" spans="1:45" s="25" customFormat="1" x14ac:dyDescent="0.25">
      <c r="A22" s="22"/>
      <c r="B22" s="25" t="s">
        <v>57</v>
      </c>
      <c r="C22" s="23">
        <v>0.52</v>
      </c>
      <c r="D22" s="23">
        <v>0.53</v>
      </c>
      <c r="E22" s="23">
        <v>1.53</v>
      </c>
      <c r="F22" s="23">
        <v>2.14</v>
      </c>
      <c r="G22" s="23">
        <v>0.8</v>
      </c>
      <c r="H22" s="23">
        <v>4.03</v>
      </c>
      <c r="I22" s="23">
        <v>0.82</v>
      </c>
      <c r="J22" s="23">
        <v>0.41</v>
      </c>
      <c r="K22" s="23"/>
      <c r="L22" s="23"/>
      <c r="M22" s="23">
        <v>0.72</v>
      </c>
      <c r="N22" s="23"/>
      <c r="O22" s="23">
        <v>0.17</v>
      </c>
      <c r="P22" s="23"/>
      <c r="Q22" s="23">
        <v>0.15</v>
      </c>
      <c r="R22" s="23">
        <v>0.14000000000000001</v>
      </c>
      <c r="S22" s="23"/>
      <c r="T22" s="23"/>
      <c r="U22" s="23">
        <v>0.17</v>
      </c>
      <c r="V22" s="23"/>
      <c r="W22" s="23">
        <v>0.94</v>
      </c>
      <c r="X22" s="23">
        <v>0.56999999999999995</v>
      </c>
      <c r="Y22" s="23"/>
      <c r="Z22" s="23"/>
      <c r="AA22" s="23"/>
      <c r="AB22" s="23"/>
      <c r="AC22" s="23"/>
      <c r="AD22" s="23"/>
      <c r="AE22" s="23">
        <v>1.88</v>
      </c>
      <c r="AF22" s="23"/>
      <c r="AG22" s="23"/>
      <c r="AH22" s="23">
        <v>2.12</v>
      </c>
      <c r="AI22" s="23"/>
      <c r="AJ22" s="23">
        <v>1.05</v>
      </c>
      <c r="AK22" s="23"/>
      <c r="AL22" s="23"/>
      <c r="AM22" s="23"/>
      <c r="AN22" s="23">
        <v>0.5</v>
      </c>
      <c r="AO22" s="23"/>
      <c r="AP22" s="23">
        <v>0.3</v>
      </c>
      <c r="AQ22" s="23"/>
      <c r="AR22" s="23">
        <v>0.31</v>
      </c>
      <c r="AS22" s="23">
        <v>0.28999999999999998</v>
      </c>
    </row>
    <row r="23" spans="1:45" s="25" customFormat="1" x14ac:dyDescent="0.25">
      <c r="A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s="25" customFormat="1" x14ac:dyDescent="0.25">
      <c r="A24" s="22" t="s">
        <v>61</v>
      </c>
      <c r="B24" s="22" t="s">
        <v>53</v>
      </c>
      <c r="C24" s="34">
        <v>4</v>
      </c>
      <c r="D24" s="22">
        <v>7.3</v>
      </c>
      <c r="E24" s="22">
        <v>833.4</v>
      </c>
      <c r="F24" s="22">
        <v>928.2</v>
      </c>
      <c r="G24" s="22">
        <v>112</v>
      </c>
      <c r="H24" s="22">
        <v>2105.1999999999998</v>
      </c>
      <c r="I24" s="22">
        <v>4.4000000000000004</v>
      </c>
      <c r="J24" s="22">
        <v>24.8</v>
      </c>
      <c r="K24" s="22" t="s">
        <v>85</v>
      </c>
      <c r="L24" s="22" t="s">
        <v>85</v>
      </c>
      <c r="M24" s="22" t="s">
        <v>85</v>
      </c>
      <c r="N24" s="22" t="s">
        <v>85</v>
      </c>
      <c r="O24" s="22">
        <v>7.3</v>
      </c>
      <c r="P24" s="22" t="s">
        <v>85</v>
      </c>
      <c r="Q24" s="22">
        <v>9.6</v>
      </c>
      <c r="R24" s="22" t="s">
        <v>85</v>
      </c>
      <c r="S24" s="22" t="s">
        <v>85</v>
      </c>
      <c r="T24" s="22" t="s">
        <v>85</v>
      </c>
      <c r="U24" s="22">
        <v>0.2</v>
      </c>
      <c r="V24" s="22" t="s">
        <v>85</v>
      </c>
      <c r="W24" s="22">
        <v>2.2999999999999998</v>
      </c>
      <c r="X24" s="22">
        <v>10.8</v>
      </c>
      <c r="Y24" s="22" t="s">
        <v>85</v>
      </c>
      <c r="Z24" s="22" t="s">
        <v>85</v>
      </c>
      <c r="AA24" s="22">
        <v>3.9</v>
      </c>
      <c r="AB24" s="22" t="s">
        <v>85</v>
      </c>
      <c r="AC24" s="22" t="s">
        <v>85</v>
      </c>
      <c r="AD24" s="22">
        <v>4.5999999999999996</v>
      </c>
      <c r="AE24" s="34">
        <v>10</v>
      </c>
      <c r="AF24" s="22" t="s">
        <v>85</v>
      </c>
      <c r="AG24" s="22" t="s">
        <v>85</v>
      </c>
      <c r="AH24" s="34">
        <v>19</v>
      </c>
      <c r="AI24" s="22" t="s">
        <v>85</v>
      </c>
      <c r="AJ24" s="22">
        <v>4.2</v>
      </c>
      <c r="AK24" s="22" t="s">
        <v>85</v>
      </c>
      <c r="AL24" s="22" t="s">
        <v>85</v>
      </c>
      <c r="AM24" s="22" t="s">
        <v>85</v>
      </c>
      <c r="AN24" s="22">
        <v>3</v>
      </c>
      <c r="AO24" s="22" t="s">
        <v>85</v>
      </c>
      <c r="AP24" s="22">
        <v>1.5</v>
      </c>
      <c r="AQ24" s="22" t="s">
        <v>85</v>
      </c>
      <c r="AR24" s="22">
        <v>2.7</v>
      </c>
      <c r="AS24" s="22" t="s">
        <v>85</v>
      </c>
    </row>
    <row r="25" spans="1:45" s="25" customFormat="1" x14ac:dyDescent="0.25">
      <c r="A25" s="22"/>
      <c r="B25" s="25" t="s">
        <v>107</v>
      </c>
      <c r="C25" s="25">
        <v>1.2</v>
      </c>
      <c r="D25" s="25">
        <v>1.2</v>
      </c>
      <c r="E25" s="25">
        <v>1.1000000000000001</v>
      </c>
      <c r="F25" s="25">
        <v>1.9</v>
      </c>
      <c r="G25" s="25" t="s">
        <v>56</v>
      </c>
      <c r="H25" s="25">
        <v>1.4</v>
      </c>
      <c r="I25" s="25">
        <v>1.2</v>
      </c>
      <c r="J25" s="25">
        <v>0.7</v>
      </c>
      <c r="K25" s="25">
        <v>0.4</v>
      </c>
      <c r="L25" s="25">
        <v>0.4</v>
      </c>
      <c r="M25" s="23">
        <v>2</v>
      </c>
      <c r="N25" s="25">
        <v>0.5</v>
      </c>
      <c r="O25" s="25">
        <v>0.3</v>
      </c>
      <c r="P25" s="25">
        <v>0.2</v>
      </c>
      <c r="Q25" s="25">
        <v>0.3</v>
      </c>
      <c r="R25" s="25">
        <v>0.4</v>
      </c>
      <c r="S25" s="25">
        <v>0.4</v>
      </c>
      <c r="T25" s="25">
        <v>0.4</v>
      </c>
      <c r="U25" s="25">
        <v>0.3</v>
      </c>
      <c r="V25" s="25">
        <v>1.8</v>
      </c>
      <c r="W25" s="25">
        <v>2.1</v>
      </c>
      <c r="X25" s="25">
        <v>1.1000000000000001</v>
      </c>
      <c r="Y25" s="25">
        <v>1.8</v>
      </c>
      <c r="Z25" s="25">
        <v>1.7</v>
      </c>
      <c r="AA25" s="23">
        <v>2</v>
      </c>
      <c r="AB25" s="23">
        <v>2</v>
      </c>
      <c r="AC25" s="25" t="s">
        <v>56</v>
      </c>
      <c r="AD25" s="25">
        <v>3.9</v>
      </c>
      <c r="AE25" s="25">
        <v>5.7</v>
      </c>
      <c r="AF25" s="25">
        <v>3.3</v>
      </c>
      <c r="AG25" s="25">
        <v>2.7</v>
      </c>
      <c r="AH25" s="25">
        <v>5.9</v>
      </c>
      <c r="AI25" s="25">
        <v>2.2999999999999998</v>
      </c>
      <c r="AJ25" s="25">
        <v>2.2000000000000002</v>
      </c>
      <c r="AK25" s="23">
        <v>2</v>
      </c>
      <c r="AL25" s="25" t="s">
        <v>56</v>
      </c>
      <c r="AM25" s="25">
        <v>0.8</v>
      </c>
      <c r="AN25" s="25">
        <v>0.8</v>
      </c>
      <c r="AO25" s="23">
        <v>1</v>
      </c>
      <c r="AP25" s="25">
        <v>0.6</v>
      </c>
      <c r="AQ25" s="25">
        <v>0.8</v>
      </c>
      <c r="AR25" s="25">
        <v>1.2</v>
      </c>
      <c r="AS25" s="25">
        <v>0.5</v>
      </c>
    </row>
    <row r="26" spans="1:45" s="25" customFormat="1" x14ac:dyDescent="0.25">
      <c r="A26" s="22"/>
      <c r="B26" s="25" t="s">
        <v>57</v>
      </c>
      <c r="C26" s="23">
        <v>0.52</v>
      </c>
      <c r="D26" s="23">
        <v>0.53</v>
      </c>
      <c r="E26" s="23">
        <v>1.37</v>
      </c>
      <c r="F26" s="23">
        <v>2.1800000000000002</v>
      </c>
      <c r="G26" s="23">
        <v>0.8</v>
      </c>
      <c r="H26" s="23">
        <v>4</v>
      </c>
      <c r="I26" s="23">
        <v>0.83</v>
      </c>
      <c r="J26" s="23">
        <v>0.41</v>
      </c>
      <c r="K26" s="23"/>
      <c r="L26" s="23"/>
      <c r="M26" s="23"/>
      <c r="N26" s="23"/>
      <c r="O26" s="23">
        <v>0.17</v>
      </c>
      <c r="P26" s="23"/>
      <c r="Q26" s="23">
        <v>0.15</v>
      </c>
      <c r="R26" s="23"/>
      <c r="S26" s="23"/>
      <c r="T26" s="23"/>
      <c r="U26" s="23">
        <v>0.17</v>
      </c>
      <c r="V26" s="23"/>
      <c r="W26" s="23">
        <v>0.95</v>
      </c>
      <c r="X26" s="23">
        <v>0.57999999999999996</v>
      </c>
      <c r="Y26" s="23"/>
      <c r="Z26" s="23"/>
      <c r="AA26" s="23">
        <v>1.06</v>
      </c>
      <c r="AB26" s="23"/>
      <c r="AC26" s="23"/>
      <c r="AD26" s="23">
        <v>1.68</v>
      </c>
      <c r="AE26" s="23">
        <v>1.88</v>
      </c>
      <c r="AF26" s="23"/>
      <c r="AG26" s="23"/>
      <c r="AH26" s="23">
        <v>2.11</v>
      </c>
      <c r="AI26" s="23"/>
      <c r="AJ26" s="23">
        <v>1.06</v>
      </c>
      <c r="AK26" s="23"/>
      <c r="AL26" s="23"/>
      <c r="AM26" s="23"/>
      <c r="AN26" s="23">
        <v>0.5</v>
      </c>
      <c r="AO26" s="23"/>
      <c r="AP26" s="23">
        <v>0.3</v>
      </c>
      <c r="AQ26" s="23"/>
      <c r="AR26" s="23">
        <v>0.31</v>
      </c>
      <c r="AS26" s="23"/>
    </row>
    <row r="27" spans="1:45" x14ac:dyDescent="0.25">
      <c r="A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s="31" customFormat="1" x14ac:dyDescent="0.25">
      <c r="A28" s="27" t="s">
        <v>62</v>
      </c>
      <c r="B28" s="27" t="s">
        <v>53</v>
      </c>
      <c r="C28" s="27">
        <v>10.1</v>
      </c>
      <c r="D28" s="27">
        <v>45.3</v>
      </c>
      <c r="E28" s="27">
        <v>2019.8</v>
      </c>
      <c r="F28" s="33">
        <v>950</v>
      </c>
      <c r="G28" s="27">
        <v>90.2</v>
      </c>
      <c r="H28" s="27">
        <v>1713.7</v>
      </c>
      <c r="I28" s="27">
        <v>18.7</v>
      </c>
      <c r="J28" s="27">
        <v>34.1</v>
      </c>
      <c r="K28" s="33">
        <v>1</v>
      </c>
      <c r="L28" s="27" t="s">
        <v>85</v>
      </c>
      <c r="M28" s="27" t="s">
        <v>85</v>
      </c>
      <c r="N28" s="27" t="s">
        <v>85</v>
      </c>
      <c r="O28" s="27">
        <v>3.8</v>
      </c>
      <c r="P28" s="27">
        <v>1.4</v>
      </c>
      <c r="Q28" s="27">
        <v>13.7</v>
      </c>
      <c r="R28" s="33">
        <v>2</v>
      </c>
      <c r="S28" s="27">
        <v>1.7</v>
      </c>
      <c r="T28" s="27">
        <v>0.4</v>
      </c>
      <c r="U28" s="27">
        <v>0.3</v>
      </c>
      <c r="V28" s="27" t="s">
        <v>85</v>
      </c>
      <c r="W28" s="27">
        <v>4.0999999999999996</v>
      </c>
      <c r="X28" s="27">
        <v>11.2</v>
      </c>
      <c r="Y28" s="27" t="s">
        <v>85</v>
      </c>
      <c r="Z28" s="27" t="s">
        <v>85</v>
      </c>
      <c r="AA28" s="27">
        <v>3.9</v>
      </c>
      <c r="AB28" s="27" t="s">
        <v>85</v>
      </c>
      <c r="AC28" s="27">
        <v>5.8</v>
      </c>
      <c r="AD28" s="27" t="s">
        <v>85</v>
      </c>
      <c r="AE28" s="27" t="s">
        <v>85</v>
      </c>
      <c r="AF28" s="27" t="s">
        <v>85</v>
      </c>
      <c r="AG28" s="27" t="s">
        <v>85</v>
      </c>
      <c r="AH28" s="27">
        <v>17.3</v>
      </c>
      <c r="AI28" s="27" t="s">
        <v>85</v>
      </c>
      <c r="AJ28" s="27">
        <v>4.3</v>
      </c>
      <c r="AK28" s="27" t="s">
        <v>85</v>
      </c>
      <c r="AL28" s="27" t="s">
        <v>85</v>
      </c>
      <c r="AM28" s="27" t="s">
        <v>85</v>
      </c>
      <c r="AN28" s="27">
        <v>3.3</v>
      </c>
      <c r="AO28" s="27" t="s">
        <v>85</v>
      </c>
      <c r="AP28" s="27" t="s">
        <v>85</v>
      </c>
      <c r="AQ28" s="27" t="s">
        <v>85</v>
      </c>
      <c r="AR28" s="27">
        <v>2.5</v>
      </c>
      <c r="AS28" s="27" t="s">
        <v>85</v>
      </c>
    </row>
    <row r="29" spans="1:45" s="31" customFormat="1" x14ac:dyDescent="0.25">
      <c r="A29" s="27"/>
      <c r="B29" s="31" t="s">
        <v>107</v>
      </c>
      <c r="C29" s="31">
        <v>1.3</v>
      </c>
      <c r="D29" s="31">
        <v>1.3</v>
      </c>
      <c r="E29" s="31">
        <v>1.2</v>
      </c>
      <c r="F29" s="28">
        <v>2</v>
      </c>
      <c r="G29" s="31" t="s">
        <v>56</v>
      </c>
      <c r="H29" s="31">
        <v>1.3</v>
      </c>
      <c r="I29" s="31">
        <v>1.2</v>
      </c>
      <c r="J29" s="31">
        <v>0.7</v>
      </c>
      <c r="K29" s="31">
        <v>0.4</v>
      </c>
      <c r="L29" s="31">
        <v>0.4</v>
      </c>
      <c r="M29" s="31">
        <v>2.1</v>
      </c>
      <c r="N29" s="31">
        <v>0.5</v>
      </c>
      <c r="O29" s="31">
        <v>0.3</v>
      </c>
      <c r="P29" s="31">
        <v>0.2</v>
      </c>
      <c r="Q29" s="31">
        <v>0.3</v>
      </c>
      <c r="R29" s="31">
        <v>0.4</v>
      </c>
      <c r="S29" s="31">
        <v>0.4</v>
      </c>
      <c r="T29" s="31">
        <v>0.4</v>
      </c>
      <c r="U29" s="31">
        <v>0.3</v>
      </c>
      <c r="V29" s="31">
        <v>1.9</v>
      </c>
      <c r="W29" s="31">
        <v>2.2000000000000002</v>
      </c>
      <c r="X29" s="31">
        <v>1.1000000000000001</v>
      </c>
      <c r="Y29" s="31">
        <v>1.8</v>
      </c>
      <c r="Z29" s="31">
        <v>1.8</v>
      </c>
      <c r="AA29" s="31">
        <v>2.1</v>
      </c>
      <c r="AB29" s="31">
        <v>2.2000000000000002</v>
      </c>
      <c r="AC29" s="31" t="s">
        <v>56</v>
      </c>
      <c r="AD29" s="31">
        <v>4.3</v>
      </c>
      <c r="AE29" s="31">
        <v>6.3</v>
      </c>
      <c r="AF29" s="31">
        <v>3.6</v>
      </c>
      <c r="AG29" s="31">
        <v>2.9</v>
      </c>
      <c r="AH29" s="31">
        <v>5.6</v>
      </c>
      <c r="AI29" s="31">
        <v>2.4</v>
      </c>
      <c r="AJ29" s="31">
        <v>2.2000000000000002</v>
      </c>
      <c r="AK29" s="31">
        <v>2.1</v>
      </c>
      <c r="AL29" s="31" t="s">
        <v>56</v>
      </c>
      <c r="AM29" s="31">
        <v>0.9</v>
      </c>
      <c r="AN29" s="31">
        <v>0.8</v>
      </c>
      <c r="AO29" s="31">
        <v>1.1000000000000001</v>
      </c>
      <c r="AP29" s="31">
        <v>0.6</v>
      </c>
      <c r="AQ29" s="31">
        <v>0.8</v>
      </c>
      <c r="AR29" s="31">
        <v>1.2</v>
      </c>
      <c r="AS29" s="31">
        <v>0.5</v>
      </c>
    </row>
    <row r="30" spans="1:45" s="31" customFormat="1" x14ac:dyDescent="0.25">
      <c r="A30" s="27"/>
      <c r="B30" s="31" t="s">
        <v>57</v>
      </c>
      <c r="C30" s="28">
        <v>0.57999999999999996</v>
      </c>
      <c r="D30" s="28">
        <v>0.63</v>
      </c>
      <c r="E30" s="28">
        <v>2.0699999999999998</v>
      </c>
      <c r="F30" s="28">
        <v>2.33</v>
      </c>
      <c r="G30" s="28">
        <v>0.81</v>
      </c>
      <c r="H30" s="28">
        <v>3.7</v>
      </c>
      <c r="I30" s="28">
        <v>0.88</v>
      </c>
      <c r="J30" s="28">
        <v>0.43</v>
      </c>
      <c r="K30" s="28">
        <v>0.25</v>
      </c>
      <c r="L30" s="28"/>
      <c r="M30" s="28"/>
      <c r="N30" s="28"/>
      <c r="O30" s="28">
        <v>0.17</v>
      </c>
      <c r="P30" s="28">
        <v>0.15</v>
      </c>
      <c r="Q30" s="28">
        <v>0.16</v>
      </c>
      <c r="R30" s="28">
        <v>0.14000000000000001</v>
      </c>
      <c r="S30" s="28">
        <v>0.12</v>
      </c>
      <c r="T30" s="28">
        <v>0.16</v>
      </c>
      <c r="U30" s="28">
        <v>0.17</v>
      </c>
      <c r="V30" s="28"/>
      <c r="W30" s="28">
        <v>0.99</v>
      </c>
      <c r="X30" s="28">
        <v>0.6</v>
      </c>
      <c r="Y30" s="28"/>
      <c r="Z30" s="28"/>
      <c r="AA30" s="28">
        <v>1.1000000000000001</v>
      </c>
      <c r="AB30" s="28"/>
      <c r="AC30" s="28">
        <v>0.85</v>
      </c>
      <c r="AD30" s="28"/>
      <c r="AE30" s="28"/>
      <c r="AF30" s="28"/>
      <c r="AG30" s="28"/>
      <c r="AH30" s="28">
        <v>2.04</v>
      </c>
      <c r="AI30" s="28"/>
      <c r="AJ30" s="28">
        <v>1.05</v>
      </c>
      <c r="AK30" s="28"/>
      <c r="AL30" s="28"/>
      <c r="AM30" s="28"/>
      <c r="AN30" s="28">
        <v>0.52</v>
      </c>
      <c r="AO30" s="28"/>
      <c r="AP30" s="28"/>
      <c r="AQ30" s="28"/>
      <c r="AR30" s="28">
        <v>0.32</v>
      </c>
      <c r="AS30" s="28"/>
    </row>
    <row r="31" spans="1:45" x14ac:dyDescent="0.25">
      <c r="A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s="31" customFormat="1" x14ac:dyDescent="0.25">
      <c r="A32" s="27" t="s">
        <v>63</v>
      </c>
      <c r="B32" s="27" t="s">
        <v>53</v>
      </c>
      <c r="C32" s="27">
        <v>10.199999999999999</v>
      </c>
      <c r="D32" s="33">
        <v>35</v>
      </c>
      <c r="E32" s="27">
        <v>1464.9</v>
      </c>
      <c r="F32" s="27">
        <v>1228.2</v>
      </c>
      <c r="G32" s="27">
        <v>104.2</v>
      </c>
      <c r="H32" s="27">
        <v>1423.9</v>
      </c>
      <c r="I32" s="27">
        <v>47.7</v>
      </c>
      <c r="J32" s="27">
        <v>41.5</v>
      </c>
      <c r="K32" s="33">
        <v>1</v>
      </c>
      <c r="L32" s="27" t="s">
        <v>85</v>
      </c>
      <c r="M32" s="27">
        <v>5.3</v>
      </c>
      <c r="N32" s="27" t="s">
        <v>85</v>
      </c>
      <c r="O32" s="27">
        <v>1.8</v>
      </c>
      <c r="P32" s="27" t="s">
        <v>85</v>
      </c>
      <c r="Q32" s="27">
        <v>2.7</v>
      </c>
      <c r="R32" s="27">
        <v>1.4</v>
      </c>
      <c r="S32" s="27">
        <v>0.7</v>
      </c>
      <c r="T32" s="27">
        <v>0.4</v>
      </c>
      <c r="U32" s="27">
        <v>0.6</v>
      </c>
      <c r="V32" s="27" t="s">
        <v>85</v>
      </c>
      <c r="W32" s="27" t="s">
        <v>85</v>
      </c>
      <c r="X32" s="27">
        <v>9.5</v>
      </c>
      <c r="Y32" s="27" t="s">
        <v>85</v>
      </c>
      <c r="Z32" s="27" t="s">
        <v>85</v>
      </c>
      <c r="AA32" s="27" t="s">
        <v>85</v>
      </c>
      <c r="AB32" s="27" t="s">
        <v>85</v>
      </c>
      <c r="AC32" s="27" t="s">
        <v>85</v>
      </c>
      <c r="AD32" s="27">
        <v>4.5999999999999996</v>
      </c>
      <c r="AE32" s="33">
        <v>5</v>
      </c>
      <c r="AF32" s="27" t="s">
        <v>85</v>
      </c>
      <c r="AG32" s="27" t="s">
        <v>85</v>
      </c>
      <c r="AH32" s="27">
        <v>14.3</v>
      </c>
      <c r="AI32" s="27" t="s">
        <v>85</v>
      </c>
      <c r="AJ32" s="27">
        <v>2.9</v>
      </c>
      <c r="AK32" s="27" t="s">
        <v>85</v>
      </c>
      <c r="AL32" s="27" t="s">
        <v>85</v>
      </c>
      <c r="AM32" s="27" t="s">
        <v>85</v>
      </c>
      <c r="AN32" s="33">
        <v>3</v>
      </c>
      <c r="AO32" s="27" t="s">
        <v>85</v>
      </c>
      <c r="AP32" s="27">
        <v>2.7</v>
      </c>
      <c r="AQ32" s="27" t="s">
        <v>85</v>
      </c>
      <c r="AR32" s="27">
        <v>4.0999999999999996</v>
      </c>
      <c r="AS32" s="27">
        <v>0.7</v>
      </c>
    </row>
    <row r="33" spans="1:45" s="31" customFormat="1" x14ac:dyDescent="0.25">
      <c r="A33" s="27"/>
      <c r="B33" s="31" t="s">
        <v>107</v>
      </c>
      <c r="C33" s="31">
        <v>1.3</v>
      </c>
      <c r="D33" s="31">
        <v>1.3</v>
      </c>
      <c r="E33" s="31">
        <v>1.2</v>
      </c>
      <c r="F33" s="31">
        <v>2</v>
      </c>
      <c r="G33" s="31" t="s">
        <v>56</v>
      </c>
      <c r="H33" s="31">
        <v>1.5</v>
      </c>
      <c r="I33" s="31">
        <v>1.3</v>
      </c>
      <c r="J33" s="31">
        <v>0.7</v>
      </c>
      <c r="K33" s="31">
        <v>0.5</v>
      </c>
      <c r="L33" s="31">
        <v>0.5</v>
      </c>
      <c r="M33" s="31">
        <v>2.1</v>
      </c>
      <c r="N33" s="31">
        <v>0.5</v>
      </c>
      <c r="O33" s="31">
        <v>0.4</v>
      </c>
      <c r="P33" s="31">
        <v>0.2</v>
      </c>
      <c r="Q33" s="31">
        <v>0.3</v>
      </c>
      <c r="R33" s="31">
        <v>0.5</v>
      </c>
      <c r="S33" s="31">
        <v>0.5</v>
      </c>
      <c r="T33" s="31">
        <v>0.4</v>
      </c>
      <c r="U33" s="31">
        <v>0.3</v>
      </c>
      <c r="V33" s="28">
        <v>2</v>
      </c>
      <c r="W33" s="31">
        <v>2.2999999999999998</v>
      </c>
      <c r="X33" s="31">
        <v>1.2</v>
      </c>
      <c r="Y33" s="31">
        <v>1.9</v>
      </c>
      <c r="Z33" s="31">
        <v>1.9</v>
      </c>
      <c r="AA33" s="31">
        <v>2.2000000000000002</v>
      </c>
      <c r="AB33" s="31">
        <v>2.2000000000000002</v>
      </c>
      <c r="AC33" s="31" t="s">
        <v>56</v>
      </c>
      <c r="AD33" s="31">
        <v>4.2</v>
      </c>
      <c r="AE33" s="31">
        <v>6.2</v>
      </c>
      <c r="AF33" s="31">
        <v>3.6</v>
      </c>
      <c r="AG33" s="31">
        <v>2.9</v>
      </c>
      <c r="AH33" s="31">
        <v>5.5</v>
      </c>
      <c r="AI33" s="31">
        <v>2.5</v>
      </c>
      <c r="AJ33" s="31">
        <v>2.4</v>
      </c>
      <c r="AK33" s="31">
        <v>2.2000000000000002</v>
      </c>
      <c r="AL33" s="31" t="s">
        <v>56</v>
      </c>
      <c r="AM33" s="31">
        <v>0.9</v>
      </c>
      <c r="AN33" s="31">
        <v>0.9</v>
      </c>
      <c r="AO33" s="31">
        <v>1.1000000000000001</v>
      </c>
      <c r="AP33" s="31">
        <v>0.6</v>
      </c>
      <c r="AQ33" s="31">
        <v>0.9</v>
      </c>
      <c r="AR33" s="31">
        <v>1.3</v>
      </c>
      <c r="AS33" s="31">
        <v>0.5</v>
      </c>
    </row>
    <row r="34" spans="1:45" s="31" customFormat="1" x14ac:dyDescent="0.25">
      <c r="A34" s="27"/>
      <c r="B34" s="31" t="s">
        <v>57</v>
      </c>
      <c r="C34" s="28">
        <v>0.56000000000000005</v>
      </c>
      <c r="D34" s="28">
        <v>0.6</v>
      </c>
      <c r="E34" s="28">
        <v>1.78</v>
      </c>
      <c r="F34" s="28">
        <v>2.54</v>
      </c>
      <c r="G34" s="28">
        <v>0.85</v>
      </c>
      <c r="H34" s="28">
        <v>3.47</v>
      </c>
      <c r="I34" s="28">
        <v>1.04</v>
      </c>
      <c r="J34" s="28">
        <v>0.46</v>
      </c>
      <c r="K34" s="28">
        <v>0.27</v>
      </c>
      <c r="L34" s="28"/>
      <c r="M34" s="28">
        <v>0.78</v>
      </c>
      <c r="N34" s="28"/>
      <c r="O34" s="28">
        <v>0.17</v>
      </c>
      <c r="P34" s="28"/>
      <c r="Q34" s="28">
        <v>0.15</v>
      </c>
      <c r="R34" s="28">
        <v>0.15</v>
      </c>
      <c r="S34" s="28">
        <v>0.12</v>
      </c>
      <c r="T34" s="28">
        <v>0.16</v>
      </c>
      <c r="U34" s="28">
        <v>0.18</v>
      </c>
      <c r="V34" s="28"/>
      <c r="W34" s="28"/>
      <c r="X34" s="28">
        <v>0.62</v>
      </c>
      <c r="Y34" s="28"/>
      <c r="Z34" s="28"/>
      <c r="AA34" s="28"/>
      <c r="AB34" s="28"/>
      <c r="AC34" s="28"/>
      <c r="AD34" s="28">
        <v>1.79</v>
      </c>
      <c r="AE34" s="28">
        <v>2.0299999999999998</v>
      </c>
      <c r="AF34" s="28"/>
      <c r="AG34" s="28"/>
      <c r="AH34" s="28">
        <v>2.06</v>
      </c>
      <c r="AI34" s="28"/>
      <c r="AJ34" s="28">
        <v>1.1200000000000001</v>
      </c>
      <c r="AK34" s="28"/>
      <c r="AL34" s="28"/>
      <c r="AM34" s="28"/>
      <c r="AN34" s="28">
        <v>0.54</v>
      </c>
      <c r="AO34" s="28"/>
      <c r="AP34" s="28">
        <v>0.32</v>
      </c>
      <c r="AQ34" s="28"/>
      <c r="AR34" s="28">
        <v>0.33</v>
      </c>
      <c r="AS34" s="28">
        <v>0.31</v>
      </c>
    </row>
    <row r="36" spans="1:45" x14ac:dyDescent="0.25">
      <c r="C36" s="5"/>
      <c r="D36" s="5"/>
      <c r="E36" s="5"/>
      <c r="F36" s="5"/>
    </row>
    <row r="37" spans="1:45" x14ac:dyDescent="0.25">
      <c r="C37" s="5"/>
      <c r="D37" s="5"/>
      <c r="E37" s="5"/>
      <c r="F37" s="5"/>
    </row>
    <row r="38" spans="1:45" x14ac:dyDescent="0.25">
      <c r="C38" s="5"/>
      <c r="D38" s="5"/>
      <c r="E38" s="5"/>
      <c r="F38" s="5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5"/>
  <sheetViews>
    <sheetView workbookViewId="0">
      <selection activeCell="A24" sqref="A24"/>
    </sheetView>
  </sheetViews>
  <sheetFormatPr defaultColWidth="8.85546875" defaultRowHeight="15" x14ac:dyDescent="0.25"/>
  <cols>
    <col min="1" max="1" width="18.85546875" bestFit="1" customWidth="1"/>
    <col min="2" max="3" width="9.42578125" bestFit="1" customWidth="1"/>
    <col min="4" max="4" width="19.28515625" bestFit="1" customWidth="1"/>
    <col min="5" max="25" width="7.42578125" bestFit="1" customWidth="1"/>
    <col min="27" max="27" width="14.28515625" customWidth="1"/>
    <col min="28" max="28" width="15.42578125" customWidth="1"/>
  </cols>
  <sheetData>
    <row r="1" spans="1:30" x14ac:dyDescent="0.25">
      <c r="A1" t="s">
        <v>64</v>
      </c>
    </row>
    <row r="2" spans="1:30" x14ac:dyDescent="0.25">
      <c r="A2">
        <v>11</v>
      </c>
    </row>
    <row r="4" spans="1:30" x14ac:dyDescent="0.25">
      <c r="A4" t="s">
        <v>1</v>
      </c>
      <c r="B4" t="s">
        <v>65</v>
      </c>
      <c r="C4" t="s">
        <v>2</v>
      </c>
      <c r="D4" t="s">
        <v>3</v>
      </c>
      <c r="E4" t="s">
        <v>66</v>
      </c>
      <c r="F4" t="s">
        <v>6</v>
      </c>
      <c r="G4" t="s">
        <v>67</v>
      </c>
      <c r="H4" t="s">
        <v>10</v>
      </c>
      <c r="I4" t="s">
        <v>68</v>
      </c>
      <c r="J4" t="s">
        <v>69</v>
      </c>
      <c r="K4" t="s">
        <v>4</v>
      </c>
      <c r="L4" t="s">
        <v>70</v>
      </c>
      <c r="M4" t="s">
        <v>71</v>
      </c>
      <c r="N4" t="s">
        <v>72</v>
      </c>
      <c r="O4" t="s">
        <v>73</v>
      </c>
      <c r="P4" t="s">
        <v>74</v>
      </c>
      <c r="Q4" t="s">
        <v>75</v>
      </c>
      <c r="R4" t="s">
        <v>76</v>
      </c>
      <c r="S4" t="s">
        <v>77</v>
      </c>
      <c r="T4" t="s">
        <v>78</v>
      </c>
      <c r="U4" t="s">
        <v>79</v>
      </c>
      <c r="V4" t="s">
        <v>80</v>
      </c>
      <c r="W4" t="s">
        <v>81</v>
      </c>
      <c r="X4" t="s">
        <v>82</v>
      </c>
      <c r="Y4" t="s">
        <v>83</v>
      </c>
      <c r="AA4" t="s">
        <v>110</v>
      </c>
      <c r="AB4" t="s">
        <v>111</v>
      </c>
      <c r="AC4" t="s">
        <v>113</v>
      </c>
      <c r="AD4" t="s">
        <v>114</v>
      </c>
    </row>
    <row r="5" spans="1:30" x14ac:dyDescent="0.25">
      <c r="B5" t="s">
        <v>84</v>
      </c>
      <c r="C5" t="s">
        <v>50</v>
      </c>
      <c r="E5" t="s">
        <v>51</v>
      </c>
      <c r="F5" t="s">
        <v>51</v>
      </c>
      <c r="G5" t="s">
        <v>51</v>
      </c>
      <c r="H5" t="s">
        <v>51</v>
      </c>
      <c r="I5" t="s">
        <v>51</v>
      </c>
      <c r="J5" t="s">
        <v>51</v>
      </c>
      <c r="K5" t="s">
        <v>51</v>
      </c>
      <c r="L5" t="s">
        <v>51</v>
      </c>
      <c r="M5" t="s">
        <v>51</v>
      </c>
      <c r="N5" t="s">
        <v>51</v>
      </c>
      <c r="O5" t="s">
        <v>51</v>
      </c>
      <c r="P5" t="s">
        <v>51</v>
      </c>
      <c r="Q5" t="s">
        <v>51</v>
      </c>
      <c r="R5" t="s">
        <v>51</v>
      </c>
      <c r="S5" t="s">
        <v>51</v>
      </c>
      <c r="T5" t="s">
        <v>51</v>
      </c>
      <c r="U5" t="s">
        <v>51</v>
      </c>
      <c r="V5" t="s">
        <v>51</v>
      </c>
      <c r="W5" t="s">
        <v>51</v>
      </c>
      <c r="X5" t="s">
        <v>51</v>
      </c>
      <c r="Y5" t="s">
        <v>51</v>
      </c>
      <c r="AB5" t="s">
        <v>112</v>
      </c>
    </row>
    <row r="6" spans="1:30" x14ac:dyDescent="0.25">
      <c r="B6" t="s">
        <v>51</v>
      </c>
      <c r="C6" t="s">
        <v>51</v>
      </c>
    </row>
    <row r="8" spans="1:30" s="31" customFormat="1" x14ac:dyDescent="0.25">
      <c r="A8" s="27" t="s">
        <v>63</v>
      </c>
      <c r="B8" s="28">
        <v>13.112769820455838</v>
      </c>
      <c r="C8" s="29">
        <f t="shared" ref="C8:C28" si="0">SUM(E8:Y8)+B8</f>
        <v>100.50376982045583</v>
      </c>
      <c r="D8" s="27" t="s">
        <v>53</v>
      </c>
      <c r="E8" s="27">
        <v>35.917000000000002</v>
      </c>
      <c r="F8" s="27">
        <v>5.7000000000000002E-2</v>
      </c>
      <c r="G8" s="27">
        <v>2.9860000000000002</v>
      </c>
      <c r="H8" s="27">
        <v>9.8659999999999997</v>
      </c>
      <c r="I8" s="27">
        <v>0.159</v>
      </c>
      <c r="J8" s="27">
        <v>35.823</v>
      </c>
      <c r="K8" s="30">
        <v>1.36</v>
      </c>
      <c r="L8" s="27" t="s">
        <v>85</v>
      </c>
      <c r="M8" s="27">
        <v>4.0000000000000001E-3</v>
      </c>
      <c r="N8" s="27" t="s">
        <v>85</v>
      </c>
      <c r="O8" s="30">
        <v>0.47</v>
      </c>
      <c r="P8" s="27">
        <v>8.9999999999999993E-3</v>
      </c>
      <c r="Q8" s="27">
        <v>0.51800000000000002</v>
      </c>
      <c r="R8" s="27">
        <v>4.0000000000000001E-3</v>
      </c>
      <c r="S8" s="27" t="s">
        <v>85</v>
      </c>
      <c r="T8" s="27" t="s">
        <v>85</v>
      </c>
      <c r="U8" s="27">
        <v>0.20499999999999999</v>
      </c>
      <c r="V8" s="27">
        <v>3.0000000000000001E-3</v>
      </c>
      <c r="W8" s="27">
        <v>8.0000000000000002E-3</v>
      </c>
      <c r="X8" s="27">
        <v>2E-3</v>
      </c>
      <c r="Y8" s="27" t="s">
        <v>85</v>
      </c>
      <c r="AA8" s="31">
        <f>(J8/40.3044+0.9*H8/71.8464)/(E8/60.085)</f>
        <v>1.6936281471558541</v>
      </c>
      <c r="AB8" s="31">
        <f>(J8/40.3044)/(J8/40.3044+0.9*H8/71.8464)</f>
        <v>0.87792504953419748</v>
      </c>
      <c r="AC8" s="31">
        <f>6842*Q8</f>
        <v>3544.1559999999999</v>
      </c>
      <c r="AD8" s="31">
        <f>7858*U8</f>
        <v>1610.8899999999999</v>
      </c>
    </row>
    <row r="9" spans="1:30" s="31" customFormat="1" x14ac:dyDescent="0.25">
      <c r="A9" s="27"/>
      <c r="B9" s="28"/>
      <c r="C9" s="29"/>
      <c r="D9" s="31" t="s">
        <v>55</v>
      </c>
      <c r="E9" s="29">
        <v>67.387</v>
      </c>
      <c r="F9" s="29">
        <v>30.75</v>
      </c>
      <c r="G9" s="29">
        <v>67.213999999999999</v>
      </c>
      <c r="H9" s="29">
        <v>28.61</v>
      </c>
      <c r="I9" s="29">
        <v>25.731000000000002</v>
      </c>
      <c r="J9" s="29">
        <v>73.554000000000002</v>
      </c>
      <c r="K9" s="29">
        <v>24.405999999999999</v>
      </c>
      <c r="L9" s="29">
        <v>85.727999999999994</v>
      </c>
      <c r="M9" s="29">
        <v>21.46</v>
      </c>
      <c r="N9" s="29">
        <v>7.7789999999999999</v>
      </c>
      <c r="O9" s="29">
        <v>21.495000000000001</v>
      </c>
      <c r="P9" s="29">
        <v>20.361999999999998</v>
      </c>
      <c r="Q9" s="29">
        <v>27.353000000000002</v>
      </c>
      <c r="R9" s="29">
        <v>48.478999999999999</v>
      </c>
      <c r="S9" s="29">
        <v>20.294</v>
      </c>
      <c r="T9" s="29">
        <v>39.265999999999998</v>
      </c>
      <c r="U9" s="29">
        <v>13.557</v>
      </c>
      <c r="V9" s="29">
        <v>10.707000000000001</v>
      </c>
      <c r="W9" s="29">
        <v>7.6239999999999997</v>
      </c>
      <c r="X9" s="29">
        <v>14.84</v>
      </c>
      <c r="Y9" s="29">
        <v>25.742999999999999</v>
      </c>
    </row>
    <row r="10" spans="1:30" s="31" customFormat="1" x14ac:dyDescent="0.25">
      <c r="A10" s="27"/>
      <c r="B10" s="28"/>
      <c r="C10" s="29"/>
      <c r="D10" s="31" t="s">
        <v>57</v>
      </c>
      <c r="E10" s="32">
        <v>3.9399999999999998E-2</v>
      </c>
      <c r="F10" s="32">
        <v>1.8E-3</v>
      </c>
      <c r="G10" s="32">
        <v>1.14E-2</v>
      </c>
      <c r="H10" s="32">
        <v>1.11E-2</v>
      </c>
      <c r="I10" s="32">
        <v>2E-3</v>
      </c>
      <c r="J10" s="32">
        <v>4.1000000000000002E-2</v>
      </c>
      <c r="K10" s="32">
        <v>4.7000000000000002E-3</v>
      </c>
      <c r="L10" s="32"/>
      <c r="M10" s="32">
        <v>1.1000000000000001E-3</v>
      </c>
      <c r="N10" s="32"/>
      <c r="O10" s="32">
        <v>3.3999999999999998E-3</v>
      </c>
      <c r="P10" s="32">
        <v>1.1000000000000001E-3</v>
      </c>
      <c r="Q10" s="32">
        <v>3.3E-3</v>
      </c>
      <c r="R10" s="32">
        <v>2.5999999999999999E-3</v>
      </c>
      <c r="S10" s="32"/>
      <c r="T10" s="32"/>
      <c r="U10" s="32">
        <v>2E-3</v>
      </c>
      <c r="V10" s="32">
        <v>6.9999999999999999E-4</v>
      </c>
      <c r="W10" s="32">
        <v>5.0000000000000001E-4</v>
      </c>
      <c r="X10" s="32">
        <v>6.9999999999999999E-4</v>
      </c>
      <c r="Y10" s="32"/>
    </row>
    <row r="11" spans="1:30" x14ac:dyDescent="0.25">
      <c r="A11" s="5"/>
      <c r="B11" s="4"/>
      <c r="C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0" s="31" customFormat="1" x14ac:dyDescent="0.25">
      <c r="A12" s="27" t="s">
        <v>58</v>
      </c>
      <c r="B12" s="28">
        <v>10.529830810329466</v>
      </c>
      <c r="C12" s="29">
        <f t="shared" si="0"/>
        <v>99.907830810329457</v>
      </c>
      <c r="D12" s="27" t="s">
        <v>53</v>
      </c>
      <c r="E12" s="27">
        <v>40.991</v>
      </c>
      <c r="F12" s="27">
        <v>5.8999999999999997E-2</v>
      </c>
      <c r="G12" s="27">
        <v>3.238</v>
      </c>
      <c r="H12" s="27">
        <v>7.1319999999999997</v>
      </c>
      <c r="I12" s="27">
        <v>0.113</v>
      </c>
      <c r="J12" s="27">
        <v>32.872999999999998</v>
      </c>
      <c r="K12" s="27">
        <v>4.0010000000000003</v>
      </c>
      <c r="L12" s="27">
        <v>0.18099999999999999</v>
      </c>
      <c r="M12" s="27">
        <v>0.19800000000000001</v>
      </c>
      <c r="N12" s="27">
        <v>1E-3</v>
      </c>
      <c r="O12" s="27">
        <v>5.6000000000000001E-2</v>
      </c>
      <c r="P12" s="30">
        <v>0.01</v>
      </c>
      <c r="Q12" s="27">
        <v>0.28199999999999997</v>
      </c>
      <c r="R12" s="27">
        <v>8.9999999999999993E-3</v>
      </c>
      <c r="S12" s="27" t="s">
        <v>85</v>
      </c>
      <c r="T12" s="27">
        <v>2E-3</v>
      </c>
      <c r="U12" s="27">
        <v>0.221</v>
      </c>
      <c r="V12" s="27" t="s">
        <v>85</v>
      </c>
      <c r="W12" s="27">
        <v>5.0000000000000001E-3</v>
      </c>
      <c r="X12" s="27">
        <v>6.0000000000000001E-3</v>
      </c>
      <c r="Y12" s="27" t="s">
        <v>85</v>
      </c>
      <c r="AA12" s="31">
        <f>(J12/40.3044+0.9*H12/71.8464)/(E12/60.085)</f>
        <v>1.3264971784866328</v>
      </c>
      <c r="AB12" s="31">
        <f>(J12/40.3044)/(J12/40.3044+0.9*H12/71.8464)</f>
        <v>0.90127661140987003</v>
      </c>
      <c r="AC12" s="31">
        <f>6842*Q12</f>
        <v>1929.4439999999997</v>
      </c>
      <c r="AD12" s="31">
        <f>7858*U12</f>
        <v>1736.6179999999999</v>
      </c>
    </row>
    <row r="13" spans="1:30" s="31" customFormat="1" x14ac:dyDescent="0.25">
      <c r="A13" s="27"/>
      <c r="B13" s="28"/>
      <c r="C13" s="29"/>
      <c r="D13" s="31" t="s">
        <v>55</v>
      </c>
      <c r="E13" s="29">
        <v>67.759</v>
      </c>
      <c r="F13" s="29">
        <v>30.782</v>
      </c>
      <c r="G13" s="29">
        <v>66.447999999999993</v>
      </c>
      <c r="H13" s="29">
        <v>28.437000000000001</v>
      </c>
      <c r="I13" s="29">
        <v>25.27</v>
      </c>
      <c r="J13" s="29">
        <v>72.418000000000006</v>
      </c>
      <c r="K13" s="29">
        <v>26.838999999999999</v>
      </c>
      <c r="L13" s="29">
        <v>83.492999999999995</v>
      </c>
      <c r="M13" s="29">
        <v>22.321999999999999</v>
      </c>
      <c r="N13" s="29">
        <v>10.178000000000001</v>
      </c>
      <c r="O13" s="29">
        <v>21.504000000000001</v>
      </c>
      <c r="P13" s="29">
        <v>20.678000000000001</v>
      </c>
      <c r="Q13" s="29">
        <v>26.771999999999998</v>
      </c>
      <c r="R13" s="29">
        <v>50.052</v>
      </c>
      <c r="S13" s="29">
        <v>20.126000000000001</v>
      </c>
      <c r="T13" s="29">
        <v>39.554000000000002</v>
      </c>
      <c r="U13" s="29">
        <v>13.173999999999999</v>
      </c>
      <c r="V13" s="29">
        <v>10.647</v>
      </c>
      <c r="W13" s="29">
        <v>7.4779999999999998</v>
      </c>
      <c r="X13" s="29">
        <v>14.488</v>
      </c>
      <c r="Y13" s="29">
        <v>25.576000000000001</v>
      </c>
    </row>
    <row r="14" spans="1:30" s="31" customFormat="1" x14ac:dyDescent="0.25">
      <c r="A14" s="27"/>
      <c r="B14" s="28"/>
      <c r="C14" s="29"/>
      <c r="D14" s="31" t="s">
        <v>57</v>
      </c>
      <c r="E14" s="32">
        <v>4.2000000000000003E-2</v>
      </c>
      <c r="F14" s="32">
        <v>1.8E-3</v>
      </c>
      <c r="G14" s="32">
        <v>1.18E-2</v>
      </c>
      <c r="H14" s="32">
        <v>9.5999999999999992E-3</v>
      </c>
      <c r="I14" s="32">
        <v>1.8E-3</v>
      </c>
      <c r="J14" s="32">
        <v>3.9199999999999999E-2</v>
      </c>
      <c r="K14" s="32">
        <v>7.9000000000000008E-3</v>
      </c>
      <c r="L14" s="32">
        <v>5.4000000000000003E-3</v>
      </c>
      <c r="M14" s="32">
        <v>2.3E-3</v>
      </c>
      <c r="N14" s="32">
        <v>4.0000000000000002E-4</v>
      </c>
      <c r="O14" s="32">
        <v>1.5E-3</v>
      </c>
      <c r="P14" s="32">
        <v>1.1000000000000001E-3</v>
      </c>
      <c r="Q14" s="32">
        <v>2.5999999999999999E-3</v>
      </c>
      <c r="R14" s="32">
        <v>2.7000000000000001E-3</v>
      </c>
      <c r="S14" s="32"/>
      <c r="T14" s="32">
        <v>2E-3</v>
      </c>
      <c r="U14" s="32">
        <v>2.0999999999999999E-3</v>
      </c>
      <c r="V14" s="32"/>
      <c r="W14" s="32">
        <v>5.0000000000000001E-4</v>
      </c>
      <c r="X14" s="32">
        <v>6.9999999999999999E-4</v>
      </c>
      <c r="Y14" s="32"/>
    </row>
    <row r="15" spans="1:30" x14ac:dyDescent="0.25">
      <c r="A15" s="5"/>
      <c r="B15" s="4"/>
      <c r="C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30" s="31" customFormat="1" x14ac:dyDescent="0.25">
      <c r="A16" s="27" t="s">
        <v>62</v>
      </c>
      <c r="B16" s="28">
        <v>12.048440065681405</v>
      </c>
      <c r="C16" s="29">
        <f t="shared" si="0"/>
        <v>99.943440065681401</v>
      </c>
      <c r="D16" s="27" t="s">
        <v>53</v>
      </c>
      <c r="E16" s="30">
        <v>39.83</v>
      </c>
      <c r="F16" s="30">
        <v>0.04</v>
      </c>
      <c r="G16" s="27">
        <v>1.8979999999999999</v>
      </c>
      <c r="H16" s="27">
        <v>7.2080000000000002</v>
      </c>
      <c r="I16" s="27">
        <v>0.114</v>
      </c>
      <c r="J16" s="27">
        <v>34.718000000000004</v>
      </c>
      <c r="K16" s="27">
        <v>3.2989999999999999</v>
      </c>
      <c r="L16" s="27">
        <v>8.9999999999999993E-3</v>
      </c>
      <c r="M16" s="27">
        <v>2.9000000000000001E-2</v>
      </c>
      <c r="N16" s="27">
        <v>3.0000000000000001E-3</v>
      </c>
      <c r="O16" s="27">
        <v>0.11700000000000001</v>
      </c>
      <c r="P16" s="27">
        <v>1.0999999999999999E-2</v>
      </c>
      <c r="Q16" s="27">
        <v>0.375</v>
      </c>
      <c r="R16" s="27">
        <v>3.0000000000000001E-3</v>
      </c>
      <c r="S16" s="27" t="s">
        <v>85</v>
      </c>
      <c r="T16" s="27" t="s">
        <v>85</v>
      </c>
      <c r="U16" s="27">
        <v>0.23200000000000001</v>
      </c>
      <c r="V16" s="27" t="s">
        <v>85</v>
      </c>
      <c r="W16" s="27">
        <v>6.0000000000000001E-3</v>
      </c>
      <c r="X16" s="27">
        <v>3.0000000000000001E-3</v>
      </c>
      <c r="Y16" s="27" t="s">
        <v>85</v>
      </c>
      <c r="AA16" s="31">
        <f>(J16/40.3044+0.9*H16/71.8464)/(E16/60.085)</f>
        <v>1.4356549843487179</v>
      </c>
      <c r="AB16" s="31">
        <f>(J16/40.3044)/(J16/40.3044+0.9*H16/71.8464)</f>
        <v>0.90512365371081682</v>
      </c>
      <c r="AC16" s="31">
        <f>6842*Q16</f>
        <v>2565.75</v>
      </c>
      <c r="AD16" s="31">
        <f>7858*U16</f>
        <v>1823.056</v>
      </c>
    </row>
    <row r="17" spans="1:30" s="31" customFormat="1" x14ac:dyDescent="0.25">
      <c r="A17" s="27"/>
      <c r="B17" s="28"/>
      <c r="C17" s="29"/>
      <c r="D17" s="31" t="s">
        <v>55</v>
      </c>
      <c r="E17" s="29">
        <v>67.221000000000004</v>
      </c>
      <c r="F17" s="29">
        <v>30.899000000000001</v>
      </c>
      <c r="G17" s="29">
        <v>67.244</v>
      </c>
      <c r="H17" s="29">
        <v>28.032</v>
      </c>
      <c r="I17" s="29">
        <v>25.876000000000001</v>
      </c>
      <c r="J17" s="29">
        <v>72.847999999999999</v>
      </c>
      <c r="K17" s="29">
        <v>26.081</v>
      </c>
      <c r="L17" s="29">
        <v>83.738</v>
      </c>
      <c r="M17" s="29">
        <v>22.138000000000002</v>
      </c>
      <c r="N17" s="29">
        <v>9.5519999999999996</v>
      </c>
      <c r="O17" s="29">
        <v>20.69</v>
      </c>
      <c r="P17" s="29">
        <v>20.343</v>
      </c>
      <c r="Q17" s="29">
        <v>26.609000000000002</v>
      </c>
      <c r="R17" s="29">
        <v>50.79</v>
      </c>
      <c r="S17" s="29">
        <v>19.689</v>
      </c>
      <c r="T17" s="29">
        <v>39.106999999999999</v>
      </c>
      <c r="U17" s="29">
        <v>13.117000000000001</v>
      </c>
      <c r="V17" s="29">
        <v>10.49</v>
      </c>
      <c r="W17" s="29">
        <v>7.3529999999999998</v>
      </c>
      <c r="X17" s="29">
        <v>14.491</v>
      </c>
      <c r="Y17" s="29">
        <v>25.512</v>
      </c>
    </row>
    <row r="18" spans="1:30" s="31" customFormat="1" x14ac:dyDescent="0.25">
      <c r="A18" s="27"/>
      <c r="B18" s="28"/>
      <c r="C18" s="29"/>
      <c r="D18" s="31" t="s">
        <v>57</v>
      </c>
      <c r="E18" s="32">
        <v>4.1399999999999999E-2</v>
      </c>
      <c r="F18" s="32">
        <v>1.6999999999999999E-3</v>
      </c>
      <c r="G18" s="32">
        <v>9.1999999999999998E-3</v>
      </c>
      <c r="H18" s="32">
        <v>9.5999999999999992E-3</v>
      </c>
      <c r="I18" s="32">
        <v>1.8E-3</v>
      </c>
      <c r="J18" s="32">
        <v>4.0300000000000002E-2</v>
      </c>
      <c r="K18" s="32">
        <v>7.1999999999999998E-3</v>
      </c>
      <c r="L18" s="32">
        <v>4.5999999999999999E-3</v>
      </c>
      <c r="M18" s="32">
        <v>1.2999999999999999E-3</v>
      </c>
      <c r="N18" s="32">
        <v>5.0000000000000001E-4</v>
      </c>
      <c r="O18" s="32">
        <v>1.9E-3</v>
      </c>
      <c r="P18" s="32">
        <v>1.1000000000000001E-3</v>
      </c>
      <c r="Q18" s="32">
        <v>2.8999999999999998E-3</v>
      </c>
      <c r="R18" s="32">
        <v>2.7000000000000001E-3</v>
      </c>
      <c r="S18" s="32"/>
      <c r="T18" s="32"/>
      <c r="U18" s="32">
        <v>2.0999999999999999E-3</v>
      </c>
      <c r="V18" s="32"/>
      <c r="W18" s="32">
        <v>5.0000000000000001E-4</v>
      </c>
      <c r="X18" s="32">
        <v>6.9999999999999999E-4</v>
      </c>
      <c r="Y18" s="32"/>
    </row>
    <row r="19" spans="1:30" x14ac:dyDescent="0.25">
      <c r="A19" s="5"/>
      <c r="B19" s="4"/>
      <c r="C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0" s="25" customFormat="1" x14ac:dyDescent="0.25">
      <c r="A20" s="22" t="s">
        <v>60</v>
      </c>
      <c r="B20" s="23">
        <v>15.679925994449558</v>
      </c>
      <c r="C20" s="24">
        <f t="shared" si="0"/>
        <v>99.817925994449567</v>
      </c>
      <c r="D20" s="22" t="s">
        <v>53</v>
      </c>
      <c r="E20" s="22">
        <v>33.796999999999997</v>
      </c>
      <c r="F20" s="22">
        <v>2E-3</v>
      </c>
      <c r="G20" s="22">
        <v>0.45600000000000002</v>
      </c>
      <c r="H20" s="22">
        <v>8.0340000000000007</v>
      </c>
      <c r="I20" s="22">
        <v>0.11799999999999999</v>
      </c>
      <c r="J20" s="22">
        <v>40.606999999999999</v>
      </c>
      <c r="K20" s="22">
        <v>0.374</v>
      </c>
      <c r="L20" s="22" t="s">
        <v>85</v>
      </c>
      <c r="M20" s="22" t="s">
        <v>85</v>
      </c>
      <c r="N20" s="22" t="s">
        <v>85</v>
      </c>
      <c r="O20" s="22">
        <v>2.1999999999999999E-2</v>
      </c>
      <c r="P20" s="22">
        <v>3.0000000000000001E-3</v>
      </c>
      <c r="Q20" s="22">
        <v>0.41699999999999998</v>
      </c>
      <c r="R20" s="22" t="s">
        <v>85</v>
      </c>
      <c r="S20" s="22" t="s">
        <v>85</v>
      </c>
      <c r="T20" s="22" t="s">
        <v>85</v>
      </c>
      <c r="U20" s="22">
        <v>0.29799999999999999</v>
      </c>
      <c r="V20" s="22" t="s">
        <v>85</v>
      </c>
      <c r="W20" s="22">
        <v>5.0000000000000001E-3</v>
      </c>
      <c r="X20" s="22">
        <v>5.0000000000000001E-3</v>
      </c>
      <c r="Y20" s="22" t="s">
        <v>85</v>
      </c>
      <c r="AA20" s="31">
        <f>(J20/40.3044+0.9*H20/71.8464)/(E20/60.085)</f>
        <v>1.9700874732369866</v>
      </c>
      <c r="AB20" s="31">
        <f>(J20/40.3044)/(J20/40.3044+0.9*H20/71.8464)</f>
        <v>0.90918204274647818</v>
      </c>
      <c r="AC20" s="31">
        <f>6842*Q20</f>
        <v>2853.114</v>
      </c>
      <c r="AD20" s="31">
        <f>7858*U20</f>
        <v>2341.6839999999997</v>
      </c>
    </row>
    <row r="21" spans="1:30" s="25" customFormat="1" x14ac:dyDescent="0.25">
      <c r="A21" s="22"/>
      <c r="B21" s="23"/>
      <c r="C21" s="24"/>
      <c r="D21" s="25" t="s">
        <v>55</v>
      </c>
      <c r="E21" s="24">
        <v>65.799000000000007</v>
      </c>
      <c r="F21" s="24">
        <v>30.353999999999999</v>
      </c>
      <c r="G21" s="24">
        <v>66.262</v>
      </c>
      <c r="H21" s="24">
        <v>27.452999999999999</v>
      </c>
      <c r="I21" s="24">
        <v>24.472999999999999</v>
      </c>
      <c r="J21" s="24">
        <v>74.891999999999996</v>
      </c>
      <c r="K21" s="24">
        <v>23.210999999999999</v>
      </c>
      <c r="L21" s="24">
        <v>87.367999999999995</v>
      </c>
      <c r="M21" s="24">
        <v>22.158999999999999</v>
      </c>
      <c r="N21" s="24">
        <v>4.55</v>
      </c>
      <c r="O21" s="24">
        <v>20.712</v>
      </c>
      <c r="P21" s="24">
        <v>20.088999999999999</v>
      </c>
      <c r="Q21" s="24">
        <v>26.259</v>
      </c>
      <c r="R21" s="24">
        <v>48.171999999999997</v>
      </c>
      <c r="S21" s="24">
        <v>18.699000000000002</v>
      </c>
      <c r="T21" s="24">
        <v>38.712000000000003</v>
      </c>
      <c r="U21" s="24">
        <v>13.073</v>
      </c>
      <c r="V21" s="24">
        <v>10.295</v>
      </c>
      <c r="W21" s="24">
        <v>7.2910000000000004</v>
      </c>
      <c r="X21" s="24">
        <v>14.351000000000001</v>
      </c>
      <c r="Y21" s="24">
        <v>25.113</v>
      </c>
    </row>
    <row r="22" spans="1:30" s="25" customFormat="1" x14ac:dyDescent="0.25">
      <c r="A22" s="22"/>
      <c r="B22" s="23"/>
      <c r="C22" s="24"/>
      <c r="D22" s="25" t="s">
        <v>57</v>
      </c>
      <c r="E22" s="26">
        <v>3.8199999999999998E-2</v>
      </c>
      <c r="F22" s="26">
        <v>1.5E-3</v>
      </c>
      <c r="G22" s="26">
        <v>5.1000000000000004E-3</v>
      </c>
      <c r="H22" s="26">
        <v>9.9000000000000008E-3</v>
      </c>
      <c r="I22" s="26">
        <v>1.8E-3</v>
      </c>
      <c r="J22" s="26">
        <v>4.3499999999999997E-2</v>
      </c>
      <c r="K22" s="26">
        <v>2.5999999999999999E-3</v>
      </c>
      <c r="L22" s="26"/>
      <c r="M22" s="26"/>
      <c r="N22" s="26"/>
      <c r="O22" s="26">
        <v>1.1000000000000001E-3</v>
      </c>
      <c r="P22" s="26">
        <v>1E-3</v>
      </c>
      <c r="Q22" s="26">
        <v>2.8999999999999998E-3</v>
      </c>
      <c r="R22" s="26"/>
      <c r="S22" s="26"/>
      <c r="T22" s="26"/>
      <c r="U22" s="26">
        <v>2.3E-3</v>
      </c>
      <c r="V22" s="26"/>
      <c r="W22" s="26">
        <v>5.0000000000000001E-4</v>
      </c>
      <c r="X22" s="26">
        <v>6.9999999999999999E-4</v>
      </c>
      <c r="Y22" s="26"/>
    </row>
    <row r="23" spans="1:30" x14ac:dyDescent="0.25">
      <c r="A23" s="5"/>
      <c r="B23" s="4"/>
      <c r="C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0" s="25" customFormat="1" x14ac:dyDescent="0.25">
      <c r="A24" s="22" t="s">
        <v>61</v>
      </c>
      <c r="B24" s="23">
        <v>16.165525454004015</v>
      </c>
      <c r="C24" s="24">
        <f t="shared" si="0"/>
        <v>100.03552545400402</v>
      </c>
      <c r="D24" s="22" t="s">
        <v>53</v>
      </c>
      <c r="E24" s="22">
        <v>33.505000000000003</v>
      </c>
      <c r="F24" s="22">
        <v>2E-3</v>
      </c>
      <c r="G24" s="22">
        <v>0.31</v>
      </c>
      <c r="H24" s="22">
        <v>8.0250000000000004</v>
      </c>
      <c r="I24" s="22">
        <v>0.122</v>
      </c>
      <c r="J24" s="22">
        <v>40.840000000000003</v>
      </c>
      <c r="K24" s="22">
        <v>0.42299999999999999</v>
      </c>
      <c r="L24" s="22" t="s">
        <v>85</v>
      </c>
      <c r="M24" s="22">
        <v>2E-3</v>
      </c>
      <c r="N24" s="22" t="s">
        <v>85</v>
      </c>
      <c r="O24" s="22">
        <v>2.4E-2</v>
      </c>
      <c r="P24" s="22">
        <v>3.0000000000000001E-3</v>
      </c>
      <c r="Q24" s="22">
        <v>0.30499999999999999</v>
      </c>
      <c r="R24" s="22" t="s">
        <v>85</v>
      </c>
      <c r="S24" s="22" t="s">
        <v>85</v>
      </c>
      <c r="T24" s="22">
        <v>2E-3</v>
      </c>
      <c r="U24" s="22">
        <v>0.29699999999999999</v>
      </c>
      <c r="V24" s="22" t="s">
        <v>85</v>
      </c>
      <c r="W24" s="22">
        <v>4.0000000000000001E-3</v>
      </c>
      <c r="X24" s="22">
        <v>6.0000000000000001E-3</v>
      </c>
      <c r="Y24" s="22" t="s">
        <v>85</v>
      </c>
      <c r="AA24" s="31">
        <f>(J24/40.3044+0.9*H24/71.8464)/(E24/60.085)</f>
        <v>1.9974219996188867</v>
      </c>
      <c r="AB24" s="31">
        <f>(J24/40.3044)/(J24/40.3044+0.9*H24/71.8464)</f>
        <v>0.90974544006800995</v>
      </c>
      <c r="AC24" s="31">
        <f>6842*Q24</f>
        <v>2086.81</v>
      </c>
      <c r="AD24" s="31">
        <f>7858*U24</f>
        <v>2333.826</v>
      </c>
    </row>
    <row r="25" spans="1:30" s="25" customFormat="1" x14ac:dyDescent="0.25">
      <c r="A25" s="22"/>
      <c r="B25" s="23"/>
      <c r="C25" s="24"/>
      <c r="D25" s="25" t="s">
        <v>55</v>
      </c>
      <c r="E25" s="24">
        <v>65.462000000000003</v>
      </c>
      <c r="F25" s="24">
        <v>30.106000000000002</v>
      </c>
      <c r="G25" s="24">
        <v>66.453999999999994</v>
      </c>
      <c r="H25" s="24">
        <v>27.545000000000002</v>
      </c>
      <c r="I25" s="24">
        <v>24.763999999999999</v>
      </c>
      <c r="J25" s="24">
        <v>74.412999999999997</v>
      </c>
      <c r="K25" s="24">
        <v>23.126000000000001</v>
      </c>
      <c r="L25" s="24">
        <v>87.158000000000001</v>
      </c>
      <c r="M25" s="24">
        <v>21.385000000000002</v>
      </c>
      <c r="N25" s="24">
        <v>10.119</v>
      </c>
      <c r="O25" s="24">
        <v>21.024000000000001</v>
      </c>
      <c r="P25" s="24">
        <v>19.791</v>
      </c>
      <c r="Q25" s="24">
        <v>26.518999999999998</v>
      </c>
      <c r="R25" s="24">
        <v>48.067999999999998</v>
      </c>
      <c r="S25" s="24">
        <v>19.829999999999998</v>
      </c>
      <c r="T25" s="24">
        <v>38.292000000000002</v>
      </c>
      <c r="U25" s="24">
        <v>12.804</v>
      </c>
      <c r="V25" s="24">
        <v>10.228999999999999</v>
      </c>
      <c r="W25" s="24">
        <v>7.2629999999999999</v>
      </c>
      <c r="X25" s="24">
        <v>14.22</v>
      </c>
      <c r="Y25" s="24">
        <v>25.042000000000002</v>
      </c>
    </row>
    <row r="26" spans="1:30" s="25" customFormat="1" x14ac:dyDescent="0.25">
      <c r="A26" s="22"/>
      <c r="B26" s="23"/>
      <c r="C26" s="24"/>
      <c r="D26" s="25" t="s">
        <v>57</v>
      </c>
      <c r="E26" s="26">
        <v>3.7999999999999999E-2</v>
      </c>
      <c r="F26" s="26">
        <v>1.5E-3</v>
      </c>
      <c r="G26" s="26">
        <v>4.4999999999999997E-3</v>
      </c>
      <c r="H26" s="26">
        <v>9.9000000000000008E-3</v>
      </c>
      <c r="I26" s="26">
        <v>1.8E-3</v>
      </c>
      <c r="J26" s="26">
        <v>4.36E-2</v>
      </c>
      <c r="K26" s="26">
        <v>2.7000000000000001E-3</v>
      </c>
      <c r="L26" s="26"/>
      <c r="M26" s="26">
        <v>1E-3</v>
      </c>
      <c r="N26" s="26"/>
      <c r="O26" s="26">
        <v>1.1999999999999999E-3</v>
      </c>
      <c r="P26" s="26">
        <v>1E-3</v>
      </c>
      <c r="Q26" s="26">
        <v>2.5999999999999999E-3</v>
      </c>
      <c r="R26" s="26"/>
      <c r="S26" s="26"/>
      <c r="T26" s="26">
        <v>1.9E-3</v>
      </c>
      <c r="U26" s="26">
        <v>2.3E-3</v>
      </c>
      <c r="V26" s="26"/>
      <c r="W26" s="26">
        <v>5.0000000000000001E-4</v>
      </c>
      <c r="X26" s="26">
        <v>6.9999999999999999E-4</v>
      </c>
      <c r="Y26" s="26"/>
    </row>
    <row r="27" spans="1:30" x14ac:dyDescent="0.25">
      <c r="A27" s="5"/>
      <c r="B27" s="4"/>
      <c r="C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0" s="25" customFormat="1" x14ac:dyDescent="0.25">
      <c r="A28" s="22" t="s">
        <v>59</v>
      </c>
      <c r="B28" s="23">
        <v>16.157358623111779</v>
      </c>
      <c r="C28" s="24">
        <f t="shared" si="0"/>
        <v>100.22135862311181</v>
      </c>
      <c r="D28" s="22" t="s">
        <v>53</v>
      </c>
      <c r="E28" s="22">
        <v>33.695999999999998</v>
      </c>
      <c r="F28" s="22" t="s">
        <v>85</v>
      </c>
      <c r="G28" s="22">
        <v>0.46500000000000002</v>
      </c>
      <c r="H28" s="22">
        <v>8.0030000000000001</v>
      </c>
      <c r="I28" s="22">
        <v>0.122</v>
      </c>
      <c r="J28" s="22">
        <v>40.561</v>
      </c>
      <c r="K28" s="22">
        <v>0.54600000000000004</v>
      </c>
      <c r="L28" s="22" t="s">
        <v>85</v>
      </c>
      <c r="M28" s="22">
        <v>1E-3</v>
      </c>
      <c r="N28" s="22" t="s">
        <v>85</v>
      </c>
      <c r="O28" s="22">
        <v>1.9E-2</v>
      </c>
      <c r="P28" s="22">
        <v>7.0000000000000001E-3</v>
      </c>
      <c r="Q28" s="22">
        <v>0.33200000000000002</v>
      </c>
      <c r="R28" s="22" t="s">
        <v>85</v>
      </c>
      <c r="S28" s="22" t="s">
        <v>85</v>
      </c>
      <c r="T28" s="22">
        <v>1E-3</v>
      </c>
      <c r="U28" s="22">
        <v>0.30499999999999999</v>
      </c>
      <c r="V28" s="22" t="s">
        <v>85</v>
      </c>
      <c r="W28" s="22">
        <v>5.0000000000000001E-3</v>
      </c>
      <c r="X28" s="22">
        <v>1E-3</v>
      </c>
      <c r="Y28" s="22" t="s">
        <v>85</v>
      </c>
      <c r="AA28" s="31">
        <f>(J28/40.3044+0.9*H28/71.8464)/(E28/60.085)</f>
        <v>1.9732650086520016</v>
      </c>
      <c r="AB28" s="31">
        <f>(J28/40.3044)/(J28/40.3044+0.9*H28/71.8464)</f>
        <v>0.90940742259452656</v>
      </c>
      <c r="AC28" s="31">
        <f>6842*Q28</f>
        <v>2271.5440000000003</v>
      </c>
      <c r="AD28" s="31">
        <f>7858*U28</f>
        <v>2396.69</v>
      </c>
    </row>
    <row r="29" spans="1:30" s="25" customFormat="1" x14ac:dyDescent="0.25">
      <c r="D29" s="25" t="s">
        <v>55</v>
      </c>
      <c r="E29" s="24">
        <v>65.021000000000001</v>
      </c>
      <c r="F29" s="24">
        <v>30.503</v>
      </c>
      <c r="G29" s="24">
        <v>66.566000000000003</v>
      </c>
      <c r="H29" s="24">
        <v>27.524000000000001</v>
      </c>
      <c r="I29" s="24">
        <v>24.614999999999998</v>
      </c>
      <c r="J29" s="24">
        <v>74.638999999999996</v>
      </c>
      <c r="K29" s="24">
        <v>23.404</v>
      </c>
      <c r="L29" s="24">
        <v>87.563000000000002</v>
      </c>
      <c r="M29" s="24">
        <v>21.713000000000001</v>
      </c>
      <c r="N29" s="24">
        <v>7.7649999999999997</v>
      </c>
      <c r="O29" s="24">
        <v>20.434999999999999</v>
      </c>
      <c r="P29" s="24">
        <v>19.632999999999999</v>
      </c>
      <c r="Q29" s="24">
        <v>26.277000000000001</v>
      </c>
      <c r="R29" s="24">
        <v>45.993000000000002</v>
      </c>
      <c r="S29" s="24">
        <v>19.533000000000001</v>
      </c>
      <c r="T29" s="24">
        <v>38.426000000000002</v>
      </c>
      <c r="U29" s="24">
        <v>12.874000000000001</v>
      </c>
      <c r="V29" s="24">
        <v>10.462999999999999</v>
      </c>
      <c r="W29" s="24">
        <v>7.226</v>
      </c>
      <c r="X29" s="24">
        <v>14.396000000000001</v>
      </c>
      <c r="Y29" s="24">
        <v>25.062999999999999</v>
      </c>
    </row>
    <row r="30" spans="1:30" s="25" customFormat="1" x14ac:dyDescent="0.25">
      <c r="D30" s="25" t="s">
        <v>57</v>
      </c>
      <c r="E30" s="26">
        <v>3.8100000000000002E-2</v>
      </c>
      <c r="F30" s="26">
        <v>1.5E-3</v>
      </c>
      <c r="G30" s="26">
        <v>5.1999999999999998E-3</v>
      </c>
      <c r="H30" s="26">
        <v>9.9000000000000008E-3</v>
      </c>
      <c r="I30" s="26">
        <v>1.8E-3</v>
      </c>
      <c r="J30" s="26">
        <v>4.3400000000000001E-2</v>
      </c>
      <c r="K30" s="26">
        <v>3.0999999999999999E-3</v>
      </c>
      <c r="L30" s="26"/>
      <c r="M30" s="26">
        <v>1.1000000000000001E-3</v>
      </c>
      <c r="N30" s="26"/>
      <c r="O30" s="26">
        <v>1.1000000000000001E-3</v>
      </c>
      <c r="P30" s="26">
        <v>1E-3</v>
      </c>
      <c r="Q30" s="26">
        <v>2.7000000000000001E-3</v>
      </c>
      <c r="R30" s="26"/>
      <c r="S30" s="26"/>
      <c r="T30" s="26">
        <v>1.9E-3</v>
      </c>
      <c r="U30" s="26">
        <v>2.3999999999999998E-3</v>
      </c>
      <c r="V30" s="26"/>
      <c r="W30" s="26">
        <v>5.0000000000000001E-4</v>
      </c>
      <c r="X30" s="26">
        <v>5.9999999999999995E-4</v>
      </c>
      <c r="Y30" s="26"/>
    </row>
    <row r="33" spans="5:8" x14ac:dyDescent="0.25">
      <c r="E33" s="5" t="s">
        <v>102</v>
      </c>
      <c r="F33" s="5"/>
      <c r="G33" s="5"/>
      <c r="H33" s="5"/>
    </row>
    <row r="34" spans="5:8" x14ac:dyDescent="0.25">
      <c r="E34" s="5" t="s">
        <v>101</v>
      </c>
      <c r="F34" s="5"/>
      <c r="G34" s="5"/>
      <c r="H34" s="5"/>
    </row>
    <row r="35" spans="5:8" x14ac:dyDescent="0.25">
      <c r="E35" s="5" t="s">
        <v>86</v>
      </c>
      <c r="F35" s="5"/>
      <c r="G35" s="5"/>
      <c r="H3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3"/>
  <sheetViews>
    <sheetView workbookViewId="0">
      <selection activeCell="Q31" sqref="Q31"/>
    </sheetView>
  </sheetViews>
  <sheetFormatPr defaultColWidth="8.85546875" defaultRowHeight="15" x14ac:dyDescent="0.25"/>
  <cols>
    <col min="1" max="1" width="15.42578125" customWidth="1"/>
    <col min="2" max="3" width="11.42578125" bestFit="1" customWidth="1"/>
    <col min="4" max="4" width="25" customWidth="1"/>
    <col min="5" max="6" width="12.140625" bestFit="1" customWidth="1"/>
    <col min="7" max="8" width="12.85546875" bestFit="1" customWidth="1"/>
    <col min="9" max="10" width="12.140625" bestFit="1" customWidth="1"/>
    <col min="11" max="11" width="12.85546875" bestFit="1" customWidth="1"/>
    <col min="12" max="14" width="12.140625" bestFit="1" customWidth="1"/>
    <col min="15" max="16" width="12.85546875" bestFit="1" customWidth="1"/>
    <col min="17" max="17" width="13.42578125" bestFit="1" customWidth="1"/>
    <col min="18" max="18" width="12.85546875" bestFit="1" customWidth="1"/>
    <col min="19" max="19" width="14.140625" bestFit="1" customWidth="1"/>
    <col min="20" max="20" width="13.42578125" bestFit="1" customWidth="1"/>
    <col min="21" max="21" width="14.140625" bestFit="1" customWidth="1"/>
    <col min="22" max="23" width="13.42578125" bestFit="1" customWidth="1"/>
    <col min="24" max="24" width="16" bestFit="1" customWidth="1"/>
    <col min="25" max="25" width="15.42578125" bestFit="1" customWidth="1"/>
  </cols>
  <sheetData>
    <row r="1" spans="1:25" x14ac:dyDescent="0.25">
      <c r="A1" t="s">
        <v>1</v>
      </c>
      <c r="B1" t="s">
        <v>2</v>
      </c>
      <c r="C1" t="s">
        <v>87</v>
      </c>
      <c r="D1" t="s">
        <v>3</v>
      </c>
      <c r="E1" t="s">
        <v>66</v>
      </c>
      <c r="F1" t="s">
        <v>6</v>
      </c>
      <c r="G1" t="s">
        <v>67</v>
      </c>
      <c r="H1" t="s">
        <v>10</v>
      </c>
      <c r="I1" t="s">
        <v>68</v>
      </c>
      <c r="J1" t="s">
        <v>69</v>
      </c>
      <c r="K1" t="s">
        <v>4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</row>
    <row r="2" spans="1:25" s="7" customFormat="1" x14ac:dyDescent="0.25">
      <c r="B2" s="7" t="s">
        <v>50</v>
      </c>
      <c r="E2" s="7" t="s">
        <v>51</v>
      </c>
      <c r="F2" s="7" t="s">
        <v>51</v>
      </c>
      <c r="G2" s="7" t="s">
        <v>51</v>
      </c>
      <c r="H2" s="7" t="s">
        <v>51</v>
      </c>
      <c r="I2" s="7" t="s">
        <v>51</v>
      </c>
      <c r="J2" s="7" t="s">
        <v>51</v>
      </c>
      <c r="K2" s="7" t="s">
        <v>51</v>
      </c>
      <c r="L2" s="7" t="s">
        <v>51</v>
      </c>
      <c r="M2" s="7" t="s">
        <v>51</v>
      </c>
      <c r="N2" s="7" t="s">
        <v>51</v>
      </c>
      <c r="O2" s="7" t="s">
        <v>51</v>
      </c>
      <c r="P2" s="7" t="s">
        <v>51</v>
      </c>
      <c r="Q2" s="7" t="s">
        <v>51</v>
      </c>
      <c r="R2" s="7" t="s">
        <v>51</v>
      </c>
      <c r="S2" s="7" t="s">
        <v>51</v>
      </c>
      <c r="T2" s="7" t="s">
        <v>51</v>
      </c>
      <c r="U2" s="7" t="s">
        <v>51</v>
      </c>
      <c r="V2" s="7" t="s">
        <v>51</v>
      </c>
      <c r="W2" s="7" t="s">
        <v>51</v>
      </c>
      <c r="X2" s="7" t="s">
        <v>51</v>
      </c>
      <c r="Y2" s="7" t="s">
        <v>51</v>
      </c>
    </row>
    <row r="3" spans="1:25" s="7" customFormat="1" x14ac:dyDescent="0.25">
      <c r="B3" s="7" t="s">
        <v>51</v>
      </c>
      <c r="C3" s="7" t="s">
        <v>88</v>
      </c>
    </row>
    <row r="4" spans="1:25" s="7" customFormat="1" x14ac:dyDescent="0.25"/>
    <row r="5" spans="1:25" s="7" customFormat="1" x14ac:dyDescent="0.25">
      <c r="A5" s="7" t="s">
        <v>89</v>
      </c>
      <c r="B5" s="8">
        <v>99.25634032449544</v>
      </c>
      <c r="C5" s="15">
        <v>1.8203403244954248</v>
      </c>
      <c r="D5" s="7" t="s">
        <v>90</v>
      </c>
      <c r="E5" s="9">
        <v>38.465000000000003</v>
      </c>
      <c r="F5" s="9">
        <v>2.6720000000000002</v>
      </c>
      <c r="G5" s="9">
        <v>9.9710000000000001</v>
      </c>
      <c r="H5" s="9">
        <v>12.817</v>
      </c>
      <c r="I5" s="9">
        <v>0.218</v>
      </c>
      <c r="J5" s="9">
        <v>13.244</v>
      </c>
      <c r="K5" s="9">
        <v>13.79</v>
      </c>
      <c r="L5" s="9">
        <v>3.173</v>
      </c>
      <c r="M5" s="9">
        <v>1.427</v>
      </c>
      <c r="N5" s="9">
        <v>1.107</v>
      </c>
      <c r="O5" s="9">
        <v>6.9000000000000006E-2</v>
      </c>
      <c r="P5" s="9">
        <v>4.2999999999999997E-2</v>
      </c>
      <c r="Q5" s="9">
        <v>5.2999999999999999E-2</v>
      </c>
      <c r="R5" s="9">
        <v>0.156</v>
      </c>
      <c r="S5" s="9">
        <v>3.3000000000000002E-2</v>
      </c>
      <c r="T5" s="9">
        <v>0.129</v>
      </c>
      <c r="U5" s="9">
        <v>3.3000000000000002E-2</v>
      </c>
      <c r="V5" s="9">
        <v>6.0000000000000001E-3</v>
      </c>
      <c r="W5" s="9">
        <v>1.6E-2</v>
      </c>
      <c r="X5" s="9">
        <v>1.4E-2</v>
      </c>
      <c r="Y5" s="9" t="s">
        <v>85</v>
      </c>
    </row>
    <row r="6" spans="1:25" s="7" customFormat="1" ht="15.75" x14ac:dyDescent="0.25">
      <c r="B6" s="10"/>
      <c r="C6" s="1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7" customFormat="1" x14ac:dyDescent="0.25">
      <c r="B7" s="10"/>
      <c r="C7" s="1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7" customFormat="1" x14ac:dyDescent="0.25">
      <c r="B8" s="10"/>
      <c r="C8" s="16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7" customFormat="1" x14ac:dyDescent="0.25">
      <c r="A9" s="7" t="s">
        <v>91</v>
      </c>
      <c r="B9" s="8">
        <v>99.74434032449544</v>
      </c>
      <c r="C9" s="15">
        <v>1.8203403244954248</v>
      </c>
      <c r="D9" s="7" t="s">
        <v>90</v>
      </c>
      <c r="E9" s="9">
        <v>38.671999999999997</v>
      </c>
      <c r="F9" s="9">
        <v>2.6819999999999999</v>
      </c>
      <c r="G9" s="9">
        <v>10.032</v>
      </c>
      <c r="H9" s="9">
        <v>12.86</v>
      </c>
      <c r="I9" s="9">
        <v>0.21199999999999999</v>
      </c>
      <c r="J9" s="9">
        <v>13.337999999999999</v>
      </c>
      <c r="K9" s="9">
        <v>13.843999999999999</v>
      </c>
      <c r="L9" s="9">
        <v>3.1829999999999998</v>
      </c>
      <c r="M9" s="9">
        <v>1.43</v>
      </c>
      <c r="N9" s="9">
        <v>1.097</v>
      </c>
      <c r="O9" s="9">
        <v>6.6000000000000003E-2</v>
      </c>
      <c r="P9" s="9">
        <v>4.5999999999999999E-2</v>
      </c>
      <c r="Q9" s="9">
        <v>5.8000000000000003E-2</v>
      </c>
      <c r="R9" s="9">
        <v>0.17399999999999999</v>
      </c>
      <c r="S9" s="9">
        <v>3.3000000000000002E-2</v>
      </c>
      <c r="T9" s="9">
        <v>0.13100000000000001</v>
      </c>
      <c r="U9" s="9">
        <v>3.4000000000000002E-2</v>
      </c>
      <c r="V9" s="9">
        <v>7.0000000000000001E-3</v>
      </c>
      <c r="W9" s="9">
        <v>1.4999999999999999E-2</v>
      </c>
      <c r="X9" s="9">
        <v>8.9999999999999993E-3</v>
      </c>
      <c r="Y9" s="12">
        <v>1E-3</v>
      </c>
    </row>
    <row r="10" spans="1:25" s="7" customFormat="1" ht="15.75" x14ac:dyDescent="0.25">
      <c r="B10" s="8"/>
      <c r="C10" s="1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3"/>
    </row>
    <row r="11" spans="1:25" s="7" customFormat="1" x14ac:dyDescent="0.25">
      <c r="B11" s="8"/>
      <c r="C11" s="1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2"/>
    </row>
    <row r="12" spans="1:25" s="7" customFormat="1" x14ac:dyDescent="0.25">
      <c r="B12" s="8"/>
      <c r="C12" s="1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2"/>
    </row>
    <row r="13" spans="1:25" s="7" customFormat="1" x14ac:dyDescent="0.25">
      <c r="A13" s="7" t="s">
        <v>92</v>
      </c>
      <c r="B13" s="8">
        <v>99.078340324495457</v>
      </c>
      <c r="C13" s="15">
        <v>1.8203403244954248</v>
      </c>
      <c r="D13" s="7" t="s">
        <v>90</v>
      </c>
      <c r="E13" s="9">
        <v>38.298999999999999</v>
      </c>
      <c r="F13" s="9">
        <v>2.6659999999999999</v>
      </c>
      <c r="G13" s="9">
        <v>9.9939999999999998</v>
      </c>
      <c r="H13" s="9">
        <v>12.801</v>
      </c>
      <c r="I13" s="9">
        <v>0.216</v>
      </c>
      <c r="J13" s="9">
        <v>13.239000000000001</v>
      </c>
      <c r="K13" s="9">
        <v>13.781000000000001</v>
      </c>
      <c r="L13" s="9">
        <v>3.1920000000000002</v>
      </c>
      <c r="M13" s="9">
        <v>1.43</v>
      </c>
      <c r="N13" s="9">
        <v>1.089</v>
      </c>
      <c r="O13" s="9">
        <v>6.4000000000000001E-2</v>
      </c>
      <c r="P13" s="9">
        <v>0.04</v>
      </c>
      <c r="Q13" s="9">
        <v>5.5E-2</v>
      </c>
      <c r="R13" s="9">
        <v>0.16600000000000001</v>
      </c>
      <c r="S13" s="9">
        <v>3.1E-2</v>
      </c>
      <c r="T13" s="9">
        <v>0.127</v>
      </c>
      <c r="U13" s="9">
        <v>3.3000000000000002E-2</v>
      </c>
      <c r="V13" s="9">
        <v>7.0000000000000001E-3</v>
      </c>
      <c r="W13" s="9">
        <v>1.6E-2</v>
      </c>
      <c r="X13" s="9">
        <v>1.0999999999999999E-2</v>
      </c>
      <c r="Y13" s="12">
        <v>1E-3</v>
      </c>
    </row>
    <row r="14" spans="1:25" s="7" customFormat="1" ht="15.75" x14ac:dyDescent="0.2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7" customFormat="1" x14ac:dyDescent="0.25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7" customFormat="1" x14ac:dyDescent="0.25"/>
    <row r="17" spans="4:25" s="7" customFormat="1" x14ac:dyDescent="0.25">
      <c r="D17" s="5" t="s">
        <v>93</v>
      </c>
      <c r="E17" s="17">
        <v>38.478666666666669</v>
      </c>
      <c r="F17" s="17">
        <v>2.6733333333333333</v>
      </c>
      <c r="G17" s="17">
        <v>9.9990000000000006</v>
      </c>
      <c r="H17" s="17">
        <v>12.826000000000001</v>
      </c>
      <c r="I17" s="17">
        <v>0.20020000000000002</v>
      </c>
      <c r="J17" s="17">
        <v>13.273666666666665</v>
      </c>
      <c r="K17" s="17">
        <v>13.805</v>
      </c>
      <c r="L17" s="17">
        <v>3.1826666666666665</v>
      </c>
      <c r="M17" s="17">
        <v>1.429</v>
      </c>
      <c r="N17" s="17">
        <v>1.0976666666666666</v>
      </c>
      <c r="O17" s="17">
        <v>6.6333333333333341E-2</v>
      </c>
      <c r="P17" s="17">
        <v>4.3000000000000003E-2</v>
      </c>
      <c r="Q17" s="17">
        <v>5.5333333333333339E-2</v>
      </c>
      <c r="R17" s="17">
        <v>0.16533333333333333</v>
      </c>
      <c r="S17" s="17">
        <v>3.2333333333333332E-2</v>
      </c>
      <c r="T17" s="17">
        <v>0.129</v>
      </c>
      <c r="U17" s="17">
        <v>3.3333333333333333E-2</v>
      </c>
      <c r="V17" s="17">
        <v>6.6666666666666671E-3</v>
      </c>
      <c r="W17" s="17">
        <v>1.5666666666666666E-2</v>
      </c>
      <c r="X17" s="17">
        <v>1.1333333333333334E-2</v>
      </c>
      <c r="Y17" s="6">
        <v>1E-3</v>
      </c>
    </row>
    <row r="18" spans="4:25" s="7" customFormat="1" x14ac:dyDescent="0.25">
      <c r="D18" s="5" t="s">
        <v>94</v>
      </c>
      <c r="E18" s="9">
        <v>0.18687518115933108</v>
      </c>
      <c r="F18" s="9">
        <v>8.0829037686547499E-3</v>
      </c>
      <c r="G18" s="9">
        <v>3.0805843601498722E-2</v>
      </c>
      <c r="H18" s="9">
        <v>3.0512292604784309E-2</v>
      </c>
      <c r="I18" s="12">
        <v>2.8478061731796269E-3</v>
      </c>
      <c r="J18" s="9">
        <v>5.5770362499568363E-2</v>
      </c>
      <c r="K18" s="9">
        <v>3.4073450074801288E-2</v>
      </c>
      <c r="L18" s="9">
        <v>9.5043849529222284E-3</v>
      </c>
      <c r="M18" s="9">
        <v>1.7320508075688147E-3</v>
      </c>
      <c r="N18" s="9">
        <v>9.0184995056457971E-3</v>
      </c>
      <c r="O18" s="12">
        <v>2.5166114784235852E-3</v>
      </c>
      <c r="P18" s="12">
        <v>2.9999999999999992E-3</v>
      </c>
      <c r="Q18" s="12">
        <v>2.5166114784235852E-3</v>
      </c>
      <c r="R18" s="9">
        <v>9.0184995056457832E-3</v>
      </c>
      <c r="S18" s="12">
        <v>1.1547005383792527E-3</v>
      </c>
      <c r="T18" s="12">
        <v>2.0000000000000018E-3</v>
      </c>
      <c r="U18" s="12">
        <v>5.7735026918962634E-4</v>
      </c>
      <c r="V18" s="12">
        <v>5.773502691896258E-4</v>
      </c>
      <c r="W18" s="12">
        <v>5.7735026918962623E-4</v>
      </c>
      <c r="X18" s="12">
        <v>2.5166114784235839E-3</v>
      </c>
      <c r="Y18" s="9"/>
    </row>
    <row r="19" spans="4:25" s="7" customFormat="1" x14ac:dyDescent="0.25">
      <c r="D19" s="5" t="s">
        <v>95</v>
      </c>
      <c r="E19" s="9">
        <v>0.48565919078796321</v>
      </c>
      <c r="F19" s="9">
        <v>0.30235300880254673</v>
      </c>
      <c r="G19" s="9">
        <v>0.30808924493948114</v>
      </c>
      <c r="H19" s="9">
        <v>0.23789406365807195</v>
      </c>
      <c r="I19" s="9">
        <v>1.4224806059838295</v>
      </c>
      <c r="J19" s="9">
        <v>0.42015792546321068</v>
      </c>
      <c r="K19" s="9">
        <v>0.24681963111047653</v>
      </c>
      <c r="L19" s="9">
        <v>0.29862960681573825</v>
      </c>
      <c r="M19" s="9">
        <v>0.12120719437150557</v>
      </c>
      <c r="N19" s="9">
        <v>0.82160639286174897</v>
      </c>
      <c r="O19" s="9">
        <v>3.7938866508898266</v>
      </c>
      <c r="P19" s="9">
        <v>6.9767441860465089</v>
      </c>
      <c r="Q19" s="9">
        <v>4.5480930332956353</v>
      </c>
      <c r="R19" s="9">
        <v>5.4547376042212399</v>
      </c>
      <c r="S19" s="9">
        <v>3.5712387784925346</v>
      </c>
      <c r="T19" s="9">
        <v>1.5503875968992262</v>
      </c>
      <c r="U19" s="9">
        <v>1.732050807568879</v>
      </c>
      <c r="V19" s="9">
        <v>8.6602540378443873</v>
      </c>
      <c r="W19" s="9">
        <v>3.6852144841891041</v>
      </c>
      <c r="X19" s="9">
        <v>22.205395397855153</v>
      </c>
      <c r="Y19" s="9"/>
    </row>
    <row r="20" spans="4:25" s="7" customFormat="1" x14ac:dyDescent="0.25">
      <c r="D20" s="5"/>
      <c r="O20" s="19" t="s">
        <v>109</v>
      </c>
      <c r="P20" s="19">
        <v>224</v>
      </c>
      <c r="Q20" s="19">
        <v>411</v>
      </c>
      <c r="R20" s="19">
        <v>1353</v>
      </c>
      <c r="S20" s="19">
        <v>222</v>
      </c>
      <c r="T20" s="19">
        <v>1164</v>
      </c>
      <c r="U20" s="19">
        <v>236</v>
      </c>
      <c r="V20" s="19">
        <v>80</v>
      </c>
      <c r="W20" s="19">
        <v>161</v>
      </c>
      <c r="X20" s="19">
        <v>97</v>
      </c>
      <c r="Y20" s="20">
        <v>8</v>
      </c>
    </row>
    <row r="21" spans="4:25" s="7" customFormat="1" x14ac:dyDescent="0.25">
      <c r="D21" s="5"/>
      <c r="O21" s="19" t="s">
        <v>108</v>
      </c>
      <c r="P21" s="19">
        <v>17</v>
      </c>
      <c r="Q21" s="19">
        <v>21</v>
      </c>
      <c r="R21" s="19">
        <v>85</v>
      </c>
      <c r="S21" s="19">
        <v>7</v>
      </c>
      <c r="T21" s="19">
        <v>18</v>
      </c>
      <c r="U21" s="19">
        <v>8</v>
      </c>
      <c r="V21" s="19">
        <v>8</v>
      </c>
      <c r="W21" s="19">
        <v>8</v>
      </c>
      <c r="X21" s="19">
        <v>29</v>
      </c>
    </row>
    <row r="22" spans="4:25" s="7" customFormat="1" x14ac:dyDescent="0.25">
      <c r="D22" s="5"/>
    </row>
    <row r="23" spans="4:25" s="7" customFormat="1" x14ac:dyDescent="0.25">
      <c r="D23" s="5" t="s">
        <v>96</v>
      </c>
      <c r="E23" s="5">
        <v>38.200000000000003</v>
      </c>
      <c r="F23" s="5">
        <v>2.61</v>
      </c>
      <c r="G23" s="5">
        <v>10.07</v>
      </c>
      <c r="H23" s="5">
        <v>12.84</v>
      </c>
      <c r="I23" s="17">
        <v>0.2</v>
      </c>
      <c r="J23" s="5">
        <v>13.15</v>
      </c>
      <c r="K23" s="5">
        <v>13.87</v>
      </c>
      <c r="L23" s="5">
        <v>3.18</v>
      </c>
      <c r="M23" s="5">
        <v>1.39</v>
      </c>
      <c r="N23" s="5">
        <v>1.05</v>
      </c>
      <c r="O23" s="21">
        <v>300</v>
      </c>
      <c r="P23" s="21">
        <v>235</v>
      </c>
      <c r="Q23" s="21">
        <v>360</v>
      </c>
      <c r="R23" s="21">
        <v>1370</v>
      </c>
      <c r="S23" s="21">
        <v>260</v>
      </c>
      <c r="T23" s="21">
        <v>1025</v>
      </c>
      <c r="U23" s="21">
        <v>267</v>
      </c>
      <c r="V23" s="21">
        <v>72</v>
      </c>
      <c r="W23" s="21">
        <v>120</v>
      </c>
      <c r="X23" s="21">
        <v>4</v>
      </c>
      <c r="Y23" s="21">
        <v>5.6</v>
      </c>
    </row>
    <row r="24" spans="4:25" s="7" customFormat="1" x14ac:dyDescent="0.25">
      <c r="D24" s="5" t="s">
        <v>97</v>
      </c>
      <c r="E24" s="7">
        <v>0.12</v>
      </c>
      <c r="F24" s="7">
        <v>0.03</v>
      </c>
      <c r="G24" s="7">
        <v>0.08</v>
      </c>
      <c r="H24" s="7">
        <v>0.06</v>
      </c>
      <c r="I24" s="7">
        <v>4.0000000000000001E-3</v>
      </c>
      <c r="J24" s="7">
        <v>0.08</v>
      </c>
      <c r="K24" s="7">
        <v>0.22</v>
      </c>
      <c r="L24" s="7">
        <v>0.04</v>
      </c>
      <c r="M24" s="7">
        <v>0.02</v>
      </c>
      <c r="N24" s="7">
        <v>0.03</v>
      </c>
      <c r="O24" s="19"/>
      <c r="P24" s="19">
        <v>10</v>
      </c>
      <c r="Q24" s="19">
        <v>12</v>
      </c>
      <c r="R24" s="19">
        <v>25</v>
      </c>
      <c r="S24" s="19">
        <v>10</v>
      </c>
      <c r="T24" s="19">
        <v>30</v>
      </c>
      <c r="U24" s="19">
        <v>7</v>
      </c>
      <c r="V24" s="19">
        <v>3</v>
      </c>
      <c r="W24" s="19">
        <v>13</v>
      </c>
      <c r="X24" s="19">
        <v>2</v>
      </c>
      <c r="Y24" s="19">
        <v>0.16</v>
      </c>
    </row>
    <row r="25" spans="4:25" s="7" customFormat="1" x14ac:dyDescent="0.25">
      <c r="D25" s="5"/>
    </row>
    <row r="26" spans="4:25" s="7" customFormat="1" x14ac:dyDescent="0.25">
      <c r="D26" s="5"/>
      <c r="E26" s="9"/>
      <c r="F26" s="9"/>
      <c r="G26" s="9"/>
      <c r="H26" s="9"/>
      <c r="I26" s="9"/>
      <c r="J26" s="9"/>
      <c r="K26" s="9"/>
      <c r="L26" s="9"/>
      <c r="M26" s="9"/>
      <c r="N26" s="9"/>
      <c r="O26" s="19" t="s">
        <v>100</v>
      </c>
      <c r="P26" s="9"/>
      <c r="Q26" s="9"/>
      <c r="R26" s="9"/>
      <c r="S26" s="9"/>
      <c r="T26" s="9"/>
      <c r="U26" s="9"/>
      <c r="V26" s="9"/>
      <c r="W26" s="9"/>
      <c r="X26" s="14"/>
      <c r="Y26" s="9"/>
    </row>
    <row r="27" spans="4:25" s="7" customFormat="1" x14ac:dyDescent="0.25"/>
    <row r="28" spans="4:25" s="7" customFormat="1" x14ac:dyDescent="0.25">
      <c r="G28" s="7" t="s">
        <v>99</v>
      </c>
    </row>
    <row r="29" spans="4:25" s="7" customFormat="1" x14ac:dyDescent="0.25">
      <c r="G29" s="18" t="s">
        <v>98</v>
      </c>
    </row>
    <row r="30" spans="4:25" s="7" customFormat="1" x14ac:dyDescent="0.25"/>
    <row r="31" spans="4:25" s="7" customFormat="1" x14ac:dyDescent="0.25"/>
    <row r="32" spans="4:25" s="7" customFormat="1" x14ac:dyDescent="0.25"/>
    <row r="33" s="7" customFormat="1" x14ac:dyDescent="0.25"/>
  </sheetData>
  <hyperlinks>
    <hyperlink ref="G29" r:id="rId1" xr:uid="{00000000-0004-0000-0200-000000000000}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0"/>
  <sheetViews>
    <sheetView workbookViewId="0">
      <selection activeCell="K20" sqref="K20"/>
    </sheetView>
  </sheetViews>
  <sheetFormatPr defaultColWidth="8.85546875" defaultRowHeight="15" x14ac:dyDescent="0.25"/>
  <cols>
    <col min="1" max="1" width="17.7109375" customWidth="1"/>
    <col min="2" max="2" width="22.7109375" customWidth="1"/>
  </cols>
  <sheetData>
    <row r="1" spans="1:45" x14ac:dyDescent="0.25">
      <c r="A1" t="s">
        <v>1</v>
      </c>
      <c r="B1" t="s">
        <v>3</v>
      </c>
      <c r="C1" t="s">
        <v>5</v>
      </c>
      <c r="D1" t="s">
        <v>7</v>
      </c>
      <c r="E1" t="s">
        <v>8</v>
      </c>
      <c r="F1" t="s">
        <v>9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  <c r="AE1" t="s">
        <v>35</v>
      </c>
      <c r="AF1" t="s">
        <v>36</v>
      </c>
      <c r="AG1" t="s">
        <v>37</v>
      </c>
      <c r="AH1" t="s">
        <v>38</v>
      </c>
      <c r="AI1" t="s">
        <v>39</v>
      </c>
      <c r="AJ1" t="s">
        <v>40</v>
      </c>
      <c r="AK1" t="s">
        <v>41</v>
      </c>
      <c r="AL1" t="s">
        <v>42</v>
      </c>
      <c r="AM1" t="s">
        <v>43</v>
      </c>
      <c r="AN1" t="s">
        <v>44</v>
      </c>
      <c r="AO1" t="s">
        <v>45</v>
      </c>
      <c r="AP1" t="s">
        <v>46</v>
      </c>
      <c r="AQ1" t="s">
        <v>47</v>
      </c>
      <c r="AR1" t="s">
        <v>48</v>
      </c>
      <c r="AS1" t="s">
        <v>49</v>
      </c>
    </row>
    <row r="2" spans="1:45" x14ac:dyDescent="0.25">
      <c r="C2" t="s">
        <v>52</v>
      </c>
      <c r="D2" t="s">
        <v>52</v>
      </c>
      <c r="E2" t="s">
        <v>52</v>
      </c>
      <c r="F2" t="s">
        <v>52</v>
      </c>
      <c r="G2" t="s">
        <v>52</v>
      </c>
      <c r="H2" t="s">
        <v>52</v>
      </c>
      <c r="I2" t="s">
        <v>52</v>
      </c>
      <c r="J2" t="s">
        <v>52</v>
      </c>
      <c r="K2" t="s">
        <v>52</v>
      </c>
      <c r="L2" t="s">
        <v>52</v>
      </c>
      <c r="M2" t="s">
        <v>52</v>
      </c>
      <c r="N2" t="s">
        <v>52</v>
      </c>
      <c r="O2" t="s">
        <v>52</v>
      </c>
      <c r="P2" t="s">
        <v>52</v>
      </c>
      <c r="Q2" t="s">
        <v>52</v>
      </c>
      <c r="R2" t="s">
        <v>52</v>
      </c>
      <c r="S2" t="s">
        <v>52</v>
      </c>
      <c r="T2" t="s">
        <v>52</v>
      </c>
      <c r="U2" t="s">
        <v>52</v>
      </c>
      <c r="V2" t="s">
        <v>52</v>
      </c>
      <c r="W2" t="s">
        <v>52</v>
      </c>
      <c r="X2" t="s">
        <v>52</v>
      </c>
      <c r="Y2" t="s">
        <v>52</v>
      </c>
      <c r="Z2" t="s">
        <v>52</v>
      </c>
      <c r="AA2" t="s">
        <v>52</v>
      </c>
      <c r="AB2" t="s">
        <v>52</v>
      </c>
      <c r="AC2" t="s">
        <v>52</v>
      </c>
      <c r="AD2" t="s">
        <v>52</v>
      </c>
      <c r="AE2" t="s">
        <v>52</v>
      </c>
      <c r="AF2" t="s">
        <v>52</v>
      </c>
      <c r="AG2" t="s">
        <v>52</v>
      </c>
      <c r="AH2" t="s">
        <v>52</v>
      </c>
      <c r="AI2" t="s">
        <v>52</v>
      </c>
      <c r="AJ2" t="s">
        <v>52</v>
      </c>
      <c r="AK2" t="s">
        <v>52</v>
      </c>
      <c r="AL2" t="s">
        <v>52</v>
      </c>
      <c r="AM2" t="s">
        <v>52</v>
      </c>
      <c r="AN2" t="s">
        <v>52</v>
      </c>
      <c r="AO2" t="s">
        <v>52</v>
      </c>
      <c r="AP2" t="s">
        <v>52</v>
      </c>
      <c r="AQ2" t="s">
        <v>52</v>
      </c>
      <c r="AR2" t="s">
        <v>52</v>
      </c>
      <c r="AS2" t="s">
        <v>52</v>
      </c>
    </row>
    <row r="6" spans="1:45" x14ac:dyDescent="0.25">
      <c r="A6" t="s">
        <v>104</v>
      </c>
      <c r="B6" s="5" t="s">
        <v>106</v>
      </c>
      <c r="C6" s="3">
        <v>13.7</v>
      </c>
      <c r="D6" s="3">
        <v>229.8</v>
      </c>
      <c r="E6" s="3">
        <v>442.6</v>
      </c>
      <c r="F6" s="3">
        <v>1700</v>
      </c>
      <c r="G6" s="3">
        <v>59.5</v>
      </c>
      <c r="H6" s="3">
        <v>256.2</v>
      </c>
      <c r="I6" s="3">
        <v>75.099999999999994</v>
      </c>
      <c r="J6" s="3">
        <v>113.7</v>
      </c>
      <c r="K6" s="3">
        <v>17.2</v>
      </c>
      <c r="L6" t="s">
        <v>85</v>
      </c>
      <c r="M6">
        <v>3.1</v>
      </c>
      <c r="N6" t="s">
        <v>54</v>
      </c>
      <c r="O6">
        <v>0.8</v>
      </c>
      <c r="P6" s="3">
        <v>50.8</v>
      </c>
      <c r="Q6" s="3">
        <v>1352.4</v>
      </c>
      <c r="R6" s="3">
        <v>28.5</v>
      </c>
      <c r="S6" s="3">
        <v>279.39999999999998</v>
      </c>
      <c r="T6" s="3">
        <v>98.8</v>
      </c>
      <c r="U6">
        <v>4.0999999999999996</v>
      </c>
      <c r="V6" t="s">
        <v>85</v>
      </c>
      <c r="W6" t="s">
        <v>85</v>
      </c>
      <c r="X6" t="s">
        <v>85</v>
      </c>
      <c r="Y6" t="s">
        <v>85</v>
      </c>
      <c r="Z6" t="s">
        <v>85</v>
      </c>
      <c r="AA6" t="s">
        <v>85</v>
      </c>
      <c r="AB6" t="s">
        <v>85</v>
      </c>
      <c r="AC6" s="3">
        <v>1129.0999999999999</v>
      </c>
      <c r="AD6" s="3">
        <v>93</v>
      </c>
      <c r="AE6" s="3">
        <v>157.69999999999999</v>
      </c>
      <c r="AF6" s="3">
        <v>61.1</v>
      </c>
      <c r="AG6" s="3">
        <v>10.6</v>
      </c>
      <c r="AH6" s="2">
        <v>2.5</v>
      </c>
      <c r="AI6" s="2">
        <v>5.3</v>
      </c>
      <c r="AJ6" s="3">
        <v>10.8</v>
      </c>
      <c r="AK6" s="3">
        <v>31.6</v>
      </c>
      <c r="AL6" s="2">
        <v>2.2999999999999998</v>
      </c>
      <c r="AM6" t="s">
        <v>85</v>
      </c>
      <c r="AN6" t="s">
        <v>85</v>
      </c>
      <c r="AO6" t="s">
        <v>85</v>
      </c>
      <c r="AP6" s="2">
        <v>1.7</v>
      </c>
      <c r="AQ6">
        <v>0.7</v>
      </c>
      <c r="AR6">
        <v>12</v>
      </c>
      <c r="AS6">
        <v>4.4000000000000004</v>
      </c>
    </row>
    <row r="7" spans="1:45" x14ac:dyDescent="0.25">
      <c r="B7" s="5" t="s">
        <v>57</v>
      </c>
      <c r="C7" s="2">
        <v>0.95</v>
      </c>
      <c r="D7" s="2">
        <v>1.45</v>
      </c>
      <c r="E7" s="2">
        <v>1.75</v>
      </c>
      <c r="F7" s="2">
        <v>4.0599999999999996</v>
      </c>
      <c r="G7" s="2">
        <v>1.22</v>
      </c>
      <c r="H7" s="2">
        <v>2.19</v>
      </c>
      <c r="I7" s="2">
        <v>1.63</v>
      </c>
      <c r="J7" s="2">
        <v>0.78</v>
      </c>
      <c r="K7" s="2">
        <v>0.46</v>
      </c>
      <c r="L7" s="2"/>
      <c r="M7" s="2">
        <v>1.33</v>
      </c>
      <c r="N7" s="2">
        <v>0.4</v>
      </c>
      <c r="O7" s="2">
        <v>0.28000000000000003</v>
      </c>
      <c r="P7" s="2">
        <v>0.33</v>
      </c>
      <c r="Q7" s="2">
        <v>0.97</v>
      </c>
      <c r="R7" s="2">
        <v>0.28999999999999998</v>
      </c>
      <c r="S7" s="2">
        <v>0.46</v>
      </c>
      <c r="T7" s="2">
        <v>0.33</v>
      </c>
      <c r="U7" s="2">
        <v>0.28999999999999998</v>
      </c>
      <c r="V7" s="2"/>
      <c r="W7" s="2"/>
      <c r="X7" s="2"/>
      <c r="Y7" s="2"/>
      <c r="Z7" s="2"/>
      <c r="AA7" s="2"/>
      <c r="AB7" s="2"/>
      <c r="AC7" s="2">
        <v>3.02</v>
      </c>
      <c r="AD7" s="2">
        <v>3.09</v>
      </c>
      <c r="AE7" s="2">
        <v>3.54</v>
      </c>
      <c r="AF7" s="2">
        <v>1.81</v>
      </c>
      <c r="AG7" s="2">
        <v>2.39</v>
      </c>
      <c r="AH7" s="2">
        <v>2.4900000000000002</v>
      </c>
      <c r="AI7" s="2">
        <v>1.44</v>
      </c>
      <c r="AJ7" s="2">
        <v>1.77</v>
      </c>
      <c r="AK7" s="2">
        <v>2.21</v>
      </c>
      <c r="AL7" s="2">
        <v>0.38</v>
      </c>
      <c r="AM7" s="2"/>
      <c r="AN7" s="2"/>
      <c r="AO7" s="2"/>
      <c r="AP7" s="2">
        <v>0.56000000000000005</v>
      </c>
      <c r="AQ7" s="2">
        <v>0.53</v>
      </c>
      <c r="AR7" s="2">
        <v>0.55000000000000004</v>
      </c>
      <c r="AS7" s="2">
        <v>0.55000000000000004</v>
      </c>
    </row>
    <row r="8" spans="1:45" x14ac:dyDescent="0.25">
      <c r="B8" s="5"/>
    </row>
    <row r="9" spans="1:45" x14ac:dyDescent="0.25">
      <c r="B9" s="5" t="s">
        <v>105</v>
      </c>
      <c r="C9">
        <v>22</v>
      </c>
      <c r="D9">
        <v>235</v>
      </c>
      <c r="E9">
        <v>360</v>
      </c>
      <c r="F9">
        <v>1549</v>
      </c>
      <c r="G9">
        <v>60</v>
      </c>
      <c r="H9">
        <v>267</v>
      </c>
      <c r="I9">
        <v>72</v>
      </c>
      <c r="J9">
        <v>120</v>
      </c>
      <c r="K9">
        <v>17</v>
      </c>
      <c r="L9">
        <v>1.2</v>
      </c>
      <c r="M9">
        <v>1.8</v>
      </c>
      <c r="N9" t="s">
        <v>103</v>
      </c>
      <c r="O9" t="s">
        <v>103</v>
      </c>
      <c r="P9">
        <v>47</v>
      </c>
      <c r="Q9">
        <v>1370</v>
      </c>
      <c r="R9">
        <v>30</v>
      </c>
      <c r="S9">
        <v>260</v>
      </c>
      <c r="T9">
        <v>105</v>
      </c>
      <c r="U9">
        <v>2.8</v>
      </c>
      <c r="V9" t="s">
        <v>103</v>
      </c>
      <c r="W9" t="s">
        <v>103</v>
      </c>
      <c r="X9">
        <v>2</v>
      </c>
      <c r="Y9">
        <v>0.26</v>
      </c>
      <c r="Z9" t="s">
        <v>103</v>
      </c>
      <c r="AB9">
        <v>0.8</v>
      </c>
      <c r="AC9">
        <v>1025</v>
      </c>
      <c r="AD9">
        <v>82</v>
      </c>
      <c r="AE9">
        <v>152</v>
      </c>
      <c r="AF9">
        <v>67</v>
      </c>
      <c r="AG9">
        <v>12.2</v>
      </c>
      <c r="AH9">
        <v>1.8</v>
      </c>
      <c r="AI9">
        <v>5.6</v>
      </c>
      <c r="AJ9">
        <v>5.7</v>
      </c>
      <c r="AK9">
        <v>29</v>
      </c>
      <c r="AL9" t="s">
        <v>103</v>
      </c>
      <c r="AM9" t="s">
        <v>103</v>
      </c>
      <c r="AN9">
        <v>0.04</v>
      </c>
      <c r="AO9">
        <v>0.04</v>
      </c>
      <c r="AP9" s="2">
        <v>4</v>
      </c>
      <c r="AQ9" t="s">
        <v>103</v>
      </c>
      <c r="AR9">
        <v>10.4</v>
      </c>
      <c r="AS9">
        <v>2.4</v>
      </c>
    </row>
    <row r="10" spans="1:45" x14ac:dyDescent="0.25">
      <c r="B10" s="5" t="s">
        <v>97</v>
      </c>
      <c r="C10">
        <v>1.5</v>
      </c>
      <c r="D10">
        <v>10</v>
      </c>
      <c r="E10">
        <v>12</v>
      </c>
      <c r="F10">
        <v>40</v>
      </c>
      <c r="G10">
        <v>2</v>
      </c>
      <c r="H10">
        <v>7</v>
      </c>
      <c r="I10">
        <v>3</v>
      </c>
      <c r="J10">
        <v>13</v>
      </c>
      <c r="K10">
        <v>2</v>
      </c>
      <c r="M10">
        <v>0.3</v>
      </c>
      <c r="P10">
        <v>2</v>
      </c>
      <c r="Q10">
        <v>25</v>
      </c>
      <c r="R10">
        <v>1.5</v>
      </c>
      <c r="S10">
        <v>10</v>
      </c>
      <c r="T10">
        <v>8</v>
      </c>
      <c r="U10">
        <v>0.3</v>
      </c>
      <c r="X10">
        <v>0.3</v>
      </c>
      <c r="Y10">
        <v>0.05</v>
      </c>
      <c r="AB10">
        <v>0.1</v>
      </c>
      <c r="AC10">
        <v>30</v>
      </c>
      <c r="AD10">
        <v>1.5</v>
      </c>
      <c r="AE10">
        <v>4</v>
      </c>
      <c r="AF10">
        <v>1.5</v>
      </c>
      <c r="AG10">
        <v>0.3</v>
      </c>
      <c r="AH10">
        <v>0.2</v>
      </c>
      <c r="AI10">
        <v>0.16</v>
      </c>
      <c r="AJ10">
        <v>0.4</v>
      </c>
      <c r="AK10">
        <v>5.6</v>
      </c>
      <c r="AP10">
        <v>2</v>
      </c>
      <c r="AR10">
        <v>0.65</v>
      </c>
      <c r="AS10">
        <v>0.18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TRACE ELEMENTS</vt:lpstr>
      <vt:lpstr>MAJOR OXIDES</vt:lpstr>
      <vt:lpstr>CNRS BE-N MAJORS</vt:lpstr>
      <vt:lpstr>CNRS BE-N TRACE</vt:lpstr>
      <vt:lpstr>'TRACE ELEMENTS'!protrace_240119</vt:lpstr>
      <vt:lpstr>'MAJOR OXIDES'!wroxi_300119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Kenneth Sherar</cp:lastModifiedBy>
  <dcterms:created xsi:type="dcterms:W3CDTF">2019-01-31T10:45:27Z</dcterms:created>
  <dcterms:modified xsi:type="dcterms:W3CDTF">2021-02-11T20:59:40Z</dcterms:modified>
</cp:coreProperties>
</file>