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8520" windowWidth="22360" windowHeight="8340" activeTab="0"/>
  </bookViews>
  <sheets>
    <sheet name="pca" sheetId="1" r:id="rId1"/>
    <sheet name="NewPcLog" sheetId="2" r:id="rId2"/>
  </sheets>
  <definedNames>
    <definedName name="_xlnm.Print_Area" localSheetId="0">'pca'!$Y$4:$AI$5</definedName>
  </definedNames>
  <calcPr fullCalcOnLoad="1"/>
</workbook>
</file>

<file path=xl/comments1.xml><?xml version="1.0" encoding="utf-8"?>
<comments xmlns="http://schemas.openxmlformats.org/spreadsheetml/2006/main">
  <authors>
    <author>Sys Mgr</author>
  </authors>
  <commentList>
    <comment ref="W6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one of these first three was in a mislabelled cube so orientation is suspect</t>
        </r>
      </text>
    </comment>
    <comment ref="W7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one of these first three was in a mislabelled cube so orientation is suspect</t>
        </r>
      </text>
    </comment>
    <comment ref="W8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one of these first three was in a mislabelled cube so orientation is suspect</t>
        </r>
      </text>
    </comment>
    <comment ref="BD14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short -- no AMS</t>
        </r>
      </text>
    </comment>
    <comment ref="BB6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labelled 1r1-121 in files</t>
        </r>
      </text>
    </comment>
    <comment ref="Y6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labelled 1r1-121 in files</t>
        </r>
      </text>
    </comment>
    <comment ref="CA37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reoriented using remanence from 19r2-57</t>
        </r>
      </text>
    </comment>
    <comment ref="CA38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reoriented using remanence from 19r2-57</t>
        </r>
      </text>
    </comment>
    <comment ref="AZ25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problem in demagspec
copied MDF here</t>
        </r>
      </text>
    </comment>
    <comment ref="L12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cube</t>
        </r>
      </text>
    </comment>
    <comment ref="P4" authorId="0">
      <text>
        <r>
          <rPr>
            <b/>
            <sz val="9"/>
            <rFont val="Geneva"/>
            <family val="0"/>
          </rPr>
          <t>Sys Mgr:</t>
        </r>
        <r>
          <rPr>
            <sz val="9"/>
            <rFont val="Geneva"/>
            <family val="0"/>
          </rPr>
          <t xml:space="preserve">
our simplified lithology</t>
        </r>
      </text>
    </comment>
  </commentList>
</comments>
</file>

<file path=xl/sharedStrings.xml><?xml version="1.0" encoding="utf-8"?>
<sst xmlns="http://schemas.openxmlformats.org/spreadsheetml/2006/main" count="1512" uniqueCount="618">
  <si>
    <t>B018R1Pc11</t>
  </si>
  <si>
    <t>B018R1Pc12</t>
  </si>
  <si>
    <t>B018R1Pc13</t>
  </si>
  <si>
    <t>B018R1Pc14</t>
  </si>
  <si>
    <t>B018R1Pc15</t>
  </si>
  <si>
    <t>B018R1Pc16</t>
  </si>
  <si>
    <t>B018R1Pc17</t>
  </si>
  <si>
    <t>B018R1Pc18</t>
  </si>
  <si>
    <t>B018R2Pc01</t>
  </si>
  <si>
    <t>B018R2Pc02</t>
  </si>
  <si>
    <t>B018R2Pc03</t>
  </si>
  <si>
    <t>B018R2Pc04</t>
  </si>
  <si>
    <t>B018R2Pc05</t>
  </si>
  <si>
    <t>B018R2Pc06</t>
  </si>
  <si>
    <t>B018R2Pc07</t>
  </si>
  <si>
    <t>B018R2Pc08</t>
  </si>
  <si>
    <t>B018R2Pc09</t>
  </si>
  <si>
    <t>B018R2Pc10</t>
  </si>
  <si>
    <t>B018R2Pc11</t>
  </si>
  <si>
    <t>B018R2Pc12</t>
  </si>
  <si>
    <t>B018R2Pc13</t>
  </si>
  <si>
    <t>B018R2Pc14</t>
  </si>
  <si>
    <t>B018R2Pc15</t>
  </si>
  <si>
    <t>B018R2Pc16</t>
  </si>
  <si>
    <t>B018R2Pc17</t>
  </si>
  <si>
    <t>B018R2Pc18</t>
  </si>
  <si>
    <t>B018R3Pc01</t>
  </si>
  <si>
    <t>B018R3Pc02</t>
  </si>
  <si>
    <t>B018R3Pc03</t>
  </si>
  <si>
    <t>B018R3Pc04</t>
  </si>
  <si>
    <t>B018R3Pc05</t>
  </si>
  <si>
    <t>B018R3Pc06</t>
  </si>
  <si>
    <t>B018R3Pc07</t>
  </si>
  <si>
    <t>B018R3Pc08</t>
  </si>
  <si>
    <t>B018R3Pc09</t>
  </si>
  <si>
    <t>B018R3Pc10</t>
  </si>
  <si>
    <t>B018R3Pc11</t>
  </si>
  <si>
    <t>B018R3Pc12</t>
  </si>
  <si>
    <t>B018R3Pc13</t>
  </si>
  <si>
    <t>B018R3Pc14</t>
  </si>
  <si>
    <t>B018R3Pc15</t>
  </si>
  <si>
    <t>B018R3Pc16</t>
  </si>
  <si>
    <t>B018R3Pc17</t>
  </si>
  <si>
    <t>B019R1Pc01</t>
  </si>
  <si>
    <t>B019R1Pc02</t>
  </si>
  <si>
    <t>B019R1Pc03</t>
  </si>
  <si>
    <t>B019R1Pc04</t>
  </si>
  <si>
    <t>B019R1Pc05</t>
  </si>
  <si>
    <t>B019R1Pc06</t>
  </si>
  <si>
    <t>B019R1Pc07</t>
  </si>
  <si>
    <t>B019R1Pc08</t>
  </si>
  <si>
    <t>B019R1Pc09</t>
  </si>
  <si>
    <t>B019R2Pc01</t>
  </si>
  <si>
    <t>B019R2Pc02</t>
  </si>
  <si>
    <t>B019R2Pc03</t>
  </si>
  <si>
    <t>B019R2Pc04</t>
  </si>
  <si>
    <t>B019R2Pc05</t>
  </si>
  <si>
    <t>B019R2Pc06</t>
  </si>
  <si>
    <t>B019R2Pc07</t>
  </si>
  <si>
    <t>B019R2Pc08</t>
  </si>
  <si>
    <t>B019R2Pc09</t>
  </si>
  <si>
    <t>B019R2Pc10</t>
  </si>
  <si>
    <t>B019R2Pc11</t>
  </si>
  <si>
    <t>B019R3Pc01</t>
  </si>
  <si>
    <t>B019R3Pc02</t>
  </si>
  <si>
    <t>B019R3Pc03</t>
  </si>
  <si>
    <t>B019R3Pc04</t>
  </si>
  <si>
    <t>B019R3Pc05</t>
  </si>
  <si>
    <t>B019R3Pc06</t>
  </si>
  <si>
    <t>B019R3Pc07</t>
  </si>
  <si>
    <t>B019R3Pc08</t>
  </si>
  <si>
    <t>B019R3Pc09</t>
  </si>
  <si>
    <t>B019R3Pc10</t>
  </si>
  <si>
    <t>B019R3Pc11</t>
  </si>
  <si>
    <t>B019R4Pc01</t>
  </si>
  <si>
    <t>B019R4Pc02</t>
  </si>
  <si>
    <t>B019R4Pc03</t>
  </si>
  <si>
    <t>B019R4Pc04</t>
  </si>
  <si>
    <t>B019R4Pc05</t>
  </si>
  <si>
    <t>B019R4Pc06</t>
  </si>
  <si>
    <t>B019R4Pc07</t>
  </si>
  <si>
    <t>B019R4Pc08</t>
  </si>
  <si>
    <t>B019R4Pc09</t>
  </si>
  <si>
    <t>B019R4Pc10</t>
  </si>
  <si>
    <t>B020R1Pc01</t>
  </si>
  <si>
    <t>B020R1Pc02</t>
  </si>
  <si>
    <t>B020R1Pc03</t>
  </si>
  <si>
    <t>B020R1Pc04</t>
  </si>
  <si>
    <t>B020R2Pc01</t>
  </si>
  <si>
    <t>B020R2Pc02</t>
  </si>
  <si>
    <t>B020R2Pc03</t>
  </si>
  <si>
    <t>B020R2Pc04</t>
  </si>
  <si>
    <t>B020R2Pc05</t>
  </si>
  <si>
    <t>Piece Name</t>
  </si>
  <si>
    <t>Pc#</t>
  </si>
  <si>
    <t>B012R3Pc03</t>
  </si>
  <si>
    <t>#</t>
  </si>
  <si>
    <t>Lith</t>
  </si>
  <si>
    <t>Comp</t>
  </si>
  <si>
    <t>D</t>
  </si>
  <si>
    <t>Ol bearing gabbro</t>
  </si>
  <si>
    <t>B014R1Pc01</t>
  </si>
  <si>
    <t>B014R1Pc02</t>
  </si>
  <si>
    <t>B014R1Pc03</t>
  </si>
  <si>
    <t>B014R1Pc04</t>
  </si>
  <si>
    <t>B014R1Pc05</t>
  </si>
  <si>
    <t>B014R1Pc06</t>
  </si>
  <si>
    <t>B014R1Pc07</t>
  </si>
  <si>
    <t>B014R1Pc08</t>
  </si>
  <si>
    <t>B014R1Pc09</t>
  </si>
  <si>
    <t>B014R1Pc10</t>
  </si>
  <si>
    <t>B014R1Pc11</t>
  </si>
  <si>
    <t>B014R1Pc12</t>
  </si>
  <si>
    <t>B014R1Pc13</t>
  </si>
  <si>
    <t>B014R1Pc14</t>
  </si>
  <si>
    <t>B014R1Pc15</t>
  </si>
  <si>
    <t>B014R2Pc01</t>
  </si>
  <si>
    <t>B014R2Pc02</t>
  </si>
  <si>
    <t>B014R2Pc03</t>
  </si>
  <si>
    <t>B014R2Pc04</t>
  </si>
  <si>
    <t>Ol gabbro</t>
  </si>
  <si>
    <t>B014R2Pc05</t>
  </si>
  <si>
    <t>B014R2Pc06</t>
  </si>
  <si>
    <t>B014R2Pc07</t>
  </si>
  <si>
    <t>B014R2Pc08</t>
  </si>
  <si>
    <t>B014R2Pc09</t>
  </si>
  <si>
    <t>B015R1Pc01</t>
  </si>
  <si>
    <t>B015R1Pc02</t>
  </si>
  <si>
    <t>B015R1Pc03</t>
  </si>
  <si>
    <t>Layered Gabbro</t>
  </si>
  <si>
    <t>B015R1Pc04</t>
  </si>
  <si>
    <t>B015R1Pc05</t>
  </si>
  <si>
    <t>B015R1Pc06</t>
  </si>
  <si>
    <t>B015R1Pc07</t>
  </si>
  <si>
    <t>B015R1Pc08</t>
  </si>
  <si>
    <t>B015R1Pc09</t>
  </si>
  <si>
    <t>B015R1Pc10</t>
  </si>
  <si>
    <t>B015R1Pc11</t>
  </si>
  <si>
    <t>B015R1Pc12</t>
  </si>
  <si>
    <t>B015R1Pc13</t>
  </si>
  <si>
    <t>B015R1Pc14</t>
  </si>
  <si>
    <t>B015R1Pc15</t>
  </si>
  <si>
    <t>B015R1Pc16</t>
  </si>
  <si>
    <t>B015R2Pc01</t>
  </si>
  <si>
    <t>B015R2Pc02</t>
  </si>
  <si>
    <t>B015R2Pc03</t>
  </si>
  <si>
    <t>B015R2Pc04</t>
  </si>
  <si>
    <t>B015R2Pc05</t>
  </si>
  <si>
    <t>B015R2Pc06</t>
  </si>
  <si>
    <t>B015R2Pc07</t>
  </si>
  <si>
    <t>B015R2Pc08</t>
  </si>
  <si>
    <t>B015R2Pc09</t>
  </si>
  <si>
    <t>B016R1Pc01</t>
  </si>
  <si>
    <t>B016R1Pc02</t>
  </si>
  <si>
    <t>B016R1Pc03</t>
  </si>
  <si>
    <t>B016R1Pc04</t>
  </si>
  <si>
    <t>Ol micro gabbro</t>
  </si>
  <si>
    <t>B016R1Pc05</t>
  </si>
  <si>
    <t>B016R1Pc06</t>
  </si>
  <si>
    <t>Ol gabbro, troctolite</t>
  </si>
  <si>
    <t>B016R1Pc07</t>
  </si>
  <si>
    <t>B016R1Pc08</t>
  </si>
  <si>
    <t>B016R1Pc09</t>
  </si>
  <si>
    <t>B016R1Pc10</t>
  </si>
  <si>
    <t>B016R1Pc11</t>
  </si>
  <si>
    <t>B016R1Pc12</t>
  </si>
  <si>
    <t>B016R1Pc13</t>
  </si>
  <si>
    <t>B016R1Pc14</t>
  </si>
  <si>
    <t>B016R1Pc15</t>
  </si>
  <si>
    <t>B016R1Pc16</t>
  </si>
  <si>
    <t>B016R1Pc17</t>
  </si>
  <si>
    <t>B016R2Pc01</t>
  </si>
  <si>
    <t>B016R2Pc02</t>
  </si>
  <si>
    <t>B016R2Pc03</t>
  </si>
  <si>
    <t>B016R2Pc04</t>
  </si>
  <si>
    <t>B016R2Pc05</t>
  </si>
  <si>
    <t>B016R2Pc06</t>
  </si>
  <si>
    <t>B016R2Pc07</t>
  </si>
  <si>
    <t>B016R2Pc08</t>
  </si>
  <si>
    <t>B016R2Pc09</t>
  </si>
  <si>
    <t>B016R2Pc10</t>
  </si>
  <si>
    <t>B016R2Pc11</t>
  </si>
  <si>
    <t>B016R2Pc12</t>
  </si>
  <si>
    <t>B016R3Pc01</t>
  </si>
  <si>
    <t>B016R3Pc02</t>
  </si>
  <si>
    <t>B016R3Pc03</t>
  </si>
  <si>
    <t>B016R3Pc04</t>
  </si>
  <si>
    <t>B016R3Pc05</t>
  </si>
  <si>
    <t>B016R3Pc06</t>
  </si>
  <si>
    <t>B016R3Pc07</t>
  </si>
  <si>
    <t>B016R3Pc08</t>
  </si>
  <si>
    <t>B016R3Pc09</t>
  </si>
  <si>
    <t>B016R3Pc10</t>
  </si>
  <si>
    <t>B016R3Pc11</t>
  </si>
  <si>
    <t>B016R4Pc01</t>
  </si>
  <si>
    <t>B016R4Pc02</t>
  </si>
  <si>
    <t>B016R4Pc03</t>
  </si>
  <si>
    <t>B017R1Pc01</t>
  </si>
  <si>
    <t>Troctolite, ol gabbro</t>
  </si>
  <si>
    <t>B017R1Pc02</t>
  </si>
  <si>
    <t>B017R1Pc03</t>
  </si>
  <si>
    <t>B017R1Pc04</t>
  </si>
  <si>
    <t>B017R1Pc05</t>
  </si>
  <si>
    <t>B017R1Pc06</t>
  </si>
  <si>
    <t>B017R1Pc07</t>
  </si>
  <si>
    <t>B017R1Pc08</t>
  </si>
  <si>
    <t>B017R1Pc09</t>
  </si>
  <si>
    <t>B017R1Pc10</t>
  </si>
  <si>
    <t>B017R1Pc11</t>
  </si>
  <si>
    <t>B017R1Pc12</t>
  </si>
  <si>
    <t>B017R1Pc13</t>
  </si>
  <si>
    <t>B017R1Pc14</t>
  </si>
  <si>
    <t>B017R2Pc01</t>
  </si>
  <si>
    <t>B017R2Pc02</t>
  </si>
  <si>
    <t>B017R2Pc03</t>
  </si>
  <si>
    <t>B017R2Pc04</t>
  </si>
  <si>
    <t>B017R2Pc05</t>
  </si>
  <si>
    <t>B017R2Pc06</t>
  </si>
  <si>
    <t>B017R2Pc07</t>
  </si>
  <si>
    <t>B017R2Pc08</t>
  </si>
  <si>
    <t>B017R2Pc09</t>
  </si>
  <si>
    <t>B017R3Pc01</t>
  </si>
  <si>
    <t>B017R3Pc02</t>
  </si>
  <si>
    <t>B018R1Pc01</t>
  </si>
  <si>
    <t>B018R1Pc02</t>
  </si>
  <si>
    <t>B018R1Pc03</t>
  </si>
  <si>
    <t>B018R1Pc04</t>
  </si>
  <si>
    <t>B018R1Pc05</t>
  </si>
  <si>
    <t>B018R1Pc06</t>
  </si>
  <si>
    <t>B018R1Pc07</t>
  </si>
  <si>
    <t>B018R1Pc08</t>
  </si>
  <si>
    <t>B018R1Pc09</t>
  </si>
  <si>
    <t>B018R1Pc10</t>
  </si>
  <si>
    <t>B006R1Pc02</t>
  </si>
  <si>
    <t>B006R1Pc03</t>
  </si>
  <si>
    <t>B006R1Pc04</t>
  </si>
  <si>
    <t>B006R1Pc05</t>
  </si>
  <si>
    <t>B006R1Pc06</t>
  </si>
  <si>
    <t>B006R1Pc07</t>
  </si>
  <si>
    <t>B006R1Pc08</t>
  </si>
  <si>
    <t>B006R1Pc09</t>
  </si>
  <si>
    <t>B006R1Pc11</t>
  </si>
  <si>
    <t>B006R2Pc01</t>
  </si>
  <si>
    <t>B006R2Pc02</t>
  </si>
  <si>
    <t>B006R2Pc03</t>
  </si>
  <si>
    <t>B006R2Pc04</t>
  </si>
  <si>
    <t>B006R2Pc05</t>
  </si>
  <si>
    <t>B006R2Pc06</t>
  </si>
  <si>
    <t>B007R1Pc01</t>
  </si>
  <si>
    <t>B007R1Pc02</t>
  </si>
  <si>
    <t>B007R1Pc03</t>
  </si>
  <si>
    <t>B007R1Pc04</t>
  </si>
  <si>
    <t>B007R1Pc05</t>
  </si>
  <si>
    <t>B007R1Pc06</t>
  </si>
  <si>
    <t>B007R1Pc07</t>
  </si>
  <si>
    <t>B007R1Pc08</t>
  </si>
  <si>
    <t>B007R1Pc09</t>
  </si>
  <si>
    <t>B007R1Pc10</t>
  </si>
  <si>
    <t>B008R1Pc01</t>
  </si>
  <si>
    <t>B008R1Pc02</t>
  </si>
  <si>
    <t>B008R1Pc03</t>
  </si>
  <si>
    <t>B008R1Pc04</t>
  </si>
  <si>
    <t>B008R1Pc05</t>
  </si>
  <si>
    <t>B008R1Pc06</t>
  </si>
  <si>
    <t>B008R1Pc07</t>
  </si>
  <si>
    <t>B008R1Pc08</t>
  </si>
  <si>
    <t>B008R1Pc09</t>
  </si>
  <si>
    <t>B008R1Pc10</t>
  </si>
  <si>
    <t>B008R1Pc11</t>
  </si>
  <si>
    <t>B008R1Pc12</t>
  </si>
  <si>
    <t>B008R1Pc13</t>
  </si>
  <si>
    <t>B008R1Pc14</t>
  </si>
  <si>
    <t>B008R1Pc15</t>
  </si>
  <si>
    <t>B008R2Pc01</t>
  </si>
  <si>
    <t>B008R2Pc02</t>
  </si>
  <si>
    <t>B008R2Pc03</t>
  </si>
  <si>
    <t>B008R2Pc04</t>
  </si>
  <si>
    <t>B008R2Pc05</t>
  </si>
  <si>
    <t>B008R2Pc06</t>
  </si>
  <si>
    <t>B008R2Pc07</t>
  </si>
  <si>
    <t>B008R2Pc08</t>
  </si>
  <si>
    <t>B008R2Pc09</t>
  </si>
  <si>
    <t>B009R1Pc01</t>
  </si>
  <si>
    <t>B009R1Pc02</t>
  </si>
  <si>
    <t>B009R1Pc03</t>
  </si>
  <si>
    <t>B009R1Pc04</t>
  </si>
  <si>
    <t>B009R1Pc05</t>
  </si>
  <si>
    <t>B009R1Pc06</t>
  </si>
  <si>
    <t>B009R1Pc07</t>
  </si>
  <si>
    <t>B009R2Pc01</t>
  </si>
  <si>
    <t>B009R2Pc02</t>
  </si>
  <si>
    <t>B009R2Pc03</t>
  </si>
  <si>
    <t>B009R2Pc04</t>
  </si>
  <si>
    <t>B009R2Pc05</t>
  </si>
  <si>
    <t>B009R2Pc06</t>
  </si>
  <si>
    <t>B009R2Pc07</t>
  </si>
  <si>
    <t>B009R2Pc08</t>
  </si>
  <si>
    <t>B009R2Pc09</t>
  </si>
  <si>
    <t>B009R2Pc10</t>
  </si>
  <si>
    <t>B009R2Pc11</t>
  </si>
  <si>
    <t>B009R3Pc01</t>
  </si>
  <si>
    <t>B009R3Pc03</t>
  </si>
  <si>
    <t>B009R3Pc02</t>
  </si>
  <si>
    <t>B010R1Pc01</t>
  </si>
  <si>
    <t>B010R1Pc02</t>
  </si>
  <si>
    <t>B010R1Pc03</t>
  </si>
  <si>
    <t>B010R1Pc04</t>
  </si>
  <si>
    <t>B010R1Pc05</t>
  </si>
  <si>
    <t>B010R1Pc06</t>
  </si>
  <si>
    <t>B010R1Pc07</t>
  </si>
  <si>
    <t>B010R1Pc08</t>
  </si>
  <si>
    <t>B010R1Pc09</t>
  </si>
  <si>
    <t>B010R1Pc10</t>
  </si>
  <si>
    <t>B010R1Pc11</t>
  </si>
  <si>
    <t>B010R1Pc12</t>
  </si>
  <si>
    <t>B010R1Pc13</t>
  </si>
  <si>
    <t>B010R1Pc14</t>
  </si>
  <si>
    <t>B010R1Pc15</t>
  </si>
  <si>
    <t>Fault Gouge</t>
  </si>
  <si>
    <t>B010R1Pc16</t>
  </si>
  <si>
    <t>B010R2Pc01</t>
  </si>
  <si>
    <t>B010R2Pc02</t>
  </si>
  <si>
    <t>B010R2Pc03</t>
  </si>
  <si>
    <t>B011R1Pc01</t>
  </si>
  <si>
    <t>B011R1Pc02</t>
  </si>
  <si>
    <t>B011R1Pc03</t>
  </si>
  <si>
    <t>B011R1Pc04</t>
  </si>
  <si>
    <t>B011R1Pc05</t>
  </si>
  <si>
    <t>B011R1Pc06</t>
  </si>
  <si>
    <t>B011R1Pc07</t>
  </si>
  <si>
    <t>B011R1Pc08</t>
  </si>
  <si>
    <t>B011R1Pc09</t>
  </si>
  <si>
    <t>B011R2Pc01</t>
  </si>
  <si>
    <t>B011R2Pc02</t>
  </si>
  <si>
    <t>B011R2Pc03</t>
  </si>
  <si>
    <t>B011R2Pc04</t>
  </si>
  <si>
    <t>B011R2Pc05</t>
  </si>
  <si>
    <t>B011R2Pc06</t>
  </si>
  <si>
    <t>B011R2Pc07</t>
  </si>
  <si>
    <t>B012R1Pc01</t>
  </si>
  <si>
    <t>B012R1Pc02</t>
  </si>
  <si>
    <t>B012R1Pc03</t>
  </si>
  <si>
    <t>B012R1Pc04</t>
  </si>
  <si>
    <t>B012R1Pc05</t>
  </si>
  <si>
    <t>B012R1Pc06</t>
  </si>
  <si>
    <t>B012R1Pc07</t>
  </si>
  <si>
    <t>B012R1Pc08</t>
  </si>
  <si>
    <t>B012R2Pc01</t>
  </si>
  <si>
    <t>B012R2Pc02</t>
  </si>
  <si>
    <t>B012R2Pc03</t>
  </si>
  <si>
    <t>B012R2Pc04</t>
  </si>
  <si>
    <t>B012R2Pc05</t>
  </si>
  <si>
    <t>B012R2Pc06</t>
  </si>
  <si>
    <t>B012R2Pc07</t>
  </si>
  <si>
    <t>B012R2Pc08</t>
  </si>
  <si>
    <t>B012R2Pc09</t>
  </si>
  <si>
    <t>B013R1Pc01</t>
  </si>
  <si>
    <t>B013R1Pc02</t>
  </si>
  <si>
    <t>B013R1Pc03</t>
  </si>
  <si>
    <t>B013R1Pc04</t>
  </si>
  <si>
    <t>B013R1Pc05</t>
  </si>
  <si>
    <t>B013R1Pc06</t>
  </si>
  <si>
    <t>B013R1Pc07</t>
  </si>
  <si>
    <t>B013R1Pc08</t>
  </si>
  <si>
    <t>B013R1Pc09</t>
  </si>
  <si>
    <t>B013R1Pc10</t>
  </si>
  <si>
    <t>B013R2Pc01</t>
  </si>
  <si>
    <t>B013R2Pc02</t>
  </si>
  <si>
    <t>PCAtype</t>
  </si>
  <si>
    <t>MAD</t>
  </si>
  <si>
    <t>Low</t>
  </si>
  <si>
    <t>High</t>
  </si>
  <si>
    <t>Magnitude</t>
  </si>
  <si>
    <t>PCA(%)</t>
  </si>
  <si>
    <t>sample</t>
  </si>
  <si>
    <t>NRMtreat</t>
  </si>
  <si>
    <t>VDStreat</t>
  </si>
  <si>
    <t>F</t>
  </si>
  <si>
    <t>AF</t>
  </si>
  <si>
    <t>2G</t>
  </si>
  <si>
    <t>PP</t>
  </si>
  <si>
    <t>(A/m)</t>
  </si>
  <si>
    <t>*assuming 10cc vol</t>
  </si>
  <si>
    <t>Susc(10-6SI)</t>
  </si>
  <si>
    <t>sig</t>
  </si>
  <si>
    <t>max</t>
  </si>
  <si>
    <t>int</t>
  </si>
  <si>
    <t>min</t>
  </si>
  <si>
    <t>Depth (mbsf)</t>
  </si>
  <si>
    <t>Piece name</t>
  </si>
  <si>
    <t>Key to Lith#</t>
  </si>
  <si>
    <t>B001R1Pc01</t>
  </si>
  <si>
    <t>1 = basalt</t>
  </si>
  <si>
    <t>B001R2Pc01</t>
  </si>
  <si>
    <t>2 = diabase</t>
  </si>
  <si>
    <t>B001R3Pc01</t>
  </si>
  <si>
    <t>3 = oxide gabbro/disseminated oxide gabbro</t>
  </si>
  <si>
    <t>B001R3Pc02</t>
  </si>
  <si>
    <t>4 = gabbro, olivine-bearing gabbro, OPX-bearing gabbro, dioritic dikes</t>
  </si>
  <si>
    <t>B001R3Pc03</t>
  </si>
  <si>
    <t>5 = olivine gabbro, troctolitic olivine gabbro</t>
  </si>
  <si>
    <t>B001R3Pc04</t>
  </si>
  <si>
    <t>6 = troctolite</t>
  </si>
  <si>
    <t>B001R3Pc05</t>
  </si>
  <si>
    <t>7 = ultramafics</t>
  </si>
  <si>
    <t>B001R3Pc06</t>
  </si>
  <si>
    <t>0 = other</t>
  </si>
  <si>
    <t>B001R3Pc07</t>
  </si>
  <si>
    <t>B001R3Pc08</t>
  </si>
  <si>
    <t>B001R3Pc09</t>
  </si>
  <si>
    <t>B001R3Pc10</t>
  </si>
  <si>
    <t>B001R3Pc11</t>
  </si>
  <si>
    <t>B001R3Pc12</t>
  </si>
  <si>
    <t>B001R3Pc13</t>
  </si>
  <si>
    <t>B001R3Pc14</t>
  </si>
  <si>
    <t>B001R3Pc15</t>
  </si>
  <si>
    <t>B001R3Pc16</t>
  </si>
  <si>
    <t>B001R4Pc01</t>
  </si>
  <si>
    <t>B001R4Pc02</t>
  </si>
  <si>
    <t>B001R4Pc03</t>
  </si>
  <si>
    <t>B001R4Pc04</t>
  </si>
  <si>
    <t>B001R4Pc05</t>
  </si>
  <si>
    <t>B001R4Pc06</t>
  </si>
  <si>
    <t>B002R1Pc01</t>
  </si>
  <si>
    <t>B002R1Pc02</t>
  </si>
  <si>
    <t>B002R1Pc03</t>
  </si>
  <si>
    <t>B002R1Pc04</t>
  </si>
  <si>
    <t>B002R1Pc05</t>
  </si>
  <si>
    <t>B002R1Pc06</t>
  </si>
  <si>
    <t>B002R1Pc07</t>
  </si>
  <si>
    <t>Cataclasitic gabbro</t>
  </si>
  <si>
    <t>B002R1Pc08</t>
  </si>
  <si>
    <t>Sparsely plag phyric basalt</t>
  </si>
  <si>
    <t>B002R1Pc09</t>
  </si>
  <si>
    <t>B002R1Pc10</t>
  </si>
  <si>
    <t>B002R1Pc11</t>
  </si>
  <si>
    <t>B002R2Pc01</t>
  </si>
  <si>
    <t>Ol phyric basalt</t>
  </si>
  <si>
    <t>B002R2Pc02</t>
  </si>
  <si>
    <t>B002R2Pc03</t>
  </si>
  <si>
    <t>B002R2Pc04</t>
  </si>
  <si>
    <t>B002R2Pc05</t>
  </si>
  <si>
    <t>B002R2Pc06</t>
  </si>
  <si>
    <t>B003R1Pc01</t>
  </si>
  <si>
    <t>B003R1Pc02</t>
  </si>
  <si>
    <t>B003R1Pc03</t>
  </si>
  <si>
    <t>B003R1Pc04</t>
  </si>
  <si>
    <t>B003R1Pc05</t>
  </si>
  <si>
    <t>B003R1Pc06</t>
  </si>
  <si>
    <t>B003R1Pc07</t>
  </si>
  <si>
    <t>B003R1Pc08</t>
  </si>
  <si>
    <t>B003R1Pc09</t>
  </si>
  <si>
    <t>B003R1Pc10</t>
  </si>
  <si>
    <t>B003R1Pc11</t>
  </si>
  <si>
    <t>B003R1Pc12</t>
  </si>
  <si>
    <t>B003R1Pc13</t>
  </si>
  <si>
    <t>B003R1Pc14</t>
  </si>
  <si>
    <t>B003R1Pc15</t>
  </si>
  <si>
    <t>B003R1Pc16</t>
  </si>
  <si>
    <t>B003R1Pc17</t>
  </si>
  <si>
    <t>B004R1Pc01</t>
  </si>
  <si>
    <t>Fine grained basalt</t>
  </si>
  <si>
    <t>B004R1Pc02</t>
  </si>
  <si>
    <t>B004R1Pc03</t>
  </si>
  <si>
    <t>B004R1Pc04</t>
  </si>
  <si>
    <t>B004R1Pc05</t>
  </si>
  <si>
    <t>B004R1Pc06</t>
  </si>
  <si>
    <t>B004R1Pc07</t>
  </si>
  <si>
    <t>B004R1Pc08</t>
  </si>
  <si>
    <t>B005R1Pc01</t>
  </si>
  <si>
    <t>B005R1Pc02</t>
  </si>
  <si>
    <t>B005R1Pc03</t>
  </si>
  <si>
    <t>B005R1Pc04</t>
  </si>
  <si>
    <t>B005R1Pc05</t>
  </si>
  <si>
    <t>B005R1Pc06</t>
  </si>
  <si>
    <t>B005R1Pc07</t>
  </si>
  <si>
    <t>B005R1Pc08</t>
  </si>
  <si>
    <t>B005R1Pc09</t>
  </si>
  <si>
    <t>B005R1Pc10</t>
  </si>
  <si>
    <t>B005R1Pc11</t>
  </si>
  <si>
    <t>B005R1Pc12</t>
  </si>
  <si>
    <t>B005R1Pc13</t>
  </si>
  <si>
    <t>B005R1Pc14</t>
  </si>
  <si>
    <t>B005R1Pc15</t>
  </si>
  <si>
    <t>B005R1Pc16</t>
  </si>
  <si>
    <t>B005R1Pc17</t>
  </si>
  <si>
    <t>B005R1Pc18</t>
  </si>
  <si>
    <t>B005R1Pc19</t>
  </si>
  <si>
    <t>B005R2Pc01</t>
  </si>
  <si>
    <t>B005R2Pc02</t>
  </si>
  <si>
    <t>B005R2Pc03</t>
  </si>
  <si>
    <t>B005R2Pc04</t>
  </si>
  <si>
    <t>B005R2Pc05</t>
  </si>
  <si>
    <t>B005R2Pc06</t>
  </si>
  <si>
    <t>B005R2Pc07</t>
  </si>
  <si>
    <t>B006R1Pc01</t>
  </si>
  <si>
    <t>B006R1Pc10</t>
  </si>
  <si>
    <t>F12</t>
  </si>
  <si>
    <t>F23</t>
  </si>
  <si>
    <t>Anis. (P)</t>
  </si>
  <si>
    <t>F(int/min)</t>
  </si>
  <si>
    <t>L(max/int)</t>
  </si>
  <si>
    <t>Dec(min)</t>
  </si>
  <si>
    <t>Inc(min)</t>
  </si>
  <si>
    <t>Dec(max)</t>
  </si>
  <si>
    <t>Inc(max)</t>
  </si>
  <si>
    <t>Unrotated core coordinates</t>
  </si>
  <si>
    <t>Susc.(SI)</t>
  </si>
  <si>
    <t>* meas. on 2G with correct vol.</t>
  </si>
  <si>
    <t>Quality</t>
  </si>
  <si>
    <t>B</t>
  </si>
  <si>
    <t>Comment</t>
  </si>
  <si>
    <t>AMS (rotated to 180)</t>
  </si>
  <si>
    <t xml:space="preserve">3A   </t>
  </si>
  <si>
    <t xml:space="preserve">1A   </t>
  </si>
  <si>
    <t xml:space="preserve">9A   </t>
  </si>
  <si>
    <t xml:space="preserve">6B   </t>
  </si>
  <si>
    <t>thermal</t>
  </si>
  <si>
    <t>9B003R1112</t>
  </si>
  <si>
    <t>9B005R2090</t>
  </si>
  <si>
    <t>9B005R2092</t>
  </si>
  <si>
    <t>9B006R1099</t>
  </si>
  <si>
    <t>9B009R1035</t>
  </si>
  <si>
    <t>9B010R2007</t>
  </si>
  <si>
    <t>9B011R1093</t>
  </si>
  <si>
    <t>9B011R1124</t>
  </si>
  <si>
    <t>9B012R1127</t>
  </si>
  <si>
    <t>9B012R3055</t>
  </si>
  <si>
    <t>9B013R1123</t>
  </si>
  <si>
    <t>9B014R1107</t>
  </si>
  <si>
    <t>9B016R2027</t>
  </si>
  <si>
    <t>9B016R3022</t>
  </si>
  <si>
    <t>9B017R2040</t>
  </si>
  <si>
    <t>9B018R2044</t>
  </si>
  <si>
    <t>9B018R3053</t>
  </si>
  <si>
    <t>9B018R3115</t>
  </si>
  <si>
    <t>9B019R2044</t>
  </si>
  <si>
    <t>9B020R2075</t>
  </si>
  <si>
    <t>9B002R1090</t>
  </si>
  <si>
    <t>9B002R1030</t>
  </si>
  <si>
    <t>9B003R1071</t>
  </si>
  <si>
    <t>Pprime</t>
  </si>
  <si>
    <t>9B008R2073</t>
  </si>
  <si>
    <t>C</t>
  </si>
  <si>
    <t>normal overprint</t>
  </si>
  <si>
    <t>Dec(int)</t>
  </si>
  <si>
    <t>Inc(int)</t>
  </si>
  <si>
    <t>Lithology</t>
  </si>
  <si>
    <t>Basalt</t>
  </si>
  <si>
    <t>Diabase</t>
  </si>
  <si>
    <t>Gabbro</t>
  </si>
  <si>
    <t>Troctolite</t>
  </si>
  <si>
    <t>Lith#</t>
  </si>
  <si>
    <t>Sediment</t>
  </si>
  <si>
    <t>Plag phyric basalt</t>
  </si>
  <si>
    <t>Brecciated basalt</t>
  </si>
  <si>
    <t>Cataclasite</t>
  </si>
  <si>
    <t>Aphyric basalt</t>
  </si>
  <si>
    <t>Rubble</t>
  </si>
  <si>
    <t>4B</t>
  </si>
  <si>
    <t>LN, AF</t>
  </si>
  <si>
    <t>9B012R1137</t>
  </si>
  <si>
    <t>9B019R2057</t>
  </si>
  <si>
    <t>Micro-diabase</t>
  </si>
  <si>
    <t>Harzburgite</t>
  </si>
  <si>
    <t>Troctolitic gabbro</t>
  </si>
  <si>
    <t>Brecciated gabbro</t>
  </si>
  <si>
    <t xml:space="preserve">8A   </t>
  </si>
  <si>
    <t xml:space="preserve">4A   </t>
  </si>
  <si>
    <t xml:space="preserve">2B   </t>
  </si>
  <si>
    <t>PMAG</t>
  </si>
  <si>
    <t>9B012R1131</t>
  </si>
  <si>
    <t>9B012R2046</t>
  </si>
  <si>
    <t>9B020R1038</t>
  </si>
  <si>
    <t>9B019R2048</t>
  </si>
  <si>
    <t>Low stability overprint</t>
  </si>
  <si>
    <t>9B011R1004</t>
  </si>
  <si>
    <t>9B015R2076</t>
  </si>
  <si>
    <t>9B017R2006</t>
  </si>
  <si>
    <t>9B001R3121</t>
  </si>
  <si>
    <t>9B015R1027</t>
  </si>
  <si>
    <t>*with true volume</t>
  </si>
  <si>
    <t>*critical value 3.48</t>
  </si>
  <si>
    <t>*critical value 4.26</t>
  </si>
  <si>
    <t>Polarity</t>
  </si>
  <si>
    <t>A</t>
  </si>
  <si>
    <t>R</t>
  </si>
  <si>
    <t>*A=anchored</t>
  </si>
  <si>
    <t>*F=no origin</t>
  </si>
  <si>
    <t>*from curatorial log</t>
  </si>
  <si>
    <t>Top</t>
  </si>
  <si>
    <t>Bot</t>
  </si>
  <si>
    <t>Depth</t>
  </si>
  <si>
    <t>Nominal</t>
  </si>
  <si>
    <t>Igneous</t>
  </si>
  <si>
    <t>Vol. for</t>
  </si>
  <si>
    <t>NRM</t>
  </si>
  <si>
    <t>MDF/MDT</t>
  </si>
  <si>
    <t>MDF'/MDT'</t>
  </si>
  <si>
    <t>Leg</t>
  </si>
  <si>
    <t>Site</t>
  </si>
  <si>
    <t>H</t>
  </si>
  <si>
    <t>Core</t>
  </si>
  <si>
    <t>T</t>
  </si>
  <si>
    <t>Sc</t>
  </si>
  <si>
    <t>cm</t>
  </si>
  <si>
    <t>mbsf</t>
  </si>
  <si>
    <t xml:space="preserve"> Vol(cc)</t>
  </si>
  <si>
    <t>Piece</t>
  </si>
  <si>
    <t>CODE</t>
  </si>
  <si>
    <t>Lith.</t>
  </si>
  <si>
    <t>Meas.</t>
  </si>
  <si>
    <t>Dec</t>
  </si>
  <si>
    <t>Inc</t>
  </si>
  <si>
    <t>Int (A/m)</t>
  </si>
  <si>
    <t>Demag.</t>
  </si>
  <si>
    <t>Sample</t>
  </si>
  <si>
    <t>npts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</si>
</sst>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E+00"/>
    <numFmt numFmtId="168" formatCode="0.00000"/>
    <numFmt numFmtId="169" formatCode="0.0000E+00"/>
    <numFmt numFmtId="170" formatCode="0.000000"/>
  </numFmts>
  <fonts count="1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57"/>
      <name val="Geneva"/>
      <family val="0"/>
    </font>
    <font>
      <sz val="9"/>
      <color indexed="10"/>
      <name val="Geneva"/>
      <family val="0"/>
    </font>
    <font>
      <sz val="9"/>
      <color indexed="11"/>
      <name val="Geneva"/>
      <family val="0"/>
    </font>
    <font>
      <sz val="8"/>
      <name val="Verdan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9"/>
      <color indexed="15"/>
      <name val="Geneva"/>
      <family val="0"/>
    </font>
    <font>
      <b/>
      <sz val="10"/>
      <name val="Verdana"/>
      <family val="0"/>
    </font>
    <font>
      <sz val="9"/>
      <color indexed="48"/>
      <name val="Geneva"/>
      <family val="0"/>
    </font>
    <font>
      <b/>
      <sz val="8"/>
      <name val="Genev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22" fontId="0" fillId="0" borderId="0" xfId="0" applyNumberFormat="1" applyAlignment="1">
      <alignment/>
    </xf>
    <xf numFmtId="2" fontId="0" fillId="0" borderId="0" xfId="0" applyNumberFormat="1" applyAlignment="1" applyProtection="1">
      <alignment/>
      <protection locked="0"/>
    </xf>
    <xf numFmtId="165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5" fontId="5" fillId="0" borderId="1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167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1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1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2" fontId="0" fillId="0" borderId="1" xfId="0" applyNumberFormat="1" applyBorder="1" applyAlignment="1">
      <alignment/>
    </xf>
    <xf numFmtId="2" fontId="5" fillId="0" borderId="0" xfId="0" applyNumberFormat="1" applyFont="1" applyAlignment="1">
      <alignment horizontal="center"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Fill="1" applyAlignment="1" applyProtection="1">
      <alignment/>
      <protection locked="0"/>
    </xf>
    <xf numFmtId="2" fontId="5" fillId="0" borderId="0" xfId="0" applyNumberFormat="1" applyFont="1" applyFill="1" applyAlignment="1">
      <alignment horizontal="center"/>
    </xf>
    <xf numFmtId="167" fontId="0" fillId="0" borderId="0" xfId="0" applyNumberFormat="1" applyFill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 horizontal="center"/>
    </xf>
    <xf numFmtId="2" fontId="12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72"/>
  <sheetViews>
    <sheetView tabSelected="1" workbookViewId="0" topLeftCell="X1">
      <pane xSplit="9300" ySplit="1520" topLeftCell="BQ23" activePane="bottomLeft" state="split"/>
      <selection pane="topLeft" activeCell="Y21" sqref="Y21:AI21"/>
      <selection pane="bottomLeft" activeCell="AG23" sqref="AG23"/>
      <selection pane="topRight" activeCell="AO1" sqref="AO1"/>
      <selection pane="bottomRight" activeCell="AO4" sqref="AO4"/>
    </sheetView>
  </sheetViews>
  <sheetFormatPr defaultColWidth="11.00390625" defaultRowHeight="12"/>
  <cols>
    <col min="1" max="1" width="4.875" style="21" customWidth="1"/>
    <col min="2" max="2" width="5.125" style="21" bestFit="1" customWidth="1"/>
    <col min="3" max="3" width="2.375" style="21" bestFit="1" customWidth="1"/>
    <col min="4" max="4" width="4.625" style="21" bestFit="1" customWidth="1"/>
    <col min="5" max="5" width="2.125" style="21" bestFit="1" customWidth="1"/>
    <col min="6" max="6" width="3.00390625" style="21" bestFit="1" customWidth="1"/>
    <col min="7" max="7" width="4.125" style="21" bestFit="1" customWidth="1"/>
    <col min="8" max="8" width="4.50390625" style="21" customWidth="1"/>
    <col min="9" max="9" width="6.625" style="18" bestFit="1" customWidth="1"/>
    <col min="10" max="10" width="6.50390625" style="19" customWidth="1"/>
    <col min="11" max="11" width="4.875" style="21" customWidth="1"/>
    <col min="12" max="12" width="5.875" style="19" customWidth="1"/>
    <col min="13" max="13" width="4.875" style="0" customWidth="1"/>
    <col min="14" max="14" width="13.375" style="0" customWidth="1"/>
    <col min="15" max="15" width="14.125" style="5" customWidth="1"/>
    <col min="16" max="16" width="4.50390625" style="5" bestFit="1" customWidth="1"/>
    <col min="17" max="17" width="4.50390625" style="0" customWidth="1"/>
    <col min="18" max="18" width="5.625" style="9" bestFit="1" customWidth="1"/>
    <col min="19" max="19" width="6.875" style="4" bestFit="1" customWidth="1"/>
    <col min="20" max="20" width="7.125" style="4" bestFit="1" customWidth="1"/>
    <col min="21" max="21" width="9.50390625" style="1" customWidth="1"/>
    <col min="22" max="22" width="2.375" style="0" customWidth="1"/>
    <col min="23" max="23" width="6.125" style="0" bestFit="1" customWidth="1"/>
    <col min="24" max="24" width="4.125" style="0" customWidth="1"/>
    <col min="25" max="25" width="10.875" style="5" customWidth="1"/>
    <col min="26" max="26" width="5.375" style="5" customWidth="1"/>
    <col min="27" max="27" width="3.875" style="5" customWidth="1"/>
    <col min="28" max="28" width="2.50390625" style="5" customWidth="1"/>
    <col min="29" max="29" width="4.50390625" style="5" customWidth="1"/>
    <col min="30" max="30" width="5.625" style="6" bestFit="1" customWidth="1"/>
    <col min="31" max="31" width="6.375" style="6" bestFit="1" customWidth="1"/>
    <col min="32" max="32" width="5.125" style="5" bestFit="1" customWidth="1"/>
    <col min="33" max="33" width="4.125" style="5" bestFit="1" customWidth="1"/>
    <col min="34" max="34" width="8.875" style="5" customWidth="1"/>
    <col min="35" max="35" width="8.625" style="36" bestFit="1" customWidth="1"/>
    <col min="36" max="37" width="5.875" style="5" customWidth="1"/>
    <col min="38" max="38" width="3.50390625" style="0" customWidth="1"/>
    <col min="39" max="39" width="4.50390625" style="0" customWidth="1"/>
    <col min="40" max="40" width="3.875" style="44" customWidth="1"/>
    <col min="41" max="41" width="2.50390625" style="44" customWidth="1"/>
    <col min="42" max="42" width="4.50390625" style="44" customWidth="1"/>
    <col min="43" max="43" width="5.625" style="45" customWidth="1"/>
    <col min="44" max="44" width="6.375" style="45" customWidth="1"/>
    <col min="45" max="45" width="5.125" style="44" customWidth="1"/>
    <col min="46" max="46" width="4.125" style="44" customWidth="1"/>
    <col min="47" max="47" width="8.875" style="44" customWidth="1"/>
    <col min="48" max="48" width="8.625" style="46" customWidth="1"/>
    <col min="49" max="49" width="3.50390625" style="0" customWidth="1"/>
    <col min="50" max="50" width="11.00390625" style="21" customWidth="1"/>
    <col min="51" max="51" width="6.375" style="7" bestFit="1" customWidth="1"/>
    <col min="52" max="52" width="8.625" style="7" bestFit="1" customWidth="1"/>
    <col min="53" max="53" width="3.625" style="0" customWidth="1"/>
    <col min="55" max="55" width="11.00390625" style="17" customWidth="1"/>
    <col min="56" max="56" width="10.875" style="4" customWidth="1"/>
    <col min="57" max="57" width="9.375" style="0" customWidth="1"/>
    <col min="58" max="58" width="7.50390625" style="15" customWidth="1"/>
    <col min="59" max="60" width="6.625" style="4" customWidth="1"/>
    <col min="61" max="61" width="7.50390625" style="15" customWidth="1"/>
    <col min="62" max="63" width="7.125" style="4" customWidth="1"/>
    <col min="64" max="64" width="7.50390625" style="15" customWidth="1"/>
    <col min="65" max="66" width="6.625" style="4" customWidth="1"/>
    <col min="67" max="69" width="8.375" style="3" customWidth="1"/>
    <col min="70" max="72" width="7.50390625" style="14" customWidth="1"/>
    <col min="73" max="74" width="8.375" style="15" customWidth="1"/>
    <col min="75" max="80" width="7.50390625" style="0" customWidth="1"/>
    <col min="81" max="81" width="3.375" style="0" customWidth="1"/>
  </cols>
  <sheetData>
    <row r="1" spans="7:50" ht="12">
      <c r="G1" s="29"/>
      <c r="H1" s="29"/>
      <c r="I1" s="30"/>
      <c r="K1" s="31"/>
      <c r="V1" s="1"/>
      <c r="W1" s="1"/>
      <c r="AB1" s="5" t="s">
        <v>587</v>
      </c>
      <c r="AJ1" s="6"/>
      <c r="AK1" s="6"/>
      <c r="AL1" s="4"/>
      <c r="AM1" s="4"/>
      <c r="AO1" s="44" t="s">
        <v>587</v>
      </c>
      <c r="AR1" s="45" t="s">
        <v>575</v>
      </c>
      <c r="AW1" s="4"/>
      <c r="AX1" s="7"/>
    </row>
    <row r="2" spans="7:67" ht="12">
      <c r="G2" s="29"/>
      <c r="H2" s="29"/>
      <c r="I2" s="30"/>
      <c r="K2" s="31"/>
      <c r="U2" s="1" t="s">
        <v>508</v>
      </c>
      <c r="V2" s="1"/>
      <c r="W2" s="1"/>
      <c r="AB2" s="5" t="s">
        <v>588</v>
      </c>
      <c r="AJ2" s="6"/>
      <c r="AK2" s="6"/>
      <c r="AL2" s="4"/>
      <c r="AM2" s="4"/>
      <c r="AO2" s="44" t="s">
        <v>588</v>
      </c>
      <c r="AW2" s="4"/>
      <c r="AX2" s="7"/>
      <c r="BC2" s="17" t="s">
        <v>581</v>
      </c>
      <c r="BO2" s="3" t="s">
        <v>582</v>
      </c>
    </row>
    <row r="3" spans="1:76" ht="12">
      <c r="A3" s="21" t="s">
        <v>589</v>
      </c>
      <c r="G3" s="32" t="s">
        <v>590</v>
      </c>
      <c r="H3" s="32" t="s">
        <v>591</v>
      </c>
      <c r="I3" s="33" t="s">
        <v>592</v>
      </c>
      <c r="J3" s="19" t="s">
        <v>593</v>
      </c>
      <c r="K3" s="31"/>
      <c r="O3" s="5" t="s">
        <v>594</v>
      </c>
      <c r="P3" s="5" t="s">
        <v>96</v>
      </c>
      <c r="R3" s="9" t="s">
        <v>595</v>
      </c>
      <c r="S3" s="4" t="s">
        <v>596</v>
      </c>
      <c r="T3" s="4" t="s">
        <v>596</v>
      </c>
      <c r="U3" s="1" t="s">
        <v>596</v>
      </c>
      <c r="V3" s="1"/>
      <c r="W3" s="1"/>
      <c r="AH3" s="5" t="s">
        <v>381</v>
      </c>
      <c r="AJ3" s="6"/>
      <c r="AK3" s="6"/>
      <c r="AL3" s="4"/>
      <c r="AM3" s="4"/>
      <c r="AU3" s="44" t="s">
        <v>381</v>
      </c>
      <c r="AW3" s="4"/>
      <c r="AX3" s="7"/>
      <c r="AY3" s="7" t="s">
        <v>597</v>
      </c>
      <c r="AZ3" s="7" t="s">
        <v>598</v>
      </c>
      <c r="BD3" s="4" t="s">
        <v>382</v>
      </c>
      <c r="BF3" s="10"/>
      <c r="BG3" s="11"/>
      <c r="BH3" s="11"/>
      <c r="BI3" s="12" t="s">
        <v>506</v>
      </c>
      <c r="BJ3" s="11"/>
      <c r="BK3" s="11"/>
      <c r="BL3" s="10"/>
      <c r="BM3" s="11"/>
      <c r="BN3" s="11"/>
      <c r="BO3" s="35"/>
      <c r="BP3" s="35" t="s">
        <v>583</v>
      </c>
      <c r="BQ3" s="35"/>
      <c r="BR3" s="13"/>
      <c r="BX3" t="s">
        <v>512</v>
      </c>
    </row>
    <row r="4" spans="1:80" ht="12">
      <c r="A4" s="31" t="s">
        <v>599</v>
      </c>
      <c r="B4" s="31" t="s">
        <v>600</v>
      </c>
      <c r="C4" s="31" t="s">
        <v>601</v>
      </c>
      <c r="D4" s="31" t="s">
        <v>602</v>
      </c>
      <c r="E4" s="31" t="s">
        <v>603</v>
      </c>
      <c r="F4" s="31" t="s">
        <v>604</v>
      </c>
      <c r="G4" s="32" t="s">
        <v>605</v>
      </c>
      <c r="H4" s="32" t="s">
        <v>605</v>
      </c>
      <c r="I4" s="33" t="s">
        <v>606</v>
      </c>
      <c r="J4" s="34" t="s">
        <v>607</v>
      </c>
      <c r="K4" s="31" t="s">
        <v>608</v>
      </c>
      <c r="L4" s="19" t="s">
        <v>609</v>
      </c>
      <c r="M4" s="2" t="s">
        <v>94</v>
      </c>
      <c r="N4" s="2" t="s">
        <v>93</v>
      </c>
      <c r="O4" s="5" t="s">
        <v>610</v>
      </c>
      <c r="P4" s="5" t="s">
        <v>97</v>
      </c>
      <c r="Q4" t="s">
        <v>611</v>
      </c>
      <c r="R4" s="9" t="s">
        <v>611</v>
      </c>
      <c r="S4" s="4" t="s">
        <v>612</v>
      </c>
      <c r="T4" s="4" t="s">
        <v>613</v>
      </c>
      <c r="U4" s="1" t="s">
        <v>614</v>
      </c>
      <c r="V4" s="1"/>
      <c r="W4" s="1" t="s">
        <v>615</v>
      </c>
      <c r="X4" t="s">
        <v>584</v>
      </c>
      <c r="Y4" s="5" t="s">
        <v>616</v>
      </c>
      <c r="Z4" s="5" t="s">
        <v>98</v>
      </c>
      <c r="AA4" s="5" t="s">
        <v>617</v>
      </c>
      <c r="AB4" s="5" t="s">
        <v>368</v>
      </c>
      <c r="AC4" s="5" t="s">
        <v>369</v>
      </c>
      <c r="AD4" s="6" t="s">
        <v>612</v>
      </c>
      <c r="AE4" s="6" t="s">
        <v>613</v>
      </c>
      <c r="AF4" s="5" t="s">
        <v>370</v>
      </c>
      <c r="AG4" s="5" t="s">
        <v>371</v>
      </c>
      <c r="AH4" s="5" t="s">
        <v>372</v>
      </c>
      <c r="AI4" s="36" t="s">
        <v>373</v>
      </c>
      <c r="AJ4" s="6" t="s">
        <v>509</v>
      </c>
      <c r="AK4" s="6" t="s">
        <v>511</v>
      </c>
      <c r="AL4" s="4"/>
      <c r="AM4" s="45" t="s">
        <v>98</v>
      </c>
      <c r="AN4" s="44" t="s">
        <v>617</v>
      </c>
      <c r="AO4" s="44" t="s">
        <v>368</v>
      </c>
      <c r="AP4" s="44" t="s">
        <v>369</v>
      </c>
      <c r="AQ4" s="45" t="s">
        <v>612</v>
      </c>
      <c r="AR4" s="45" t="s">
        <v>613</v>
      </c>
      <c r="AS4" s="44" t="s">
        <v>370</v>
      </c>
      <c r="AT4" s="44" t="s">
        <v>371</v>
      </c>
      <c r="AU4" s="44" t="s">
        <v>372</v>
      </c>
      <c r="AV4" s="46" t="s">
        <v>373</v>
      </c>
      <c r="AW4" s="4"/>
      <c r="AX4" s="21" t="s">
        <v>374</v>
      </c>
      <c r="AY4" s="7" t="s">
        <v>375</v>
      </c>
      <c r="AZ4" s="7" t="s">
        <v>376</v>
      </c>
      <c r="BB4" t="s">
        <v>616</v>
      </c>
      <c r="BC4" s="17" t="s">
        <v>507</v>
      </c>
      <c r="BD4" s="4" t="s">
        <v>383</v>
      </c>
      <c r="BE4" t="s">
        <v>384</v>
      </c>
      <c r="BF4" s="15" t="s">
        <v>385</v>
      </c>
      <c r="BG4" s="4" t="s">
        <v>612</v>
      </c>
      <c r="BH4" s="4" t="s">
        <v>613</v>
      </c>
      <c r="BI4" s="15" t="s">
        <v>386</v>
      </c>
      <c r="BJ4" s="4" t="s">
        <v>612</v>
      </c>
      <c r="BK4" s="4" t="s">
        <v>613</v>
      </c>
      <c r="BL4" s="15" t="s">
        <v>387</v>
      </c>
      <c r="BM4" s="4" t="s">
        <v>612</v>
      </c>
      <c r="BN4" s="4" t="s">
        <v>613</v>
      </c>
      <c r="BO4" s="3" t="s">
        <v>377</v>
      </c>
      <c r="BP4" s="3" t="s">
        <v>497</v>
      </c>
      <c r="BQ4" s="3" t="s">
        <v>498</v>
      </c>
      <c r="BR4" s="14" t="s">
        <v>499</v>
      </c>
      <c r="BS4" s="14" t="s">
        <v>500</v>
      </c>
      <c r="BT4" s="14" t="s">
        <v>501</v>
      </c>
      <c r="BU4" s="15" t="s">
        <v>541</v>
      </c>
      <c r="BV4" s="15" t="s">
        <v>603</v>
      </c>
      <c r="BW4" s="16" t="s">
        <v>502</v>
      </c>
      <c r="BX4" s="16" t="s">
        <v>503</v>
      </c>
      <c r="BY4" s="16" t="s">
        <v>545</v>
      </c>
      <c r="BZ4" s="16" t="s">
        <v>546</v>
      </c>
      <c r="CA4" s="16" t="s">
        <v>504</v>
      </c>
      <c r="CB4" s="16" t="s">
        <v>505</v>
      </c>
    </row>
    <row r="5" spans="7:49" ht="12">
      <c r="G5" s="29"/>
      <c r="H5" s="29"/>
      <c r="I5" s="30"/>
      <c r="K5" s="31"/>
      <c r="V5" s="1"/>
      <c r="W5" s="1"/>
      <c r="AJ5" s="6"/>
      <c r="AK5" s="6"/>
      <c r="AL5" s="4"/>
      <c r="AM5" s="4"/>
      <c r="AW5" s="4"/>
    </row>
    <row r="6" spans="1:83" ht="12">
      <c r="A6" s="21">
        <v>304</v>
      </c>
      <c r="B6" s="21">
        <v>1309</v>
      </c>
      <c r="C6" s="21" t="s">
        <v>510</v>
      </c>
      <c r="D6" s="21">
        <v>1</v>
      </c>
      <c r="E6" s="21" t="s">
        <v>586</v>
      </c>
      <c r="F6" s="21">
        <v>3</v>
      </c>
      <c r="G6" s="21">
        <v>121</v>
      </c>
      <c r="H6" s="21">
        <v>124</v>
      </c>
      <c r="I6" s="21">
        <v>3.11</v>
      </c>
      <c r="J6" s="21">
        <v>12</v>
      </c>
      <c r="K6" s="21">
        <v>14</v>
      </c>
      <c r="L6" s="19" t="s">
        <v>380</v>
      </c>
      <c r="M6">
        <f aca="true" t="shared" si="0" ref="M6:M14">K6</f>
        <v>14</v>
      </c>
      <c r="N6" s="19" t="s">
        <v>414</v>
      </c>
      <c r="O6" t="s">
        <v>554</v>
      </c>
      <c r="P6" s="5">
        <v>1</v>
      </c>
      <c r="Q6" t="s">
        <v>379</v>
      </c>
      <c r="R6" s="9">
        <v>11.61</v>
      </c>
      <c r="S6" s="4">
        <v>192.5</v>
      </c>
      <c r="T6" s="4">
        <v>74.7</v>
      </c>
      <c r="U6" s="1">
        <v>7.5466</v>
      </c>
      <c r="V6" s="1"/>
      <c r="W6" s="1" t="s">
        <v>378</v>
      </c>
      <c r="X6" s="24"/>
      <c r="Y6" s="5" t="s">
        <v>579</v>
      </c>
      <c r="Z6" s="5" t="s">
        <v>586</v>
      </c>
      <c r="AA6" s="5">
        <v>5</v>
      </c>
      <c r="AB6" s="5" t="s">
        <v>377</v>
      </c>
      <c r="AC6" s="5">
        <v>7.8</v>
      </c>
      <c r="AD6" s="5">
        <v>264.1</v>
      </c>
      <c r="AE6" s="5">
        <v>-42.5</v>
      </c>
      <c r="AF6" s="5">
        <v>20</v>
      </c>
      <c r="AG6" s="5">
        <v>50</v>
      </c>
      <c r="AH6" s="5">
        <v>0.2514</v>
      </c>
      <c r="AI6" s="36">
        <f aca="true" t="shared" si="1" ref="AI6:AI24">(AH6/U6)*100</f>
        <v>3.331301513264252</v>
      </c>
      <c r="AJ6" s="5" t="s">
        <v>510</v>
      </c>
      <c r="AN6" s="44">
        <v>3</v>
      </c>
      <c r="AO6" s="44" t="s">
        <v>377</v>
      </c>
      <c r="AP6" s="44">
        <v>1.1</v>
      </c>
      <c r="AQ6" s="44">
        <v>186.6</v>
      </c>
      <c r="AR6" s="44">
        <v>76.5</v>
      </c>
      <c r="AS6" s="44">
        <v>0</v>
      </c>
      <c r="AT6" s="44">
        <v>10</v>
      </c>
      <c r="AU6" s="44">
        <v>7.5878</v>
      </c>
      <c r="AV6" s="46">
        <f>(AU6/U6)*100</f>
        <v>100.54594121856199</v>
      </c>
      <c r="AX6" s="21" t="s">
        <v>579</v>
      </c>
      <c r="AY6" s="7">
        <v>2.79</v>
      </c>
      <c r="AZ6" s="7">
        <v>3.15</v>
      </c>
      <c r="BB6" t="s">
        <v>579</v>
      </c>
      <c r="BC6" s="17">
        <f aca="true" t="shared" si="2" ref="BC6:BC32">BD6*(10/R6)*0.000001</f>
        <v>0.026130318690783805</v>
      </c>
      <c r="BD6">
        <v>30337.3</v>
      </c>
      <c r="BE6">
        <v>0.00011</v>
      </c>
      <c r="BF6" s="15">
        <v>0.340863</v>
      </c>
      <c r="BG6" s="4">
        <v>165.1</v>
      </c>
      <c r="BH6" s="4">
        <v>16.5</v>
      </c>
      <c r="BI6" s="15">
        <v>0.331736</v>
      </c>
      <c r="BJ6" s="4">
        <v>66.6</v>
      </c>
      <c r="BK6" s="4">
        <v>26.4</v>
      </c>
      <c r="BL6" s="15">
        <v>0.327401</v>
      </c>
      <c r="BM6" s="4">
        <v>283.6</v>
      </c>
      <c r="BN6" s="4">
        <v>58.2</v>
      </c>
      <c r="BO6" s="3">
        <v>2933.5</v>
      </c>
      <c r="BP6" s="3">
        <v>3234.61</v>
      </c>
      <c r="BQ6" s="3">
        <v>729.54</v>
      </c>
      <c r="BR6" s="26">
        <f>BF6/BL6</f>
        <v>1.0411177730061913</v>
      </c>
      <c r="BS6" s="26">
        <f>BI6/BL6</f>
        <v>1.0132406437365797</v>
      </c>
      <c r="BT6" s="26">
        <f>BF6/BI6</f>
        <v>1.0275128415366437</v>
      </c>
      <c r="BU6" s="48">
        <f>EXP(SQRT(2*((LN(BF6)-(LN(BF6)+LN(BI6)+LN(BL6))/3)^2+(LN(BI6)-(LN(BF6)+LN(BI6)+LN(BL6))/3)^2+(LN(BL6)-(LN(BF6)+LN(BI6)+LN(BL6))/3)^2)))</f>
        <v>1.0419523193452116</v>
      </c>
      <c r="BV6" s="48">
        <f>(2*LN(BI6)-LN(BF6)-LN(BL6))/(LN(BF6)-LN(BL6))</f>
        <v>-0.3471259745879135</v>
      </c>
      <c r="BW6" s="27">
        <f>IF((BM6-(AD6-180))&gt;360,(BM6-(AD6-180))-360,IF((BM6-(AD6-180))&lt;0,(BM6-(AD6-180))+360,(BM6-(AD6-180))))</f>
        <v>199.5</v>
      </c>
      <c r="BX6" s="25">
        <f>BN6</f>
        <v>58.2</v>
      </c>
      <c r="BY6" s="27">
        <f>IF((BJ6-(AD6-180))&gt;360,(BJ6-(AD6-180))-360,IF((BJ6-(AD6-180))&lt;0,(BJ6-(AD6-180))+360,(BJ6-(AD6-180))))</f>
        <v>342.5</v>
      </c>
      <c r="BZ6" s="25">
        <f>BK6</f>
        <v>26.4</v>
      </c>
      <c r="CA6" s="27">
        <f>IF((BG6-(AD6-180))&gt;360,(BG6-(AD6-180))-360,IF((BG6-(AD6-180))&lt;0,(BG6-(AD6-180))+360,(BG6-(AD6-180))))</f>
        <v>80.99999999999997</v>
      </c>
      <c r="CB6" s="25">
        <f>BH6</f>
        <v>16.5</v>
      </c>
      <c r="CC6" s="4"/>
      <c r="CE6" s="4"/>
    </row>
    <row r="7" spans="1:81" ht="12">
      <c r="A7" s="21">
        <v>304</v>
      </c>
      <c r="B7" s="21">
        <v>1309</v>
      </c>
      <c r="C7" s="21" t="s">
        <v>510</v>
      </c>
      <c r="D7" s="21">
        <v>2</v>
      </c>
      <c r="E7" s="21" t="s">
        <v>586</v>
      </c>
      <c r="F7" s="21">
        <v>1</v>
      </c>
      <c r="G7" s="21">
        <v>30</v>
      </c>
      <c r="H7" s="21">
        <v>32</v>
      </c>
      <c r="I7" s="21">
        <v>15.8</v>
      </c>
      <c r="J7" s="21">
        <v>12</v>
      </c>
      <c r="K7" s="21">
        <v>3</v>
      </c>
      <c r="L7" s="19" t="s">
        <v>380</v>
      </c>
      <c r="M7">
        <f t="shared" si="0"/>
        <v>3</v>
      </c>
      <c r="N7" s="19" t="s">
        <v>425</v>
      </c>
      <c r="O7" t="s">
        <v>555</v>
      </c>
      <c r="P7" s="5">
        <v>1</v>
      </c>
      <c r="Q7" t="s">
        <v>379</v>
      </c>
      <c r="R7" s="9">
        <v>11.73</v>
      </c>
      <c r="S7" s="4">
        <v>97.1</v>
      </c>
      <c r="T7" s="4">
        <v>-18</v>
      </c>
      <c r="U7" s="1">
        <v>0.00248</v>
      </c>
      <c r="V7" s="1"/>
      <c r="W7" s="1" t="s">
        <v>378</v>
      </c>
      <c r="X7" s="1"/>
      <c r="Y7" s="5" t="s">
        <v>539</v>
      </c>
      <c r="Z7" s="5" t="s">
        <v>586</v>
      </c>
      <c r="AA7" s="5">
        <v>7</v>
      </c>
      <c r="AB7" s="5" t="s">
        <v>377</v>
      </c>
      <c r="AC7" s="5">
        <v>7.8</v>
      </c>
      <c r="AD7" s="5">
        <v>67</v>
      </c>
      <c r="AE7" s="5">
        <v>-59.9</v>
      </c>
      <c r="AF7" s="5">
        <v>35</v>
      </c>
      <c r="AG7" s="5">
        <v>100</v>
      </c>
      <c r="AH7" s="5">
        <v>0.0024</v>
      </c>
      <c r="AI7" s="36">
        <f t="shared" si="1"/>
        <v>96.77419354838709</v>
      </c>
      <c r="AJ7" s="5" t="s">
        <v>585</v>
      </c>
      <c r="AN7" s="44">
        <v>3</v>
      </c>
      <c r="AO7" s="44" t="s">
        <v>377</v>
      </c>
      <c r="AP7" s="44">
        <v>3.6</v>
      </c>
      <c r="AQ7" s="44">
        <v>162.9</v>
      </c>
      <c r="AR7" s="44">
        <v>70.5</v>
      </c>
      <c r="AS7" s="44">
        <v>0</v>
      </c>
      <c r="AT7" s="44">
        <v>10</v>
      </c>
      <c r="AU7" s="44">
        <v>0.0028</v>
      </c>
      <c r="AV7" s="46">
        <f aca="true" t="shared" si="3" ref="AV7:AV13">(AU7/U7)*100</f>
        <v>112.9032258064516</v>
      </c>
      <c r="AX7" s="21" t="s">
        <v>539</v>
      </c>
      <c r="AY7" s="7">
        <v>70.36</v>
      </c>
      <c r="AZ7" s="7">
        <v>26.63</v>
      </c>
      <c r="BB7" t="s">
        <v>539</v>
      </c>
      <c r="BC7" s="17">
        <f t="shared" si="2"/>
        <v>0.00040920716112531966</v>
      </c>
      <c r="BD7">
        <v>480</v>
      </c>
      <c r="BR7" s="26"/>
      <c r="BS7" s="26"/>
      <c r="BT7" s="26"/>
      <c r="BU7" s="48"/>
      <c r="BV7" s="48"/>
      <c r="BW7" s="27"/>
      <c r="BX7" s="25"/>
      <c r="BY7" s="25"/>
      <c r="BZ7" s="25"/>
      <c r="CA7" s="25"/>
      <c r="CB7" s="25"/>
      <c r="CC7" s="4"/>
    </row>
    <row r="8" spans="1:81" ht="12">
      <c r="A8" s="21">
        <v>304</v>
      </c>
      <c r="B8" s="21">
        <v>1309</v>
      </c>
      <c r="C8" s="21" t="s">
        <v>510</v>
      </c>
      <c r="D8" s="21">
        <v>2</v>
      </c>
      <c r="E8" s="21" t="s">
        <v>586</v>
      </c>
      <c r="F8" s="21">
        <v>1</v>
      </c>
      <c r="G8" s="21">
        <v>90</v>
      </c>
      <c r="H8" s="21">
        <v>92</v>
      </c>
      <c r="I8" s="21">
        <v>16.4</v>
      </c>
      <c r="J8" s="21">
        <v>12</v>
      </c>
      <c r="K8" s="21">
        <v>8</v>
      </c>
      <c r="L8" s="19" t="s">
        <v>380</v>
      </c>
      <c r="M8">
        <f t="shared" si="0"/>
        <v>8</v>
      </c>
      <c r="N8" s="19" t="s">
        <v>431</v>
      </c>
      <c r="O8" t="s">
        <v>432</v>
      </c>
      <c r="P8" s="5">
        <v>1</v>
      </c>
      <c r="Q8" t="s">
        <v>379</v>
      </c>
      <c r="R8" s="9">
        <v>12.18</v>
      </c>
      <c r="S8" s="4">
        <v>169.4</v>
      </c>
      <c r="T8" s="4">
        <v>76.1</v>
      </c>
      <c r="U8" s="1">
        <v>4.9886</v>
      </c>
      <c r="V8" s="1"/>
      <c r="W8" s="1" t="s">
        <v>378</v>
      </c>
      <c r="X8" s="1"/>
      <c r="Y8" s="5" t="s">
        <v>538</v>
      </c>
      <c r="Z8" s="5" t="s">
        <v>586</v>
      </c>
      <c r="AA8" s="5">
        <v>2</v>
      </c>
      <c r="AB8" s="5" t="s">
        <v>585</v>
      </c>
      <c r="AC8" s="5">
        <v>1.3</v>
      </c>
      <c r="AD8" s="5">
        <v>90.9</v>
      </c>
      <c r="AE8" s="5">
        <v>-59.1</v>
      </c>
      <c r="AF8" s="5">
        <v>40</v>
      </c>
      <c r="AG8" s="5">
        <v>50</v>
      </c>
      <c r="AH8" s="5">
        <v>0.182</v>
      </c>
      <c r="AI8" s="36">
        <f t="shared" si="1"/>
        <v>3.6483181654171513</v>
      </c>
      <c r="AJ8" s="5" t="s">
        <v>585</v>
      </c>
      <c r="AN8" s="44">
        <v>5</v>
      </c>
      <c r="AO8" s="44" t="s">
        <v>377</v>
      </c>
      <c r="AP8" s="44">
        <v>1.7</v>
      </c>
      <c r="AQ8" s="44">
        <v>178.3</v>
      </c>
      <c r="AR8" s="44">
        <v>77.3</v>
      </c>
      <c r="AS8" s="44">
        <v>0</v>
      </c>
      <c r="AT8" s="44">
        <v>20</v>
      </c>
      <c r="AU8" s="44">
        <v>5.0632</v>
      </c>
      <c r="AV8" s="46">
        <f t="shared" si="3"/>
        <v>101.49540953373692</v>
      </c>
      <c r="AX8" s="21" t="s">
        <v>538</v>
      </c>
      <c r="AY8" s="7">
        <v>3.7</v>
      </c>
      <c r="AZ8" s="7">
        <v>3.96</v>
      </c>
      <c r="BB8" t="s">
        <v>538</v>
      </c>
      <c r="BC8" s="17">
        <f t="shared" si="2"/>
        <v>0.03082101806239737</v>
      </c>
      <c r="BD8">
        <v>37540</v>
      </c>
      <c r="BE8">
        <v>9E-05</v>
      </c>
      <c r="BF8" s="15">
        <v>0.342228</v>
      </c>
      <c r="BG8" s="4">
        <v>316</v>
      </c>
      <c r="BH8" s="4">
        <v>6.3</v>
      </c>
      <c r="BI8" s="15">
        <v>0.330655</v>
      </c>
      <c r="BJ8" s="4">
        <v>219.1</v>
      </c>
      <c r="BK8" s="4">
        <v>47.2</v>
      </c>
      <c r="BL8" s="15">
        <v>0.327116</v>
      </c>
      <c r="BM8" s="4">
        <v>51.7</v>
      </c>
      <c r="BN8" s="4">
        <v>42.1</v>
      </c>
      <c r="BO8" s="3">
        <v>5704.92</v>
      </c>
      <c r="BP8" s="3">
        <v>7644.5</v>
      </c>
      <c r="BQ8" s="3">
        <v>714.74</v>
      </c>
      <c r="BR8" s="26">
        <f>BF8/BL8</f>
        <v>1.046197679110774</v>
      </c>
      <c r="BS8" s="26">
        <f>BI8/BL8</f>
        <v>1.010818792110444</v>
      </c>
      <c r="BT8" s="26">
        <f>BF8/BI8</f>
        <v>1.035000226822519</v>
      </c>
      <c r="BU8" s="48">
        <f>EXP(SQRT(2*((LN(BF8)-(LN(BF8)+LN(BI8)+LN(BL8))/3)^2+(LN(BI8)-(LN(BF8)+LN(BI8)+LN(BL8))/3)^2+(LN(BL8)-(LN(BF8)+LN(BI8)+LN(BL8))/3)^2)))</f>
        <v>1.048310491082747</v>
      </c>
      <c r="BV8" s="48">
        <f>(2*LN(BI8)-LN(BF8)-LN(BL8))/(LN(BF8)-LN(BL8))</f>
        <v>-0.5234662677177641</v>
      </c>
      <c r="BW8" s="27">
        <f>IF((BM8-(AD8-180))&gt;360,(BM8-(AD8-180))-360,IF((BM8-(AD8-180))&lt;0,(BM8-(AD8-180))+360,(BM8-(AD8-180))))</f>
        <v>140.8</v>
      </c>
      <c r="BX8" s="25">
        <f>BN8</f>
        <v>42.1</v>
      </c>
      <c r="BY8" s="27">
        <f>IF((BJ8-(AD8-180))&gt;360,(BJ8-(AD8-180))-360,IF((BJ8-(AD8-180))&lt;0,(BJ8-(AD8-180))+360,(BJ8-(AD8-180))))</f>
        <v>308.2</v>
      </c>
      <c r="BZ8" s="25">
        <f>BK8</f>
        <v>47.2</v>
      </c>
      <c r="CA8" s="27">
        <f>IF((BG8-(AD8-180))&gt;360,(BG8-(AD8-180))-360,IF((BG8-(AD8-180))&lt;0,(BG8-(AD8-180))+360,(BG8-(AD8-180))))</f>
        <v>45.10000000000002</v>
      </c>
      <c r="CB8" s="25">
        <f>BH8</f>
        <v>6.3</v>
      </c>
      <c r="CC8" s="4"/>
    </row>
    <row r="9" spans="1:83" ht="12">
      <c r="A9" s="21">
        <v>304</v>
      </c>
      <c r="B9" s="21">
        <v>1309</v>
      </c>
      <c r="C9" s="21" t="s">
        <v>510</v>
      </c>
      <c r="D9" s="21">
        <v>3</v>
      </c>
      <c r="E9" s="21" t="s">
        <v>586</v>
      </c>
      <c r="F9" s="21">
        <v>1</v>
      </c>
      <c r="G9" s="21">
        <v>71</v>
      </c>
      <c r="H9" s="21">
        <v>74</v>
      </c>
      <c r="I9" s="21">
        <v>20.71</v>
      </c>
      <c r="J9" s="21">
        <v>12</v>
      </c>
      <c r="K9" s="21">
        <v>10</v>
      </c>
      <c r="L9" s="19" t="s">
        <v>380</v>
      </c>
      <c r="M9">
        <f t="shared" si="0"/>
        <v>10</v>
      </c>
      <c r="N9" s="19" t="s">
        <v>452</v>
      </c>
      <c r="O9" t="s">
        <v>557</v>
      </c>
      <c r="P9" s="5">
        <v>1</v>
      </c>
      <c r="Q9" t="s">
        <v>379</v>
      </c>
      <c r="R9" s="9">
        <v>9.53</v>
      </c>
      <c r="S9" s="4">
        <v>151.2</v>
      </c>
      <c r="T9" s="4">
        <v>-44.3</v>
      </c>
      <c r="U9" s="1">
        <v>0.00476</v>
      </c>
      <c r="V9" s="1"/>
      <c r="W9" s="1" t="s">
        <v>378</v>
      </c>
      <c r="X9" s="1"/>
      <c r="Y9" s="5" t="s">
        <v>540</v>
      </c>
      <c r="Z9" s="5" t="s">
        <v>586</v>
      </c>
      <c r="AA9" s="5">
        <v>11</v>
      </c>
      <c r="AB9" s="5" t="s">
        <v>377</v>
      </c>
      <c r="AC9" s="5">
        <v>1.6</v>
      </c>
      <c r="AD9" s="5">
        <v>145.3</v>
      </c>
      <c r="AE9" s="5">
        <v>-66.8</v>
      </c>
      <c r="AF9" s="5">
        <v>20</v>
      </c>
      <c r="AG9" s="5">
        <v>150</v>
      </c>
      <c r="AH9" s="5">
        <v>0.0046</v>
      </c>
      <c r="AI9" s="36">
        <f t="shared" si="1"/>
        <v>96.63865546218486</v>
      </c>
      <c r="AJ9" s="5" t="s">
        <v>585</v>
      </c>
      <c r="AN9" s="44">
        <v>3</v>
      </c>
      <c r="AO9" s="44" t="s">
        <v>377</v>
      </c>
      <c r="AP9" s="44">
        <v>0.5</v>
      </c>
      <c r="AQ9" s="44">
        <v>172.8</v>
      </c>
      <c r="AR9" s="44">
        <v>66.5</v>
      </c>
      <c r="AS9" s="44">
        <v>0</v>
      </c>
      <c r="AT9" s="44">
        <v>10</v>
      </c>
      <c r="AU9" s="44">
        <v>0.0022</v>
      </c>
      <c r="AV9" s="46">
        <f t="shared" si="3"/>
        <v>46.21848739495798</v>
      </c>
      <c r="AX9" s="21" t="s">
        <v>540</v>
      </c>
      <c r="AY9" s="7">
        <v>97.43</v>
      </c>
      <c r="AZ9" s="7">
        <v>50.53</v>
      </c>
      <c r="BB9" t="s">
        <v>540</v>
      </c>
      <c r="BC9" s="17">
        <f t="shared" si="2"/>
        <v>0.0004218258132214061</v>
      </c>
      <c r="BD9">
        <v>402</v>
      </c>
      <c r="BR9" s="26"/>
      <c r="BS9" s="26"/>
      <c r="BT9" s="26"/>
      <c r="BU9" s="48"/>
      <c r="BV9" s="48"/>
      <c r="BW9" s="27"/>
      <c r="BX9" s="25"/>
      <c r="BY9" s="25"/>
      <c r="BZ9" s="25"/>
      <c r="CA9" s="25"/>
      <c r="CB9" s="25"/>
      <c r="CC9" s="4"/>
      <c r="CE9" s="4"/>
    </row>
    <row r="10" spans="1:83" ht="12">
      <c r="A10" s="21">
        <v>304</v>
      </c>
      <c r="B10" s="21">
        <v>1309</v>
      </c>
      <c r="C10" s="21" t="s">
        <v>510</v>
      </c>
      <c r="D10" s="21">
        <v>3</v>
      </c>
      <c r="E10" s="21" t="s">
        <v>586</v>
      </c>
      <c r="F10" s="21">
        <v>1</v>
      </c>
      <c r="G10" s="21">
        <v>112</v>
      </c>
      <c r="H10" s="21">
        <v>114</v>
      </c>
      <c r="I10" s="21">
        <v>21.12</v>
      </c>
      <c r="J10" s="21">
        <v>12</v>
      </c>
      <c r="K10" s="21">
        <v>14</v>
      </c>
      <c r="L10" s="19" t="s">
        <v>380</v>
      </c>
      <c r="M10">
        <f t="shared" si="0"/>
        <v>14</v>
      </c>
      <c r="N10" s="19" t="s">
        <v>456</v>
      </c>
      <c r="O10" t="s">
        <v>550</v>
      </c>
      <c r="P10" s="5">
        <v>4</v>
      </c>
      <c r="Q10" t="s">
        <v>379</v>
      </c>
      <c r="R10" s="9">
        <v>12.05</v>
      </c>
      <c r="S10" s="4">
        <v>35.2</v>
      </c>
      <c r="T10" s="4">
        <v>-50.3</v>
      </c>
      <c r="U10" s="1">
        <v>0.05343</v>
      </c>
      <c r="V10" s="1"/>
      <c r="W10" s="1" t="s">
        <v>378</v>
      </c>
      <c r="X10" s="1"/>
      <c r="Y10" s="5" t="s">
        <v>518</v>
      </c>
      <c r="Z10" s="5" t="s">
        <v>586</v>
      </c>
      <c r="AA10" s="5">
        <v>12</v>
      </c>
      <c r="AB10" s="5" t="s">
        <v>377</v>
      </c>
      <c r="AC10" s="5">
        <v>0.9</v>
      </c>
      <c r="AD10" s="5">
        <v>27.1</v>
      </c>
      <c r="AE10" s="5">
        <v>-55.3</v>
      </c>
      <c r="AF10" s="5">
        <v>15</v>
      </c>
      <c r="AG10" s="5">
        <v>150</v>
      </c>
      <c r="AH10" s="5">
        <v>0.0568</v>
      </c>
      <c r="AI10" s="36">
        <f t="shared" si="1"/>
        <v>106.30731798615012</v>
      </c>
      <c r="AJ10" s="5" t="s">
        <v>585</v>
      </c>
      <c r="AN10" s="44">
        <v>3</v>
      </c>
      <c r="AO10" s="44" t="s">
        <v>377</v>
      </c>
      <c r="AP10" s="44">
        <v>2.1</v>
      </c>
      <c r="AQ10" s="44">
        <v>120</v>
      </c>
      <c r="AR10" s="44">
        <v>57.8</v>
      </c>
      <c r="AS10" s="44">
        <v>0</v>
      </c>
      <c r="AT10" s="44">
        <v>10</v>
      </c>
      <c r="AU10" s="44">
        <v>0.0098</v>
      </c>
      <c r="AV10" s="46">
        <f t="shared" si="3"/>
        <v>18.34175556803294</v>
      </c>
      <c r="AX10" s="21" t="s">
        <v>518</v>
      </c>
      <c r="AY10" s="7">
        <v>50.67</v>
      </c>
      <c r="AZ10" s="7">
        <v>41.85</v>
      </c>
      <c r="BB10" t="s">
        <v>518</v>
      </c>
      <c r="BC10" s="17">
        <f t="shared" si="2"/>
        <v>0.0005583402489626556</v>
      </c>
      <c r="BD10">
        <v>672.8</v>
      </c>
      <c r="BE10">
        <v>0.00125</v>
      </c>
      <c r="BF10" s="15">
        <v>0.335678</v>
      </c>
      <c r="BG10" s="4">
        <v>256.3</v>
      </c>
      <c r="BH10" s="4">
        <v>38.6</v>
      </c>
      <c r="BI10" s="15">
        <v>0.333763</v>
      </c>
      <c r="BJ10" s="4">
        <v>351.3</v>
      </c>
      <c r="BK10" s="4">
        <v>6.3</v>
      </c>
      <c r="BL10" s="15">
        <v>0.330559</v>
      </c>
      <c r="BM10" s="4">
        <v>89</v>
      </c>
      <c r="BN10" s="4">
        <v>50.7</v>
      </c>
      <c r="BO10" s="37">
        <v>3.42</v>
      </c>
      <c r="BP10" s="37">
        <v>1.17</v>
      </c>
      <c r="BQ10" s="37">
        <v>3.28</v>
      </c>
      <c r="BR10" s="26">
        <f>BF10/BL10</f>
        <v>1.0154858890546015</v>
      </c>
      <c r="BS10" s="26">
        <f>BI10/BL10</f>
        <v>1.0096926721099713</v>
      </c>
      <c r="BT10" s="26">
        <f>BF10/BI10</f>
        <v>1.0057376042281498</v>
      </c>
      <c r="BU10" s="48">
        <f>EXP(SQRT(2*((LN(BF10)-(LN(BF10)+LN(BI10)+LN(BL10))/3)^2+(LN(BI10)-(LN(BF10)+LN(BI10)+LN(BL10))/3)^2+(LN(BL10)-(LN(BF10)+LN(BI10)+LN(BL10))/3)^2)))</f>
        <v>1.0156546436168854</v>
      </c>
      <c r="BV10" s="48">
        <f>(2*LN(BI10)-LN(BF10)-LN(BL10))/(LN(BF10)-LN(BL10))</f>
        <v>0.25540052920843864</v>
      </c>
      <c r="BW10" s="37">
        <f>IF((BM10-(AD10-180))&gt;360,(BM10-(AD10-180))-360,IF((BM10-(AD10-180))&lt;0,(BM10-(AD10-180))+360,(BM10-(AD10-180))))</f>
        <v>241.9</v>
      </c>
      <c r="BX10" s="38">
        <f>BN10</f>
        <v>50.7</v>
      </c>
      <c r="BY10" s="37">
        <f>IF((BJ10-(AD10-180))&gt;360,(BJ10-(AD10-180))-360,IF((BJ10-(AD10-180))&lt;0,(BJ10-(AD10-180))+360,(BJ10-(AD10-180))))</f>
        <v>144.20000000000005</v>
      </c>
      <c r="BZ10" s="38">
        <f>BK10</f>
        <v>6.3</v>
      </c>
      <c r="CA10" s="37">
        <f>IF((BG10-(AD10-180))&gt;360,(BG10-(AD10-180))-360,IF((BG10-(AD10-180))&lt;0,(BG10-(AD10-180))+360,(BG10-(AD10-180))))</f>
        <v>49.200000000000045</v>
      </c>
      <c r="CB10" s="38">
        <f>BH10</f>
        <v>38.6</v>
      </c>
      <c r="CC10" s="4"/>
      <c r="CE10" s="4"/>
    </row>
    <row r="11" spans="1:83" s="28" customFormat="1" ht="12">
      <c r="A11" s="31">
        <v>304</v>
      </c>
      <c r="B11" s="31">
        <v>1309</v>
      </c>
      <c r="C11" s="31" t="s">
        <v>510</v>
      </c>
      <c r="D11" s="31">
        <v>5</v>
      </c>
      <c r="E11" s="31" t="s">
        <v>586</v>
      </c>
      <c r="F11" s="31">
        <v>2</v>
      </c>
      <c r="G11" s="31">
        <v>90</v>
      </c>
      <c r="H11" s="31">
        <v>92</v>
      </c>
      <c r="I11" s="31">
        <v>31.84</v>
      </c>
      <c r="J11" s="31">
        <v>12</v>
      </c>
      <c r="K11" s="31">
        <v>5</v>
      </c>
      <c r="L11" s="34" t="s">
        <v>380</v>
      </c>
      <c r="M11">
        <f t="shared" si="0"/>
        <v>5</v>
      </c>
      <c r="N11" s="19" t="s">
        <v>492</v>
      </c>
      <c r="O11" t="s">
        <v>549</v>
      </c>
      <c r="P11" s="5">
        <v>2</v>
      </c>
      <c r="Q11" s="28" t="s">
        <v>379</v>
      </c>
      <c r="R11" s="41">
        <v>10</v>
      </c>
      <c r="S11" s="25">
        <v>177.1</v>
      </c>
      <c r="T11" s="25">
        <v>81.1</v>
      </c>
      <c r="U11" s="24">
        <v>0.93319</v>
      </c>
      <c r="V11" s="24"/>
      <c r="W11" s="24" t="s">
        <v>378</v>
      </c>
      <c r="X11" s="24"/>
      <c r="Y11" s="40" t="s">
        <v>519</v>
      </c>
      <c r="Z11" s="5" t="s">
        <v>586</v>
      </c>
      <c r="AA11" s="40">
        <v>7</v>
      </c>
      <c r="AB11" s="40" t="s">
        <v>377</v>
      </c>
      <c r="AC11" s="40">
        <v>5.7</v>
      </c>
      <c r="AD11" s="40">
        <v>150.4</v>
      </c>
      <c r="AE11" s="40">
        <v>-45.5</v>
      </c>
      <c r="AF11" s="40">
        <v>25</v>
      </c>
      <c r="AG11" s="40">
        <v>80</v>
      </c>
      <c r="AH11" s="40">
        <v>0.0638</v>
      </c>
      <c r="AI11" s="42">
        <f t="shared" si="1"/>
        <v>6.836764217361951</v>
      </c>
      <c r="AJ11" s="40" t="s">
        <v>585</v>
      </c>
      <c r="AK11" s="40"/>
      <c r="AN11" s="44">
        <v>5</v>
      </c>
      <c r="AO11" s="44" t="s">
        <v>377</v>
      </c>
      <c r="AP11" s="44">
        <v>1.4</v>
      </c>
      <c r="AQ11" s="44">
        <v>195.2</v>
      </c>
      <c r="AR11" s="44">
        <v>84.5</v>
      </c>
      <c r="AS11" s="44">
        <v>0</v>
      </c>
      <c r="AT11" s="44">
        <v>20</v>
      </c>
      <c r="AU11" s="44">
        <v>0.9842</v>
      </c>
      <c r="AV11" s="46">
        <f t="shared" si="3"/>
        <v>105.466196594477</v>
      </c>
      <c r="AX11" s="21" t="s">
        <v>519</v>
      </c>
      <c r="AY11" s="7">
        <v>2.88</v>
      </c>
      <c r="AZ11" s="7">
        <v>3.22</v>
      </c>
      <c r="BA11"/>
      <c r="BB11" s="28" t="s">
        <v>519</v>
      </c>
      <c r="BC11" s="43">
        <f t="shared" si="2"/>
        <v>0.0078967</v>
      </c>
      <c r="BD11" s="28">
        <v>7896.7</v>
      </c>
      <c r="BE11" s="28">
        <v>0.00011</v>
      </c>
      <c r="BF11" s="48">
        <v>0.349328</v>
      </c>
      <c r="BG11" s="25">
        <v>12.7</v>
      </c>
      <c r="BH11" s="25">
        <v>26.2</v>
      </c>
      <c r="BI11" s="48">
        <v>0.327526</v>
      </c>
      <c r="BJ11" s="25">
        <v>113.2</v>
      </c>
      <c r="BK11" s="25">
        <v>20.4</v>
      </c>
      <c r="BL11" s="48">
        <v>0.323146</v>
      </c>
      <c r="BM11" s="25">
        <v>236.4</v>
      </c>
      <c r="BN11" s="25">
        <v>55.8</v>
      </c>
      <c r="BO11" s="27">
        <v>9999.9</v>
      </c>
      <c r="BP11" s="27">
        <v>9999.9</v>
      </c>
      <c r="BQ11" s="27">
        <v>861.21</v>
      </c>
      <c r="BR11" s="26">
        <f>BF11/BL11</f>
        <v>1.081022200491419</v>
      </c>
      <c r="BS11" s="26">
        <f>BI11/BL11</f>
        <v>1.01355424483051</v>
      </c>
      <c r="BT11" s="26">
        <f>BF11/BI11</f>
        <v>1.0665657077606054</v>
      </c>
      <c r="BU11" s="48">
        <f>EXP(SQRT(2*((LN(BF11)-(LN(BF11)+LN(BI11)+LN(BL11))/3)^2+(LN(BI11)-(LN(BF11)+LN(BI11)+LN(BL11))/3)^2+(LN(BL11)-(LN(BF11)+LN(BI11)+LN(BL11))/3)^2)))</f>
        <v>1.0868480179998106</v>
      </c>
      <c r="BV11" s="48">
        <f>(2*LN(BI11)-LN(BF11)-LN(BL11))/(LN(BF11)-LN(BL11))</f>
        <v>-0.6543777909472045</v>
      </c>
      <c r="BW11" s="27">
        <f>IF((BM11-(AD11-180))&gt;360,(BM11-(AD11-180))-360,IF((BM11-(AD11-180))&lt;0,(BM11-(AD11-180))+360,(BM11-(AD11-180))))</f>
        <v>266</v>
      </c>
      <c r="BX11" s="25">
        <f>BN11</f>
        <v>55.8</v>
      </c>
      <c r="BY11" s="27">
        <f>IF((BJ11-(AD11-180))&gt;360,(BJ11-(AD11-180))-360,IF((BJ11-(AD11-180))&lt;0,(BJ11-(AD11-180))+360,(BJ11-(AD11-180))))</f>
        <v>142.8</v>
      </c>
      <c r="BZ11" s="25">
        <f>BK11</f>
        <v>20.4</v>
      </c>
      <c r="CA11" s="27">
        <f>IF((BG11-(AD11-180))&gt;360,(BG11-(AD11-180))-360,IF((BG11-(AD11-180))&lt;0,(BG11-(AD11-180))+360,(BG11-(AD11-180))))</f>
        <v>42.3</v>
      </c>
      <c r="CB11" s="25">
        <f>BH11</f>
        <v>26.2</v>
      </c>
      <c r="CC11" s="25"/>
      <c r="CD11"/>
      <c r="CE11" s="25"/>
    </row>
    <row r="12" spans="1:83" s="28" customFormat="1" ht="12">
      <c r="A12" s="31">
        <v>304</v>
      </c>
      <c r="B12" s="31">
        <v>1309</v>
      </c>
      <c r="C12" s="31" t="s">
        <v>510</v>
      </c>
      <c r="D12" s="31">
        <v>5</v>
      </c>
      <c r="E12" s="31" t="s">
        <v>586</v>
      </c>
      <c r="F12" s="31">
        <v>2</v>
      </c>
      <c r="G12" s="31">
        <v>92</v>
      </c>
      <c r="H12" s="31">
        <v>94</v>
      </c>
      <c r="I12" s="31">
        <v>31.86</v>
      </c>
      <c r="J12" s="31">
        <v>10</v>
      </c>
      <c r="K12" s="31">
        <v>5</v>
      </c>
      <c r="L12" s="34" t="s">
        <v>380</v>
      </c>
      <c r="M12">
        <f t="shared" si="0"/>
        <v>5</v>
      </c>
      <c r="N12" s="19" t="s">
        <v>492</v>
      </c>
      <c r="O12" t="s">
        <v>549</v>
      </c>
      <c r="P12" s="5">
        <v>2</v>
      </c>
      <c r="Q12" s="28" t="s">
        <v>379</v>
      </c>
      <c r="R12" s="41">
        <v>8</v>
      </c>
      <c r="S12" s="25">
        <v>130.6</v>
      </c>
      <c r="T12" s="25">
        <v>84</v>
      </c>
      <c r="U12" s="24">
        <v>2.3574</v>
      </c>
      <c r="V12" s="24"/>
      <c r="W12" s="24" t="s">
        <v>378</v>
      </c>
      <c r="X12" s="24"/>
      <c r="Y12" s="40" t="s">
        <v>520</v>
      </c>
      <c r="Z12" s="5" t="s">
        <v>586</v>
      </c>
      <c r="AA12" s="40">
        <v>6</v>
      </c>
      <c r="AB12" s="40" t="s">
        <v>377</v>
      </c>
      <c r="AC12" s="40">
        <v>15.8</v>
      </c>
      <c r="AD12" s="40">
        <v>136.9</v>
      </c>
      <c r="AE12" s="40">
        <v>-35.4</v>
      </c>
      <c r="AF12" s="40">
        <v>25</v>
      </c>
      <c r="AG12" s="40">
        <v>60</v>
      </c>
      <c r="AH12" s="40">
        <v>0.072</v>
      </c>
      <c r="AI12" s="42">
        <f t="shared" si="1"/>
        <v>3.0542122677526087</v>
      </c>
      <c r="AJ12" s="40" t="s">
        <v>585</v>
      </c>
      <c r="AK12" s="40"/>
      <c r="AN12" s="44">
        <v>5</v>
      </c>
      <c r="AO12" s="44" t="s">
        <v>377</v>
      </c>
      <c r="AP12" s="44">
        <v>2.1</v>
      </c>
      <c r="AQ12" s="44">
        <v>123.7</v>
      </c>
      <c r="AR12" s="44">
        <v>86.8</v>
      </c>
      <c r="AS12" s="44">
        <v>0</v>
      </c>
      <c r="AT12" s="44">
        <v>20</v>
      </c>
      <c r="AU12" s="44">
        <v>2.4192</v>
      </c>
      <c r="AV12" s="46">
        <f t="shared" si="3"/>
        <v>102.62153219648764</v>
      </c>
      <c r="AX12" s="21" t="s">
        <v>520</v>
      </c>
      <c r="AY12" s="7">
        <v>3.08</v>
      </c>
      <c r="AZ12" s="7">
        <v>3.3</v>
      </c>
      <c r="BA12"/>
      <c r="BB12" s="28" t="s">
        <v>520</v>
      </c>
      <c r="BC12" s="43">
        <f t="shared" si="2"/>
        <v>0.026641625</v>
      </c>
      <c r="BD12" s="28">
        <v>21313.3</v>
      </c>
      <c r="BE12" s="28">
        <v>0.00028</v>
      </c>
      <c r="BF12" s="48">
        <v>0.357982</v>
      </c>
      <c r="BG12" s="25">
        <v>6.1</v>
      </c>
      <c r="BH12" s="25">
        <v>25.5</v>
      </c>
      <c r="BI12" s="48">
        <v>0.324931</v>
      </c>
      <c r="BJ12" s="25">
        <v>99.3</v>
      </c>
      <c r="BK12" s="25">
        <v>6.8</v>
      </c>
      <c r="BL12" s="48">
        <v>0.317087</v>
      </c>
      <c r="BM12" s="25">
        <v>203</v>
      </c>
      <c r="BN12" s="25">
        <v>63.5</v>
      </c>
      <c r="BO12" s="27">
        <v>4781.32</v>
      </c>
      <c r="BP12" s="27">
        <v>6930.14</v>
      </c>
      <c r="BQ12" s="27">
        <v>390.27</v>
      </c>
      <c r="BR12" s="26">
        <f>BF12/BL12</f>
        <v>1.1289709133455488</v>
      </c>
      <c r="BS12" s="26">
        <f>BI12/BL12</f>
        <v>1.024737690286893</v>
      </c>
      <c r="BT12" s="26">
        <f>BF12/BI12</f>
        <v>1.1017169799126583</v>
      </c>
      <c r="BU12" s="48">
        <f>EXP(SQRT(2*((LN(BF12)-(LN(BF12)+LN(BI12)+LN(BL12))/3)^2+(LN(BI12)-(LN(BF12)+LN(BI12)+LN(BL12))/3)^2+(LN(BL12)-(LN(BF12)+LN(BI12)+LN(BL12))/3)^2)))</f>
        <v>1.136908363929634</v>
      </c>
      <c r="BV12" s="48">
        <f>(2*LN(BI12)-LN(BF12)-LN(BL12))/(LN(BF12)-LN(BL12))</f>
        <v>-0.5971087523588381</v>
      </c>
      <c r="BW12" s="27">
        <f>IF((BM12-(AD12-180))&gt;360,(BM12-(AD12-180))-360,IF((BM12-(AD12-180))&lt;0,(BM12-(AD12-180))+360,(BM12-(AD12-180))))</f>
        <v>246.1</v>
      </c>
      <c r="BX12" s="25">
        <f>BN12</f>
        <v>63.5</v>
      </c>
      <c r="BY12" s="27">
        <f>IF((BJ12-(AD12-180))&gt;360,(BJ12-(AD12-180))-360,IF((BJ12-(AD12-180))&lt;0,(BJ12-(AD12-180))+360,(BJ12-(AD12-180))))</f>
        <v>142.39999999999998</v>
      </c>
      <c r="BZ12" s="25">
        <f>BK12</f>
        <v>6.8</v>
      </c>
      <c r="CA12" s="27">
        <f>IF((BG12-(AD12-180))&gt;360,(BG12-(AD12-180))-360,IF((BG12-(AD12-180))&lt;0,(BG12-(AD12-180))+360,(BG12-(AD12-180))))</f>
        <v>49.199999999999996</v>
      </c>
      <c r="CB12" s="25">
        <f>BH12</f>
        <v>25.5</v>
      </c>
      <c r="CC12" s="25"/>
      <c r="CD12"/>
      <c r="CE12" s="25"/>
    </row>
    <row r="13" spans="1:83" s="28" customFormat="1" ht="12">
      <c r="A13" s="31">
        <v>304</v>
      </c>
      <c r="B13" s="31">
        <v>1309</v>
      </c>
      <c r="C13" s="31" t="s">
        <v>510</v>
      </c>
      <c r="D13" s="31">
        <v>6</v>
      </c>
      <c r="E13" s="31" t="s">
        <v>586</v>
      </c>
      <c r="F13" s="31">
        <v>1</v>
      </c>
      <c r="G13" s="31">
        <v>99</v>
      </c>
      <c r="H13" s="31">
        <v>101</v>
      </c>
      <c r="I13" s="31">
        <v>34.19</v>
      </c>
      <c r="J13" s="31">
        <v>12</v>
      </c>
      <c r="K13" s="31">
        <v>9</v>
      </c>
      <c r="L13" s="34" t="s">
        <v>380</v>
      </c>
      <c r="M13">
        <f t="shared" si="0"/>
        <v>9</v>
      </c>
      <c r="N13" s="19" t="s">
        <v>240</v>
      </c>
      <c r="O13" t="s">
        <v>549</v>
      </c>
      <c r="P13" s="5">
        <v>2</v>
      </c>
      <c r="Q13" s="28" t="s">
        <v>379</v>
      </c>
      <c r="R13" s="41">
        <v>10.6</v>
      </c>
      <c r="S13" s="25">
        <v>169.3</v>
      </c>
      <c r="T13" s="25">
        <v>78.3</v>
      </c>
      <c r="U13" s="24">
        <v>11.6</v>
      </c>
      <c r="V13" s="24"/>
      <c r="W13" s="24" t="s">
        <v>378</v>
      </c>
      <c r="X13" s="24"/>
      <c r="Y13" s="40" t="s">
        <v>521</v>
      </c>
      <c r="Z13" s="5" t="s">
        <v>586</v>
      </c>
      <c r="AA13" s="40">
        <v>6</v>
      </c>
      <c r="AB13" s="40" t="s">
        <v>377</v>
      </c>
      <c r="AC13" s="40">
        <v>5.5</v>
      </c>
      <c r="AD13" s="40">
        <v>53.6</v>
      </c>
      <c r="AE13" s="40">
        <v>-52.9</v>
      </c>
      <c r="AF13" s="40">
        <v>35</v>
      </c>
      <c r="AG13" s="40">
        <v>100</v>
      </c>
      <c r="AH13" s="40">
        <v>0.1505</v>
      </c>
      <c r="AI13" s="42">
        <f t="shared" si="1"/>
        <v>1.2974137931034482</v>
      </c>
      <c r="AJ13" s="40" t="s">
        <v>585</v>
      </c>
      <c r="AK13" s="40"/>
      <c r="AN13" s="44">
        <v>5</v>
      </c>
      <c r="AO13" s="44" t="s">
        <v>377</v>
      </c>
      <c r="AP13" s="44">
        <v>1.7</v>
      </c>
      <c r="AQ13" s="44">
        <v>175.1</v>
      </c>
      <c r="AR13" s="44">
        <v>78.1</v>
      </c>
      <c r="AS13" s="44">
        <v>0</v>
      </c>
      <c r="AT13" s="44">
        <v>20</v>
      </c>
      <c r="AU13" s="44">
        <v>11.7458</v>
      </c>
      <c r="AV13" s="46">
        <f t="shared" si="3"/>
        <v>101.25689655172414</v>
      </c>
      <c r="AX13" s="21" t="s">
        <v>521</v>
      </c>
      <c r="AY13" s="7">
        <v>3.23</v>
      </c>
      <c r="AZ13" s="7">
        <v>3.34</v>
      </c>
      <c r="BA13"/>
      <c r="BB13" s="28" t="s">
        <v>521</v>
      </c>
      <c r="BC13" s="43">
        <f t="shared" si="2"/>
        <v>0.05504084905660378</v>
      </c>
      <c r="BD13" s="28">
        <v>58343.3</v>
      </c>
      <c r="BE13" s="28">
        <v>0.00023</v>
      </c>
      <c r="BF13" s="48">
        <v>0.345253</v>
      </c>
      <c r="BG13" s="25">
        <v>272.9</v>
      </c>
      <c r="BH13" s="25">
        <v>27.5</v>
      </c>
      <c r="BI13" s="48">
        <v>0.331843</v>
      </c>
      <c r="BJ13" s="25">
        <v>172.5</v>
      </c>
      <c r="BK13" s="25">
        <v>19.2</v>
      </c>
      <c r="BL13" s="48">
        <v>0.322904</v>
      </c>
      <c r="BM13" s="25">
        <v>52.1</v>
      </c>
      <c r="BN13" s="25">
        <v>55.5</v>
      </c>
      <c r="BO13" s="27">
        <v>1975.88</v>
      </c>
      <c r="BP13" s="27">
        <v>1754.92</v>
      </c>
      <c r="BQ13" s="27">
        <v>779.94</v>
      </c>
      <c r="BR13" s="26">
        <f>BF13/BL13</f>
        <v>1.06921252136858</v>
      </c>
      <c r="BS13" s="26">
        <f>BI13/BL13</f>
        <v>1.027683150410029</v>
      </c>
      <c r="BT13" s="26">
        <f>BF13/BI13</f>
        <v>1.0404106761329905</v>
      </c>
      <c r="BU13" s="48">
        <f>EXP(SQRT(2*((LN(BF13)-(LN(BF13)+LN(BI13)+LN(BL13))/3)^2+(LN(BI13)-(LN(BF13)+LN(BI13)+LN(BL13))/3)^2+(LN(BL13)-(LN(BF13)+LN(BI13)+LN(BL13))/3)^2)))</f>
        <v>1.0696148882220262</v>
      </c>
      <c r="BV13" s="48">
        <f>(2*LN(BI13)-LN(BF13)-LN(BL13))/(LN(BF13)-LN(BL13))</f>
        <v>-0.1839236645847619</v>
      </c>
      <c r="BW13" s="27">
        <f>IF((BM13-(AD13-180))&gt;360,(BM13-(AD13-180))-360,IF((BM13-(AD13-180))&lt;0,(BM13-(AD13-180))+360,(BM13-(AD13-180))))</f>
        <v>178.5</v>
      </c>
      <c r="BX13" s="25">
        <f>BN13</f>
        <v>55.5</v>
      </c>
      <c r="BY13" s="27">
        <f>IF((BJ13-(AD13-180))&gt;360,(BJ13-(AD13-180))-360,IF((BJ13-(AD13-180))&lt;0,(BJ13-(AD13-180))+360,(BJ13-(AD13-180))))</f>
        <v>298.9</v>
      </c>
      <c r="BZ13" s="25">
        <f>BK13</f>
        <v>19.2</v>
      </c>
      <c r="CA13" s="27">
        <f>IF((BG13-(AD13-180))&gt;360,(BG13-(AD13-180))-360,IF((BG13-(AD13-180))&lt;0,(BG13-(AD13-180))+360,(BG13-(AD13-180))))</f>
        <v>39.299999999999955</v>
      </c>
      <c r="CB13" s="25">
        <f>BH13</f>
        <v>27.5</v>
      </c>
      <c r="CC13" s="25"/>
      <c r="CD13"/>
      <c r="CE13" s="25"/>
    </row>
    <row r="14" spans="1:83" ht="12">
      <c r="A14" s="21">
        <v>304</v>
      </c>
      <c r="B14" s="21">
        <v>1309</v>
      </c>
      <c r="C14" s="21" t="s">
        <v>510</v>
      </c>
      <c r="D14" s="21">
        <v>8</v>
      </c>
      <c r="E14" s="21" t="s">
        <v>586</v>
      </c>
      <c r="F14" s="21">
        <v>2</v>
      </c>
      <c r="G14" s="21">
        <v>73</v>
      </c>
      <c r="H14" s="21">
        <v>75</v>
      </c>
      <c r="I14" s="21">
        <v>45.12</v>
      </c>
      <c r="J14" s="21">
        <v>12</v>
      </c>
      <c r="K14" s="21">
        <v>9</v>
      </c>
      <c r="L14" s="19" t="s">
        <v>380</v>
      </c>
      <c r="M14">
        <f t="shared" si="0"/>
        <v>9</v>
      </c>
      <c r="N14" s="19" t="s">
        <v>281</v>
      </c>
      <c r="O14" t="s">
        <v>550</v>
      </c>
      <c r="P14" s="5">
        <v>4</v>
      </c>
      <c r="Q14" t="s">
        <v>379</v>
      </c>
      <c r="R14" s="9">
        <v>7.38</v>
      </c>
      <c r="S14" s="4">
        <v>74.8</v>
      </c>
      <c r="T14" s="4">
        <v>-35.3</v>
      </c>
      <c r="U14" s="1">
        <v>1.0205</v>
      </c>
      <c r="V14" s="1"/>
      <c r="W14" s="1" t="s">
        <v>378</v>
      </c>
      <c r="X14" s="1"/>
      <c r="Y14" s="5" t="s">
        <v>542</v>
      </c>
      <c r="Z14" s="5" t="s">
        <v>586</v>
      </c>
      <c r="AA14" s="5">
        <v>12</v>
      </c>
      <c r="AB14" s="5" t="s">
        <v>377</v>
      </c>
      <c r="AC14" s="5">
        <v>1.5</v>
      </c>
      <c r="AD14" s="5">
        <v>68.7</v>
      </c>
      <c r="AE14" s="5">
        <v>-43.1</v>
      </c>
      <c r="AF14" s="5">
        <v>5</v>
      </c>
      <c r="AG14" s="5">
        <v>100</v>
      </c>
      <c r="AH14" s="5">
        <v>0.9777</v>
      </c>
      <c r="AI14" s="36">
        <f t="shared" si="1"/>
        <v>95.80597746202842</v>
      </c>
      <c r="AJ14" s="5" t="s">
        <v>585</v>
      </c>
      <c r="AQ14" s="44"/>
      <c r="AR14" s="44"/>
      <c r="AX14" s="21" t="s">
        <v>542</v>
      </c>
      <c r="AY14" s="7">
        <v>49.6</v>
      </c>
      <c r="AZ14" s="7">
        <v>35.8</v>
      </c>
      <c r="BB14" t="s">
        <v>542</v>
      </c>
      <c r="BC14" s="17">
        <f t="shared" si="2"/>
        <v>0.0013563685636856367</v>
      </c>
      <c r="BD14">
        <v>1001</v>
      </c>
      <c r="BR14" s="26"/>
      <c r="BS14" s="26"/>
      <c r="BT14" s="26"/>
      <c r="BU14" s="48"/>
      <c r="BV14" s="48"/>
      <c r="BW14" s="27"/>
      <c r="BX14" s="25"/>
      <c r="BY14" s="25"/>
      <c r="BZ14" s="25"/>
      <c r="CA14" s="25"/>
      <c r="CB14" s="25"/>
      <c r="CC14" s="4"/>
      <c r="CE14" s="4"/>
    </row>
    <row r="15" spans="1:83" ht="12">
      <c r="A15" s="21">
        <v>304</v>
      </c>
      <c r="B15" s="21">
        <v>1309</v>
      </c>
      <c r="C15" s="21" t="s">
        <v>510</v>
      </c>
      <c r="D15" s="21">
        <v>9</v>
      </c>
      <c r="E15" s="21" t="s">
        <v>586</v>
      </c>
      <c r="F15" s="21">
        <v>1</v>
      </c>
      <c r="G15" s="21">
        <v>35</v>
      </c>
      <c r="H15" s="21">
        <v>37</v>
      </c>
      <c r="I15" s="21">
        <v>47.85</v>
      </c>
      <c r="J15" s="21">
        <v>12</v>
      </c>
      <c r="K15" s="21" t="s">
        <v>513</v>
      </c>
      <c r="L15" s="19" t="s">
        <v>380</v>
      </c>
      <c r="M15" s="19">
        <v>3</v>
      </c>
      <c r="N15" s="19" t="s">
        <v>284</v>
      </c>
      <c r="O15" t="s">
        <v>550</v>
      </c>
      <c r="P15" s="5">
        <v>4</v>
      </c>
      <c r="Q15" t="s">
        <v>379</v>
      </c>
      <c r="R15" s="9">
        <v>10.09</v>
      </c>
      <c r="S15" s="4">
        <v>129.6</v>
      </c>
      <c r="T15" s="4">
        <v>-43.2</v>
      </c>
      <c r="U15" s="1">
        <v>0.2449</v>
      </c>
      <c r="V15" s="1"/>
      <c r="W15" s="1" t="s">
        <v>378</v>
      </c>
      <c r="X15" s="1"/>
      <c r="Y15" s="5" t="s">
        <v>522</v>
      </c>
      <c r="Z15" s="5" t="s">
        <v>586</v>
      </c>
      <c r="AA15" s="5">
        <v>11</v>
      </c>
      <c r="AB15" s="5" t="s">
        <v>377</v>
      </c>
      <c r="AC15" s="5">
        <v>1.5</v>
      </c>
      <c r="AD15" s="5">
        <v>127.1</v>
      </c>
      <c r="AE15" s="5">
        <v>-53.3</v>
      </c>
      <c r="AF15" s="5">
        <v>10</v>
      </c>
      <c r="AG15" s="5">
        <v>100</v>
      </c>
      <c r="AH15" s="5">
        <v>0.2429</v>
      </c>
      <c r="AI15" s="36">
        <f t="shared" si="1"/>
        <v>99.18334013883218</v>
      </c>
      <c r="AJ15" s="5" t="s">
        <v>585</v>
      </c>
      <c r="AQ15" s="44"/>
      <c r="AR15" s="44"/>
      <c r="AX15" s="21" t="s">
        <v>522</v>
      </c>
      <c r="AY15" s="7">
        <v>38.3</v>
      </c>
      <c r="AZ15" s="7">
        <v>29.23</v>
      </c>
      <c r="BB15" t="s">
        <v>522</v>
      </c>
      <c r="BC15" s="17">
        <f t="shared" si="2"/>
        <v>0.0005905847373637265</v>
      </c>
      <c r="BD15">
        <v>595.9</v>
      </c>
      <c r="BE15">
        <v>0.00067</v>
      </c>
      <c r="BF15" s="15">
        <v>0.339302</v>
      </c>
      <c r="BG15" s="4">
        <v>43.4</v>
      </c>
      <c r="BH15" s="4">
        <v>10.7</v>
      </c>
      <c r="BI15" s="15">
        <v>0.332525</v>
      </c>
      <c r="BJ15" s="4">
        <v>309.3</v>
      </c>
      <c r="BK15" s="4">
        <v>20.6</v>
      </c>
      <c r="BL15" s="15">
        <v>0.328173</v>
      </c>
      <c r="BM15" s="4">
        <v>159.1</v>
      </c>
      <c r="BN15" s="4">
        <v>66.6</v>
      </c>
      <c r="BO15" s="3">
        <v>56.32</v>
      </c>
      <c r="BP15" s="3">
        <v>51.4</v>
      </c>
      <c r="BQ15" s="3">
        <v>21.2</v>
      </c>
      <c r="BR15" s="26">
        <f>BF15/BL15</f>
        <v>1.0339119915410468</v>
      </c>
      <c r="BS15" s="26">
        <f>BI15/BL15</f>
        <v>1.013261298156765</v>
      </c>
      <c r="BT15" s="26">
        <f>BF15/BI15</f>
        <v>1.0203804225246222</v>
      </c>
      <c r="BU15" s="48">
        <f>EXP(SQRT(2*((LN(BF15)-(LN(BF15)+LN(BI15)+LN(BL15))/3)^2+(LN(BI15)-(LN(BF15)+LN(BI15)+LN(BL15))/3)^2+(LN(BL15)-(LN(BF15)+LN(BI15)+LN(BL15))/3)^2)))</f>
        <v>1.0341643834168628</v>
      </c>
      <c r="BV15" s="48">
        <f>(2*LN(BI15)-LN(BF15)-LN(BL15))/(LN(BF15)-LN(BL15))</f>
        <v>-0.209938709572399</v>
      </c>
      <c r="BW15" s="27">
        <f>IF((BM15-(AD15-180))&gt;360,(BM15-(AD15-180))-360,IF((BM15-(AD15-180))&lt;0,(BM15-(AD15-180))+360,(BM15-(AD15-180))))</f>
        <v>212</v>
      </c>
      <c r="BX15" s="25">
        <f>BN15</f>
        <v>66.6</v>
      </c>
      <c r="BY15" s="27">
        <f>IF((BJ15-(AD15-180))&gt;360,(BJ15-(AD15-180))-360,IF((BJ15-(AD15-180))&lt;0,(BJ15-(AD15-180))+360,(BJ15-(AD15-180))))</f>
        <v>2.2000000000000455</v>
      </c>
      <c r="BZ15" s="25">
        <f>BK15</f>
        <v>20.6</v>
      </c>
      <c r="CA15" s="27">
        <f>IF((BG15-(AD15-180))&gt;360,(BG15-(AD15-180))-360,IF((BG15-(AD15-180))&lt;0,(BG15-(AD15-180))+360,(BG15-(AD15-180))))</f>
        <v>96.30000000000001</v>
      </c>
      <c r="CB15" s="25">
        <f>BH15</f>
        <v>10.7</v>
      </c>
      <c r="CC15" s="4"/>
      <c r="CE15" s="4"/>
    </row>
    <row r="16" spans="1:80" ht="12">
      <c r="A16" s="21">
        <v>304</v>
      </c>
      <c r="B16" s="21">
        <v>1309</v>
      </c>
      <c r="C16" s="21" t="s">
        <v>510</v>
      </c>
      <c r="D16" s="21">
        <v>10</v>
      </c>
      <c r="E16" s="21" t="s">
        <v>586</v>
      </c>
      <c r="F16" s="21">
        <v>2</v>
      </c>
      <c r="G16" s="21">
        <v>7</v>
      </c>
      <c r="H16" s="21">
        <v>9</v>
      </c>
      <c r="I16" s="21">
        <v>53.94</v>
      </c>
      <c r="J16" s="21">
        <v>12</v>
      </c>
      <c r="K16" s="21">
        <v>1</v>
      </c>
      <c r="L16" s="19" t="s">
        <v>380</v>
      </c>
      <c r="M16">
        <f>K16</f>
        <v>1</v>
      </c>
      <c r="N16" s="19" t="s">
        <v>320</v>
      </c>
      <c r="O16" t="s">
        <v>550</v>
      </c>
      <c r="P16" s="5">
        <v>4</v>
      </c>
      <c r="Q16" t="s">
        <v>379</v>
      </c>
      <c r="R16" s="9">
        <v>11.35</v>
      </c>
      <c r="S16" s="4">
        <v>293.7</v>
      </c>
      <c r="T16" s="4">
        <v>-38.4</v>
      </c>
      <c r="U16" s="1">
        <v>0.24527</v>
      </c>
      <c r="V16" s="8"/>
      <c r="W16" s="1" t="s">
        <v>378</v>
      </c>
      <c r="X16" s="1"/>
      <c r="Y16" s="5" t="s">
        <v>523</v>
      </c>
      <c r="Z16" s="5" t="s">
        <v>586</v>
      </c>
      <c r="AA16" s="5">
        <v>10</v>
      </c>
      <c r="AB16" s="5" t="s">
        <v>377</v>
      </c>
      <c r="AC16" s="5">
        <v>0.6</v>
      </c>
      <c r="AD16" s="5">
        <v>295.3</v>
      </c>
      <c r="AE16" s="5">
        <v>-54.2</v>
      </c>
      <c r="AF16" s="5">
        <v>15</v>
      </c>
      <c r="AG16" s="5">
        <v>100</v>
      </c>
      <c r="AH16" s="5">
        <v>0.2347</v>
      </c>
      <c r="AI16" s="36">
        <f t="shared" si="1"/>
        <v>95.69046357075875</v>
      </c>
      <c r="AJ16" s="5" t="s">
        <v>585</v>
      </c>
      <c r="AQ16" s="44"/>
      <c r="AR16" s="44"/>
      <c r="AX16" s="21" t="s">
        <v>523</v>
      </c>
      <c r="AY16" s="7">
        <v>46.49</v>
      </c>
      <c r="AZ16" s="7">
        <v>28.56</v>
      </c>
      <c r="BB16" t="s">
        <v>523</v>
      </c>
      <c r="BC16" s="17">
        <f t="shared" si="2"/>
        <v>0.0009586784140969163</v>
      </c>
      <c r="BD16">
        <v>1088.1</v>
      </c>
      <c r="BE16">
        <v>0.00042</v>
      </c>
      <c r="BF16" s="15">
        <v>0.338951</v>
      </c>
      <c r="BG16" s="4">
        <v>280.7</v>
      </c>
      <c r="BH16" s="4">
        <v>25.6</v>
      </c>
      <c r="BI16" s="15">
        <v>0.334714</v>
      </c>
      <c r="BJ16" s="4">
        <v>15.5</v>
      </c>
      <c r="BK16" s="4">
        <v>10.1</v>
      </c>
      <c r="BL16" s="15">
        <v>0.326335</v>
      </c>
      <c r="BM16" s="4">
        <v>125.2</v>
      </c>
      <c r="BN16" s="4">
        <v>62.2</v>
      </c>
      <c r="BO16" s="3">
        <v>187.12</v>
      </c>
      <c r="BP16" s="3">
        <v>50.94</v>
      </c>
      <c r="BQ16" s="3">
        <v>199.18</v>
      </c>
      <c r="BR16" s="26">
        <f>BF16/BL16</f>
        <v>1.0386596595523006</v>
      </c>
      <c r="BS16" s="26">
        <f>BI16/BL16</f>
        <v>1.0256760690701274</v>
      </c>
      <c r="BT16" s="26">
        <f>BF16/BI16</f>
        <v>1.0126585682104723</v>
      </c>
      <c r="BU16" s="48">
        <f>EXP(SQRT(2*((LN(BF16)-(LN(BF16)+LN(BI16)+LN(BL16))/3)^2+(LN(BI16)-(LN(BF16)+LN(BI16)+LN(BL16))/3)^2+(LN(BL16)-(LN(BF16)+LN(BI16)+LN(BL16))/3)^2)))</f>
        <v>1.0393975809435492</v>
      </c>
      <c r="BV16" s="48">
        <f>(2*LN(BI16)-LN(BF16)-LN(BL16))/(LN(BF16)-LN(BL16))</f>
        <v>0.33673842221180883</v>
      </c>
      <c r="BW16" s="27">
        <f>IF((BM16-(AD16-180))&gt;360,(BM16-(AD16-180))-360,IF((BM16-(AD16-180))&lt;0,(BM16-(AD16-180))+360,(BM16-(AD16-180))))</f>
        <v>9.899999999999991</v>
      </c>
      <c r="BX16" s="25">
        <f>BN16</f>
        <v>62.2</v>
      </c>
      <c r="BY16" s="27">
        <f>IF((BJ16-(AD16-180))&gt;360,(BJ16-(AD16-180))-360,IF((BJ16-(AD16-180))&lt;0,(BJ16-(AD16-180))+360,(BJ16-(AD16-180))))</f>
        <v>260.2</v>
      </c>
      <c r="BZ16" s="25">
        <f>BK16</f>
        <v>10.1</v>
      </c>
      <c r="CA16" s="27">
        <f>IF((BG16-(AD16-180))&gt;360,(BG16-(AD16-180))-360,IF((BG16-(AD16-180))&lt;0,(BG16-(AD16-180))+360,(BG16-(AD16-180))))</f>
        <v>165.39999999999998</v>
      </c>
      <c r="CB16" s="25">
        <f>BH16</f>
        <v>25.6</v>
      </c>
    </row>
    <row r="17" spans="1:81" ht="12">
      <c r="A17" s="21">
        <v>304</v>
      </c>
      <c r="B17" s="21">
        <v>1309</v>
      </c>
      <c r="C17" s="21" t="s">
        <v>510</v>
      </c>
      <c r="D17" s="21">
        <v>11</v>
      </c>
      <c r="E17" s="21" t="s">
        <v>586</v>
      </c>
      <c r="F17" s="21">
        <v>1</v>
      </c>
      <c r="G17" s="21">
        <v>4</v>
      </c>
      <c r="H17" s="21">
        <v>6</v>
      </c>
      <c r="I17" s="21">
        <v>57.04</v>
      </c>
      <c r="J17" s="21">
        <v>12</v>
      </c>
      <c r="K17" s="21" t="s">
        <v>514</v>
      </c>
      <c r="L17" s="19" t="s">
        <v>380</v>
      </c>
      <c r="M17" s="20">
        <v>1</v>
      </c>
      <c r="N17" s="19" t="s">
        <v>323</v>
      </c>
      <c r="O17" t="s">
        <v>550</v>
      </c>
      <c r="P17" s="5">
        <v>4</v>
      </c>
      <c r="Q17" t="s">
        <v>379</v>
      </c>
      <c r="R17" s="9">
        <v>10.09</v>
      </c>
      <c r="S17" s="4">
        <v>185.2</v>
      </c>
      <c r="T17" s="4">
        <v>-44.5</v>
      </c>
      <c r="U17" s="1">
        <v>0.03256</v>
      </c>
      <c r="V17" s="8"/>
      <c r="W17" s="1" t="s">
        <v>378</v>
      </c>
      <c r="X17" s="1"/>
      <c r="Y17" s="5" t="s">
        <v>576</v>
      </c>
      <c r="Z17" s="5" t="s">
        <v>586</v>
      </c>
      <c r="AA17" s="5">
        <v>8</v>
      </c>
      <c r="AB17" s="5" t="s">
        <v>377</v>
      </c>
      <c r="AC17" s="5">
        <v>1.1</v>
      </c>
      <c r="AD17" s="5">
        <v>193.1</v>
      </c>
      <c r="AE17" s="5">
        <v>-54.4</v>
      </c>
      <c r="AF17" s="5">
        <v>25</v>
      </c>
      <c r="AG17" s="5">
        <v>100</v>
      </c>
      <c r="AH17" s="5">
        <v>0.0252</v>
      </c>
      <c r="AI17" s="36">
        <f t="shared" si="1"/>
        <v>77.39557739557739</v>
      </c>
      <c r="AJ17" s="5" t="s">
        <v>585</v>
      </c>
      <c r="AN17" s="44">
        <v>3</v>
      </c>
      <c r="AO17" s="44" t="s">
        <v>377</v>
      </c>
      <c r="AP17" s="44">
        <v>6.2</v>
      </c>
      <c r="AQ17" s="44">
        <v>125.5</v>
      </c>
      <c r="AR17" s="44">
        <v>79.7</v>
      </c>
      <c r="AS17" s="44">
        <v>0</v>
      </c>
      <c r="AT17" s="44">
        <v>10</v>
      </c>
      <c r="AU17" s="44">
        <v>0.0063</v>
      </c>
      <c r="AV17" s="46">
        <f aca="true" t="shared" si="4" ref="AV17:AV24">(AU17/U17)*100</f>
        <v>19.348894348894348</v>
      </c>
      <c r="AX17" s="21" t="s">
        <v>576</v>
      </c>
      <c r="AY17" s="7">
        <v>55.39</v>
      </c>
      <c r="AZ17" s="7">
        <v>42.61</v>
      </c>
      <c r="BB17" t="s">
        <v>576</v>
      </c>
      <c r="BC17" s="17">
        <f t="shared" si="2"/>
        <v>0.00028146679881070364</v>
      </c>
      <c r="BD17">
        <v>284</v>
      </c>
      <c r="BR17" s="26"/>
      <c r="BS17" s="26"/>
      <c r="BT17" s="26"/>
      <c r="BU17" s="48"/>
      <c r="BV17" s="48"/>
      <c r="BW17" s="27"/>
      <c r="BX17" s="25"/>
      <c r="BY17" s="25"/>
      <c r="BZ17" s="25"/>
      <c r="CA17" s="25"/>
      <c r="CB17" s="25"/>
      <c r="CC17" s="4"/>
    </row>
    <row r="18" spans="1:81" ht="12">
      <c r="A18" s="21">
        <v>304</v>
      </c>
      <c r="B18" s="21">
        <v>1309</v>
      </c>
      <c r="C18" s="21" t="s">
        <v>510</v>
      </c>
      <c r="D18" s="21">
        <v>11</v>
      </c>
      <c r="E18" s="21" t="s">
        <v>586</v>
      </c>
      <c r="F18" s="21">
        <v>1</v>
      </c>
      <c r="G18" s="21">
        <v>93</v>
      </c>
      <c r="H18" s="21">
        <v>95</v>
      </c>
      <c r="I18" s="21">
        <v>57.93</v>
      </c>
      <c r="J18" s="21">
        <v>12</v>
      </c>
      <c r="K18" s="21">
        <v>8</v>
      </c>
      <c r="L18" s="19" t="s">
        <v>380</v>
      </c>
      <c r="M18">
        <f>K18</f>
        <v>8</v>
      </c>
      <c r="N18" s="19" t="s">
        <v>330</v>
      </c>
      <c r="O18" t="s">
        <v>564</v>
      </c>
      <c r="P18" s="5">
        <v>7</v>
      </c>
      <c r="Q18" t="s">
        <v>379</v>
      </c>
      <c r="R18" s="9">
        <v>9.59</v>
      </c>
      <c r="S18" s="4">
        <v>250</v>
      </c>
      <c r="T18" s="4">
        <v>67.8</v>
      </c>
      <c r="U18" s="1">
        <v>4.9704</v>
      </c>
      <c r="W18" s="1" t="s">
        <v>378</v>
      </c>
      <c r="X18" s="1"/>
      <c r="Y18" s="5" t="s">
        <v>524</v>
      </c>
      <c r="Z18" s="5" t="s">
        <v>586</v>
      </c>
      <c r="AA18" s="5">
        <v>6</v>
      </c>
      <c r="AB18" s="5" t="s">
        <v>377</v>
      </c>
      <c r="AC18" s="5">
        <v>3.4</v>
      </c>
      <c r="AD18" s="5">
        <v>266.9</v>
      </c>
      <c r="AE18" s="5">
        <v>-62.8</v>
      </c>
      <c r="AF18" s="5">
        <v>20</v>
      </c>
      <c r="AG18" s="5">
        <v>50</v>
      </c>
      <c r="AH18" s="5">
        <v>0.9034</v>
      </c>
      <c r="AI18" s="36">
        <f t="shared" si="1"/>
        <v>18.17559954933205</v>
      </c>
      <c r="AJ18" s="5" t="s">
        <v>585</v>
      </c>
      <c r="AN18" s="44">
        <v>3</v>
      </c>
      <c r="AO18" s="44" t="s">
        <v>377</v>
      </c>
      <c r="AP18" s="44">
        <v>4</v>
      </c>
      <c r="AQ18" s="44">
        <v>184.6</v>
      </c>
      <c r="AR18" s="44">
        <v>83.7</v>
      </c>
      <c r="AS18" s="44">
        <v>0</v>
      </c>
      <c r="AT18" s="44">
        <v>10</v>
      </c>
      <c r="AU18" s="44">
        <v>6.551</v>
      </c>
      <c r="AV18" s="46">
        <f t="shared" si="4"/>
        <v>131.80025752454532</v>
      </c>
      <c r="AX18" s="21" t="s">
        <v>524</v>
      </c>
      <c r="AY18" s="7">
        <v>4.64</v>
      </c>
      <c r="AZ18" s="7">
        <v>3.99</v>
      </c>
      <c r="BB18" s="39" t="s">
        <v>524</v>
      </c>
      <c r="BC18" s="17">
        <f t="shared" si="2"/>
        <v>0.09962460896767465</v>
      </c>
      <c r="BD18">
        <v>95540</v>
      </c>
      <c r="BE18">
        <v>0.00037</v>
      </c>
      <c r="BF18" s="15">
        <v>0.351192</v>
      </c>
      <c r="BG18" s="4">
        <v>155</v>
      </c>
      <c r="BH18" s="4">
        <v>12.2</v>
      </c>
      <c r="BI18" s="15">
        <v>0.337278</v>
      </c>
      <c r="BJ18" s="4">
        <v>247.3</v>
      </c>
      <c r="BK18" s="4">
        <v>10.6</v>
      </c>
      <c r="BL18" s="15">
        <v>0.31153</v>
      </c>
      <c r="BM18" s="4">
        <v>17.2</v>
      </c>
      <c r="BN18" s="4">
        <v>73.7</v>
      </c>
      <c r="BO18" s="3">
        <v>2314.22</v>
      </c>
      <c r="BP18" s="3">
        <v>691.47</v>
      </c>
      <c r="BQ18" s="3">
        <v>2368.06</v>
      </c>
      <c r="BR18" s="26">
        <f aca="true" t="shared" si="5" ref="BR18:BR26">BF18/BL18</f>
        <v>1.1273135813565307</v>
      </c>
      <c r="BS18" s="26">
        <f aca="true" t="shared" si="6" ref="BS18:BS26">BI18/BL18</f>
        <v>1.0826501460533497</v>
      </c>
      <c r="BT18" s="26">
        <f aca="true" t="shared" si="7" ref="BT18:BT26">BF18/BI18</f>
        <v>1.0412538025012008</v>
      </c>
      <c r="BU18" s="48">
        <f aca="true" t="shared" si="8" ref="BU18:BU26">EXP(SQRT(2*((LN(BF18)-(LN(BF18)+LN(BI18)+LN(BL18))/3)^2+(LN(BI18)-(LN(BF18)+LN(BI18)+LN(BL18))/3)^2+(LN(BL18)-(LN(BF18)+LN(BI18)+LN(BL18))/3)^2)))</f>
        <v>1.1296784097256538</v>
      </c>
      <c r="BV18" s="48">
        <f aca="true" t="shared" si="9" ref="BV18:BV26">(2*LN(BI18)-LN(BF18)-LN(BL18))/(LN(BF18)-LN(BL18))</f>
        <v>0.32532660704157196</v>
      </c>
      <c r="BW18" s="27">
        <f>IF((BM18-(AD18-180))&gt;360,(BM18-(AD18-180))-360,IF((BM18-(AD18-180))&lt;0,(BM18-(AD18-180))+360,(BM18-(AD18-180))))</f>
        <v>290.3</v>
      </c>
      <c r="BX18" s="25">
        <f>BN18</f>
        <v>73.7</v>
      </c>
      <c r="BY18" s="27">
        <f>IF((BJ18-(AD18-180))&gt;360,(BJ18-(AD18-180))-360,IF((BJ18-(AD18-180))&lt;0,(BJ18-(AD18-180))+360,(BJ18-(AD18-180))))</f>
        <v>160.40000000000003</v>
      </c>
      <c r="BZ18" s="25">
        <f>BK18</f>
        <v>10.6</v>
      </c>
      <c r="CA18" s="27">
        <f>IF((BG18-(AD18-180))&gt;360,(BG18-(AD18-180))-360,IF((BG18-(AD18-180))&lt;0,(BG18-(AD18-180))+360,(BG18-(AD18-180))))</f>
        <v>68.10000000000002</v>
      </c>
      <c r="CB18" s="25">
        <f>BH18</f>
        <v>12.2</v>
      </c>
      <c r="CC18" s="4"/>
    </row>
    <row r="19" spans="1:80" ht="12">
      <c r="A19" s="21">
        <v>304</v>
      </c>
      <c r="B19" s="21">
        <v>1309</v>
      </c>
      <c r="C19" s="21" t="s">
        <v>510</v>
      </c>
      <c r="D19" s="21">
        <v>11</v>
      </c>
      <c r="E19" s="21" t="s">
        <v>586</v>
      </c>
      <c r="F19" s="21">
        <v>1</v>
      </c>
      <c r="G19" s="21">
        <v>124</v>
      </c>
      <c r="H19" s="21">
        <v>126</v>
      </c>
      <c r="I19" s="21">
        <v>58.24</v>
      </c>
      <c r="J19" s="21">
        <v>12</v>
      </c>
      <c r="K19" s="21">
        <v>9</v>
      </c>
      <c r="L19" s="19" t="s">
        <v>380</v>
      </c>
      <c r="M19">
        <f>K19</f>
        <v>9</v>
      </c>
      <c r="N19" s="19" t="s">
        <v>331</v>
      </c>
      <c r="O19" t="s">
        <v>564</v>
      </c>
      <c r="P19" s="5">
        <v>7</v>
      </c>
      <c r="Q19" t="s">
        <v>379</v>
      </c>
      <c r="R19" s="9">
        <v>11.73</v>
      </c>
      <c r="S19" s="4">
        <v>108.2</v>
      </c>
      <c r="T19" s="4">
        <v>70</v>
      </c>
      <c r="U19" s="1">
        <v>5.9315</v>
      </c>
      <c r="W19" s="1" t="s">
        <v>378</v>
      </c>
      <c r="X19" s="22"/>
      <c r="Y19" s="5" t="s">
        <v>525</v>
      </c>
      <c r="Z19" s="5" t="s">
        <v>586</v>
      </c>
      <c r="AA19" s="5">
        <v>8</v>
      </c>
      <c r="AB19" s="5" t="s">
        <v>377</v>
      </c>
      <c r="AC19" s="5">
        <v>1.3</v>
      </c>
      <c r="AD19" s="5">
        <v>13.1</v>
      </c>
      <c r="AE19" s="5">
        <v>-51.5</v>
      </c>
      <c r="AF19" s="5">
        <v>15</v>
      </c>
      <c r="AG19" s="5">
        <v>60</v>
      </c>
      <c r="AH19" s="5">
        <v>1.6474</v>
      </c>
      <c r="AI19" s="36">
        <f t="shared" si="1"/>
        <v>27.77375031610891</v>
      </c>
      <c r="AJ19" s="5" t="s">
        <v>585</v>
      </c>
      <c r="AN19" s="44">
        <v>3</v>
      </c>
      <c r="AO19" s="44" t="s">
        <v>377</v>
      </c>
      <c r="AP19" s="44">
        <v>2.5</v>
      </c>
      <c r="AQ19" s="44">
        <v>149.9</v>
      </c>
      <c r="AR19" s="44">
        <v>70.7</v>
      </c>
      <c r="AS19" s="44">
        <v>0</v>
      </c>
      <c r="AT19" s="44">
        <v>10</v>
      </c>
      <c r="AU19" s="44">
        <v>7.7085</v>
      </c>
      <c r="AV19" s="46">
        <f t="shared" si="4"/>
        <v>129.95869510241928</v>
      </c>
      <c r="AX19" s="21" t="s">
        <v>525</v>
      </c>
      <c r="AY19" s="7">
        <v>3.51</v>
      </c>
      <c r="AZ19" s="7">
        <v>4.03</v>
      </c>
      <c r="BB19" s="39" t="s">
        <v>525</v>
      </c>
      <c r="BC19" s="17">
        <f t="shared" si="2"/>
        <v>0.09008243819266837</v>
      </c>
      <c r="BD19">
        <v>105666.7</v>
      </c>
      <c r="BE19">
        <v>0.00011</v>
      </c>
      <c r="BF19" s="15">
        <v>0.346535</v>
      </c>
      <c r="BG19" s="4">
        <v>321.5</v>
      </c>
      <c r="BH19" s="4">
        <v>4.3</v>
      </c>
      <c r="BI19" s="15">
        <v>0.333631</v>
      </c>
      <c r="BJ19" s="4">
        <v>229.1</v>
      </c>
      <c r="BK19" s="4">
        <v>29.2</v>
      </c>
      <c r="BL19" s="15">
        <v>0.319835</v>
      </c>
      <c r="BM19" s="4">
        <v>59.1</v>
      </c>
      <c r="BN19" s="4">
        <v>60.4</v>
      </c>
      <c r="BO19" s="3">
        <v>9999.9</v>
      </c>
      <c r="BP19" s="3">
        <v>7529.66</v>
      </c>
      <c r="BQ19" s="3">
        <v>8606.58</v>
      </c>
      <c r="BR19" s="26">
        <f t="shared" si="5"/>
        <v>1.0834805446558382</v>
      </c>
      <c r="BS19" s="26">
        <f t="shared" si="6"/>
        <v>1.0431347413510093</v>
      </c>
      <c r="BT19" s="26">
        <f t="shared" si="7"/>
        <v>1.0386774610273026</v>
      </c>
      <c r="BU19" s="48">
        <f t="shared" si="8"/>
        <v>1.083521833685118</v>
      </c>
      <c r="BV19" s="48">
        <f t="shared" si="9"/>
        <v>0.05340730528743446</v>
      </c>
      <c r="BW19" s="27">
        <f>IF((BM19-(AD19-180))&gt;360,(BM19-(AD19-180))-360,IF((BM19-(AD19-180))&lt;0,(BM19-(AD19-180))+360,(BM19-(AD19-180))))</f>
        <v>226</v>
      </c>
      <c r="BX19" s="25">
        <f>BN19</f>
        <v>60.4</v>
      </c>
      <c r="BY19" s="27">
        <f>IF((BJ19-(AD19-180))&gt;360,(BJ19-(AD19-180))-360,IF((BJ19-(AD19-180))&lt;0,(BJ19-(AD19-180))+360,(BJ19-(AD19-180))))</f>
        <v>36</v>
      </c>
      <c r="BZ19" s="25">
        <f>BK19</f>
        <v>29.2</v>
      </c>
      <c r="CA19" s="27">
        <f>IF((BG19-(AD19-180))&gt;360,(BG19-(AD19-180))-360,IF((BG19-(AD19-180))&lt;0,(BG19-(AD19-180))+360,(BG19-(AD19-180))))</f>
        <v>128.39999999999998</v>
      </c>
      <c r="CB19" s="25">
        <f>BH19</f>
        <v>4.3</v>
      </c>
    </row>
    <row r="20" spans="1:81" ht="12">
      <c r="A20" s="21">
        <v>304</v>
      </c>
      <c r="B20" s="21">
        <v>1309</v>
      </c>
      <c r="C20" s="21" t="s">
        <v>510</v>
      </c>
      <c r="D20" s="21">
        <v>12</v>
      </c>
      <c r="E20" s="21" t="s">
        <v>586</v>
      </c>
      <c r="F20" s="21">
        <v>1</v>
      </c>
      <c r="G20" s="21">
        <v>127</v>
      </c>
      <c r="H20" s="21">
        <v>129</v>
      </c>
      <c r="I20" s="21">
        <v>62.87</v>
      </c>
      <c r="J20" s="21">
        <v>12</v>
      </c>
      <c r="K20" s="21">
        <v>8</v>
      </c>
      <c r="L20" s="19" t="s">
        <v>380</v>
      </c>
      <c r="M20">
        <f>K20</f>
        <v>8</v>
      </c>
      <c r="N20" s="19" t="s">
        <v>346</v>
      </c>
      <c r="O20" t="s">
        <v>549</v>
      </c>
      <c r="P20" s="5">
        <v>2</v>
      </c>
      <c r="Q20" t="s">
        <v>379</v>
      </c>
      <c r="R20" s="9">
        <v>10.09</v>
      </c>
      <c r="S20" s="4">
        <v>154.3</v>
      </c>
      <c r="T20" s="4">
        <v>76.2</v>
      </c>
      <c r="U20" s="1">
        <v>5.143</v>
      </c>
      <c r="W20" s="1" t="s">
        <v>378</v>
      </c>
      <c r="X20" s="22"/>
      <c r="Y20" s="52" t="s">
        <v>526</v>
      </c>
      <c r="Z20" s="52" t="s">
        <v>586</v>
      </c>
      <c r="AA20" s="52">
        <v>5</v>
      </c>
      <c r="AB20" s="52" t="s">
        <v>585</v>
      </c>
      <c r="AC20" s="52">
        <v>7.2</v>
      </c>
      <c r="AD20" s="52">
        <v>87.7</v>
      </c>
      <c r="AE20" s="52">
        <v>-46.6</v>
      </c>
      <c r="AF20" s="52">
        <v>25</v>
      </c>
      <c r="AG20" s="52">
        <v>50</v>
      </c>
      <c r="AH20" s="52">
        <v>0.0528</v>
      </c>
      <c r="AI20" s="54">
        <f t="shared" si="1"/>
        <v>1.0266381489403071</v>
      </c>
      <c r="AJ20" s="5" t="s">
        <v>543</v>
      </c>
      <c r="AN20" s="44">
        <v>5</v>
      </c>
      <c r="AO20" s="44" t="s">
        <v>377</v>
      </c>
      <c r="AP20" s="44">
        <v>0.6</v>
      </c>
      <c r="AQ20" s="44">
        <v>157.5</v>
      </c>
      <c r="AR20" s="44">
        <v>76.6</v>
      </c>
      <c r="AS20" s="44">
        <v>0</v>
      </c>
      <c r="AT20" s="44">
        <v>20</v>
      </c>
      <c r="AU20" s="44">
        <v>5.1623</v>
      </c>
      <c r="AV20" s="46">
        <f t="shared" si="4"/>
        <v>100.37526735368462</v>
      </c>
      <c r="AX20" s="21" t="s">
        <v>526</v>
      </c>
      <c r="AY20" s="7">
        <v>3.18</v>
      </c>
      <c r="AZ20" s="7">
        <v>3.27</v>
      </c>
      <c r="BB20" s="39" t="s">
        <v>526</v>
      </c>
      <c r="BC20" s="17">
        <f t="shared" si="2"/>
        <v>0.017861942517343903</v>
      </c>
      <c r="BD20">
        <v>18022.7</v>
      </c>
      <c r="BE20">
        <v>8E-05</v>
      </c>
      <c r="BF20" s="15">
        <v>0.342014</v>
      </c>
      <c r="BG20" s="4">
        <v>76.9</v>
      </c>
      <c r="BH20" s="4">
        <v>16.9</v>
      </c>
      <c r="BI20" s="15">
        <v>0.335687</v>
      </c>
      <c r="BJ20" s="4">
        <v>335.9</v>
      </c>
      <c r="BK20" s="4">
        <v>32.2</v>
      </c>
      <c r="BL20" s="15">
        <v>0.322299</v>
      </c>
      <c r="BM20" s="4">
        <v>190.3</v>
      </c>
      <c r="BN20" s="4">
        <v>52.7</v>
      </c>
      <c r="BO20" s="3">
        <v>9999.9</v>
      </c>
      <c r="BP20" s="3">
        <v>3291.84</v>
      </c>
      <c r="BQ20" s="3">
        <v>9999.9</v>
      </c>
      <c r="BR20" s="26">
        <f t="shared" si="5"/>
        <v>1.061169907446191</v>
      </c>
      <c r="BS20" s="26">
        <f t="shared" si="6"/>
        <v>1.0415390677600613</v>
      </c>
      <c r="BT20" s="26">
        <f t="shared" si="7"/>
        <v>1.0188479148730811</v>
      </c>
      <c r="BU20" s="48">
        <f t="shared" si="8"/>
        <v>1.0625999778043453</v>
      </c>
      <c r="BV20" s="48">
        <f t="shared" si="9"/>
        <v>0.37099985901001786</v>
      </c>
      <c r="BW20" s="27"/>
      <c r="BX20" s="25"/>
      <c r="BY20" s="25"/>
      <c r="BZ20" s="25"/>
      <c r="CA20" s="25"/>
      <c r="CB20" s="25"/>
      <c r="CC20" s="4"/>
    </row>
    <row r="21" spans="1:81" ht="12">
      <c r="A21" s="21">
        <v>304</v>
      </c>
      <c r="B21" s="21">
        <v>1309</v>
      </c>
      <c r="C21" s="21" t="s">
        <v>510</v>
      </c>
      <c r="D21" s="21">
        <v>12</v>
      </c>
      <c r="E21" s="21" t="s">
        <v>586</v>
      </c>
      <c r="F21" s="21">
        <v>1</v>
      </c>
      <c r="G21" s="21">
        <v>131</v>
      </c>
      <c r="H21" s="21">
        <v>133</v>
      </c>
      <c r="I21" s="18">
        <v>62.91</v>
      </c>
      <c r="J21" s="19">
        <v>12</v>
      </c>
      <c r="K21" s="21" t="s">
        <v>567</v>
      </c>
      <c r="L21" s="19" t="s">
        <v>570</v>
      </c>
      <c r="M21">
        <v>8</v>
      </c>
      <c r="N21" s="19" t="s">
        <v>346</v>
      </c>
      <c r="O21" t="s">
        <v>549</v>
      </c>
      <c r="P21" s="5">
        <v>2</v>
      </c>
      <c r="Q21" t="s">
        <v>379</v>
      </c>
      <c r="R21" s="9">
        <v>11.73</v>
      </c>
      <c r="S21" s="4">
        <v>172.2</v>
      </c>
      <c r="T21" s="4">
        <v>76.2</v>
      </c>
      <c r="U21" s="1">
        <v>6.55</v>
      </c>
      <c r="W21" s="1" t="s">
        <v>517</v>
      </c>
      <c r="X21" s="22"/>
      <c r="Y21" s="52" t="s">
        <v>571</v>
      </c>
      <c r="Z21" s="52" t="s">
        <v>99</v>
      </c>
      <c r="AA21" s="52">
        <v>10</v>
      </c>
      <c r="AB21" s="52" t="s">
        <v>377</v>
      </c>
      <c r="AC21" s="52">
        <v>7.6</v>
      </c>
      <c r="AD21" s="52">
        <v>184.1</v>
      </c>
      <c r="AE21" s="52">
        <v>68.3</v>
      </c>
      <c r="AF21" s="52">
        <v>400</v>
      </c>
      <c r="AG21" s="52">
        <v>580</v>
      </c>
      <c r="AH21" s="52">
        <v>1.1392</v>
      </c>
      <c r="AI21" s="54">
        <f t="shared" si="1"/>
        <v>17.392366412213743</v>
      </c>
      <c r="AJ21" s="40" t="s">
        <v>585</v>
      </c>
      <c r="AK21" s="5" t="s">
        <v>544</v>
      </c>
      <c r="AN21" s="44">
        <v>6</v>
      </c>
      <c r="AO21" s="44" t="s">
        <v>377</v>
      </c>
      <c r="AP21" s="44">
        <v>1.2</v>
      </c>
      <c r="AQ21" s="44">
        <v>167.9</v>
      </c>
      <c r="AR21" s="44">
        <v>77.9</v>
      </c>
      <c r="AS21" s="44">
        <v>0</v>
      </c>
      <c r="AT21" s="44">
        <v>450</v>
      </c>
      <c r="AU21" s="44">
        <v>5.774</v>
      </c>
      <c r="AV21" s="46">
        <f t="shared" si="4"/>
        <v>88.1526717557252</v>
      </c>
      <c r="AX21" s="21" t="s">
        <v>571</v>
      </c>
      <c r="AY21" s="7">
        <v>274.54</v>
      </c>
      <c r="AZ21" s="7">
        <v>280.85</v>
      </c>
      <c r="BB21" s="39" t="s">
        <v>571</v>
      </c>
      <c r="BC21" s="17">
        <f t="shared" si="2"/>
        <v>0.022889428815004262</v>
      </c>
      <c r="BD21">
        <v>26849.3</v>
      </c>
      <c r="BE21">
        <v>0.00015</v>
      </c>
      <c r="BF21" s="15">
        <v>0.339834</v>
      </c>
      <c r="BG21">
        <v>63.8</v>
      </c>
      <c r="BH21">
        <v>28.6</v>
      </c>
      <c r="BI21" s="15">
        <v>0.337024</v>
      </c>
      <c r="BJ21">
        <v>317.5</v>
      </c>
      <c r="BK21">
        <v>27.2</v>
      </c>
      <c r="BL21" s="15">
        <v>0.323142</v>
      </c>
      <c r="BM21">
        <v>191.9</v>
      </c>
      <c r="BN21">
        <v>48.5</v>
      </c>
      <c r="BO21">
        <v>2743.59</v>
      </c>
      <c r="BP21">
        <v>169.54</v>
      </c>
      <c r="BQ21">
        <v>4137.17</v>
      </c>
      <c r="BR21" s="26">
        <f>BF21/BL21</f>
        <v>1.0516553094305292</v>
      </c>
      <c r="BS21" s="26">
        <f>BI21/BL21</f>
        <v>1.042959441979068</v>
      </c>
      <c r="BT21" s="26">
        <f>BF21/BI21</f>
        <v>1.0083376851500192</v>
      </c>
      <c r="BU21" s="48">
        <f t="shared" si="8"/>
        <v>1.0554901548295021</v>
      </c>
      <c r="BV21" s="48">
        <f t="shared" si="9"/>
        <v>0.6702848646523526</v>
      </c>
      <c r="BW21" s="27"/>
      <c r="BX21" s="25"/>
      <c r="BY21" s="25"/>
      <c r="BZ21" s="25"/>
      <c r="CA21" s="25"/>
      <c r="CB21" s="25"/>
      <c r="CC21" s="4"/>
    </row>
    <row r="22" spans="1:81" ht="12">
      <c r="A22" s="21">
        <v>304</v>
      </c>
      <c r="B22" s="21">
        <v>1309</v>
      </c>
      <c r="C22" s="21" t="s">
        <v>510</v>
      </c>
      <c r="D22" s="21">
        <v>12</v>
      </c>
      <c r="E22" s="21" t="s">
        <v>586</v>
      </c>
      <c r="F22" s="21">
        <v>1</v>
      </c>
      <c r="G22" s="21">
        <v>137</v>
      </c>
      <c r="H22" s="21">
        <v>139</v>
      </c>
      <c r="I22" s="18">
        <v>62.97</v>
      </c>
      <c r="J22" s="19">
        <v>12</v>
      </c>
      <c r="K22" s="21" t="s">
        <v>567</v>
      </c>
      <c r="L22" s="19" t="s">
        <v>570</v>
      </c>
      <c r="M22">
        <v>8</v>
      </c>
      <c r="N22" s="19" t="s">
        <v>346</v>
      </c>
      <c r="O22" t="s">
        <v>549</v>
      </c>
      <c r="P22" s="5">
        <v>2</v>
      </c>
      <c r="Q22" t="s">
        <v>379</v>
      </c>
      <c r="R22" s="9">
        <v>12.49</v>
      </c>
      <c r="S22" s="4">
        <v>173</v>
      </c>
      <c r="T22" s="4">
        <v>70</v>
      </c>
      <c r="U22" s="1">
        <v>6.33</v>
      </c>
      <c r="W22" s="1" t="s">
        <v>560</v>
      </c>
      <c r="X22" s="22"/>
      <c r="Y22" s="52" t="s">
        <v>561</v>
      </c>
      <c r="Z22" s="52" t="s">
        <v>586</v>
      </c>
      <c r="AA22" s="52">
        <v>5</v>
      </c>
      <c r="AB22" s="52" t="s">
        <v>585</v>
      </c>
      <c r="AC22" s="52">
        <v>11.8</v>
      </c>
      <c r="AD22" s="52">
        <v>97.9</v>
      </c>
      <c r="AE22" s="52">
        <v>-37.6</v>
      </c>
      <c r="AF22" s="52">
        <v>30</v>
      </c>
      <c r="AG22" s="52">
        <v>60</v>
      </c>
      <c r="AH22" s="52">
        <v>0.0543</v>
      </c>
      <c r="AI22" s="54">
        <f t="shared" si="1"/>
        <v>0.8578199052132701</v>
      </c>
      <c r="AJ22" s="40" t="s">
        <v>543</v>
      </c>
      <c r="AN22" s="44">
        <v>9</v>
      </c>
      <c r="AO22" s="44" t="s">
        <v>377</v>
      </c>
      <c r="AP22" s="44">
        <v>1.7</v>
      </c>
      <c r="AQ22" s="44">
        <v>174.5</v>
      </c>
      <c r="AR22" s="44">
        <v>70.4</v>
      </c>
      <c r="AS22" s="44">
        <v>0</v>
      </c>
      <c r="AT22" s="44">
        <v>30</v>
      </c>
      <c r="AU22" s="44">
        <v>6.3523</v>
      </c>
      <c r="AV22" s="46">
        <f t="shared" si="4"/>
        <v>100.35229067930489</v>
      </c>
      <c r="AX22" s="21" t="s">
        <v>561</v>
      </c>
      <c r="AY22" s="7">
        <v>0.76</v>
      </c>
      <c r="AZ22" s="7">
        <v>0.77</v>
      </c>
      <c r="BB22" t="s">
        <v>561</v>
      </c>
      <c r="BC22" s="17">
        <f t="shared" si="2"/>
        <v>0.02208062449959968</v>
      </c>
      <c r="BD22">
        <v>27578.7</v>
      </c>
      <c r="BE22">
        <v>0.00015</v>
      </c>
      <c r="BF22" s="15">
        <v>0.34067</v>
      </c>
      <c r="BG22">
        <v>76.3</v>
      </c>
      <c r="BH22">
        <v>21.9</v>
      </c>
      <c r="BI22" s="15">
        <v>0.336947</v>
      </c>
      <c r="BJ22">
        <v>330.7</v>
      </c>
      <c r="BK22">
        <v>33.9</v>
      </c>
      <c r="BL22" s="15">
        <v>0.322383</v>
      </c>
      <c r="BM22">
        <v>192.7</v>
      </c>
      <c r="BN22">
        <v>47.9</v>
      </c>
      <c r="BO22">
        <v>3435.36</v>
      </c>
      <c r="BP22">
        <v>318.54</v>
      </c>
      <c r="BQ22">
        <v>4876.42</v>
      </c>
      <c r="BR22" s="26">
        <f>BF22/BL22</f>
        <v>1.0567244550736237</v>
      </c>
      <c r="BS22" s="26">
        <f>BI22/BL22</f>
        <v>1.0451760793838385</v>
      </c>
      <c r="BT22" s="26">
        <f>BF22/BI22</f>
        <v>1.0110492154552495</v>
      </c>
      <c r="BU22" s="48">
        <f t="shared" si="8"/>
        <v>1.0601475908125793</v>
      </c>
      <c r="BV22" s="48">
        <f t="shared" si="9"/>
        <v>0.6016739259709041</v>
      </c>
      <c r="BW22" s="27"/>
      <c r="BX22" s="25"/>
      <c r="BY22" s="25"/>
      <c r="BZ22" s="25"/>
      <c r="CA22" s="25"/>
      <c r="CB22" s="25"/>
      <c r="CC22" s="4"/>
    </row>
    <row r="23" spans="1:81" ht="12">
      <c r="A23" s="21">
        <v>304</v>
      </c>
      <c r="B23" s="21">
        <v>1309</v>
      </c>
      <c r="C23" s="21" t="s">
        <v>510</v>
      </c>
      <c r="D23" s="21">
        <v>12</v>
      </c>
      <c r="E23" s="21" t="s">
        <v>586</v>
      </c>
      <c r="F23" s="21">
        <v>2</v>
      </c>
      <c r="G23" s="21">
        <v>46</v>
      </c>
      <c r="H23" s="21">
        <v>48</v>
      </c>
      <c r="I23" s="18">
        <v>63.5</v>
      </c>
      <c r="J23" s="19">
        <v>12</v>
      </c>
      <c r="K23" s="21">
        <v>4</v>
      </c>
      <c r="L23" s="19" t="s">
        <v>570</v>
      </c>
      <c r="M23">
        <f>K23</f>
        <v>4</v>
      </c>
      <c r="N23" s="19" t="s">
        <v>350</v>
      </c>
      <c r="O23" t="s">
        <v>549</v>
      </c>
      <c r="P23" s="5">
        <v>2</v>
      </c>
      <c r="Q23" t="s">
        <v>379</v>
      </c>
      <c r="R23" s="9">
        <v>12.61</v>
      </c>
      <c r="S23" s="4">
        <v>156.6</v>
      </c>
      <c r="T23" s="4">
        <v>76.1</v>
      </c>
      <c r="U23" s="1">
        <v>13.509</v>
      </c>
      <c r="W23" s="1" t="s">
        <v>517</v>
      </c>
      <c r="X23" s="22"/>
      <c r="Y23" s="52" t="s">
        <v>572</v>
      </c>
      <c r="Z23" s="52" t="s">
        <v>99</v>
      </c>
      <c r="AA23" s="52">
        <v>8</v>
      </c>
      <c r="AB23" s="52" t="s">
        <v>377</v>
      </c>
      <c r="AC23" s="52">
        <v>3.7</v>
      </c>
      <c r="AD23" s="52">
        <v>155.9</v>
      </c>
      <c r="AE23" s="52">
        <v>72.6</v>
      </c>
      <c r="AF23" s="52">
        <v>500</v>
      </c>
      <c r="AG23" s="52">
        <v>580</v>
      </c>
      <c r="AH23" s="52">
        <v>3.3143</v>
      </c>
      <c r="AI23" s="54">
        <f t="shared" si="1"/>
        <v>24.534014360796505</v>
      </c>
      <c r="AJ23" s="40" t="s">
        <v>585</v>
      </c>
      <c r="AK23" s="5" t="s">
        <v>544</v>
      </c>
      <c r="AN23" s="44">
        <v>8</v>
      </c>
      <c r="AO23" s="44" t="s">
        <v>377</v>
      </c>
      <c r="AP23" s="44">
        <v>2.1</v>
      </c>
      <c r="AQ23" s="44">
        <v>158.3</v>
      </c>
      <c r="AR23" s="44">
        <v>77.6</v>
      </c>
      <c r="AS23" s="44">
        <v>0</v>
      </c>
      <c r="AT23" s="44">
        <v>520</v>
      </c>
      <c r="AU23" s="44">
        <v>10.5783</v>
      </c>
      <c r="AV23" s="46">
        <f t="shared" si="4"/>
        <v>78.30557406173662</v>
      </c>
      <c r="AX23" s="21" t="s">
        <v>572</v>
      </c>
      <c r="AY23" s="7">
        <v>328.8</v>
      </c>
      <c r="AZ23" s="7">
        <v>326.84</v>
      </c>
      <c r="BB23" s="39" t="s">
        <v>572</v>
      </c>
      <c r="BC23" s="17">
        <f t="shared" si="2"/>
        <v>0.04238961141950833</v>
      </c>
      <c r="BD23">
        <v>53453.3</v>
      </c>
      <c r="BE23">
        <v>8E-05</v>
      </c>
      <c r="BF23" s="15">
        <v>0.336744</v>
      </c>
      <c r="BG23">
        <v>354.4</v>
      </c>
      <c r="BH23">
        <v>0.7</v>
      </c>
      <c r="BI23" s="15">
        <v>0.333762</v>
      </c>
      <c r="BJ23">
        <v>84.5</v>
      </c>
      <c r="BK23">
        <v>9.8</v>
      </c>
      <c r="BL23" s="15">
        <v>0.329494</v>
      </c>
      <c r="BM23">
        <v>260.3</v>
      </c>
      <c r="BN23">
        <v>80.2</v>
      </c>
      <c r="BO23">
        <v>1639</v>
      </c>
      <c r="BP23">
        <v>685.79</v>
      </c>
      <c r="BQ23">
        <v>1405.55</v>
      </c>
      <c r="BR23" s="26">
        <f>BF23/BL23</f>
        <v>1.0220034355709056</v>
      </c>
      <c r="BS23" s="26">
        <f>BI23/BL23</f>
        <v>1.0129531948988448</v>
      </c>
      <c r="BT23" s="26">
        <f>BF23/BI23</f>
        <v>1.0089345102198573</v>
      </c>
      <c r="BU23" s="48">
        <f t="shared" si="8"/>
        <v>1.022126769970833</v>
      </c>
      <c r="BV23" s="48">
        <f t="shared" si="9"/>
        <v>0.18264244875482505</v>
      </c>
      <c r="BW23" s="27"/>
      <c r="BX23" s="25"/>
      <c r="BY23" s="25"/>
      <c r="BZ23" s="25"/>
      <c r="CA23" s="25"/>
      <c r="CB23" s="25"/>
      <c r="CC23" s="4"/>
    </row>
    <row r="24" spans="1:81" ht="12">
      <c r="A24" s="21">
        <v>304</v>
      </c>
      <c r="B24" s="21">
        <v>1309</v>
      </c>
      <c r="C24" s="21" t="s">
        <v>510</v>
      </c>
      <c r="D24" s="21">
        <v>12</v>
      </c>
      <c r="E24" s="21" t="s">
        <v>586</v>
      </c>
      <c r="F24" s="21">
        <v>3</v>
      </c>
      <c r="G24" s="21">
        <v>55</v>
      </c>
      <c r="H24" s="21">
        <v>57</v>
      </c>
      <c r="I24" s="21">
        <v>64.84</v>
      </c>
      <c r="J24" s="21">
        <v>12</v>
      </c>
      <c r="K24" s="21">
        <v>3</v>
      </c>
      <c r="L24" s="19" t="s">
        <v>380</v>
      </c>
      <c r="M24">
        <f>K24</f>
        <v>3</v>
      </c>
      <c r="N24" s="19" t="s">
        <v>95</v>
      </c>
      <c r="O24" t="s">
        <v>549</v>
      </c>
      <c r="P24" s="5">
        <v>2</v>
      </c>
      <c r="Q24" t="s">
        <v>379</v>
      </c>
      <c r="R24" s="9">
        <v>10.72</v>
      </c>
      <c r="S24" s="4">
        <v>158.8</v>
      </c>
      <c r="T24" s="4">
        <v>79</v>
      </c>
      <c r="U24" s="1">
        <v>10.769</v>
      </c>
      <c r="W24" s="1" t="s">
        <v>378</v>
      </c>
      <c r="X24" s="22"/>
      <c r="Y24" s="52" t="s">
        <v>527</v>
      </c>
      <c r="Z24" s="52" t="s">
        <v>586</v>
      </c>
      <c r="AA24" s="52">
        <v>3</v>
      </c>
      <c r="AB24" s="52" t="s">
        <v>585</v>
      </c>
      <c r="AC24" s="52">
        <v>4.8</v>
      </c>
      <c r="AD24" s="52">
        <v>287.3</v>
      </c>
      <c r="AE24" s="52">
        <v>-74.6</v>
      </c>
      <c r="AF24" s="52">
        <v>35</v>
      </c>
      <c r="AG24" s="52">
        <v>50</v>
      </c>
      <c r="AH24" s="52">
        <v>0.0536</v>
      </c>
      <c r="AI24" s="54">
        <f t="shared" si="1"/>
        <v>0.4977249512489554</v>
      </c>
      <c r="AJ24" s="5" t="s">
        <v>543</v>
      </c>
      <c r="AN24" s="44">
        <v>7</v>
      </c>
      <c r="AO24" s="44" t="s">
        <v>377</v>
      </c>
      <c r="AP24" s="44">
        <v>1.5</v>
      </c>
      <c r="AQ24" s="44">
        <v>157.7</v>
      </c>
      <c r="AR24" s="44">
        <v>79.1</v>
      </c>
      <c r="AS24" s="44">
        <v>0</v>
      </c>
      <c r="AT24" s="44">
        <v>30</v>
      </c>
      <c r="AU24" s="44">
        <v>10.8153</v>
      </c>
      <c r="AV24" s="46">
        <f t="shared" si="4"/>
        <v>100.4299377843811</v>
      </c>
      <c r="AX24" s="21" t="s">
        <v>527</v>
      </c>
      <c r="AY24" s="7">
        <v>3.32</v>
      </c>
      <c r="AZ24" s="7">
        <v>3.36</v>
      </c>
      <c r="BB24" s="39" t="s">
        <v>527</v>
      </c>
      <c r="BC24" s="17">
        <f t="shared" si="2"/>
        <v>0.043165391791044776</v>
      </c>
      <c r="BD24">
        <v>46273.3</v>
      </c>
      <c r="BE24">
        <v>8E-05</v>
      </c>
      <c r="BF24" s="15">
        <v>0.338347</v>
      </c>
      <c r="BG24" s="4">
        <v>93.1</v>
      </c>
      <c r="BH24" s="4">
        <v>1.9</v>
      </c>
      <c r="BI24" s="15">
        <v>0.332817</v>
      </c>
      <c r="BJ24" s="4">
        <v>2.4</v>
      </c>
      <c r="BK24" s="4">
        <v>20</v>
      </c>
      <c r="BL24" s="15">
        <v>0.328837</v>
      </c>
      <c r="BM24" s="4">
        <v>188.1</v>
      </c>
      <c r="BN24" s="4">
        <v>69.9</v>
      </c>
      <c r="BO24" s="3">
        <v>3165</v>
      </c>
      <c r="BP24" s="3">
        <v>2652.07</v>
      </c>
      <c r="BQ24" s="3">
        <v>1373.64</v>
      </c>
      <c r="BR24" s="26">
        <f t="shared" si="5"/>
        <v>1.0289201032730502</v>
      </c>
      <c r="BS24" s="26">
        <f t="shared" si="6"/>
        <v>1.0121032608860925</v>
      </c>
      <c r="BT24" s="26">
        <f t="shared" si="7"/>
        <v>1.016615737777818</v>
      </c>
      <c r="BU24" s="48">
        <f t="shared" si="8"/>
        <v>1.0290389070579573</v>
      </c>
      <c r="BV24" s="48">
        <f t="shared" si="9"/>
        <v>-0.15603768610020308</v>
      </c>
      <c r="BW24" s="27"/>
      <c r="BX24" s="25"/>
      <c r="BY24" s="25"/>
      <c r="BZ24" s="25"/>
      <c r="CA24" s="25"/>
      <c r="CB24" s="25"/>
      <c r="CC24" s="4"/>
    </row>
    <row r="25" spans="1:80" ht="12">
      <c r="A25" s="21">
        <v>304</v>
      </c>
      <c r="B25" s="21">
        <v>1309</v>
      </c>
      <c r="C25" s="21" t="s">
        <v>510</v>
      </c>
      <c r="D25" s="21">
        <v>13</v>
      </c>
      <c r="E25" s="21" t="s">
        <v>586</v>
      </c>
      <c r="F25" s="21">
        <v>1</v>
      </c>
      <c r="G25" s="21">
        <v>123</v>
      </c>
      <c r="H25" s="21">
        <v>125</v>
      </c>
      <c r="I25" s="21">
        <v>67.33</v>
      </c>
      <c r="J25" s="21">
        <v>12</v>
      </c>
      <c r="K25" s="21" t="s">
        <v>515</v>
      </c>
      <c r="L25" s="19" t="s">
        <v>380</v>
      </c>
      <c r="M25" s="21">
        <v>9</v>
      </c>
      <c r="N25" s="19" t="s">
        <v>364</v>
      </c>
      <c r="O25" t="s">
        <v>563</v>
      </c>
      <c r="P25" s="5">
        <v>2</v>
      </c>
      <c r="Q25" t="s">
        <v>379</v>
      </c>
      <c r="R25" s="9">
        <v>10.6</v>
      </c>
      <c r="S25" s="4">
        <v>157.9</v>
      </c>
      <c r="T25" s="4">
        <v>77.9</v>
      </c>
      <c r="U25" s="1">
        <v>0.77346</v>
      </c>
      <c r="W25" s="1" t="s">
        <v>378</v>
      </c>
      <c r="X25" s="23"/>
      <c r="AD25" s="5"/>
      <c r="AE25" s="5"/>
      <c r="AN25" s="44">
        <v>7</v>
      </c>
      <c r="AO25" s="44" t="s">
        <v>377</v>
      </c>
      <c r="AP25" s="44">
        <v>0.8</v>
      </c>
      <c r="AQ25" s="44">
        <v>159.6</v>
      </c>
      <c r="AR25" s="44">
        <v>78</v>
      </c>
      <c r="AS25" s="44">
        <v>0</v>
      </c>
      <c r="AT25" s="44">
        <v>30</v>
      </c>
      <c r="AU25" s="44">
        <v>0.7755</v>
      </c>
      <c r="AX25" s="21" t="s">
        <v>528</v>
      </c>
      <c r="AY25" s="7">
        <v>3.24</v>
      </c>
      <c r="AZ25" s="7">
        <v>3.2</v>
      </c>
      <c r="BB25" s="39" t="s">
        <v>528</v>
      </c>
      <c r="BC25" s="17">
        <f t="shared" si="2"/>
        <v>0.02686669811320755</v>
      </c>
      <c r="BD25">
        <v>28478.7</v>
      </c>
      <c r="BE25">
        <v>0.00014</v>
      </c>
      <c r="BF25" s="15">
        <v>0.341125</v>
      </c>
      <c r="BG25" s="4">
        <v>273.9</v>
      </c>
      <c r="BH25" s="4">
        <v>27.2</v>
      </c>
      <c r="BI25" s="15">
        <v>0.331603</v>
      </c>
      <c r="BJ25" s="4">
        <v>18.2</v>
      </c>
      <c r="BK25" s="4">
        <v>25.6</v>
      </c>
      <c r="BL25" s="15">
        <v>0.327272</v>
      </c>
      <c r="BM25" s="4">
        <v>144.5</v>
      </c>
      <c r="BN25" s="4">
        <v>51</v>
      </c>
      <c r="BO25" s="3">
        <v>1969.57</v>
      </c>
      <c r="BP25" s="3">
        <v>2222.24</v>
      </c>
      <c r="BQ25" s="3">
        <v>459.83</v>
      </c>
      <c r="BR25" s="26">
        <f t="shared" si="5"/>
        <v>1.0423287051749004</v>
      </c>
      <c r="BS25" s="26">
        <f t="shared" si="6"/>
        <v>1.013233640519201</v>
      </c>
      <c r="BT25" s="26">
        <f t="shared" si="7"/>
        <v>1.0287150598758155</v>
      </c>
      <c r="BU25" s="48">
        <f t="shared" si="8"/>
        <v>1.0432821513933244</v>
      </c>
      <c r="BV25" s="48">
        <f t="shared" si="9"/>
        <v>-0.36576549305634626</v>
      </c>
      <c r="BW25" s="25"/>
      <c r="BX25" s="25"/>
      <c r="BY25" s="25"/>
      <c r="BZ25" s="25"/>
      <c r="CA25" s="25"/>
      <c r="CB25" s="25"/>
    </row>
    <row r="26" spans="1:80" ht="12">
      <c r="A26" s="21">
        <v>304</v>
      </c>
      <c r="B26" s="21">
        <v>1309</v>
      </c>
      <c r="C26" s="21" t="s">
        <v>510</v>
      </c>
      <c r="D26" s="21">
        <v>14</v>
      </c>
      <c r="E26" s="21" t="s">
        <v>586</v>
      </c>
      <c r="F26" s="21">
        <v>1</v>
      </c>
      <c r="G26" s="21">
        <v>107</v>
      </c>
      <c r="H26" s="21">
        <v>109</v>
      </c>
      <c r="I26" s="21">
        <v>72.17</v>
      </c>
      <c r="J26" s="21">
        <v>10</v>
      </c>
      <c r="K26" s="21">
        <v>10</v>
      </c>
      <c r="L26" s="19" t="s">
        <v>380</v>
      </c>
      <c r="M26">
        <f>K26</f>
        <v>10</v>
      </c>
      <c r="N26" s="19" t="s">
        <v>110</v>
      </c>
      <c r="O26" t="s">
        <v>554</v>
      </c>
      <c r="P26" s="5">
        <v>1</v>
      </c>
      <c r="Q26" t="s">
        <v>379</v>
      </c>
      <c r="R26" s="9">
        <v>7.5</v>
      </c>
      <c r="S26" s="4">
        <v>162</v>
      </c>
      <c r="T26" s="4">
        <v>66.5</v>
      </c>
      <c r="U26" s="1">
        <v>0.05115</v>
      </c>
      <c r="W26" s="1" t="s">
        <v>378</v>
      </c>
      <c r="X26" s="23"/>
      <c r="Y26" s="5" t="s">
        <v>529</v>
      </c>
      <c r="Z26" s="5" t="s">
        <v>586</v>
      </c>
      <c r="AA26" s="5">
        <v>5</v>
      </c>
      <c r="AB26" s="5" t="s">
        <v>377</v>
      </c>
      <c r="AC26" s="5">
        <v>4.8</v>
      </c>
      <c r="AD26" s="5">
        <v>78</v>
      </c>
      <c r="AE26" s="5">
        <v>-56.3</v>
      </c>
      <c r="AF26" s="5">
        <v>30</v>
      </c>
      <c r="AG26" s="5">
        <v>100</v>
      </c>
      <c r="AH26" s="5">
        <v>0.0112</v>
      </c>
      <c r="AI26" s="36">
        <f aca="true" t="shared" si="10" ref="AI26:AI32">(AH26/U26)*100</f>
        <v>21.896383186705766</v>
      </c>
      <c r="AJ26" s="5" t="s">
        <v>585</v>
      </c>
      <c r="AN26" s="44">
        <v>6</v>
      </c>
      <c r="AO26" s="44" t="s">
        <v>377</v>
      </c>
      <c r="AP26" s="44">
        <v>2.2</v>
      </c>
      <c r="AQ26" s="44">
        <v>183.3</v>
      </c>
      <c r="AR26" s="44">
        <v>71</v>
      </c>
      <c r="AS26" s="44">
        <v>0</v>
      </c>
      <c r="AT26" s="44">
        <v>25</v>
      </c>
      <c r="AU26" s="44">
        <v>0.0598</v>
      </c>
      <c r="AV26" s="46">
        <f>(AU26/U26)*100</f>
        <v>116.91104594330399</v>
      </c>
      <c r="AX26" s="21" t="s">
        <v>529</v>
      </c>
      <c r="AY26" s="7">
        <v>4.36</v>
      </c>
      <c r="AZ26" s="7">
        <v>6.91</v>
      </c>
      <c r="BB26" s="39" t="s">
        <v>529</v>
      </c>
      <c r="BC26" s="17">
        <f t="shared" si="2"/>
        <v>0.0007777333333333332</v>
      </c>
      <c r="BD26">
        <v>583.3</v>
      </c>
      <c r="BE26">
        <v>0.00069</v>
      </c>
      <c r="BF26" s="15">
        <v>0.338719</v>
      </c>
      <c r="BG26" s="4">
        <v>286.3</v>
      </c>
      <c r="BH26" s="4">
        <v>29.3</v>
      </c>
      <c r="BI26" s="15">
        <v>0.332028</v>
      </c>
      <c r="BJ26" s="4">
        <v>58.2</v>
      </c>
      <c r="BK26" s="4">
        <v>49.9</v>
      </c>
      <c r="BL26" s="15">
        <v>0.329253</v>
      </c>
      <c r="BM26" s="4">
        <v>181.4</v>
      </c>
      <c r="BN26" s="4">
        <v>24.7</v>
      </c>
      <c r="BO26" s="3">
        <v>39.41</v>
      </c>
      <c r="BP26" s="3">
        <v>46.57</v>
      </c>
      <c r="BQ26" s="3">
        <v>8.01</v>
      </c>
      <c r="BR26" s="26">
        <f t="shared" si="5"/>
        <v>1.02874992786702</v>
      </c>
      <c r="BS26" s="26">
        <f t="shared" si="6"/>
        <v>1.0084281692194148</v>
      </c>
      <c r="BT26" s="26">
        <f t="shared" si="7"/>
        <v>1.0201519148987435</v>
      </c>
      <c r="BU26" s="48">
        <f t="shared" si="8"/>
        <v>1.029547519504568</v>
      </c>
      <c r="BV26" s="48">
        <f t="shared" si="9"/>
        <v>-0.4077948621834794</v>
      </c>
      <c r="BW26" s="27">
        <f>IF((BM26-(AD26-180))&gt;360,(BM26-(AD26-180))-360,IF((BM26-(AD26-180))&lt;0,(BM26-(AD26-180))+360,(BM26-(AD26-180))))</f>
        <v>283.4</v>
      </c>
      <c r="BX26" s="25">
        <f>BN26</f>
        <v>24.7</v>
      </c>
      <c r="BY26" s="27">
        <f>IF((BJ26-(AD26-180))&gt;360,(BJ26-(AD26-180))-360,IF((BJ26-(AD26-180))&lt;0,(BJ26-(AD26-180))+360,(BJ26-(AD26-180))))</f>
        <v>160.2</v>
      </c>
      <c r="BZ26" s="25">
        <f>BK26</f>
        <v>49.9</v>
      </c>
      <c r="CA26" s="27">
        <f>IF((BG26-(AD26-180))&gt;360,(BG26-(AD26-180))-360,IF((BG26-(AD26-180))&lt;0,(BG26-(AD26-180))+360,(BG26-(AD26-180))))</f>
        <v>28.30000000000001</v>
      </c>
      <c r="CB26" s="25">
        <f>BH26</f>
        <v>29.3</v>
      </c>
    </row>
    <row r="27" spans="1:80" ht="12">
      <c r="A27" s="21">
        <v>304</v>
      </c>
      <c r="B27" s="21">
        <v>1309</v>
      </c>
      <c r="C27" s="21" t="s">
        <v>510</v>
      </c>
      <c r="D27" s="21">
        <v>15</v>
      </c>
      <c r="E27" s="21" t="s">
        <v>586</v>
      </c>
      <c r="F27" s="21">
        <v>1</v>
      </c>
      <c r="G27" s="21">
        <v>27</v>
      </c>
      <c r="H27" s="21">
        <v>29</v>
      </c>
      <c r="I27" s="21">
        <v>75.87</v>
      </c>
      <c r="J27" s="21">
        <v>12</v>
      </c>
      <c r="K27" s="21">
        <v>3</v>
      </c>
      <c r="L27" s="19" t="s">
        <v>380</v>
      </c>
      <c r="M27">
        <f>K27</f>
        <v>3</v>
      </c>
      <c r="N27" s="19" t="s">
        <v>128</v>
      </c>
      <c r="O27" t="s">
        <v>129</v>
      </c>
      <c r="P27" s="5">
        <v>4</v>
      </c>
      <c r="Q27" t="s">
        <v>379</v>
      </c>
      <c r="R27" s="9">
        <v>9.97</v>
      </c>
      <c r="S27" s="4">
        <v>123</v>
      </c>
      <c r="T27" s="4">
        <v>-35.3</v>
      </c>
      <c r="U27" s="1">
        <v>0.01578</v>
      </c>
      <c r="W27" s="1" t="s">
        <v>378</v>
      </c>
      <c r="X27" s="23"/>
      <c r="Y27" s="5" t="s">
        <v>580</v>
      </c>
      <c r="Z27" s="5" t="s">
        <v>586</v>
      </c>
      <c r="AA27" s="5">
        <v>6</v>
      </c>
      <c r="AB27" s="5" t="s">
        <v>377</v>
      </c>
      <c r="AC27" s="5">
        <v>1.9</v>
      </c>
      <c r="AD27" s="5">
        <v>122</v>
      </c>
      <c r="AE27" s="5">
        <v>-50</v>
      </c>
      <c r="AF27" s="5">
        <v>25</v>
      </c>
      <c r="AG27" s="5">
        <v>100</v>
      </c>
      <c r="AH27" s="5">
        <v>0.0176</v>
      </c>
      <c r="AI27" s="36">
        <f t="shared" si="10"/>
        <v>111.53358681875794</v>
      </c>
      <c r="AJ27" s="5" t="s">
        <v>585</v>
      </c>
      <c r="AN27" s="44">
        <v>5</v>
      </c>
      <c r="AO27" s="44" t="s">
        <v>377</v>
      </c>
      <c r="AP27" s="44">
        <v>4.7</v>
      </c>
      <c r="AQ27" s="44">
        <v>223</v>
      </c>
      <c r="AR27" s="44">
        <v>85.5</v>
      </c>
      <c r="AS27" s="44">
        <v>0</v>
      </c>
      <c r="AT27" s="44">
        <v>20</v>
      </c>
      <c r="AU27" s="44">
        <v>0.0056</v>
      </c>
      <c r="AV27" s="46">
        <f>(AU27/U27)*100</f>
        <v>35.48795944233207</v>
      </c>
      <c r="AX27" s="21" t="s">
        <v>580</v>
      </c>
      <c r="AY27" s="7">
        <v>59.77</v>
      </c>
      <c r="AZ27" s="7">
        <v>43.07</v>
      </c>
      <c r="BB27" s="39" t="s">
        <v>580</v>
      </c>
      <c r="BC27" s="17">
        <f t="shared" si="2"/>
        <v>0.0003430290872617854</v>
      </c>
      <c r="BD27" s="4">
        <v>342</v>
      </c>
      <c r="BR27" s="26"/>
      <c r="BS27" s="26"/>
      <c r="BT27" s="26"/>
      <c r="BU27" s="48"/>
      <c r="BV27" s="48"/>
      <c r="BW27" s="25"/>
      <c r="BX27" s="25"/>
      <c r="BY27" s="25"/>
      <c r="BZ27" s="25"/>
      <c r="CA27" s="25"/>
      <c r="CB27" s="25"/>
    </row>
    <row r="28" spans="1:80" ht="12">
      <c r="A28" s="21">
        <v>304</v>
      </c>
      <c r="B28" s="21">
        <v>1309</v>
      </c>
      <c r="C28" s="21" t="s">
        <v>510</v>
      </c>
      <c r="D28" s="21">
        <v>15</v>
      </c>
      <c r="E28" s="21" t="s">
        <v>586</v>
      </c>
      <c r="F28" s="21">
        <v>2</v>
      </c>
      <c r="G28" s="21">
        <v>76</v>
      </c>
      <c r="H28" s="21">
        <v>78</v>
      </c>
      <c r="I28" s="21">
        <v>77.64</v>
      </c>
      <c r="J28" s="21">
        <v>12</v>
      </c>
      <c r="K28" s="21" t="s">
        <v>516</v>
      </c>
      <c r="L28" s="19" t="s">
        <v>380</v>
      </c>
      <c r="M28" s="21">
        <v>6</v>
      </c>
      <c r="N28" s="19" t="s">
        <v>148</v>
      </c>
      <c r="O28" t="s">
        <v>129</v>
      </c>
      <c r="P28" s="5">
        <v>4</v>
      </c>
      <c r="Q28" t="s">
        <v>379</v>
      </c>
      <c r="R28" s="9">
        <v>9.71</v>
      </c>
      <c r="S28" s="4">
        <v>306.1</v>
      </c>
      <c r="T28" s="4">
        <v>-44</v>
      </c>
      <c r="U28" s="1">
        <v>0.00324</v>
      </c>
      <c r="W28" s="1" t="s">
        <v>378</v>
      </c>
      <c r="X28" s="22"/>
      <c r="Y28" s="5" t="s">
        <v>577</v>
      </c>
      <c r="Z28" s="5" t="s">
        <v>586</v>
      </c>
      <c r="AA28" s="5">
        <v>7</v>
      </c>
      <c r="AB28" s="5" t="s">
        <v>377</v>
      </c>
      <c r="AC28" s="5">
        <v>2.9</v>
      </c>
      <c r="AD28" s="5">
        <v>310.2</v>
      </c>
      <c r="AE28" s="5">
        <v>-50.5</v>
      </c>
      <c r="AF28" s="5">
        <v>20</v>
      </c>
      <c r="AG28" s="5">
        <v>100</v>
      </c>
      <c r="AH28" s="5">
        <v>0.0025</v>
      </c>
      <c r="AI28" s="36">
        <f t="shared" si="10"/>
        <v>77.16049382716051</v>
      </c>
      <c r="AJ28" s="5" t="s">
        <v>585</v>
      </c>
      <c r="AQ28" s="44"/>
      <c r="AR28" s="44"/>
      <c r="AX28" s="21" t="s">
        <v>577</v>
      </c>
      <c r="AY28" s="7">
        <v>42.68</v>
      </c>
      <c r="AZ28" s="7">
        <v>38.67</v>
      </c>
      <c r="BB28" s="39" t="s">
        <v>577</v>
      </c>
      <c r="BC28" s="17">
        <f t="shared" si="2"/>
        <v>0.00022348094747682795</v>
      </c>
      <c r="BD28">
        <v>217</v>
      </c>
      <c r="BR28" s="26"/>
      <c r="BS28" s="26"/>
      <c r="BT28" s="26"/>
      <c r="BU28" s="48"/>
      <c r="BV28" s="48"/>
      <c r="BW28" s="25"/>
      <c r="BX28" s="25"/>
      <c r="BY28" s="25"/>
      <c r="BZ28" s="25"/>
      <c r="CA28" s="25"/>
      <c r="CB28" s="25"/>
    </row>
    <row r="29" spans="1:80" ht="12">
      <c r="A29" s="21">
        <v>304</v>
      </c>
      <c r="B29" s="21">
        <v>1309</v>
      </c>
      <c r="C29" s="21" t="s">
        <v>510</v>
      </c>
      <c r="D29" s="21">
        <v>16</v>
      </c>
      <c r="E29" s="21" t="s">
        <v>586</v>
      </c>
      <c r="F29" s="21">
        <v>2</v>
      </c>
      <c r="G29" s="21">
        <v>27</v>
      </c>
      <c r="H29" s="21">
        <v>29</v>
      </c>
      <c r="I29" s="21">
        <v>82.04</v>
      </c>
      <c r="J29" s="21">
        <v>12</v>
      </c>
      <c r="K29" s="21">
        <v>5</v>
      </c>
      <c r="L29" s="19" t="s">
        <v>380</v>
      </c>
      <c r="M29">
        <f aca="true" t="shared" si="11" ref="M29:M34">K29</f>
        <v>5</v>
      </c>
      <c r="N29" s="19" t="s">
        <v>175</v>
      </c>
      <c r="O29" t="s">
        <v>120</v>
      </c>
      <c r="P29" s="5">
        <v>5</v>
      </c>
      <c r="Q29" t="s">
        <v>379</v>
      </c>
      <c r="R29" s="9">
        <v>12.11</v>
      </c>
      <c r="S29" s="4">
        <v>205</v>
      </c>
      <c r="T29" s="4">
        <v>-5.1</v>
      </c>
      <c r="U29" s="1">
        <v>0.16459</v>
      </c>
      <c r="W29" s="1" t="s">
        <v>378</v>
      </c>
      <c r="X29" s="22"/>
      <c r="Y29" s="5" t="s">
        <v>530</v>
      </c>
      <c r="Z29" s="5" t="s">
        <v>586</v>
      </c>
      <c r="AA29" s="5">
        <v>7</v>
      </c>
      <c r="AB29" s="5" t="s">
        <v>377</v>
      </c>
      <c r="AC29" s="5">
        <v>2.2</v>
      </c>
      <c r="AD29" s="5">
        <v>212.3</v>
      </c>
      <c r="AE29" s="5">
        <v>-52.5</v>
      </c>
      <c r="AF29" s="5">
        <v>20</v>
      </c>
      <c r="AG29" s="5">
        <v>100</v>
      </c>
      <c r="AH29" s="5">
        <v>0.1358</v>
      </c>
      <c r="AI29" s="36">
        <f t="shared" si="10"/>
        <v>82.50805030682302</v>
      </c>
      <c r="AJ29" s="5" t="s">
        <v>585</v>
      </c>
      <c r="AN29" s="44">
        <v>4</v>
      </c>
      <c r="AO29" s="44" t="s">
        <v>377</v>
      </c>
      <c r="AP29" s="44">
        <v>4.7</v>
      </c>
      <c r="AQ29" s="44">
        <v>173.1</v>
      </c>
      <c r="AR29" s="44">
        <v>71.9</v>
      </c>
      <c r="AS29" s="44">
        <v>0</v>
      </c>
      <c r="AT29" s="44">
        <v>15</v>
      </c>
      <c r="AU29" s="44">
        <v>0.135</v>
      </c>
      <c r="AV29" s="46">
        <f>(AU29/U29)*100</f>
        <v>82.02199404581081</v>
      </c>
      <c r="AX29" s="21" t="s">
        <v>530</v>
      </c>
      <c r="AY29" s="7">
        <v>65.81</v>
      </c>
      <c r="AZ29" s="7">
        <v>25.61</v>
      </c>
      <c r="BB29" s="39" t="s">
        <v>530</v>
      </c>
      <c r="BC29" s="17">
        <f t="shared" si="2"/>
        <v>0.0010793559042113954</v>
      </c>
      <c r="BD29">
        <v>1307.1</v>
      </c>
      <c r="BE29">
        <v>0.00045</v>
      </c>
      <c r="BF29" s="15">
        <v>0.338267</v>
      </c>
      <c r="BG29" s="4">
        <v>233.5</v>
      </c>
      <c r="BH29" s="4">
        <v>14.6</v>
      </c>
      <c r="BI29" s="15">
        <v>0.333539</v>
      </c>
      <c r="BJ29" s="4">
        <v>131.1</v>
      </c>
      <c r="BK29" s="4">
        <v>39.5</v>
      </c>
      <c r="BL29" s="15">
        <v>0.328193</v>
      </c>
      <c r="BM29" s="4">
        <v>339.6</v>
      </c>
      <c r="BN29" s="4">
        <v>46.8</v>
      </c>
      <c r="BO29" s="3">
        <v>98.33</v>
      </c>
      <c r="BP29" s="3">
        <v>54.08</v>
      </c>
      <c r="BQ29" s="3">
        <v>69.14</v>
      </c>
      <c r="BR29" s="26">
        <f>BF29/BL29</f>
        <v>1.0306953530392178</v>
      </c>
      <c r="BS29" s="26">
        <f>BI29/BL29</f>
        <v>1.0162891956866842</v>
      </c>
      <c r="BT29" s="26">
        <f>BF29/BI29</f>
        <v>1.0141752538683633</v>
      </c>
      <c r="BU29" s="48">
        <f>EXP(SQRT(2*((LN(BF29)-(LN(BF29)+LN(BI29)+LN(BL29))/3)^2+(LN(BI29)-(LN(BF29)+LN(BI29)+LN(BL29))/3)^2+(LN(BL29)-(LN(BF29)+LN(BI29)+LN(BL29))/3)^2)))</f>
        <v>1.0307199781020013</v>
      </c>
      <c r="BV29" s="48">
        <f>(2*LN(BI29)-LN(BF29)-LN(BL29))/(LN(BF29)-LN(BL29))</f>
        <v>0.06887107462813355</v>
      </c>
      <c r="BW29" s="27">
        <f>IF((BM29-(AD29-180))&gt;360,(BM29-(AD29-180))-360,IF((BM29-(AD29-180))&lt;0,(BM29-(AD29-180))+360,(BM29-(AD29-180))))</f>
        <v>307.3</v>
      </c>
      <c r="BX29" s="25">
        <f>BN29</f>
        <v>46.8</v>
      </c>
      <c r="BY29" s="27">
        <f>IF((BJ29-(AD29-180))&gt;360,(BJ29-(AD29-180))-360,IF((BJ29-(AD29-180))&lt;0,(BJ29-(AD29-180))+360,(BJ29-(AD29-180))))</f>
        <v>98.79999999999998</v>
      </c>
      <c r="BZ29" s="25">
        <f>BK29</f>
        <v>39.5</v>
      </c>
      <c r="CA29" s="27">
        <f>IF((BG29-(AD29-180))&gt;360,(BG29-(AD29-180))-360,IF((BG29-(AD29-180))&lt;0,(BG29-(AD29-180))+360,(BG29-(AD29-180))))</f>
        <v>201.2</v>
      </c>
      <c r="CB29" s="25">
        <f>BH29</f>
        <v>14.6</v>
      </c>
    </row>
    <row r="30" spans="1:80" ht="12">
      <c r="A30" s="21">
        <v>304</v>
      </c>
      <c r="B30" s="21">
        <v>1309</v>
      </c>
      <c r="C30" s="21" t="s">
        <v>510</v>
      </c>
      <c r="D30" s="21">
        <v>16</v>
      </c>
      <c r="E30" s="21" t="s">
        <v>586</v>
      </c>
      <c r="F30" s="21">
        <v>3</v>
      </c>
      <c r="G30" s="21">
        <v>22</v>
      </c>
      <c r="H30" s="21">
        <v>24</v>
      </c>
      <c r="I30" s="21">
        <v>83.1</v>
      </c>
      <c r="J30" s="21">
        <v>12</v>
      </c>
      <c r="K30" s="21">
        <v>1</v>
      </c>
      <c r="L30" s="19" t="s">
        <v>380</v>
      </c>
      <c r="M30">
        <f t="shared" si="11"/>
        <v>1</v>
      </c>
      <c r="N30" s="19" t="s">
        <v>183</v>
      </c>
      <c r="O30" t="s">
        <v>120</v>
      </c>
      <c r="P30" s="5">
        <v>5</v>
      </c>
      <c r="Q30" t="s">
        <v>379</v>
      </c>
      <c r="R30" s="9">
        <v>11.35</v>
      </c>
      <c r="S30" s="4">
        <v>9.6</v>
      </c>
      <c r="T30" s="4">
        <v>-16.6</v>
      </c>
      <c r="U30" s="1">
        <v>0.12114</v>
      </c>
      <c r="W30" s="1" t="s">
        <v>378</v>
      </c>
      <c r="X30" s="23"/>
      <c r="Y30" s="5" t="s">
        <v>531</v>
      </c>
      <c r="Z30" s="5" t="s">
        <v>586</v>
      </c>
      <c r="AA30" s="5">
        <v>8</v>
      </c>
      <c r="AB30" s="5" t="s">
        <v>377</v>
      </c>
      <c r="AC30" s="5">
        <v>1.9</v>
      </c>
      <c r="AD30" s="5">
        <v>20.5</v>
      </c>
      <c r="AE30" s="5">
        <v>-48</v>
      </c>
      <c r="AF30" s="5">
        <v>20</v>
      </c>
      <c r="AG30" s="5">
        <v>120</v>
      </c>
      <c r="AH30" s="5">
        <v>0.1133</v>
      </c>
      <c r="AI30" s="36">
        <f t="shared" si="10"/>
        <v>93.52814924880303</v>
      </c>
      <c r="AJ30" s="5" t="s">
        <v>585</v>
      </c>
      <c r="AN30" s="44">
        <v>3</v>
      </c>
      <c r="AO30" s="44" t="s">
        <v>377</v>
      </c>
      <c r="AP30" s="44">
        <v>4.7</v>
      </c>
      <c r="AQ30" s="44">
        <v>319.4</v>
      </c>
      <c r="AR30" s="44">
        <v>79.6</v>
      </c>
      <c r="AS30" s="44">
        <v>0</v>
      </c>
      <c r="AT30" s="44">
        <v>10</v>
      </c>
      <c r="AU30" s="44">
        <v>0.0919</v>
      </c>
      <c r="AV30" s="46">
        <f>(AU30/U30)*100</f>
        <v>75.86263826977051</v>
      </c>
      <c r="AX30" s="21" t="s">
        <v>531</v>
      </c>
      <c r="AY30" s="7">
        <v>83.26</v>
      </c>
      <c r="AZ30" s="7">
        <v>26.18</v>
      </c>
      <c r="BB30" s="39" t="s">
        <v>531</v>
      </c>
      <c r="BC30" s="17">
        <f t="shared" si="2"/>
        <v>0.0008320704845814977</v>
      </c>
      <c r="BD30">
        <v>944.4</v>
      </c>
      <c r="BE30">
        <v>0.00068</v>
      </c>
      <c r="BF30" s="15">
        <v>0.355243</v>
      </c>
      <c r="BG30" s="4">
        <v>356.6</v>
      </c>
      <c r="BH30" s="4">
        <v>21.8</v>
      </c>
      <c r="BI30" s="15">
        <v>0.328723</v>
      </c>
      <c r="BJ30" s="4">
        <v>208</v>
      </c>
      <c r="BK30" s="4">
        <v>64.9</v>
      </c>
      <c r="BL30" s="15">
        <v>0.316034</v>
      </c>
      <c r="BM30" s="4">
        <v>91.4</v>
      </c>
      <c r="BN30" s="4">
        <v>11.8</v>
      </c>
      <c r="BO30" s="3">
        <v>688.5</v>
      </c>
      <c r="BP30" s="3">
        <v>756.12</v>
      </c>
      <c r="BQ30" s="3">
        <v>173.07</v>
      </c>
      <c r="BR30" s="26">
        <f>BF30/BL30</f>
        <v>1.1240657650759096</v>
      </c>
      <c r="BS30" s="26">
        <f>BI30/BL30</f>
        <v>1.040150743274458</v>
      </c>
      <c r="BT30" s="26">
        <f>BF30/BI30</f>
        <v>1.0806758273683315</v>
      </c>
      <c r="BU30" s="48">
        <f>EXP(SQRT(2*((LN(BF30)-(LN(BF30)+LN(BI30)+LN(BL30))/3)^2+(LN(BI30)-(LN(BF30)+LN(BI30)+LN(BL30))/3)^2+(LN(BL30)-(LN(BF30)+LN(BI30)+LN(BL30))/3)^2)))</f>
        <v>1.1263877989591902</v>
      </c>
      <c r="BV30" s="48">
        <f>(2*LN(BI30)-LN(BF30)-LN(BL30))/(LN(BF30)-LN(BL30))</f>
        <v>-0.3268082508900553</v>
      </c>
      <c r="BW30" s="27">
        <f>IF((BM30-(AD30-180))&gt;360,(BM30-(AD30-180))-360,IF((BM30-(AD30-180))&lt;0,(BM30-(AD30-180))+360,(BM30-(AD30-180))))</f>
        <v>250.9</v>
      </c>
      <c r="BX30" s="25">
        <f>BN30</f>
        <v>11.8</v>
      </c>
      <c r="BY30" s="27">
        <f>IF((BJ30-(AD30-180))&gt;360,(BJ30-(AD30-180))-360,IF((BJ30-(AD30-180))&lt;0,(BJ30-(AD30-180))+360,(BJ30-(AD30-180))))</f>
        <v>7.5</v>
      </c>
      <c r="BZ30" s="25">
        <f>BK30</f>
        <v>64.9</v>
      </c>
      <c r="CA30" s="27">
        <f>IF((BG30-(AD30-180))&gt;360,(BG30-(AD30-180))-360,IF((BG30-(AD30-180))&lt;0,(BG30-(AD30-180))+360,(BG30-(AD30-180))))</f>
        <v>156.10000000000002</v>
      </c>
      <c r="CB30" s="25">
        <f>BH30</f>
        <v>21.8</v>
      </c>
    </row>
    <row r="31" spans="1:80" ht="12">
      <c r="A31" s="21">
        <v>304</v>
      </c>
      <c r="B31" s="21">
        <v>1309</v>
      </c>
      <c r="C31" s="21" t="s">
        <v>510</v>
      </c>
      <c r="D31" s="21">
        <v>17</v>
      </c>
      <c r="E31" s="21" t="s">
        <v>586</v>
      </c>
      <c r="F31" s="21">
        <v>2</v>
      </c>
      <c r="G31" s="21">
        <v>6</v>
      </c>
      <c r="H31" s="21">
        <v>8</v>
      </c>
      <c r="I31" s="21">
        <v>86.4</v>
      </c>
      <c r="J31" s="21">
        <v>12</v>
      </c>
      <c r="K31" s="21">
        <v>1</v>
      </c>
      <c r="L31" s="19" t="s">
        <v>380</v>
      </c>
      <c r="M31">
        <f t="shared" si="11"/>
        <v>1</v>
      </c>
      <c r="N31" s="19" t="s">
        <v>212</v>
      </c>
      <c r="O31" t="s">
        <v>120</v>
      </c>
      <c r="P31" s="5">
        <v>5</v>
      </c>
      <c r="Q31" t="s">
        <v>379</v>
      </c>
      <c r="R31" s="9">
        <v>10.8</v>
      </c>
      <c r="S31" s="4">
        <v>217.7</v>
      </c>
      <c r="T31" s="4">
        <v>-43.8</v>
      </c>
      <c r="U31" s="1">
        <v>0.06443</v>
      </c>
      <c r="W31" s="1" t="s">
        <v>378</v>
      </c>
      <c r="X31" s="22"/>
      <c r="Y31" s="5" t="s">
        <v>578</v>
      </c>
      <c r="Z31" s="5" t="s">
        <v>586</v>
      </c>
      <c r="AA31" s="5">
        <v>8</v>
      </c>
      <c r="AB31" s="5" t="s">
        <v>377</v>
      </c>
      <c r="AC31" s="5">
        <v>1.1</v>
      </c>
      <c r="AD31" s="5">
        <v>221</v>
      </c>
      <c r="AE31" s="5">
        <v>-48.6</v>
      </c>
      <c r="AF31" s="5">
        <v>20</v>
      </c>
      <c r="AG31" s="5">
        <v>120</v>
      </c>
      <c r="AH31" s="5">
        <v>0.0543</v>
      </c>
      <c r="AI31" s="36">
        <f t="shared" si="10"/>
        <v>84.2775104764861</v>
      </c>
      <c r="AJ31" s="5" t="s">
        <v>585</v>
      </c>
      <c r="AQ31" s="44"/>
      <c r="AR31" s="44"/>
      <c r="AX31" s="21" t="s">
        <v>578</v>
      </c>
      <c r="AY31" s="7">
        <v>67.36</v>
      </c>
      <c r="AZ31" s="7">
        <v>59.82</v>
      </c>
      <c r="BB31" s="39" t="s">
        <v>578</v>
      </c>
      <c r="BC31" s="17">
        <f t="shared" si="2"/>
        <v>0.000312037037037037</v>
      </c>
      <c r="BD31">
        <v>337</v>
      </c>
      <c r="BR31" s="26"/>
      <c r="BS31" s="26"/>
      <c r="BT31" s="26"/>
      <c r="BU31" s="48"/>
      <c r="BV31" s="48"/>
      <c r="BW31" s="25"/>
      <c r="BX31" s="25"/>
      <c r="BY31" s="25"/>
      <c r="BZ31" s="25"/>
      <c r="CA31" s="25"/>
      <c r="CB31" s="25"/>
    </row>
    <row r="32" spans="1:80" ht="12">
      <c r="A32" s="21">
        <v>304</v>
      </c>
      <c r="B32" s="21">
        <v>1309</v>
      </c>
      <c r="C32" s="21" t="s">
        <v>510</v>
      </c>
      <c r="D32" s="21">
        <v>17</v>
      </c>
      <c r="E32" s="21" t="s">
        <v>586</v>
      </c>
      <c r="F32" s="21">
        <v>2</v>
      </c>
      <c r="G32" s="21">
        <v>40</v>
      </c>
      <c r="H32" s="21">
        <v>42</v>
      </c>
      <c r="I32" s="21">
        <v>86.74</v>
      </c>
      <c r="J32" s="21">
        <v>12</v>
      </c>
      <c r="K32" s="21">
        <v>1</v>
      </c>
      <c r="L32" s="19" t="s">
        <v>380</v>
      </c>
      <c r="M32">
        <f t="shared" si="11"/>
        <v>1</v>
      </c>
      <c r="N32" s="19" t="s">
        <v>212</v>
      </c>
      <c r="O32" t="s">
        <v>120</v>
      </c>
      <c r="P32" s="5">
        <v>5</v>
      </c>
      <c r="Q32" t="s">
        <v>379</v>
      </c>
      <c r="R32" s="9">
        <v>11.61</v>
      </c>
      <c r="S32" s="4">
        <v>212.3</v>
      </c>
      <c r="T32" s="4">
        <v>-39.7</v>
      </c>
      <c r="U32" s="1">
        <v>0.12438</v>
      </c>
      <c r="W32" s="1" t="s">
        <v>517</v>
      </c>
      <c r="X32" s="22"/>
      <c r="Y32" s="5" t="s">
        <v>532</v>
      </c>
      <c r="Z32" s="5" t="s">
        <v>586</v>
      </c>
      <c r="AA32" s="5">
        <v>9</v>
      </c>
      <c r="AB32" s="5" t="s">
        <v>377</v>
      </c>
      <c r="AC32" s="5">
        <v>2.2</v>
      </c>
      <c r="AD32" s="5">
        <v>217.5</v>
      </c>
      <c r="AE32" s="5">
        <v>-47.6</v>
      </c>
      <c r="AF32" s="5">
        <v>520</v>
      </c>
      <c r="AG32" s="5">
        <v>600</v>
      </c>
      <c r="AH32" s="5">
        <v>0.1277</v>
      </c>
      <c r="AI32" s="36">
        <f t="shared" si="10"/>
        <v>102.6692394275607</v>
      </c>
      <c r="AJ32" s="5" t="s">
        <v>585</v>
      </c>
      <c r="AN32" s="44">
        <v>3</v>
      </c>
      <c r="AO32" s="44" t="s">
        <v>377</v>
      </c>
      <c r="AP32" s="44">
        <v>10.3</v>
      </c>
      <c r="AQ32" s="44">
        <v>339.5</v>
      </c>
      <c r="AR32" s="44">
        <v>85.7</v>
      </c>
      <c r="AS32" s="44">
        <v>100</v>
      </c>
      <c r="AT32" s="44">
        <v>300</v>
      </c>
      <c r="AU32" s="44">
        <v>0.0159</v>
      </c>
      <c r="AV32" s="46">
        <f>(AU32/U32)*100</f>
        <v>12.78340569223348</v>
      </c>
      <c r="AX32" s="21" t="s">
        <v>532</v>
      </c>
      <c r="AY32" s="7">
        <v>568.29</v>
      </c>
      <c r="AZ32" s="7">
        <v>562.18</v>
      </c>
      <c r="BB32" s="39" t="s">
        <v>532</v>
      </c>
      <c r="BC32" s="17">
        <f t="shared" si="2"/>
        <v>0.0004862187769164513</v>
      </c>
      <c r="BD32">
        <v>564.5</v>
      </c>
      <c r="BE32">
        <v>0.00046</v>
      </c>
      <c r="BF32" s="15">
        <v>0.33874</v>
      </c>
      <c r="BG32" s="4">
        <v>8.8</v>
      </c>
      <c r="BH32" s="4">
        <v>49.1</v>
      </c>
      <c r="BI32" s="15">
        <v>0.331602</v>
      </c>
      <c r="BJ32" s="4">
        <v>245.7</v>
      </c>
      <c r="BK32" s="4">
        <v>25.3</v>
      </c>
      <c r="BL32" s="15">
        <v>0.329658</v>
      </c>
      <c r="BM32" s="4">
        <v>140.1</v>
      </c>
      <c r="BN32" s="4">
        <v>29.8</v>
      </c>
      <c r="BO32" s="3">
        <v>87.44</v>
      </c>
      <c r="BP32" s="3">
        <v>121.76</v>
      </c>
      <c r="BQ32" s="3">
        <v>9.03</v>
      </c>
      <c r="BR32" s="26">
        <f>BF32/BL32</f>
        <v>1.0275497636944955</v>
      </c>
      <c r="BS32" s="26">
        <f>BI32/BL32</f>
        <v>1.0058970205485684</v>
      </c>
      <c r="BT32" s="26">
        <f>BF32/BI32</f>
        <v>1.0215258050313327</v>
      </c>
      <c r="BU32" s="48">
        <f>EXP(SQRT(2*((LN(BF32)-(LN(BF32)+LN(BI32)+LN(BL32))/3)^2+(LN(BI32)-(LN(BF32)+LN(BI32)+LN(BL32))/3)^2+(LN(BL32)-(LN(BF32)+LN(BI32)+LN(BL32))/3)^2)))</f>
        <v>1.0290105641034863</v>
      </c>
      <c r="BV32" s="48">
        <f>(2*LN(BI32)-LN(BF32)-LN(BL32))/(LN(BF32)-LN(BL32))</f>
        <v>-0.5673047085132313</v>
      </c>
      <c r="BW32" s="27">
        <f>IF((BM32-(AD32-180))&gt;360,(BM32-(AD32-180))-360,IF((BM32-(AD32-180))&lt;0,(BM32-(AD32-180))+360,(BM32-(AD32-180))))</f>
        <v>102.6</v>
      </c>
      <c r="BX32" s="25">
        <f>BN32</f>
        <v>29.8</v>
      </c>
      <c r="BY32" s="27">
        <f>IF((BJ32-(AD32-180))&gt;360,(BJ32-(AD32-180))-360,IF((BJ32-(AD32-180))&lt;0,(BJ32-(AD32-180))+360,(BJ32-(AD32-180))))</f>
        <v>208.2</v>
      </c>
      <c r="BZ32" s="25">
        <f>BK32</f>
        <v>25.3</v>
      </c>
      <c r="CA32" s="27">
        <f>IF((BG32-(AD32-180))&gt;360,(BG32-(AD32-180))-360,IF((BG32-(AD32-180))&lt;0,(BG32-(AD32-180))+360,(BG32-(AD32-180))))</f>
        <v>331.3</v>
      </c>
      <c r="CB32" s="25">
        <f>BH32</f>
        <v>49.1</v>
      </c>
    </row>
    <row r="33" spans="1:80" ht="12">
      <c r="A33" s="21">
        <v>304</v>
      </c>
      <c r="B33" s="21">
        <v>1309</v>
      </c>
      <c r="C33" s="21" t="s">
        <v>510</v>
      </c>
      <c r="D33" s="21">
        <v>18</v>
      </c>
      <c r="E33" s="21" t="s">
        <v>586</v>
      </c>
      <c r="F33" s="21">
        <v>1</v>
      </c>
      <c r="G33" s="21">
        <v>20</v>
      </c>
      <c r="H33" s="21">
        <v>23</v>
      </c>
      <c r="I33" s="21">
        <v>89.8</v>
      </c>
      <c r="J33" s="21">
        <v>2</v>
      </c>
      <c r="K33" s="21">
        <v>4</v>
      </c>
      <c r="L33" s="19" t="s">
        <v>380</v>
      </c>
      <c r="M33">
        <f t="shared" si="11"/>
        <v>4</v>
      </c>
      <c r="N33" s="19" t="s">
        <v>226</v>
      </c>
      <c r="O33" t="s">
        <v>548</v>
      </c>
      <c r="P33" s="5">
        <v>1</v>
      </c>
      <c r="W33" s="1"/>
      <c r="X33" s="22"/>
      <c r="AD33" s="5"/>
      <c r="AE33" s="5"/>
      <c r="AQ33" s="44"/>
      <c r="AR33" s="44"/>
      <c r="BB33" s="39"/>
      <c r="BC33"/>
      <c r="BD33"/>
      <c r="BR33" s="26"/>
      <c r="BS33" s="26"/>
      <c r="BT33" s="26"/>
      <c r="BU33" s="48"/>
      <c r="BV33" s="48"/>
      <c r="BW33" s="25"/>
      <c r="BX33" s="25"/>
      <c r="BY33" s="25"/>
      <c r="BZ33" s="25"/>
      <c r="CA33" s="25"/>
      <c r="CB33" s="25"/>
    </row>
    <row r="34" spans="1:80" ht="12">
      <c r="A34" s="21">
        <v>304</v>
      </c>
      <c r="B34" s="21">
        <v>1309</v>
      </c>
      <c r="C34" s="21" t="s">
        <v>510</v>
      </c>
      <c r="D34" s="21">
        <v>18</v>
      </c>
      <c r="E34" s="21" t="s">
        <v>586</v>
      </c>
      <c r="F34" s="21">
        <v>2</v>
      </c>
      <c r="G34" s="21">
        <v>44</v>
      </c>
      <c r="H34" s="21">
        <v>46</v>
      </c>
      <c r="I34" s="21">
        <v>91.45</v>
      </c>
      <c r="J34" s="21">
        <v>12</v>
      </c>
      <c r="K34" s="21">
        <v>5</v>
      </c>
      <c r="L34" s="19" t="s">
        <v>380</v>
      </c>
      <c r="M34">
        <f t="shared" si="11"/>
        <v>5</v>
      </c>
      <c r="N34" s="19" t="s">
        <v>12</v>
      </c>
      <c r="O34" t="s">
        <v>198</v>
      </c>
      <c r="P34" s="5">
        <v>6</v>
      </c>
      <c r="Q34" t="s">
        <v>379</v>
      </c>
      <c r="R34" s="9">
        <v>10.97</v>
      </c>
      <c r="S34" s="4">
        <v>190.2</v>
      </c>
      <c r="T34" s="4">
        <v>-30.4</v>
      </c>
      <c r="U34" s="1">
        <v>0.34913</v>
      </c>
      <c r="W34" s="1" t="s">
        <v>378</v>
      </c>
      <c r="X34" s="22"/>
      <c r="Y34" s="5" t="s">
        <v>533</v>
      </c>
      <c r="Z34" s="5" t="s">
        <v>586</v>
      </c>
      <c r="AA34" s="5">
        <v>8</v>
      </c>
      <c r="AB34" s="5" t="s">
        <v>377</v>
      </c>
      <c r="AC34" s="5">
        <v>1.5</v>
      </c>
      <c r="AD34" s="5">
        <v>192.2</v>
      </c>
      <c r="AE34" s="5">
        <v>-50.6</v>
      </c>
      <c r="AF34" s="5">
        <v>15</v>
      </c>
      <c r="AG34" s="5">
        <v>100</v>
      </c>
      <c r="AH34" s="5">
        <v>0.2917</v>
      </c>
      <c r="AI34" s="36">
        <f aca="true" t="shared" si="12" ref="AI34:AI41">(AH34/U34)*100</f>
        <v>83.55053991349928</v>
      </c>
      <c r="AJ34" s="5" t="s">
        <v>585</v>
      </c>
      <c r="AQ34" s="44"/>
      <c r="AR34" s="44"/>
      <c r="AX34" s="21" t="s">
        <v>533</v>
      </c>
      <c r="AY34" s="7">
        <v>37.73</v>
      </c>
      <c r="AZ34" s="7">
        <v>23.94</v>
      </c>
      <c r="BB34" s="39" t="s">
        <v>533</v>
      </c>
      <c r="BC34" s="17">
        <f aca="true" t="shared" si="13" ref="BC34:BC41">BD34*(10/R34)*0.000001</f>
        <v>0.0013770282588878757</v>
      </c>
      <c r="BD34">
        <v>1510.6</v>
      </c>
      <c r="BE34">
        <v>0.00023</v>
      </c>
      <c r="BF34" s="15">
        <v>0.336298</v>
      </c>
      <c r="BG34" s="4">
        <v>305.1</v>
      </c>
      <c r="BH34" s="4">
        <v>11.1</v>
      </c>
      <c r="BI34" s="15">
        <v>0.335164</v>
      </c>
      <c r="BJ34" s="4">
        <v>36</v>
      </c>
      <c r="BK34" s="4">
        <v>4.6</v>
      </c>
      <c r="BL34" s="15">
        <v>0.328537</v>
      </c>
      <c r="BM34" s="4">
        <v>148.3</v>
      </c>
      <c r="BN34" s="4">
        <v>78</v>
      </c>
      <c r="BO34" s="3">
        <v>263.83</v>
      </c>
      <c r="BP34" s="3">
        <v>12.07</v>
      </c>
      <c r="BQ34" s="3">
        <v>412.11</v>
      </c>
      <c r="BR34" s="26">
        <f aca="true" t="shared" si="14" ref="BR34:BR41">BF34/BL34</f>
        <v>1.023622910052749</v>
      </c>
      <c r="BS34" s="26">
        <f aca="true" t="shared" si="15" ref="BS34:BS41">BI34/BL34</f>
        <v>1.0201712440303528</v>
      </c>
      <c r="BT34" s="26">
        <f aca="true" t="shared" si="16" ref="BT34:BT41">BF34/BI34</f>
        <v>1.0033834182668782</v>
      </c>
      <c r="BU34" s="48">
        <f aca="true" t="shared" si="17" ref="BU34:BU41">EXP(SQRT(2*((LN(BF34)-(LN(BF34)+LN(BI34)+LN(BL34))/3)^2+(LN(BI34)-(LN(BF34)+LN(BI34)+LN(BL34))/3)^2+(LN(BL34)-(LN(BF34)+LN(BI34)+LN(BL34))/3)^2)))</f>
        <v>1.0255582745673093</v>
      </c>
      <c r="BV34" s="48">
        <f aca="true" t="shared" si="18" ref="BV34:BV41">(2*LN(BI34)-LN(BF34)-LN(BL34))/(LN(BF34)-LN(BL34))</f>
        <v>0.7106666562883588</v>
      </c>
      <c r="BW34" s="27">
        <f>IF((BM34-(AD34-180))&gt;360,(BM34-(AD34-180))-360,IF((BM34-(AD34-180))&lt;0,(BM34-(AD34-180))+360,(BM34-(AD34-180))))</f>
        <v>136.10000000000002</v>
      </c>
      <c r="BX34" s="25">
        <f>BN34</f>
        <v>78</v>
      </c>
      <c r="BY34" s="27">
        <f>IF((BJ34-(AD34-180))&gt;360,(BJ34-(AD34-180))-360,IF((BJ34-(AD34-180))&lt;0,(BJ34-(AD34-180))+360,(BJ34-(AD34-180))))</f>
        <v>23.80000000000001</v>
      </c>
      <c r="BZ34" s="25">
        <f>BK34</f>
        <v>4.6</v>
      </c>
      <c r="CA34" s="27">
        <f>IF((BG34-(AD34-180))&gt;360,(BG34-(AD34-180))-360,IF((BG34-(AD34-180))&lt;0,(BG34-(AD34-180))+360,(BG34-(AD34-180))))</f>
        <v>292.90000000000003</v>
      </c>
      <c r="CB34" s="25">
        <f>BH34</f>
        <v>11.1</v>
      </c>
    </row>
    <row r="35" spans="1:80" ht="12">
      <c r="A35" s="21">
        <v>304</v>
      </c>
      <c r="B35" s="21">
        <v>1309</v>
      </c>
      <c r="C35" s="21" t="s">
        <v>510</v>
      </c>
      <c r="D35" s="21">
        <v>18</v>
      </c>
      <c r="E35" s="21" t="s">
        <v>586</v>
      </c>
      <c r="F35" s="21">
        <v>3</v>
      </c>
      <c r="G35" s="21">
        <v>53</v>
      </c>
      <c r="H35" s="21">
        <v>55</v>
      </c>
      <c r="I35" s="21">
        <v>93</v>
      </c>
      <c r="J35" s="21">
        <v>12</v>
      </c>
      <c r="K35" s="21">
        <v>9</v>
      </c>
      <c r="L35" s="19" t="s">
        <v>380</v>
      </c>
      <c r="M35">
        <f>K35</f>
        <v>9</v>
      </c>
      <c r="N35" s="19" t="s">
        <v>34</v>
      </c>
      <c r="O35" t="s">
        <v>548</v>
      </c>
      <c r="P35" s="5">
        <v>1</v>
      </c>
      <c r="Q35" t="s">
        <v>379</v>
      </c>
      <c r="R35" s="9">
        <v>9</v>
      </c>
      <c r="S35" s="4">
        <v>279.4</v>
      </c>
      <c r="T35" s="4">
        <v>-30.8</v>
      </c>
      <c r="U35" s="1">
        <v>0.1089</v>
      </c>
      <c r="W35" s="1" t="s">
        <v>378</v>
      </c>
      <c r="X35" s="22"/>
      <c r="Y35" s="5" t="s">
        <v>534</v>
      </c>
      <c r="Z35" s="5" t="s">
        <v>586</v>
      </c>
      <c r="AA35" s="5">
        <v>8</v>
      </c>
      <c r="AB35" s="5" t="s">
        <v>377</v>
      </c>
      <c r="AC35" s="5">
        <v>3.5</v>
      </c>
      <c r="AD35" s="5">
        <v>278.6</v>
      </c>
      <c r="AE35" s="5">
        <v>-53.7</v>
      </c>
      <c r="AF35" s="5">
        <v>15</v>
      </c>
      <c r="AG35" s="5">
        <v>100</v>
      </c>
      <c r="AH35" s="5">
        <v>0.1096</v>
      </c>
      <c r="AI35" s="36">
        <f t="shared" si="12"/>
        <v>100.64279155188247</v>
      </c>
      <c r="AJ35" s="5" t="s">
        <v>585</v>
      </c>
      <c r="AN35" s="44">
        <v>3</v>
      </c>
      <c r="AO35" s="44" t="s">
        <v>377</v>
      </c>
      <c r="AP35" s="44">
        <v>5.2</v>
      </c>
      <c r="AQ35" s="44">
        <v>248.7</v>
      </c>
      <c r="AR35" s="44">
        <v>85.4</v>
      </c>
      <c r="AS35" s="44">
        <v>0</v>
      </c>
      <c r="AT35" s="44">
        <v>10</v>
      </c>
      <c r="AU35" s="44">
        <v>0.0581</v>
      </c>
      <c r="AV35" s="46">
        <f>(AU35/U35)*100</f>
        <v>53.351698806244265</v>
      </c>
      <c r="AX35" s="21" t="s">
        <v>534</v>
      </c>
      <c r="AY35" s="7">
        <v>55.34</v>
      </c>
      <c r="AZ35" s="7">
        <v>28.28</v>
      </c>
      <c r="BB35" s="39" t="s">
        <v>534</v>
      </c>
      <c r="BC35" s="17">
        <f t="shared" si="13"/>
        <v>0.0008415555555555555</v>
      </c>
      <c r="BD35">
        <v>757.4</v>
      </c>
      <c r="BE35">
        <v>0.00075</v>
      </c>
      <c r="BF35" s="15">
        <v>0.349597</v>
      </c>
      <c r="BG35" s="4">
        <v>128</v>
      </c>
      <c r="BH35" s="4">
        <v>52.7</v>
      </c>
      <c r="BI35" s="15">
        <v>0.328569</v>
      </c>
      <c r="BJ35" s="4">
        <v>219.7</v>
      </c>
      <c r="BK35" s="4">
        <v>1.2</v>
      </c>
      <c r="BL35" s="15">
        <v>0.321834</v>
      </c>
      <c r="BM35" s="4">
        <v>310.6</v>
      </c>
      <c r="BN35" s="4">
        <v>37.3</v>
      </c>
      <c r="BO35" s="3">
        <v>295.87</v>
      </c>
      <c r="BP35" s="3">
        <v>389.9</v>
      </c>
      <c r="BQ35" s="3">
        <v>39.99</v>
      </c>
      <c r="BR35" s="26">
        <f t="shared" si="14"/>
        <v>1.086264968897009</v>
      </c>
      <c r="BS35" s="26">
        <f t="shared" si="15"/>
        <v>1.0209269374895131</v>
      </c>
      <c r="BT35" s="26">
        <f t="shared" si="16"/>
        <v>1.0639987339036854</v>
      </c>
      <c r="BU35" s="48">
        <f t="shared" si="17"/>
        <v>1.0899327655178195</v>
      </c>
      <c r="BV35" s="48">
        <f t="shared" si="18"/>
        <v>-0.4994034116359602</v>
      </c>
      <c r="BW35" s="27">
        <f>IF((BM35-(AD35-180))&gt;360,(BM35-(AD35-180))-360,IF((BM35-(AD35-180))&lt;0,(BM35-(AD35-180))+360,(BM35-(AD35-180))))</f>
        <v>212</v>
      </c>
      <c r="BX35" s="25">
        <f>BN35</f>
        <v>37.3</v>
      </c>
      <c r="BY35" s="27">
        <f>IF((BJ35-(AD35-180))&gt;360,(BJ35-(AD35-180))-360,IF((BJ35-(AD35-180))&lt;0,(BJ35-(AD35-180))+360,(BJ35-(AD35-180))))</f>
        <v>121.09999999999997</v>
      </c>
      <c r="BZ35" s="25">
        <f>BK35</f>
        <v>1.2</v>
      </c>
      <c r="CA35" s="27">
        <f>IF((BG35-(AD35-180))&gt;360,(BG35-(AD35-180))-360,IF((BG35-(AD35-180))&lt;0,(BG35-(AD35-180))+360,(BG35-(AD35-180))))</f>
        <v>29.399999999999977</v>
      </c>
      <c r="CB35" s="25">
        <f>BH35</f>
        <v>52.7</v>
      </c>
    </row>
    <row r="36" spans="1:80" ht="12">
      <c r="A36" s="21">
        <v>304</v>
      </c>
      <c r="B36" s="21">
        <v>1309</v>
      </c>
      <c r="C36" s="21" t="s">
        <v>510</v>
      </c>
      <c r="D36" s="21">
        <v>18</v>
      </c>
      <c r="E36" s="21" t="s">
        <v>586</v>
      </c>
      <c r="F36" s="21">
        <v>3</v>
      </c>
      <c r="G36" s="21">
        <v>115</v>
      </c>
      <c r="H36" s="21">
        <v>117</v>
      </c>
      <c r="I36" s="21">
        <v>93.62</v>
      </c>
      <c r="J36" s="21">
        <v>12</v>
      </c>
      <c r="K36" s="21">
        <v>16</v>
      </c>
      <c r="L36" s="19" t="s">
        <v>380</v>
      </c>
      <c r="M36">
        <f>K36</f>
        <v>16</v>
      </c>
      <c r="N36" s="19" t="s">
        <v>41</v>
      </c>
      <c r="O36" t="s">
        <v>548</v>
      </c>
      <c r="P36" s="5">
        <v>1</v>
      </c>
      <c r="Q36" t="s">
        <v>379</v>
      </c>
      <c r="R36" s="9">
        <v>9.84</v>
      </c>
      <c r="S36" s="4">
        <v>156.3</v>
      </c>
      <c r="T36" s="4">
        <v>78.1</v>
      </c>
      <c r="U36" s="1">
        <v>8.7158</v>
      </c>
      <c r="W36" s="1" t="s">
        <v>378</v>
      </c>
      <c r="X36" s="22"/>
      <c r="Y36" s="52" t="s">
        <v>535</v>
      </c>
      <c r="Z36" s="52" t="s">
        <v>99</v>
      </c>
      <c r="AA36" s="52">
        <v>5</v>
      </c>
      <c r="AB36" s="52" t="s">
        <v>377</v>
      </c>
      <c r="AC36" s="52">
        <v>2.4</v>
      </c>
      <c r="AD36" s="52">
        <v>186.8</v>
      </c>
      <c r="AE36" s="52">
        <v>69</v>
      </c>
      <c r="AF36" s="52">
        <v>15</v>
      </c>
      <c r="AG36" s="52">
        <v>40</v>
      </c>
      <c r="AH36" s="52">
        <v>0.3015</v>
      </c>
      <c r="AI36" s="54">
        <f t="shared" si="12"/>
        <v>3.459234952614792</v>
      </c>
      <c r="AJ36" s="40" t="s">
        <v>585</v>
      </c>
      <c r="AK36" s="5" t="s">
        <v>544</v>
      </c>
      <c r="AN36" s="44">
        <v>8</v>
      </c>
      <c r="AO36" s="44" t="s">
        <v>377</v>
      </c>
      <c r="AP36" s="44">
        <v>1.7</v>
      </c>
      <c r="AQ36" s="44">
        <v>155.5</v>
      </c>
      <c r="AR36" s="44">
        <v>78.2</v>
      </c>
      <c r="AS36" s="44">
        <v>0</v>
      </c>
      <c r="AT36" s="44">
        <v>40</v>
      </c>
      <c r="AU36" s="44">
        <v>8.7205</v>
      </c>
      <c r="AV36" s="46">
        <f>(AU36/U36)*100</f>
        <v>100.05392505564608</v>
      </c>
      <c r="AX36" s="21" t="s">
        <v>535</v>
      </c>
      <c r="AY36" s="7">
        <v>3.21</v>
      </c>
      <c r="AZ36" s="7">
        <v>3.22</v>
      </c>
      <c r="BB36" s="39" t="s">
        <v>535</v>
      </c>
      <c r="BC36" s="17">
        <f t="shared" si="13"/>
        <v>0.031525711382113825</v>
      </c>
      <c r="BD36">
        <v>31021.3</v>
      </c>
      <c r="BE36">
        <v>0.00018</v>
      </c>
      <c r="BF36" s="15">
        <v>0.345196</v>
      </c>
      <c r="BG36" s="4">
        <v>106.2</v>
      </c>
      <c r="BH36" s="4">
        <v>22.5</v>
      </c>
      <c r="BI36" s="15">
        <v>0.32901</v>
      </c>
      <c r="BJ36" s="4">
        <v>218.8</v>
      </c>
      <c r="BK36" s="4">
        <v>42.8</v>
      </c>
      <c r="BL36" s="15">
        <v>0.325794</v>
      </c>
      <c r="BM36" s="4">
        <v>356.8</v>
      </c>
      <c r="BN36" s="4">
        <v>38.7</v>
      </c>
      <c r="BO36" s="3">
        <v>2654.53</v>
      </c>
      <c r="BP36" s="3">
        <v>4019.76</v>
      </c>
      <c r="BQ36" s="3">
        <v>158.72</v>
      </c>
      <c r="BR36" s="26">
        <f t="shared" si="14"/>
        <v>1.059552969054065</v>
      </c>
      <c r="BS36" s="26">
        <f t="shared" si="15"/>
        <v>1.0098712683474835</v>
      </c>
      <c r="BT36" s="26">
        <f t="shared" si="16"/>
        <v>1.049196073067688</v>
      </c>
      <c r="BU36" s="48">
        <f t="shared" si="17"/>
        <v>1.0638656122413066</v>
      </c>
      <c r="BV36" s="48">
        <f t="shared" si="18"/>
        <v>-0.6603851522517268</v>
      </c>
      <c r="BW36" s="25"/>
      <c r="BX36" s="25"/>
      <c r="BY36" s="25"/>
      <c r="BZ36" s="25"/>
      <c r="CA36" s="25"/>
      <c r="CB36" s="25"/>
    </row>
    <row r="37" spans="1:82" s="28" customFormat="1" ht="12">
      <c r="A37" s="31">
        <v>304</v>
      </c>
      <c r="B37" s="31">
        <v>1309</v>
      </c>
      <c r="C37" s="31" t="s">
        <v>510</v>
      </c>
      <c r="D37" s="31">
        <v>19</v>
      </c>
      <c r="E37" s="31" t="s">
        <v>586</v>
      </c>
      <c r="F37" s="31">
        <v>2</v>
      </c>
      <c r="G37" s="31">
        <v>44</v>
      </c>
      <c r="H37" s="31">
        <v>46</v>
      </c>
      <c r="I37" s="31">
        <v>96.02</v>
      </c>
      <c r="J37" s="31">
        <v>12</v>
      </c>
      <c r="K37" s="31">
        <v>4</v>
      </c>
      <c r="L37" s="34" t="s">
        <v>380</v>
      </c>
      <c r="M37">
        <f>K37</f>
        <v>4</v>
      </c>
      <c r="N37" s="19" t="s">
        <v>55</v>
      </c>
      <c r="O37" t="s">
        <v>549</v>
      </c>
      <c r="P37" s="5">
        <v>2</v>
      </c>
      <c r="Q37" s="28" t="s">
        <v>379</v>
      </c>
      <c r="R37" s="41">
        <v>9.84</v>
      </c>
      <c r="S37" s="25">
        <v>161.7</v>
      </c>
      <c r="T37" s="25">
        <v>74.8</v>
      </c>
      <c r="U37" s="24">
        <v>5.3111</v>
      </c>
      <c r="W37" s="24" t="s">
        <v>378</v>
      </c>
      <c r="X37" s="23"/>
      <c r="Y37" s="40" t="s">
        <v>536</v>
      </c>
      <c r="Z37" s="5" t="s">
        <v>586</v>
      </c>
      <c r="AA37" s="40">
        <v>3</v>
      </c>
      <c r="AB37" s="40" t="s">
        <v>585</v>
      </c>
      <c r="AC37" s="40">
        <v>4.7</v>
      </c>
      <c r="AD37" s="40">
        <v>108</v>
      </c>
      <c r="AE37" s="40">
        <v>-50.8</v>
      </c>
      <c r="AF37" s="40">
        <v>40</v>
      </c>
      <c r="AG37" s="40">
        <v>60</v>
      </c>
      <c r="AH37" s="40">
        <v>0.0333</v>
      </c>
      <c r="AI37" s="42">
        <f t="shared" si="12"/>
        <v>0.6269887593907102</v>
      </c>
      <c r="AJ37" s="40" t="s">
        <v>510</v>
      </c>
      <c r="AK37" s="40"/>
      <c r="AN37" s="44">
        <v>7</v>
      </c>
      <c r="AO37" s="44" t="s">
        <v>377</v>
      </c>
      <c r="AP37" s="44">
        <v>0.9</v>
      </c>
      <c r="AQ37" s="44">
        <v>163</v>
      </c>
      <c r="AR37" s="44">
        <v>75.2</v>
      </c>
      <c r="AS37" s="44">
        <v>0</v>
      </c>
      <c r="AT37" s="44">
        <v>30</v>
      </c>
      <c r="AU37" s="44">
        <v>5.3259</v>
      </c>
      <c r="AV37" s="46">
        <f>(AU37/U37)*100</f>
        <v>100.27866167084032</v>
      </c>
      <c r="AX37" s="21" t="s">
        <v>536</v>
      </c>
      <c r="AY37" s="7">
        <v>3.29</v>
      </c>
      <c r="AZ37" s="7">
        <v>3.33</v>
      </c>
      <c r="BA37"/>
      <c r="BB37" s="23" t="s">
        <v>536</v>
      </c>
      <c r="BC37" s="43">
        <f t="shared" si="13"/>
        <v>0.023710060975609758</v>
      </c>
      <c r="BD37" s="28">
        <v>23330.7</v>
      </c>
      <c r="BE37" s="28">
        <v>0.00015</v>
      </c>
      <c r="BF37" s="48">
        <v>0.346674</v>
      </c>
      <c r="BG37" s="25">
        <v>332.8</v>
      </c>
      <c r="BH37" s="25">
        <v>22.1</v>
      </c>
      <c r="BI37" s="48">
        <v>0.331192</v>
      </c>
      <c r="BJ37" s="25">
        <v>66.3</v>
      </c>
      <c r="BK37" s="25">
        <v>8.4</v>
      </c>
      <c r="BL37" s="48">
        <v>0.322134</v>
      </c>
      <c r="BM37" s="25">
        <v>175.7</v>
      </c>
      <c r="BN37" s="25">
        <v>66.2</v>
      </c>
      <c r="BO37" s="27">
        <v>5657.5</v>
      </c>
      <c r="BP37" s="27">
        <v>5503.74</v>
      </c>
      <c r="BQ37" s="27">
        <v>1883.98</v>
      </c>
      <c r="BR37" s="26">
        <f t="shared" si="14"/>
        <v>1.0761794781053848</v>
      </c>
      <c r="BS37" s="26">
        <f t="shared" si="15"/>
        <v>1.028118733197986</v>
      </c>
      <c r="BT37" s="26">
        <f t="shared" si="16"/>
        <v>1.0467462982197637</v>
      </c>
      <c r="BU37" s="48">
        <f t="shared" si="17"/>
        <v>1.0769635583208292</v>
      </c>
      <c r="BV37" s="48">
        <f t="shared" si="18"/>
        <v>-0.2445737222586184</v>
      </c>
      <c r="BW37" s="27">
        <v>218.7</v>
      </c>
      <c r="BX37" s="25">
        <v>66.2</v>
      </c>
      <c r="BY37" s="27">
        <v>109.3</v>
      </c>
      <c r="BZ37" s="25">
        <v>8.4</v>
      </c>
      <c r="CA37" s="27">
        <v>15.8</v>
      </c>
      <c r="CB37" s="25">
        <v>22.1</v>
      </c>
      <c r="CD37"/>
    </row>
    <row r="38" spans="1:82" s="28" customFormat="1" ht="12">
      <c r="A38" s="21">
        <v>304</v>
      </c>
      <c r="B38" s="21">
        <v>1309</v>
      </c>
      <c r="C38" s="21" t="s">
        <v>510</v>
      </c>
      <c r="D38" s="21">
        <v>19</v>
      </c>
      <c r="E38" s="21" t="s">
        <v>586</v>
      </c>
      <c r="F38" s="21">
        <v>2</v>
      </c>
      <c r="G38" s="21">
        <v>48</v>
      </c>
      <c r="H38" s="21">
        <v>50</v>
      </c>
      <c r="I38" s="18">
        <v>96.06</v>
      </c>
      <c r="J38" s="19">
        <v>12</v>
      </c>
      <c r="K38" s="21" t="s">
        <v>568</v>
      </c>
      <c r="L38" s="19" t="s">
        <v>570</v>
      </c>
      <c r="M38">
        <v>4</v>
      </c>
      <c r="N38" s="19" t="s">
        <v>55</v>
      </c>
      <c r="O38" t="s">
        <v>549</v>
      </c>
      <c r="P38" s="5">
        <v>2</v>
      </c>
      <c r="Q38" s="28" t="s">
        <v>379</v>
      </c>
      <c r="R38" s="41">
        <v>10.09</v>
      </c>
      <c r="S38" s="25">
        <v>165.5</v>
      </c>
      <c r="T38" s="25">
        <v>72.3</v>
      </c>
      <c r="U38" s="24">
        <v>6.2559</v>
      </c>
      <c r="W38" s="1" t="s">
        <v>517</v>
      </c>
      <c r="X38" s="23"/>
      <c r="Y38" s="52" t="s">
        <v>574</v>
      </c>
      <c r="Z38" s="52" t="s">
        <v>99</v>
      </c>
      <c r="AA38" s="52">
        <v>14</v>
      </c>
      <c r="AB38" s="52" t="s">
        <v>377</v>
      </c>
      <c r="AC38" s="52">
        <v>1.7</v>
      </c>
      <c r="AD38" s="52">
        <v>166</v>
      </c>
      <c r="AE38" s="52">
        <v>72.7</v>
      </c>
      <c r="AF38" s="52">
        <v>0</v>
      </c>
      <c r="AG38" s="52">
        <v>580</v>
      </c>
      <c r="AH38" s="52">
        <v>6.2348</v>
      </c>
      <c r="AI38" s="53">
        <f t="shared" si="12"/>
        <v>99.66271839383623</v>
      </c>
      <c r="AJ38" s="40" t="s">
        <v>585</v>
      </c>
      <c r="AK38" s="5" t="s">
        <v>544</v>
      </c>
      <c r="AN38" s="44"/>
      <c r="AO38" s="44"/>
      <c r="AP38" s="44"/>
      <c r="AQ38" s="44"/>
      <c r="AR38" s="44"/>
      <c r="AS38" s="44"/>
      <c r="AT38" s="44"/>
      <c r="AU38" s="44"/>
      <c r="AV38" s="47"/>
      <c r="AX38" s="21" t="s">
        <v>574</v>
      </c>
      <c r="AY38" s="7">
        <v>284.71</v>
      </c>
      <c r="AZ38" s="7">
        <v>288.23</v>
      </c>
      <c r="BA38"/>
      <c r="BB38" s="39" t="s">
        <v>574</v>
      </c>
      <c r="BC38" s="43">
        <f t="shared" si="13"/>
        <v>0.02839117938553023</v>
      </c>
      <c r="BD38">
        <v>28646.7</v>
      </c>
      <c r="BE38">
        <v>0.00019</v>
      </c>
      <c r="BF38" s="15">
        <v>0.34798</v>
      </c>
      <c r="BG38">
        <v>329</v>
      </c>
      <c r="BH38">
        <v>27.1</v>
      </c>
      <c r="BI38" s="15">
        <v>0.329885</v>
      </c>
      <c r="BJ38">
        <v>69.6</v>
      </c>
      <c r="BK38">
        <v>19.8</v>
      </c>
      <c r="BL38" s="15">
        <v>0.322136</v>
      </c>
      <c r="BM38">
        <v>191.1</v>
      </c>
      <c r="BN38">
        <v>55.5</v>
      </c>
      <c r="BO38">
        <v>3741.43</v>
      </c>
      <c r="BP38">
        <v>4352.97</v>
      </c>
      <c r="BQ38">
        <v>798.2</v>
      </c>
      <c r="BR38" s="26">
        <f t="shared" si="14"/>
        <v>1.0802269848759531</v>
      </c>
      <c r="BS38" s="26">
        <f t="shared" si="15"/>
        <v>1.024055057491246</v>
      </c>
      <c r="BT38" s="26">
        <f t="shared" si="16"/>
        <v>1.0548524485805661</v>
      </c>
      <c r="BU38" s="48">
        <f t="shared" si="17"/>
        <v>1.0822525991236165</v>
      </c>
      <c r="BV38" s="48">
        <f t="shared" si="18"/>
        <v>-0.3839594236936967</v>
      </c>
      <c r="BW38" s="27">
        <v>234.2</v>
      </c>
      <c r="BX38" s="25">
        <v>55.5</v>
      </c>
      <c r="BY38" s="27">
        <v>112.7</v>
      </c>
      <c r="BZ38" s="25">
        <v>19.8</v>
      </c>
      <c r="CA38" s="27">
        <v>12.1</v>
      </c>
      <c r="CB38" s="25">
        <v>27.1</v>
      </c>
      <c r="CD38"/>
    </row>
    <row r="39" spans="1:82" s="28" customFormat="1" ht="12">
      <c r="A39" s="21">
        <v>304</v>
      </c>
      <c r="B39" s="21">
        <v>1309</v>
      </c>
      <c r="C39" s="21" t="s">
        <v>510</v>
      </c>
      <c r="D39" s="21">
        <v>19</v>
      </c>
      <c r="E39" s="21" t="s">
        <v>586</v>
      </c>
      <c r="F39" s="21">
        <v>2</v>
      </c>
      <c r="G39" s="21">
        <v>57</v>
      </c>
      <c r="H39" s="21">
        <v>59</v>
      </c>
      <c r="I39" s="18">
        <v>96.15</v>
      </c>
      <c r="J39" s="19">
        <v>12</v>
      </c>
      <c r="K39" s="21" t="s">
        <v>559</v>
      </c>
      <c r="L39" s="19" t="s">
        <v>570</v>
      </c>
      <c r="M39">
        <v>4</v>
      </c>
      <c r="N39" s="19" t="s">
        <v>55</v>
      </c>
      <c r="O39" t="s">
        <v>549</v>
      </c>
      <c r="P39" s="5">
        <v>2</v>
      </c>
      <c r="Q39" s="28" t="s">
        <v>379</v>
      </c>
      <c r="R39" s="41">
        <v>11.35</v>
      </c>
      <c r="S39" s="25">
        <v>183.9</v>
      </c>
      <c r="T39" s="25">
        <v>64.1</v>
      </c>
      <c r="U39" s="24">
        <v>2.7156</v>
      </c>
      <c r="W39" s="1" t="s">
        <v>560</v>
      </c>
      <c r="X39" s="23"/>
      <c r="Y39" s="5" t="s">
        <v>562</v>
      </c>
      <c r="Z39" s="5" t="s">
        <v>586</v>
      </c>
      <c r="AA39" s="5">
        <v>4</v>
      </c>
      <c r="AB39" s="5" t="s">
        <v>585</v>
      </c>
      <c r="AC39" s="5">
        <v>7</v>
      </c>
      <c r="AD39" s="5">
        <v>136.9</v>
      </c>
      <c r="AE39" s="5">
        <v>-18.4</v>
      </c>
      <c r="AF39" s="5">
        <v>35</v>
      </c>
      <c r="AG39" s="5">
        <v>60</v>
      </c>
      <c r="AH39" s="5">
        <v>0.0344</v>
      </c>
      <c r="AI39" s="42">
        <f t="shared" si="12"/>
        <v>1.266755044925615</v>
      </c>
      <c r="AJ39" s="40" t="s">
        <v>510</v>
      </c>
      <c r="AK39" s="5"/>
      <c r="AN39" s="44">
        <v>9</v>
      </c>
      <c r="AO39" s="44" t="s">
        <v>377</v>
      </c>
      <c r="AP39" s="44">
        <v>2.2</v>
      </c>
      <c r="AQ39" s="44">
        <v>185.6</v>
      </c>
      <c r="AR39" s="44">
        <v>64.8</v>
      </c>
      <c r="AS39" s="44">
        <v>0</v>
      </c>
      <c r="AT39" s="44">
        <v>30</v>
      </c>
      <c r="AU39" s="44">
        <v>2.7043</v>
      </c>
      <c r="AV39" s="46">
        <f>(AU39/U39)*100</f>
        <v>99.58388569745176</v>
      </c>
      <c r="AX39" s="21" t="s">
        <v>562</v>
      </c>
      <c r="AY39" s="7">
        <v>0.78</v>
      </c>
      <c r="AZ39" s="7">
        <v>0.79</v>
      </c>
      <c r="BA39"/>
      <c r="BB39" t="s">
        <v>562</v>
      </c>
      <c r="BC39" s="43">
        <f t="shared" si="13"/>
        <v>0.012993832599118942</v>
      </c>
      <c r="BD39">
        <v>14748</v>
      </c>
      <c r="BE39">
        <v>0.00016</v>
      </c>
      <c r="BF39" s="15">
        <v>0.349795</v>
      </c>
      <c r="BG39">
        <v>331.1</v>
      </c>
      <c r="BH39">
        <v>25</v>
      </c>
      <c r="BI39" s="15">
        <v>0.329029</v>
      </c>
      <c r="BJ39">
        <v>64.9</v>
      </c>
      <c r="BK39">
        <v>8.2</v>
      </c>
      <c r="BL39" s="15">
        <v>0.321176</v>
      </c>
      <c r="BM39">
        <v>171.8</v>
      </c>
      <c r="BN39">
        <v>63.5</v>
      </c>
      <c r="BO39">
        <v>7004.45</v>
      </c>
      <c r="BP39">
        <v>8633.76</v>
      </c>
      <c r="BQ39">
        <v>1234.66</v>
      </c>
      <c r="BR39" s="26">
        <f>BF39/BL39</f>
        <v>1.0891069071163475</v>
      </c>
      <c r="BS39" s="26">
        <f>BI39/BL39</f>
        <v>1.0244507684260342</v>
      </c>
      <c r="BT39" s="26">
        <f>BF39/BI39</f>
        <v>1.0631129778834085</v>
      </c>
      <c r="BU39" s="48">
        <f t="shared" si="17"/>
        <v>1.091984569101252</v>
      </c>
      <c r="BV39" s="48">
        <f t="shared" si="18"/>
        <v>-0.43399257910828565</v>
      </c>
      <c r="BW39" s="27">
        <f>IF((BM39-(AD39-180))&gt;360,(BM39-(AD39-180))-360,IF((BM39-(AD39-180))&lt;0,(BM39-(AD39-180))+360,(BM39-(AD39-180))))</f>
        <v>214.9</v>
      </c>
      <c r="BX39" s="25">
        <f>BN39</f>
        <v>63.5</v>
      </c>
      <c r="BY39" s="27">
        <f>IF((BJ39-(AD39-180))&gt;360,(BJ39-(AD39-180))-360,IF((BJ39-(AD39-180))&lt;0,(BJ39-(AD39-180))+360,(BJ39-(AD39-180))))</f>
        <v>108</v>
      </c>
      <c r="BZ39" s="25">
        <f>BK39</f>
        <v>8.2</v>
      </c>
      <c r="CA39" s="27">
        <f>IF((BG39-(AD39-180))&gt;360,(BG39-(AD39-180))-360,IF((BG39-(AD39-180))&lt;0,(BG39-(AD39-180))+360,(BG39-(AD39-180))))</f>
        <v>14.200000000000045</v>
      </c>
      <c r="CB39" s="25">
        <f>BH39</f>
        <v>25</v>
      </c>
      <c r="CD39"/>
    </row>
    <row r="40" spans="1:82" s="28" customFormat="1" ht="12">
      <c r="A40" s="21">
        <v>304</v>
      </c>
      <c r="B40" s="21">
        <v>1309</v>
      </c>
      <c r="C40" s="21" t="s">
        <v>510</v>
      </c>
      <c r="D40" s="21">
        <v>20</v>
      </c>
      <c r="E40" s="21" t="s">
        <v>586</v>
      </c>
      <c r="F40" s="21">
        <v>1</v>
      </c>
      <c r="G40" s="21">
        <v>38</v>
      </c>
      <c r="H40" s="21">
        <v>40</v>
      </c>
      <c r="I40" s="18">
        <v>99.38</v>
      </c>
      <c r="J40" s="19">
        <v>12</v>
      </c>
      <c r="K40" s="21" t="s">
        <v>569</v>
      </c>
      <c r="L40" s="19" t="s">
        <v>570</v>
      </c>
      <c r="M40">
        <v>2</v>
      </c>
      <c r="N40" s="19" t="s">
        <v>85</v>
      </c>
      <c r="O40" t="s">
        <v>549</v>
      </c>
      <c r="P40" s="5">
        <v>2</v>
      </c>
      <c r="Q40" s="28" t="s">
        <v>379</v>
      </c>
      <c r="R40" s="41">
        <v>9.59</v>
      </c>
      <c r="S40" s="25">
        <v>163.2</v>
      </c>
      <c r="T40" s="25">
        <v>73.4</v>
      </c>
      <c r="U40" s="24">
        <v>9.5373</v>
      </c>
      <c r="W40" s="1" t="s">
        <v>517</v>
      </c>
      <c r="X40" s="23"/>
      <c r="Y40" s="52" t="s">
        <v>573</v>
      </c>
      <c r="Z40" s="52" t="s">
        <v>99</v>
      </c>
      <c r="AA40" s="52">
        <v>11</v>
      </c>
      <c r="AB40" s="52" t="s">
        <v>377</v>
      </c>
      <c r="AC40" s="52">
        <v>2.6</v>
      </c>
      <c r="AD40" s="52">
        <v>154</v>
      </c>
      <c r="AE40" s="52">
        <v>72.8</v>
      </c>
      <c r="AF40" s="52">
        <v>300</v>
      </c>
      <c r="AG40" s="52">
        <v>580</v>
      </c>
      <c r="AH40" s="52">
        <v>5.7262</v>
      </c>
      <c r="AI40" s="53">
        <f t="shared" si="12"/>
        <v>60.040053264550764</v>
      </c>
      <c r="AJ40" s="40" t="s">
        <v>585</v>
      </c>
      <c r="AK40" s="5" t="s">
        <v>544</v>
      </c>
      <c r="AN40" s="44">
        <v>5</v>
      </c>
      <c r="AO40" s="44" t="s">
        <v>377</v>
      </c>
      <c r="AP40" s="44">
        <v>2</v>
      </c>
      <c r="AQ40" s="44">
        <v>176.4</v>
      </c>
      <c r="AR40" s="44">
        <v>74</v>
      </c>
      <c r="AS40" s="44">
        <v>0</v>
      </c>
      <c r="AT40" s="44">
        <v>400</v>
      </c>
      <c r="AU40" s="44">
        <v>4.9614</v>
      </c>
      <c r="AV40" s="46">
        <f>(AU40/U40)*100</f>
        <v>52.02101223616747</v>
      </c>
      <c r="AX40" s="21" t="s">
        <v>573</v>
      </c>
      <c r="AY40" s="7">
        <v>387.75</v>
      </c>
      <c r="AZ40" s="7">
        <v>390.11</v>
      </c>
      <c r="BA40"/>
      <c r="BB40" s="39" t="s">
        <v>573</v>
      </c>
      <c r="BC40" s="43">
        <f t="shared" si="13"/>
        <v>0.043886027111574556</v>
      </c>
      <c r="BD40">
        <v>42086.7</v>
      </c>
      <c r="BE40">
        <v>0.00038</v>
      </c>
      <c r="BF40" s="15">
        <v>0.345939</v>
      </c>
      <c r="BG40">
        <v>286.6</v>
      </c>
      <c r="BH40">
        <v>17.7</v>
      </c>
      <c r="BI40" s="15">
        <v>0.333174</v>
      </c>
      <c r="BJ40">
        <v>192.5</v>
      </c>
      <c r="BK40">
        <v>12.7</v>
      </c>
      <c r="BL40" s="15">
        <v>0.320886</v>
      </c>
      <c r="BM40">
        <v>68.7</v>
      </c>
      <c r="BN40">
        <v>68</v>
      </c>
      <c r="BO40">
        <v>889.52</v>
      </c>
      <c r="BP40">
        <v>577.27</v>
      </c>
      <c r="BQ40">
        <v>534.9</v>
      </c>
      <c r="BR40" s="26">
        <f t="shared" si="14"/>
        <v>1.0780744563489837</v>
      </c>
      <c r="BS40" s="26">
        <f t="shared" si="15"/>
        <v>1.038293973560704</v>
      </c>
      <c r="BT40" s="26">
        <f t="shared" si="16"/>
        <v>1.038313313763979</v>
      </c>
      <c r="BU40" s="48">
        <f t="shared" si="17"/>
        <v>1.0780744571782395</v>
      </c>
      <c r="BV40" s="48">
        <f t="shared" si="18"/>
        <v>-0.0002477731991506446</v>
      </c>
      <c r="BW40" s="27"/>
      <c r="BX40" s="25"/>
      <c r="BY40" s="27"/>
      <c r="BZ40" s="25"/>
      <c r="CA40" s="27"/>
      <c r="CB40" s="25"/>
      <c r="CD40"/>
    </row>
    <row r="41" spans="1:80" ht="12">
      <c r="A41" s="21">
        <v>304</v>
      </c>
      <c r="B41" s="21">
        <v>1309</v>
      </c>
      <c r="C41" s="21" t="s">
        <v>510</v>
      </c>
      <c r="D41" s="21">
        <v>20</v>
      </c>
      <c r="E41" s="21" t="s">
        <v>586</v>
      </c>
      <c r="F41" s="21">
        <v>2</v>
      </c>
      <c r="G41" s="21">
        <v>75</v>
      </c>
      <c r="H41" s="21">
        <v>77</v>
      </c>
      <c r="I41" s="21">
        <v>101.05</v>
      </c>
      <c r="J41" s="21">
        <v>12</v>
      </c>
      <c r="K41" s="21">
        <v>5</v>
      </c>
      <c r="L41" s="19" t="s">
        <v>380</v>
      </c>
      <c r="M41">
        <f>K41</f>
        <v>5</v>
      </c>
      <c r="N41" s="19" t="s">
        <v>92</v>
      </c>
      <c r="O41" t="s">
        <v>549</v>
      </c>
      <c r="P41" s="5">
        <v>2</v>
      </c>
      <c r="Q41" t="s">
        <v>379</v>
      </c>
      <c r="R41" s="9">
        <v>11.1</v>
      </c>
      <c r="S41" s="4">
        <v>165.5</v>
      </c>
      <c r="T41" s="4">
        <v>74.1</v>
      </c>
      <c r="U41" s="1">
        <v>11.811</v>
      </c>
      <c r="W41" s="1" t="s">
        <v>378</v>
      </c>
      <c r="X41" s="22"/>
      <c r="Y41" s="52" t="s">
        <v>537</v>
      </c>
      <c r="Z41" s="52" t="s">
        <v>99</v>
      </c>
      <c r="AA41" s="52">
        <v>5</v>
      </c>
      <c r="AB41" s="52" t="s">
        <v>377</v>
      </c>
      <c r="AC41" s="52">
        <v>0.8</v>
      </c>
      <c r="AD41" s="52">
        <v>161.3</v>
      </c>
      <c r="AE41" s="52">
        <v>71.8</v>
      </c>
      <c r="AF41" s="52">
        <v>15</v>
      </c>
      <c r="AG41" s="52">
        <v>35</v>
      </c>
      <c r="AH41" s="52">
        <v>0.8334</v>
      </c>
      <c r="AI41" s="54">
        <f t="shared" si="12"/>
        <v>7.056134112268225</v>
      </c>
      <c r="AJ41" s="40" t="s">
        <v>585</v>
      </c>
      <c r="AK41" s="5" t="s">
        <v>544</v>
      </c>
      <c r="AN41" s="44">
        <v>9</v>
      </c>
      <c r="AO41" s="44" t="s">
        <v>377</v>
      </c>
      <c r="AP41" s="44">
        <v>0.4</v>
      </c>
      <c r="AQ41" s="44">
        <v>166.1</v>
      </c>
      <c r="AR41" s="44">
        <v>74.1</v>
      </c>
      <c r="AS41" s="44">
        <v>0</v>
      </c>
      <c r="AT41" s="44">
        <v>40</v>
      </c>
      <c r="AU41" s="44">
        <v>11.8325</v>
      </c>
      <c r="AV41" s="46">
        <f>(AU41/U41)*100</f>
        <v>100.18203369740073</v>
      </c>
      <c r="AX41" s="21" t="s">
        <v>537</v>
      </c>
      <c r="AY41" s="7">
        <v>4.35</v>
      </c>
      <c r="AZ41" s="7">
        <v>4.38</v>
      </c>
      <c r="BB41" s="39" t="s">
        <v>537</v>
      </c>
      <c r="BC41" s="17">
        <f t="shared" si="13"/>
        <v>0.05220423423423423</v>
      </c>
      <c r="BD41">
        <v>57946.7</v>
      </c>
      <c r="BE41">
        <v>0.00013</v>
      </c>
      <c r="BF41" s="15">
        <v>0.340952</v>
      </c>
      <c r="BG41" s="4">
        <v>264.5</v>
      </c>
      <c r="BH41" s="4">
        <v>18.5</v>
      </c>
      <c r="BI41" s="15">
        <v>0.330797</v>
      </c>
      <c r="BJ41" s="4">
        <v>359.8</v>
      </c>
      <c r="BK41" s="4">
        <v>15.4</v>
      </c>
      <c r="BL41" s="15">
        <v>0.328251</v>
      </c>
      <c r="BM41" s="4">
        <v>127.1</v>
      </c>
      <c r="BN41" s="4">
        <v>65.5</v>
      </c>
      <c r="BO41" s="3">
        <v>2124.08</v>
      </c>
      <c r="BP41" s="3">
        <v>3032.03</v>
      </c>
      <c r="BQ41" s="3">
        <v>190.54</v>
      </c>
      <c r="BR41" s="26">
        <f t="shared" si="14"/>
        <v>1.0386929514304601</v>
      </c>
      <c r="BS41" s="26">
        <f t="shared" si="15"/>
        <v>1.0077562596915166</v>
      </c>
      <c r="BT41" s="26">
        <f t="shared" si="16"/>
        <v>1.0306985855373536</v>
      </c>
      <c r="BU41" s="48">
        <f t="shared" si="17"/>
        <v>1.0409420764039228</v>
      </c>
      <c r="BV41" s="48">
        <f t="shared" si="18"/>
        <v>-0.5929560371368187</v>
      </c>
      <c r="BW41" s="25"/>
      <c r="BX41" s="25"/>
      <c r="BY41" s="25"/>
      <c r="BZ41" s="25"/>
      <c r="CA41" s="25"/>
      <c r="CB41" s="25"/>
    </row>
    <row r="42" spans="23:80" ht="12">
      <c r="W42" s="1"/>
      <c r="X42" s="23"/>
      <c r="BO42" s="27"/>
      <c r="BP42" s="27"/>
      <c r="BQ42" s="27"/>
      <c r="BR42" s="26"/>
      <c r="BS42" s="26"/>
      <c r="BT42" s="26"/>
      <c r="BU42" s="48"/>
      <c r="BV42" s="48"/>
      <c r="BW42" s="25"/>
      <c r="BX42" s="25"/>
      <c r="BY42" s="25"/>
      <c r="BZ42" s="25"/>
      <c r="CA42" s="25"/>
      <c r="CB42" s="25"/>
    </row>
    <row r="43" spans="23:80" ht="12">
      <c r="W43" s="1"/>
      <c r="X43" s="22"/>
      <c r="BO43" s="27"/>
      <c r="BP43" s="27"/>
      <c r="BQ43" s="27"/>
      <c r="BR43" s="26"/>
      <c r="BS43" s="26"/>
      <c r="BT43" s="26"/>
      <c r="BU43" s="48"/>
      <c r="BV43" s="48"/>
      <c r="BW43" s="25"/>
      <c r="BX43" s="25"/>
      <c r="BY43" s="25"/>
      <c r="BZ43" s="25"/>
      <c r="CA43" s="25"/>
      <c r="CB43" s="25"/>
    </row>
    <row r="44" spans="23:80" ht="12.75">
      <c r="W44" s="1"/>
      <c r="X44" s="1"/>
      <c r="BO44" s="27"/>
      <c r="BP44" s="27"/>
      <c r="BQ44" s="27"/>
      <c r="BR44" s="26"/>
      <c r="BS44" s="26"/>
      <c r="BT44" s="26"/>
      <c r="BU44" s="48"/>
      <c r="BV44" s="48"/>
      <c r="BW44" s="25"/>
      <c r="BX44" s="25"/>
      <c r="BY44" s="25"/>
      <c r="BZ44" s="25"/>
      <c r="CA44" s="25"/>
      <c r="CB44" s="25"/>
    </row>
    <row r="45" spans="21:80" ht="12.75">
      <c r="U45" s="8"/>
      <c r="BO45" s="27"/>
      <c r="BP45" s="27"/>
      <c r="BQ45" s="27"/>
      <c r="BR45" s="26"/>
      <c r="BS45" s="26"/>
      <c r="BT45" s="26"/>
      <c r="BU45" s="48"/>
      <c r="BV45" s="48"/>
      <c r="BW45" s="28"/>
      <c r="BX45" s="28"/>
      <c r="BY45" s="28"/>
      <c r="BZ45" s="28"/>
      <c r="CA45" s="28"/>
      <c r="CB45" s="28"/>
    </row>
    <row r="46" spans="21:80" ht="12.75">
      <c r="U46" s="8"/>
      <c r="BO46" s="27"/>
      <c r="BP46" s="27"/>
      <c r="BQ46" s="27"/>
      <c r="BR46" s="26"/>
      <c r="BS46" s="26"/>
      <c r="BT46" s="26"/>
      <c r="BU46" s="48"/>
      <c r="BV46" s="48"/>
      <c r="BW46" s="28"/>
      <c r="BX46" s="28"/>
      <c r="BY46" s="28"/>
      <c r="BZ46" s="28"/>
      <c r="CA46" s="28"/>
      <c r="CB46" s="28"/>
    </row>
    <row r="47" spans="21:80" ht="12.75">
      <c r="U47" s="8"/>
      <c r="BO47" s="27"/>
      <c r="BP47" s="27"/>
      <c r="BQ47" s="27"/>
      <c r="BR47" s="26"/>
      <c r="BS47" s="26"/>
      <c r="BT47" s="26"/>
      <c r="BU47" s="48"/>
      <c r="BV47" s="48"/>
      <c r="BW47" s="28"/>
      <c r="BX47" s="28"/>
      <c r="BY47" s="28"/>
      <c r="BZ47" s="28"/>
      <c r="CA47" s="28"/>
      <c r="CB47" s="28"/>
    </row>
    <row r="48" spans="21:80" ht="12.75">
      <c r="U48" s="8"/>
      <c r="BO48" s="27"/>
      <c r="BP48" s="27"/>
      <c r="BQ48" s="27"/>
      <c r="BR48" s="26"/>
      <c r="BS48" s="26"/>
      <c r="BT48" s="26"/>
      <c r="BU48" s="48"/>
      <c r="BV48" s="48"/>
      <c r="BW48" s="28"/>
      <c r="BX48" s="28"/>
      <c r="BY48" s="28"/>
      <c r="BZ48" s="28"/>
      <c r="CA48" s="28"/>
      <c r="CB48" s="28"/>
    </row>
    <row r="49" spans="67:80" ht="12.75">
      <c r="BO49" s="27"/>
      <c r="BP49" s="27"/>
      <c r="BQ49" s="27"/>
      <c r="BR49" s="26"/>
      <c r="BS49" s="26"/>
      <c r="BT49" s="26"/>
      <c r="BU49" s="48"/>
      <c r="BV49" s="48"/>
      <c r="BW49" s="28"/>
      <c r="BX49" s="28"/>
      <c r="BY49" s="28"/>
      <c r="BZ49" s="28"/>
      <c r="CA49" s="28"/>
      <c r="CB49" s="28"/>
    </row>
    <row r="50" spans="67:80" ht="12.75">
      <c r="BO50" s="27"/>
      <c r="BP50" s="27"/>
      <c r="BQ50" s="27"/>
      <c r="BR50" s="26"/>
      <c r="BS50" s="26"/>
      <c r="BT50" s="26"/>
      <c r="BU50" s="48"/>
      <c r="BV50" s="48"/>
      <c r="BW50" s="28"/>
      <c r="BX50" s="28"/>
      <c r="BY50" s="28"/>
      <c r="BZ50" s="28"/>
      <c r="CA50" s="28"/>
      <c r="CB50" s="28"/>
    </row>
    <row r="51" spans="67:80" ht="12.75">
      <c r="BO51" s="27"/>
      <c r="BP51" s="27"/>
      <c r="BQ51" s="27"/>
      <c r="BR51" s="26"/>
      <c r="BS51" s="26"/>
      <c r="BT51" s="26"/>
      <c r="BU51" s="48"/>
      <c r="BV51" s="48"/>
      <c r="BW51" s="28"/>
      <c r="BX51" s="28"/>
      <c r="BY51" s="28"/>
      <c r="BZ51" s="28"/>
      <c r="CA51" s="28"/>
      <c r="CB51" s="28"/>
    </row>
    <row r="52" spans="67:80" ht="12.75">
      <c r="BO52" s="27"/>
      <c r="BP52" s="27"/>
      <c r="BQ52" s="27"/>
      <c r="BR52" s="26"/>
      <c r="BS52" s="26"/>
      <c r="BT52" s="26"/>
      <c r="BU52" s="48"/>
      <c r="BV52" s="48"/>
      <c r="BW52" s="28"/>
      <c r="BX52" s="28"/>
      <c r="BY52" s="28"/>
      <c r="BZ52" s="28"/>
      <c r="CA52" s="28"/>
      <c r="CB52" s="28"/>
    </row>
    <row r="53" spans="67:80" ht="12.75">
      <c r="BO53" s="27"/>
      <c r="BP53" s="27"/>
      <c r="BQ53" s="27"/>
      <c r="BR53" s="26"/>
      <c r="BS53" s="26"/>
      <c r="BT53" s="26"/>
      <c r="BU53" s="48"/>
      <c r="BV53" s="48"/>
      <c r="BW53" s="28"/>
      <c r="BX53" s="28"/>
      <c r="BY53" s="28"/>
      <c r="BZ53" s="28"/>
      <c r="CA53" s="28"/>
      <c r="CB53" s="28"/>
    </row>
    <row r="54" spans="67:80" ht="12.75">
      <c r="BO54" s="27"/>
      <c r="BP54" s="27"/>
      <c r="BQ54" s="27"/>
      <c r="BR54" s="26"/>
      <c r="BS54" s="26"/>
      <c r="BT54" s="26"/>
      <c r="BU54" s="48"/>
      <c r="BV54" s="48"/>
      <c r="BW54" s="28"/>
      <c r="BX54" s="28"/>
      <c r="BY54" s="28"/>
      <c r="BZ54" s="28"/>
      <c r="CA54" s="28"/>
      <c r="CB54" s="28"/>
    </row>
    <row r="55" spans="67:80" ht="12.75">
      <c r="BO55" s="27"/>
      <c r="BP55" s="27"/>
      <c r="BQ55" s="27"/>
      <c r="BR55" s="26"/>
      <c r="BS55" s="26"/>
      <c r="BT55" s="26"/>
      <c r="BU55" s="48"/>
      <c r="BV55" s="48"/>
      <c r="BW55" s="28"/>
      <c r="BX55" s="28"/>
      <c r="BY55" s="28"/>
      <c r="BZ55" s="28"/>
      <c r="CA55" s="28"/>
      <c r="CB55" s="28"/>
    </row>
    <row r="56" spans="67:80" ht="12.75">
      <c r="BO56" s="27"/>
      <c r="BP56" s="27"/>
      <c r="BQ56" s="27"/>
      <c r="BR56" s="26"/>
      <c r="BS56" s="26"/>
      <c r="BT56" s="26"/>
      <c r="BU56" s="48"/>
      <c r="BV56" s="48"/>
      <c r="BW56" s="28"/>
      <c r="BX56" s="28"/>
      <c r="BY56" s="28"/>
      <c r="BZ56" s="28"/>
      <c r="CA56" s="28"/>
      <c r="CB56" s="28"/>
    </row>
    <row r="57" spans="67:80" ht="12.75">
      <c r="BO57" s="27"/>
      <c r="BP57" s="27"/>
      <c r="BQ57" s="27"/>
      <c r="BR57" s="26"/>
      <c r="BS57" s="26"/>
      <c r="BT57" s="26"/>
      <c r="BU57" s="48"/>
      <c r="BV57" s="48"/>
      <c r="BW57" s="28"/>
      <c r="BX57" s="28"/>
      <c r="BY57" s="28"/>
      <c r="BZ57" s="28"/>
      <c r="CA57" s="28"/>
      <c r="CB57" s="28"/>
    </row>
    <row r="58" spans="67:80" ht="12.75">
      <c r="BO58" s="27"/>
      <c r="BP58" s="27"/>
      <c r="BQ58" s="27"/>
      <c r="BR58" s="26"/>
      <c r="BS58" s="26"/>
      <c r="BT58" s="26"/>
      <c r="BU58" s="48"/>
      <c r="BV58" s="48"/>
      <c r="BW58" s="28"/>
      <c r="BX58" s="28"/>
      <c r="BY58" s="28"/>
      <c r="BZ58" s="28"/>
      <c r="CA58" s="28"/>
      <c r="CB58" s="28"/>
    </row>
    <row r="59" spans="67:80" ht="12.75">
      <c r="BO59" s="27"/>
      <c r="BP59" s="27"/>
      <c r="BQ59" s="27"/>
      <c r="BR59" s="26"/>
      <c r="BS59" s="26"/>
      <c r="BT59" s="26"/>
      <c r="BU59" s="48"/>
      <c r="BV59" s="48"/>
      <c r="BW59" s="28"/>
      <c r="BX59" s="28"/>
      <c r="BY59" s="28"/>
      <c r="BZ59" s="28"/>
      <c r="CA59" s="28"/>
      <c r="CB59" s="28"/>
    </row>
    <row r="60" spans="67:80" ht="12.75">
      <c r="BO60" s="27"/>
      <c r="BP60" s="27"/>
      <c r="BQ60" s="27"/>
      <c r="BR60" s="26"/>
      <c r="BS60" s="26"/>
      <c r="BT60" s="26"/>
      <c r="BU60" s="48"/>
      <c r="BV60" s="48"/>
      <c r="BW60" s="28"/>
      <c r="BX60" s="28"/>
      <c r="BY60" s="28"/>
      <c r="BZ60" s="28"/>
      <c r="CA60" s="28"/>
      <c r="CB60" s="28"/>
    </row>
    <row r="61" spans="67:80" ht="12.75">
      <c r="BO61" s="27"/>
      <c r="BP61" s="27"/>
      <c r="BQ61" s="27"/>
      <c r="BR61" s="26"/>
      <c r="BS61" s="26"/>
      <c r="BT61" s="26"/>
      <c r="BU61" s="48"/>
      <c r="BV61" s="48"/>
      <c r="BW61" s="28"/>
      <c r="BX61" s="28"/>
      <c r="BY61" s="28"/>
      <c r="BZ61" s="28"/>
      <c r="CA61" s="28"/>
      <c r="CB61" s="28"/>
    </row>
    <row r="62" spans="67:80" ht="12.75">
      <c r="BO62" s="27"/>
      <c r="BP62" s="27"/>
      <c r="BQ62" s="27"/>
      <c r="BR62" s="26"/>
      <c r="BS62" s="26"/>
      <c r="BT62" s="26"/>
      <c r="BU62" s="48"/>
      <c r="BV62" s="48"/>
      <c r="BW62" s="28"/>
      <c r="BX62" s="28"/>
      <c r="BY62" s="28"/>
      <c r="BZ62" s="28"/>
      <c r="CA62" s="28"/>
      <c r="CB62" s="28"/>
    </row>
    <row r="63" spans="67:80" ht="12.75">
      <c r="BO63" s="27"/>
      <c r="BP63" s="27"/>
      <c r="BQ63" s="27"/>
      <c r="BR63" s="26"/>
      <c r="BS63" s="26"/>
      <c r="BT63" s="26"/>
      <c r="BU63" s="48"/>
      <c r="BV63" s="48"/>
      <c r="BW63" s="28"/>
      <c r="BX63" s="28"/>
      <c r="BY63" s="28"/>
      <c r="BZ63" s="28"/>
      <c r="CA63" s="28"/>
      <c r="CB63" s="28"/>
    </row>
    <row r="64" spans="67:80" ht="12.75">
      <c r="BO64" s="27"/>
      <c r="BP64" s="27"/>
      <c r="BQ64" s="27"/>
      <c r="BR64" s="26"/>
      <c r="BS64" s="26"/>
      <c r="BT64" s="26"/>
      <c r="BU64" s="48"/>
      <c r="BV64" s="48"/>
      <c r="BW64" s="28"/>
      <c r="BX64" s="28"/>
      <c r="BY64" s="28"/>
      <c r="BZ64" s="28"/>
      <c r="CA64" s="28"/>
      <c r="CB64" s="28"/>
    </row>
    <row r="65" spans="67:69" ht="12.75">
      <c r="BO65" s="27"/>
      <c r="BP65" s="27"/>
      <c r="BQ65" s="27"/>
    </row>
    <row r="66" spans="67:69" ht="12.75">
      <c r="BO66" s="27"/>
      <c r="BP66" s="27"/>
      <c r="BQ66" s="27"/>
    </row>
    <row r="67" spans="67:69" ht="12.75">
      <c r="BO67" s="27"/>
      <c r="BP67" s="27"/>
      <c r="BQ67" s="27"/>
    </row>
    <row r="68" spans="67:69" ht="12.75">
      <c r="BO68" s="27"/>
      <c r="BP68" s="27"/>
      <c r="BQ68" s="27"/>
    </row>
    <row r="69" spans="67:69" ht="12.75">
      <c r="BO69" s="27"/>
      <c r="BP69" s="27"/>
      <c r="BQ69" s="27"/>
    </row>
    <row r="70" spans="67:69" ht="12.75">
      <c r="BO70" s="27"/>
      <c r="BP70" s="27"/>
      <c r="BQ70" s="27"/>
    </row>
    <row r="71" spans="67:69" ht="12.75">
      <c r="BO71" s="27"/>
      <c r="BP71" s="27"/>
      <c r="BQ71" s="27"/>
    </row>
    <row r="72" spans="67:69" ht="12.75">
      <c r="BO72" s="27"/>
      <c r="BP72" s="27"/>
      <c r="BQ72" s="27"/>
    </row>
  </sheetData>
  <printOptions/>
  <pageMargins left="0.75" right="0.75" top="1" bottom="1" header="0.5" footer="0.5"/>
  <pageSetup fitToHeight="1" fitToWidth="1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9"/>
  <sheetViews>
    <sheetView workbookViewId="0" topLeftCell="A433">
      <selection activeCell="F456" sqref="F456"/>
    </sheetView>
  </sheetViews>
  <sheetFormatPr defaultColWidth="11.00390625" defaultRowHeight="12"/>
  <cols>
    <col min="1" max="1" width="14.00390625" style="0" customWidth="1"/>
    <col min="2" max="2" width="6.375" style="0" customWidth="1"/>
    <col min="3" max="3" width="13.00390625" style="0" customWidth="1"/>
    <col min="4" max="4" width="11.875" style="0" customWidth="1"/>
    <col min="5" max="5" width="10.50390625" style="0" customWidth="1"/>
    <col min="6" max="6" width="12.125" style="0" customWidth="1"/>
    <col min="7" max="7" width="7.875" style="0" customWidth="1"/>
    <col min="8" max="8" width="12.50390625" style="0" customWidth="1"/>
  </cols>
  <sheetData>
    <row r="1" spans="1:8" ht="12.75">
      <c r="A1" s="49" t="s">
        <v>388</v>
      </c>
      <c r="B1" s="50" t="s">
        <v>608</v>
      </c>
      <c r="C1" s="50" t="s">
        <v>389</v>
      </c>
      <c r="D1" s="50" t="s">
        <v>547</v>
      </c>
      <c r="E1" s="50" t="s">
        <v>552</v>
      </c>
      <c r="G1" s="50" t="s">
        <v>390</v>
      </c>
      <c r="H1" s="50"/>
    </row>
    <row r="2" spans="1:7" ht="12.75">
      <c r="A2" s="51">
        <v>0</v>
      </c>
      <c r="B2" s="20">
        <v>1</v>
      </c>
      <c r="C2" t="s">
        <v>391</v>
      </c>
      <c r="D2" t="s">
        <v>553</v>
      </c>
      <c r="E2">
        <v>0</v>
      </c>
      <c r="G2" t="s">
        <v>392</v>
      </c>
    </row>
    <row r="3" spans="1:7" ht="12.75">
      <c r="A3" s="51">
        <v>1.5</v>
      </c>
      <c r="B3" s="20">
        <v>1</v>
      </c>
      <c r="C3" t="s">
        <v>393</v>
      </c>
      <c r="D3" t="s">
        <v>553</v>
      </c>
      <c r="E3">
        <v>0</v>
      </c>
      <c r="G3" t="s">
        <v>394</v>
      </c>
    </row>
    <row r="4" spans="1:7" ht="12.75">
      <c r="A4" s="51">
        <v>1.9</v>
      </c>
      <c r="B4" s="20">
        <v>1</v>
      </c>
      <c r="C4" t="s">
        <v>395</v>
      </c>
      <c r="D4" t="s">
        <v>558</v>
      </c>
      <c r="E4">
        <v>0</v>
      </c>
      <c r="G4" t="s">
        <v>396</v>
      </c>
    </row>
    <row r="5" spans="1:7" ht="12.75">
      <c r="A5" s="51">
        <v>2</v>
      </c>
      <c r="B5" s="20">
        <v>2</v>
      </c>
      <c r="C5" t="s">
        <v>397</v>
      </c>
      <c r="D5" t="s">
        <v>558</v>
      </c>
      <c r="E5">
        <v>0</v>
      </c>
      <c r="G5" t="s">
        <v>398</v>
      </c>
    </row>
    <row r="6" spans="1:7" ht="12.75">
      <c r="A6" s="51">
        <v>2.07</v>
      </c>
      <c r="B6" s="20">
        <v>3</v>
      </c>
      <c r="C6" t="s">
        <v>399</v>
      </c>
      <c r="D6" t="s">
        <v>558</v>
      </c>
      <c r="E6">
        <v>0</v>
      </c>
      <c r="G6" t="s">
        <v>400</v>
      </c>
    </row>
    <row r="7" spans="1:7" ht="12.75">
      <c r="A7" s="51">
        <v>2.14</v>
      </c>
      <c r="B7" s="20">
        <v>4</v>
      </c>
      <c r="C7" t="s">
        <v>401</v>
      </c>
      <c r="D7" t="s">
        <v>554</v>
      </c>
      <c r="E7">
        <v>1</v>
      </c>
      <c r="G7" t="s">
        <v>402</v>
      </c>
    </row>
    <row r="8" spans="1:7" ht="12.75">
      <c r="A8" s="51">
        <v>2.21</v>
      </c>
      <c r="B8" s="20">
        <v>5</v>
      </c>
      <c r="C8" t="s">
        <v>403</v>
      </c>
      <c r="D8" t="s">
        <v>554</v>
      </c>
      <c r="E8">
        <v>1</v>
      </c>
      <c r="G8" t="s">
        <v>404</v>
      </c>
    </row>
    <row r="9" spans="1:7" ht="12.75">
      <c r="A9" s="51">
        <v>2.27</v>
      </c>
      <c r="B9" s="20">
        <v>6</v>
      </c>
      <c r="C9" t="s">
        <v>405</v>
      </c>
      <c r="D9" t="s">
        <v>554</v>
      </c>
      <c r="E9">
        <v>1</v>
      </c>
      <c r="G9" t="s">
        <v>406</v>
      </c>
    </row>
    <row r="10" spans="1:5" ht="12.75">
      <c r="A10" s="51">
        <v>2.32</v>
      </c>
      <c r="B10" s="20">
        <v>7</v>
      </c>
      <c r="C10" t="s">
        <v>407</v>
      </c>
      <c r="D10" t="s">
        <v>554</v>
      </c>
      <c r="E10">
        <v>1</v>
      </c>
    </row>
    <row r="11" spans="1:5" ht="12.75">
      <c r="A11" s="51">
        <v>2.46</v>
      </c>
      <c r="B11" s="20">
        <v>8</v>
      </c>
      <c r="C11" t="s">
        <v>408</v>
      </c>
      <c r="D11" t="s">
        <v>554</v>
      </c>
      <c r="E11">
        <v>1</v>
      </c>
    </row>
    <row r="12" spans="1:5" ht="12.75">
      <c r="A12" s="51">
        <v>2.52</v>
      </c>
      <c r="B12" s="20">
        <v>9</v>
      </c>
      <c r="C12" t="s">
        <v>409</v>
      </c>
      <c r="D12" t="s">
        <v>554</v>
      </c>
      <c r="E12">
        <v>1</v>
      </c>
    </row>
    <row r="13" spans="1:5" ht="12.75">
      <c r="A13" s="51">
        <v>2.63</v>
      </c>
      <c r="B13" s="20">
        <v>10</v>
      </c>
      <c r="C13" t="s">
        <v>410</v>
      </c>
      <c r="D13" t="s">
        <v>554</v>
      </c>
      <c r="E13">
        <v>1</v>
      </c>
    </row>
    <row r="14" spans="1:5" ht="12.75">
      <c r="A14" s="51">
        <v>2.67</v>
      </c>
      <c r="B14" s="20">
        <v>11</v>
      </c>
      <c r="C14" t="s">
        <v>411</v>
      </c>
      <c r="D14" t="s">
        <v>554</v>
      </c>
      <c r="E14">
        <v>1</v>
      </c>
    </row>
    <row r="15" spans="1:5" ht="12.75">
      <c r="A15" s="51">
        <v>2.81</v>
      </c>
      <c r="B15" s="20">
        <v>12</v>
      </c>
      <c r="C15" t="s">
        <v>412</v>
      </c>
      <c r="D15" t="s">
        <v>554</v>
      </c>
      <c r="E15">
        <v>1</v>
      </c>
    </row>
    <row r="16" spans="1:5" ht="12.75">
      <c r="A16" s="51">
        <v>2.88</v>
      </c>
      <c r="B16" s="20">
        <v>13</v>
      </c>
      <c r="C16" t="s">
        <v>413</v>
      </c>
      <c r="D16" t="s">
        <v>554</v>
      </c>
      <c r="E16">
        <v>1</v>
      </c>
    </row>
    <row r="17" spans="1:5" ht="12.75">
      <c r="A17" s="51">
        <v>3.05</v>
      </c>
      <c r="B17" s="20">
        <v>14</v>
      </c>
      <c r="C17" t="s">
        <v>414</v>
      </c>
      <c r="D17" t="s">
        <v>554</v>
      </c>
      <c r="E17">
        <v>1</v>
      </c>
    </row>
    <row r="18" spans="1:5" ht="12.75">
      <c r="A18" s="51">
        <v>3.17</v>
      </c>
      <c r="B18" s="20">
        <v>15</v>
      </c>
      <c r="C18" t="s">
        <v>415</v>
      </c>
      <c r="D18" t="s">
        <v>554</v>
      </c>
      <c r="E18">
        <v>1</v>
      </c>
    </row>
    <row r="19" spans="1:5" ht="12.75">
      <c r="A19" s="51">
        <v>3.26</v>
      </c>
      <c r="B19" s="20">
        <v>16</v>
      </c>
      <c r="C19" t="s">
        <v>416</v>
      </c>
      <c r="D19" t="s">
        <v>554</v>
      </c>
      <c r="E19">
        <v>1</v>
      </c>
    </row>
    <row r="20" spans="1:5" ht="12.75">
      <c r="A20" s="51">
        <v>3.4</v>
      </c>
      <c r="B20" s="20">
        <v>1</v>
      </c>
      <c r="C20" t="s">
        <v>417</v>
      </c>
      <c r="D20" t="s">
        <v>554</v>
      </c>
      <c r="E20">
        <v>1</v>
      </c>
    </row>
    <row r="21" spans="1:5" ht="12.75">
      <c r="A21" s="51">
        <v>3.44</v>
      </c>
      <c r="B21" s="20">
        <v>2</v>
      </c>
      <c r="C21" t="s">
        <v>418</v>
      </c>
      <c r="D21" t="s">
        <v>554</v>
      </c>
      <c r="E21">
        <v>1</v>
      </c>
    </row>
    <row r="22" spans="1:5" ht="12.75">
      <c r="A22" s="51">
        <v>3.49</v>
      </c>
      <c r="B22" s="20">
        <v>3</v>
      </c>
      <c r="C22" t="s">
        <v>419</v>
      </c>
      <c r="D22" t="s">
        <v>554</v>
      </c>
      <c r="E22">
        <v>1</v>
      </c>
    </row>
    <row r="23" spans="1:5" ht="12.75">
      <c r="A23" s="51">
        <v>3.54</v>
      </c>
      <c r="B23" s="20">
        <v>4</v>
      </c>
      <c r="C23" t="s">
        <v>420</v>
      </c>
      <c r="D23" t="s">
        <v>554</v>
      </c>
      <c r="E23">
        <v>1</v>
      </c>
    </row>
    <row r="24" spans="1:5" ht="12.75">
      <c r="A24" s="51">
        <v>3.58</v>
      </c>
      <c r="B24" s="20">
        <v>5</v>
      </c>
      <c r="C24" t="s">
        <v>421</v>
      </c>
      <c r="D24" t="s">
        <v>554</v>
      </c>
      <c r="E24">
        <v>1</v>
      </c>
    </row>
    <row r="25" spans="1:5" ht="12.75">
      <c r="A25" s="51">
        <v>3.63</v>
      </c>
      <c r="B25" s="20">
        <v>6</v>
      </c>
      <c r="C25" t="s">
        <v>422</v>
      </c>
      <c r="D25" t="s">
        <v>554</v>
      </c>
      <c r="E25">
        <v>1</v>
      </c>
    </row>
    <row r="26" spans="1:5" ht="12.75">
      <c r="A26" s="51">
        <v>15.5</v>
      </c>
      <c r="B26" s="20">
        <v>1</v>
      </c>
      <c r="C26" t="s">
        <v>423</v>
      </c>
      <c r="D26" t="s">
        <v>555</v>
      </c>
      <c r="E26">
        <v>1</v>
      </c>
    </row>
    <row r="27" spans="1:5" ht="12.75">
      <c r="A27" s="51">
        <v>15.67</v>
      </c>
      <c r="B27" s="20">
        <v>2</v>
      </c>
      <c r="C27" t="s">
        <v>424</v>
      </c>
      <c r="D27" t="s">
        <v>555</v>
      </c>
      <c r="E27">
        <v>1</v>
      </c>
    </row>
    <row r="28" spans="1:5" ht="12.75">
      <c r="A28" s="51">
        <v>15.76</v>
      </c>
      <c r="B28" s="20">
        <v>3</v>
      </c>
      <c r="C28" t="s">
        <v>425</v>
      </c>
      <c r="D28" t="s">
        <v>555</v>
      </c>
      <c r="E28">
        <v>1</v>
      </c>
    </row>
    <row r="29" spans="1:5" ht="12.75">
      <c r="A29" s="51">
        <v>15.89</v>
      </c>
      <c r="B29" s="20">
        <v>4</v>
      </c>
      <c r="C29" t="s">
        <v>426</v>
      </c>
      <c r="D29" t="s">
        <v>555</v>
      </c>
      <c r="E29">
        <v>1</v>
      </c>
    </row>
    <row r="30" spans="1:5" ht="12.75">
      <c r="A30" s="51">
        <v>16.02</v>
      </c>
      <c r="B30" s="20">
        <v>5</v>
      </c>
      <c r="C30" t="s">
        <v>427</v>
      </c>
      <c r="D30" t="s">
        <v>555</v>
      </c>
      <c r="E30">
        <v>1</v>
      </c>
    </row>
    <row r="31" spans="1:5" ht="12.75">
      <c r="A31" s="51">
        <v>16.1</v>
      </c>
      <c r="B31" s="20">
        <v>6</v>
      </c>
      <c r="C31" t="s">
        <v>428</v>
      </c>
      <c r="D31" t="s">
        <v>555</v>
      </c>
      <c r="E31">
        <v>1</v>
      </c>
    </row>
    <row r="32" spans="1:5" ht="12.75">
      <c r="A32" s="51">
        <v>16.17</v>
      </c>
      <c r="B32" s="20">
        <v>7</v>
      </c>
      <c r="C32" t="s">
        <v>429</v>
      </c>
      <c r="D32" t="s">
        <v>430</v>
      </c>
      <c r="E32">
        <v>4</v>
      </c>
    </row>
    <row r="33" spans="1:5" ht="12.75">
      <c r="A33" s="51">
        <v>16.24</v>
      </c>
      <c r="B33" s="20">
        <v>8</v>
      </c>
      <c r="C33" t="s">
        <v>431</v>
      </c>
      <c r="D33" t="s">
        <v>432</v>
      </c>
      <c r="E33">
        <v>1</v>
      </c>
    </row>
    <row r="34" spans="1:5" ht="12.75">
      <c r="A34" s="51">
        <v>16.45</v>
      </c>
      <c r="B34" s="20">
        <v>9</v>
      </c>
      <c r="C34" t="s">
        <v>433</v>
      </c>
      <c r="D34" t="s">
        <v>432</v>
      </c>
      <c r="E34">
        <v>1</v>
      </c>
    </row>
    <row r="35" spans="1:5" ht="12.75">
      <c r="A35" s="51">
        <v>16.74</v>
      </c>
      <c r="B35" s="20">
        <v>10</v>
      </c>
      <c r="C35" t="s">
        <v>434</v>
      </c>
      <c r="D35" t="s">
        <v>557</v>
      </c>
      <c r="E35">
        <v>1</v>
      </c>
    </row>
    <row r="36" spans="1:5" ht="12.75">
      <c r="A36" s="51">
        <v>16.86</v>
      </c>
      <c r="B36" s="20">
        <v>11</v>
      </c>
      <c r="C36" t="s">
        <v>435</v>
      </c>
      <c r="D36" t="s">
        <v>558</v>
      </c>
      <c r="E36">
        <v>0</v>
      </c>
    </row>
    <row r="37" spans="1:5" ht="12.75">
      <c r="A37" s="51">
        <v>16.9</v>
      </c>
      <c r="B37" s="20">
        <v>1</v>
      </c>
      <c r="C37" t="s">
        <v>436</v>
      </c>
      <c r="D37" t="s">
        <v>437</v>
      </c>
      <c r="E37">
        <v>1</v>
      </c>
    </row>
    <row r="38" spans="1:5" ht="12.75">
      <c r="A38" s="51">
        <v>17.03</v>
      </c>
      <c r="B38" s="20">
        <v>2</v>
      </c>
      <c r="C38" t="s">
        <v>438</v>
      </c>
      <c r="D38" t="s">
        <v>437</v>
      </c>
      <c r="E38">
        <v>1</v>
      </c>
    </row>
    <row r="39" spans="1:5" ht="12.75">
      <c r="A39" s="51">
        <v>17.22</v>
      </c>
      <c r="B39" s="20">
        <v>3</v>
      </c>
      <c r="C39" t="s">
        <v>439</v>
      </c>
      <c r="D39" t="s">
        <v>554</v>
      </c>
      <c r="E39">
        <v>1</v>
      </c>
    </row>
    <row r="40" spans="1:5" ht="12.75">
      <c r="A40" s="51">
        <v>17.37</v>
      </c>
      <c r="B40" s="20">
        <v>4</v>
      </c>
      <c r="C40" t="s">
        <v>440</v>
      </c>
      <c r="D40" t="s">
        <v>554</v>
      </c>
      <c r="E40">
        <v>1</v>
      </c>
    </row>
    <row r="41" spans="1:5" ht="12.75">
      <c r="A41" s="51">
        <v>17.45</v>
      </c>
      <c r="B41" s="20">
        <v>5</v>
      </c>
      <c r="C41" t="s">
        <v>441</v>
      </c>
      <c r="D41" t="s">
        <v>554</v>
      </c>
      <c r="E41">
        <v>1</v>
      </c>
    </row>
    <row r="42" spans="1:5" ht="12.75">
      <c r="A42" s="51">
        <v>17.5</v>
      </c>
      <c r="B42" s="20">
        <v>6</v>
      </c>
      <c r="C42" t="s">
        <v>442</v>
      </c>
      <c r="D42" t="s">
        <v>557</v>
      </c>
      <c r="E42">
        <v>1</v>
      </c>
    </row>
    <row r="43" spans="1:5" ht="12.75">
      <c r="A43" s="51">
        <v>20</v>
      </c>
      <c r="B43" s="20">
        <v>1</v>
      </c>
      <c r="C43" t="s">
        <v>443</v>
      </c>
      <c r="D43" t="s">
        <v>558</v>
      </c>
      <c r="E43">
        <v>0</v>
      </c>
    </row>
    <row r="44" spans="1:5" ht="12.75">
      <c r="A44" s="51">
        <v>20.06</v>
      </c>
      <c r="B44" s="20">
        <v>2</v>
      </c>
      <c r="C44" t="s">
        <v>444</v>
      </c>
      <c r="D44" t="s">
        <v>558</v>
      </c>
      <c r="E44">
        <v>0</v>
      </c>
    </row>
    <row r="45" spans="1:5" ht="12.75">
      <c r="A45" s="51">
        <v>20.11</v>
      </c>
      <c r="B45" s="20">
        <v>3</v>
      </c>
      <c r="C45" t="s">
        <v>445</v>
      </c>
      <c r="D45" t="s">
        <v>558</v>
      </c>
      <c r="E45">
        <v>0</v>
      </c>
    </row>
    <row r="46" spans="1:5" ht="12.75">
      <c r="A46" s="51">
        <v>20.14</v>
      </c>
      <c r="B46" s="20">
        <v>4</v>
      </c>
      <c r="C46" t="s">
        <v>446</v>
      </c>
      <c r="D46" t="s">
        <v>432</v>
      </c>
      <c r="E46">
        <v>1</v>
      </c>
    </row>
    <row r="47" spans="1:5" ht="12.75">
      <c r="A47" s="51">
        <v>20.34</v>
      </c>
      <c r="B47" s="20">
        <v>5</v>
      </c>
      <c r="C47" t="s">
        <v>447</v>
      </c>
      <c r="D47" t="s">
        <v>557</v>
      </c>
      <c r="E47">
        <v>1</v>
      </c>
    </row>
    <row r="48" spans="1:5" ht="12.75">
      <c r="A48" s="51">
        <v>20.4</v>
      </c>
      <c r="B48" s="20">
        <v>6</v>
      </c>
      <c r="C48" t="s">
        <v>448</v>
      </c>
      <c r="D48" t="s">
        <v>557</v>
      </c>
      <c r="E48">
        <v>1</v>
      </c>
    </row>
    <row r="49" spans="1:5" ht="12.75">
      <c r="A49" s="51">
        <v>20.5</v>
      </c>
      <c r="B49" s="20">
        <v>7</v>
      </c>
      <c r="C49" t="s">
        <v>449</v>
      </c>
      <c r="D49" t="s">
        <v>557</v>
      </c>
      <c r="E49">
        <v>1</v>
      </c>
    </row>
    <row r="50" spans="1:5" ht="12.75">
      <c r="A50" s="51">
        <v>20.55</v>
      </c>
      <c r="B50" s="20">
        <v>8</v>
      </c>
      <c r="C50" t="s">
        <v>450</v>
      </c>
      <c r="D50" t="s">
        <v>557</v>
      </c>
      <c r="E50">
        <v>1</v>
      </c>
    </row>
    <row r="51" spans="1:5" ht="12.75">
      <c r="A51" s="51">
        <v>20.6</v>
      </c>
      <c r="B51" s="20">
        <v>9</v>
      </c>
      <c r="C51" t="s">
        <v>451</v>
      </c>
      <c r="D51" t="s">
        <v>557</v>
      </c>
      <c r="E51">
        <v>1</v>
      </c>
    </row>
    <row r="52" spans="1:5" ht="12.75">
      <c r="A52" s="51">
        <v>20.65</v>
      </c>
      <c r="B52" s="20">
        <v>10</v>
      </c>
      <c r="C52" t="s">
        <v>452</v>
      </c>
      <c r="D52" t="s">
        <v>557</v>
      </c>
      <c r="E52">
        <v>1</v>
      </c>
    </row>
    <row r="53" spans="1:5" ht="12.75">
      <c r="A53" s="51">
        <v>20.77</v>
      </c>
      <c r="B53" s="20">
        <v>11</v>
      </c>
      <c r="C53" t="s">
        <v>453</v>
      </c>
      <c r="D53" t="s">
        <v>555</v>
      </c>
      <c r="E53">
        <v>1</v>
      </c>
    </row>
    <row r="54" spans="1:5" ht="12.75">
      <c r="A54" s="51">
        <v>20.84</v>
      </c>
      <c r="B54" s="20">
        <v>12</v>
      </c>
      <c r="C54" t="s">
        <v>454</v>
      </c>
      <c r="D54" t="s">
        <v>550</v>
      </c>
      <c r="E54">
        <v>4</v>
      </c>
    </row>
    <row r="55" spans="1:5" ht="12.75">
      <c r="A55" s="51">
        <v>20.99</v>
      </c>
      <c r="B55" s="20">
        <v>13</v>
      </c>
      <c r="C55" t="s">
        <v>455</v>
      </c>
      <c r="D55" t="s">
        <v>550</v>
      </c>
      <c r="E55">
        <v>4</v>
      </c>
    </row>
    <row r="56" spans="1:5" ht="12.75">
      <c r="A56" s="51">
        <v>21.02</v>
      </c>
      <c r="B56" s="20">
        <v>14</v>
      </c>
      <c r="C56" t="s">
        <v>456</v>
      </c>
      <c r="D56" t="s">
        <v>550</v>
      </c>
      <c r="E56">
        <v>4</v>
      </c>
    </row>
    <row r="57" spans="1:5" ht="12.75">
      <c r="A57" s="51">
        <v>21.17</v>
      </c>
      <c r="B57" s="20">
        <v>15</v>
      </c>
      <c r="C57" t="s">
        <v>457</v>
      </c>
      <c r="D57" t="s">
        <v>550</v>
      </c>
      <c r="E57">
        <v>4</v>
      </c>
    </row>
    <row r="58" spans="1:5" ht="12.75">
      <c r="A58" s="51">
        <v>21.21</v>
      </c>
      <c r="B58" s="20">
        <v>16</v>
      </c>
      <c r="C58" t="s">
        <v>458</v>
      </c>
      <c r="D58" t="s">
        <v>555</v>
      </c>
      <c r="E58">
        <v>1</v>
      </c>
    </row>
    <row r="59" spans="1:5" ht="12.75">
      <c r="A59" s="51">
        <v>21.28</v>
      </c>
      <c r="B59" s="20">
        <v>17</v>
      </c>
      <c r="C59" t="s">
        <v>459</v>
      </c>
      <c r="D59" t="s">
        <v>557</v>
      </c>
      <c r="E59">
        <v>1</v>
      </c>
    </row>
    <row r="60" spans="1:5" ht="12.75">
      <c r="A60" s="51">
        <v>24.5</v>
      </c>
      <c r="B60" s="20">
        <v>1</v>
      </c>
      <c r="C60" t="s">
        <v>460</v>
      </c>
      <c r="D60" t="s">
        <v>461</v>
      </c>
      <c r="E60">
        <v>1</v>
      </c>
    </row>
    <row r="61" spans="1:5" ht="12.75">
      <c r="A61" s="51">
        <v>24.55</v>
      </c>
      <c r="B61" s="20">
        <v>2</v>
      </c>
      <c r="C61" t="s">
        <v>462</v>
      </c>
      <c r="D61" t="s">
        <v>461</v>
      </c>
      <c r="E61">
        <v>1</v>
      </c>
    </row>
    <row r="62" spans="1:5" ht="12.75">
      <c r="A62" s="51">
        <v>24.59</v>
      </c>
      <c r="B62" s="20">
        <v>3</v>
      </c>
      <c r="C62" t="s">
        <v>463</v>
      </c>
      <c r="D62" t="s">
        <v>461</v>
      </c>
      <c r="E62">
        <v>1</v>
      </c>
    </row>
    <row r="63" spans="1:5" ht="12.75">
      <c r="A63" s="51">
        <v>24.68</v>
      </c>
      <c r="B63" s="20">
        <v>4</v>
      </c>
      <c r="C63" t="s">
        <v>464</v>
      </c>
      <c r="D63" t="s">
        <v>461</v>
      </c>
      <c r="E63">
        <v>1</v>
      </c>
    </row>
    <row r="64" spans="1:5" ht="12.75">
      <c r="A64" s="51">
        <v>24.76</v>
      </c>
      <c r="B64" s="20">
        <v>5</v>
      </c>
      <c r="C64" t="s">
        <v>465</v>
      </c>
      <c r="D64" t="s">
        <v>461</v>
      </c>
      <c r="E64">
        <v>1</v>
      </c>
    </row>
    <row r="65" spans="1:5" ht="12.75">
      <c r="A65" s="51">
        <v>25.03</v>
      </c>
      <c r="B65" s="20">
        <v>6</v>
      </c>
      <c r="C65" t="s">
        <v>466</v>
      </c>
      <c r="D65" t="s">
        <v>461</v>
      </c>
      <c r="E65">
        <v>1</v>
      </c>
    </row>
    <row r="66" spans="1:5" ht="12.75">
      <c r="A66" s="51">
        <v>25.09</v>
      </c>
      <c r="B66" s="20">
        <v>7</v>
      </c>
      <c r="C66" t="s">
        <v>467</v>
      </c>
      <c r="D66" t="s">
        <v>461</v>
      </c>
      <c r="E66">
        <v>1</v>
      </c>
    </row>
    <row r="67" spans="1:5" ht="12.75">
      <c r="A67" s="51">
        <v>25.16</v>
      </c>
      <c r="B67" s="20">
        <v>8</v>
      </c>
      <c r="C67" t="s">
        <v>468</v>
      </c>
      <c r="D67" t="s">
        <v>461</v>
      </c>
      <c r="E67">
        <v>1</v>
      </c>
    </row>
    <row r="68" spans="1:5" ht="12.75">
      <c r="A68" s="51">
        <v>29.5</v>
      </c>
      <c r="B68" s="20">
        <v>1</v>
      </c>
      <c r="C68" t="s">
        <v>469</v>
      </c>
      <c r="D68" t="s">
        <v>461</v>
      </c>
      <c r="E68">
        <v>1</v>
      </c>
    </row>
    <row r="69" spans="1:5" ht="12.75">
      <c r="A69" s="51">
        <v>29.56</v>
      </c>
      <c r="B69" s="20">
        <v>2</v>
      </c>
      <c r="C69" t="s">
        <v>470</v>
      </c>
      <c r="D69" t="s">
        <v>461</v>
      </c>
      <c r="E69">
        <v>1</v>
      </c>
    </row>
    <row r="70" spans="1:5" ht="12.75">
      <c r="A70" s="51">
        <v>29.6</v>
      </c>
      <c r="B70" s="20">
        <v>3</v>
      </c>
      <c r="C70" t="s">
        <v>471</v>
      </c>
      <c r="D70" t="s">
        <v>461</v>
      </c>
      <c r="E70">
        <v>1</v>
      </c>
    </row>
    <row r="71" spans="1:5" ht="12.75">
      <c r="A71" s="51">
        <v>29.65</v>
      </c>
      <c r="B71" s="20">
        <v>4</v>
      </c>
      <c r="C71" t="s">
        <v>472</v>
      </c>
      <c r="D71" t="s">
        <v>461</v>
      </c>
      <c r="E71">
        <v>1</v>
      </c>
    </row>
    <row r="72" spans="1:5" ht="12.75">
      <c r="A72" s="51">
        <v>29.68</v>
      </c>
      <c r="B72" s="20">
        <v>5</v>
      </c>
      <c r="C72" t="s">
        <v>473</v>
      </c>
      <c r="D72" t="s">
        <v>461</v>
      </c>
      <c r="E72">
        <v>1</v>
      </c>
    </row>
    <row r="73" spans="1:5" ht="12.75">
      <c r="A73" s="51">
        <v>29.79</v>
      </c>
      <c r="B73" s="20">
        <v>6</v>
      </c>
      <c r="C73" t="s">
        <v>474</v>
      </c>
      <c r="D73" t="s">
        <v>461</v>
      </c>
      <c r="E73">
        <v>1</v>
      </c>
    </row>
    <row r="74" spans="1:5" ht="12.75">
      <c r="A74" s="51">
        <v>29.86</v>
      </c>
      <c r="B74" s="20">
        <v>7</v>
      </c>
      <c r="C74" t="s">
        <v>475</v>
      </c>
      <c r="D74" t="s">
        <v>461</v>
      </c>
      <c r="E74">
        <v>1</v>
      </c>
    </row>
    <row r="75" spans="1:5" ht="12.75">
      <c r="A75" s="51">
        <v>29.92</v>
      </c>
      <c r="B75" s="20">
        <v>8</v>
      </c>
      <c r="C75" t="s">
        <v>476</v>
      </c>
      <c r="D75" t="s">
        <v>549</v>
      </c>
      <c r="E75">
        <v>2</v>
      </c>
    </row>
    <row r="76" spans="1:5" ht="12.75">
      <c r="A76" s="51">
        <v>29.99</v>
      </c>
      <c r="B76" s="20">
        <v>9</v>
      </c>
      <c r="C76" t="s">
        <v>477</v>
      </c>
      <c r="D76" t="s">
        <v>549</v>
      </c>
      <c r="E76">
        <v>2</v>
      </c>
    </row>
    <row r="77" spans="1:5" ht="12.75">
      <c r="A77" s="51">
        <v>30.06</v>
      </c>
      <c r="B77" s="20">
        <v>10</v>
      </c>
      <c r="C77" t="s">
        <v>478</v>
      </c>
      <c r="D77" t="s">
        <v>549</v>
      </c>
      <c r="E77">
        <v>2</v>
      </c>
    </row>
    <row r="78" spans="1:5" ht="12.75">
      <c r="A78" s="51">
        <v>30.17</v>
      </c>
      <c r="B78" s="20">
        <v>11</v>
      </c>
      <c r="C78" t="s">
        <v>479</v>
      </c>
      <c r="D78" t="s">
        <v>549</v>
      </c>
      <c r="E78">
        <v>2</v>
      </c>
    </row>
    <row r="79" spans="1:5" ht="12.75">
      <c r="A79" s="51">
        <v>30.2</v>
      </c>
      <c r="B79" s="20">
        <v>12</v>
      </c>
      <c r="C79" t="s">
        <v>480</v>
      </c>
      <c r="D79" t="s">
        <v>549</v>
      </c>
      <c r="E79">
        <v>2</v>
      </c>
    </row>
    <row r="80" spans="1:5" ht="12.75">
      <c r="A80" s="51">
        <v>30.41</v>
      </c>
      <c r="B80" s="20">
        <v>13</v>
      </c>
      <c r="C80" t="s">
        <v>481</v>
      </c>
      <c r="D80" t="s">
        <v>549</v>
      </c>
      <c r="E80">
        <v>2</v>
      </c>
    </row>
    <row r="81" spans="1:5" ht="12.75">
      <c r="A81" s="51">
        <v>30.44</v>
      </c>
      <c r="B81" s="20">
        <v>14</v>
      </c>
      <c r="C81" t="s">
        <v>482</v>
      </c>
      <c r="D81" t="s">
        <v>549</v>
      </c>
      <c r="E81">
        <v>2</v>
      </c>
    </row>
    <row r="82" spans="1:5" ht="12.75">
      <c r="A82" s="51">
        <v>30.49</v>
      </c>
      <c r="B82" s="20">
        <v>15</v>
      </c>
      <c r="C82" t="s">
        <v>483</v>
      </c>
      <c r="D82" t="s">
        <v>549</v>
      </c>
      <c r="E82">
        <v>2</v>
      </c>
    </row>
    <row r="83" spans="1:5" ht="12.75">
      <c r="A83" s="51">
        <v>30.52</v>
      </c>
      <c r="B83" s="20">
        <v>16</v>
      </c>
      <c r="C83" t="s">
        <v>484</v>
      </c>
      <c r="D83" t="s">
        <v>549</v>
      </c>
      <c r="E83">
        <v>2</v>
      </c>
    </row>
    <row r="84" spans="1:5" ht="12.75">
      <c r="A84" s="51">
        <v>30.7</v>
      </c>
      <c r="B84" s="20">
        <v>17</v>
      </c>
      <c r="C84" t="s">
        <v>485</v>
      </c>
      <c r="D84" t="s">
        <v>549</v>
      </c>
      <c r="E84">
        <v>2</v>
      </c>
    </row>
    <row r="85" spans="1:5" ht="12.75">
      <c r="A85" s="51">
        <v>30.78</v>
      </c>
      <c r="B85" s="20">
        <v>18</v>
      </c>
      <c r="C85" t="s">
        <v>486</v>
      </c>
      <c r="D85" t="s">
        <v>549</v>
      </c>
      <c r="E85">
        <v>2</v>
      </c>
    </row>
    <row r="86" spans="1:5" ht="12.75">
      <c r="A86" s="51">
        <v>30.9</v>
      </c>
      <c r="B86" s="20">
        <v>19</v>
      </c>
      <c r="C86" t="s">
        <v>487</v>
      </c>
      <c r="D86" t="s">
        <v>549</v>
      </c>
      <c r="E86">
        <v>2</v>
      </c>
    </row>
    <row r="87" spans="1:5" ht="12.75">
      <c r="A87" s="51">
        <v>30.94</v>
      </c>
      <c r="B87" s="20">
        <v>1</v>
      </c>
      <c r="C87" t="s">
        <v>488</v>
      </c>
      <c r="D87" t="s">
        <v>549</v>
      </c>
      <c r="E87">
        <v>2</v>
      </c>
    </row>
    <row r="88" spans="1:5" ht="12.75">
      <c r="A88" s="51">
        <v>31.05</v>
      </c>
      <c r="B88" s="20">
        <v>2</v>
      </c>
      <c r="C88" t="s">
        <v>489</v>
      </c>
      <c r="D88" t="s">
        <v>549</v>
      </c>
      <c r="E88">
        <v>2</v>
      </c>
    </row>
    <row r="89" spans="1:5" ht="12.75">
      <c r="A89" s="51">
        <v>31.36</v>
      </c>
      <c r="B89" s="20">
        <v>3</v>
      </c>
      <c r="C89" t="s">
        <v>490</v>
      </c>
      <c r="D89" t="s">
        <v>549</v>
      </c>
      <c r="E89">
        <v>2</v>
      </c>
    </row>
    <row r="90" spans="1:5" ht="12.75">
      <c r="A90" s="51">
        <v>31.44</v>
      </c>
      <c r="B90" s="20">
        <v>4</v>
      </c>
      <c r="C90" t="s">
        <v>491</v>
      </c>
      <c r="D90" t="s">
        <v>549</v>
      </c>
      <c r="E90">
        <v>2</v>
      </c>
    </row>
    <row r="91" spans="1:5" ht="12.75">
      <c r="A91" s="51">
        <v>31.55</v>
      </c>
      <c r="B91" s="20">
        <v>5</v>
      </c>
      <c r="C91" t="s">
        <v>492</v>
      </c>
      <c r="D91" t="s">
        <v>549</v>
      </c>
      <c r="E91">
        <v>2</v>
      </c>
    </row>
    <row r="92" spans="1:5" ht="12.75">
      <c r="A92" s="51">
        <v>31.91</v>
      </c>
      <c r="B92" s="20">
        <v>6</v>
      </c>
      <c r="C92" t="s">
        <v>493</v>
      </c>
      <c r="D92" t="s">
        <v>549</v>
      </c>
      <c r="E92">
        <v>2</v>
      </c>
    </row>
    <row r="93" spans="1:5" ht="12.75">
      <c r="A93" s="51">
        <v>31.99</v>
      </c>
      <c r="B93" s="20">
        <v>7</v>
      </c>
      <c r="C93" t="s">
        <v>494</v>
      </c>
      <c r="D93" t="s">
        <v>549</v>
      </c>
      <c r="E93">
        <v>2</v>
      </c>
    </row>
    <row r="94" spans="1:5" ht="12.75">
      <c r="A94" s="51">
        <v>33.2</v>
      </c>
      <c r="B94" s="20">
        <v>1</v>
      </c>
      <c r="C94" t="s">
        <v>495</v>
      </c>
      <c r="D94" t="s">
        <v>558</v>
      </c>
      <c r="E94">
        <v>0</v>
      </c>
    </row>
    <row r="95" spans="1:5" ht="12.75">
      <c r="A95" s="51">
        <v>33.26</v>
      </c>
      <c r="B95" s="20">
        <v>10</v>
      </c>
      <c r="C95" t="s">
        <v>496</v>
      </c>
      <c r="D95" t="s">
        <v>549</v>
      </c>
      <c r="E95">
        <v>2</v>
      </c>
    </row>
    <row r="96" spans="1:5" ht="12.75">
      <c r="A96" s="51">
        <v>33.26</v>
      </c>
      <c r="B96" s="20">
        <v>2</v>
      </c>
      <c r="C96" t="s">
        <v>233</v>
      </c>
      <c r="D96" t="s">
        <v>558</v>
      </c>
      <c r="E96">
        <v>0</v>
      </c>
    </row>
    <row r="97" spans="1:5" ht="12.75">
      <c r="A97" s="51">
        <v>33.3</v>
      </c>
      <c r="B97" s="20">
        <v>3</v>
      </c>
      <c r="C97" t="s">
        <v>234</v>
      </c>
      <c r="D97" t="s">
        <v>558</v>
      </c>
      <c r="E97">
        <v>0</v>
      </c>
    </row>
    <row r="98" spans="1:5" ht="12.75">
      <c r="A98" s="51">
        <v>33.33</v>
      </c>
      <c r="B98" s="20">
        <v>4</v>
      </c>
      <c r="C98" t="s">
        <v>235</v>
      </c>
      <c r="D98" t="s">
        <v>558</v>
      </c>
      <c r="E98">
        <v>0</v>
      </c>
    </row>
    <row r="99" spans="1:5" ht="12.75">
      <c r="A99" s="51">
        <v>33.37</v>
      </c>
      <c r="B99" s="20">
        <v>5</v>
      </c>
      <c r="C99" t="s">
        <v>236</v>
      </c>
      <c r="D99" t="s">
        <v>558</v>
      </c>
      <c r="E99">
        <v>0</v>
      </c>
    </row>
    <row r="100" spans="1:5" ht="12.75">
      <c r="A100" s="51">
        <v>33.44</v>
      </c>
      <c r="B100" s="20">
        <v>6</v>
      </c>
      <c r="C100" t="s">
        <v>237</v>
      </c>
      <c r="D100" t="s">
        <v>549</v>
      </c>
      <c r="E100">
        <v>2</v>
      </c>
    </row>
    <row r="101" spans="1:5" ht="12.75">
      <c r="A101" s="51">
        <v>33.54</v>
      </c>
      <c r="B101" s="20">
        <v>7</v>
      </c>
      <c r="C101" t="s">
        <v>238</v>
      </c>
      <c r="D101" t="s">
        <v>549</v>
      </c>
      <c r="E101">
        <v>2</v>
      </c>
    </row>
    <row r="102" spans="1:5" ht="12.75">
      <c r="A102" s="51">
        <v>33.77</v>
      </c>
      <c r="B102" s="20">
        <v>8</v>
      </c>
      <c r="C102" t="s">
        <v>239</v>
      </c>
      <c r="D102" t="s">
        <v>549</v>
      </c>
      <c r="E102">
        <v>2</v>
      </c>
    </row>
    <row r="103" spans="1:5" ht="12.75">
      <c r="A103" s="51">
        <v>33.95</v>
      </c>
      <c r="B103" s="20">
        <v>9</v>
      </c>
      <c r="C103" t="s">
        <v>240</v>
      </c>
      <c r="D103" t="s">
        <v>549</v>
      </c>
      <c r="E103">
        <v>2</v>
      </c>
    </row>
    <row r="104" spans="1:5" ht="12.75">
      <c r="A104" s="51">
        <v>34.48</v>
      </c>
      <c r="B104" s="20">
        <v>11</v>
      </c>
      <c r="C104" t="s">
        <v>241</v>
      </c>
      <c r="D104" t="s">
        <v>549</v>
      </c>
      <c r="E104">
        <v>2</v>
      </c>
    </row>
    <row r="105" spans="1:5" ht="12.75">
      <c r="A105" s="51">
        <v>34.7</v>
      </c>
      <c r="B105" s="20">
        <v>1</v>
      </c>
      <c r="C105" t="s">
        <v>242</v>
      </c>
      <c r="D105" t="s">
        <v>549</v>
      </c>
      <c r="E105">
        <v>2</v>
      </c>
    </row>
    <row r="106" spans="1:5" ht="12.75">
      <c r="A106" s="51">
        <v>34.83</v>
      </c>
      <c r="B106" s="20">
        <v>2</v>
      </c>
      <c r="C106" t="s">
        <v>243</v>
      </c>
      <c r="D106" t="s">
        <v>549</v>
      </c>
      <c r="E106">
        <v>2</v>
      </c>
    </row>
    <row r="107" spans="1:5" ht="12.75">
      <c r="A107" s="51">
        <v>34.95</v>
      </c>
      <c r="B107" s="20">
        <v>3</v>
      </c>
      <c r="C107" t="s">
        <v>244</v>
      </c>
      <c r="D107" t="s">
        <v>549</v>
      </c>
      <c r="E107">
        <v>2</v>
      </c>
    </row>
    <row r="108" spans="1:5" ht="12.75">
      <c r="A108" s="51">
        <v>35.19</v>
      </c>
      <c r="B108" s="20">
        <v>4</v>
      </c>
      <c r="C108" t="s">
        <v>245</v>
      </c>
      <c r="D108" t="s">
        <v>549</v>
      </c>
      <c r="E108">
        <v>2</v>
      </c>
    </row>
    <row r="109" spans="1:5" ht="12.75">
      <c r="A109" s="51">
        <v>35.29</v>
      </c>
      <c r="B109" s="20">
        <v>5</v>
      </c>
      <c r="C109" t="s">
        <v>246</v>
      </c>
      <c r="D109" t="s">
        <v>549</v>
      </c>
      <c r="E109">
        <v>2</v>
      </c>
    </row>
    <row r="110" spans="1:5" ht="12.75">
      <c r="A110" s="51">
        <v>35.37</v>
      </c>
      <c r="B110" s="20">
        <v>6</v>
      </c>
      <c r="C110" t="s">
        <v>247</v>
      </c>
      <c r="D110" t="s">
        <v>556</v>
      </c>
      <c r="E110">
        <v>0</v>
      </c>
    </row>
    <row r="111" spans="1:5" ht="12.75">
      <c r="A111" s="51">
        <v>38</v>
      </c>
      <c r="B111" s="20">
        <v>1</v>
      </c>
      <c r="C111" t="s">
        <v>248</v>
      </c>
      <c r="D111" t="s">
        <v>550</v>
      </c>
      <c r="E111">
        <v>4</v>
      </c>
    </row>
    <row r="112" spans="1:5" ht="12.75">
      <c r="A112" s="51">
        <v>38.17</v>
      </c>
      <c r="B112" s="20">
        <v>2</v>
      </c>
      <c r="C112" t="s">
        <v>249</v>
      </c>
      <c r="D112" t="s">
        <v>550</v>
      </c>
      <c r="E112">
        <v>4</v>
      </c>
    </row>
    <row r="113" spans="1:5" ht="12.75">
      <c r="A113" s="51">
        <v>38.44</v>
      </c>
      <c r="B113" s="20">
        <v>3</v>
      </c>
      <c r="C113" t="s">
        <v>250</v>
      </c>
      <c r="D113" t="s">
        <v>550</v>
      </c>
      <c r="E113">
        <v>4</v>
      </c>
    </row>
    <row r="114" spans="1:5" ht="12.75">
      <c r="A114" s="51">
        <v>38.46</v>
      </c>
      <c r="B114" s="20">
        <v>4</v>
      </c>
      <c r="C114" t="s">
        <v>251</v>
      </c>
      <c r="D114" t="s">
        <v>550</v>
      </c>
      <c r="E114">
        <v>4</v>
      </c>
    </row>
    <row r="115" spans="1:5" ht="12.75">
      <c r="A115" s="51">
        <v>38.5</v>
      </c>
      <c r="B115" s="20">
        <v>5</v>
      </c>
      <c r="C115" t="s">
        <v>252</v>
      </c>
      <c r="D115" t="s">
        <v>550</v>
      </c>
      <c r="E115">
        <v>4</v>
      </c>
    </row>
    <row r="116" spans="1:5" ht="12.75">
      <c r="A116" s="51">
        <v>38.54</v>
      </c>
      <c r="B116" s="20">
        <v>6</v>
      </c>
      <c r="C116" t="s">
        <v>253</v>
      </c>
      <c r="D116" t="s">
        <v>550</v>
      </c>
      <c r="E116">
        <v>4</v>
      </c>
    </row>
    <row r="117" spans="1:5" ht="12.75">
      <c r="A117" s="51">
        <v>38.67</v>
      </c>
      <c r="B117" s="20">
        <v>7</v>
      </c>
      <c r="C117" t="s">
        <v>254</v>
      </c>
      <c r="D117" t="s">
        <v>550</v>
      </c>
      <c r="E117">
        <v>4</v>
      </c>
    </row>
    <row r="118" spans="1:5" ht="12.75">
      <c r="A118" s="51">
        <v>38.77</v>
      </c>
      <c r="B118" s="20">
        <v>8</v>
      </c>
      <c r="C118" t="s">
        <v>255</v>
      </c>
      <c r="D118" t="s">
        <v>550</v>
      </c>
      <c r="E118">
        <v>4</v>
      </c>
    </row>
    <row r="119" spans="1:5" ht="12.75">
      <c r="A119" s="51">
        <v>38.87</v>
      </c>
      <c r="B119" s="20">
        <v>9</v>
      </c>
      <c r="C119" t="s">
        <v>256</v>
      </c>
      <c r="D119" t="s">
        <v>550</v>
      </c>
      <c r="E119">
        <v>4</v>
      </c>
    </row>
    <row r="120" spans="1:5" ht="12.75">
      <c r="A120" s="51">
        <v>38.96</v>
      </c>
      <c r="B120" s="20">
        <v>10</v>
      </c>
      <c r="C120" t="s">
        <v>257</v>
      </c>
      <c r="D120" t="s">
        <v>550</v>
      </c>
      <c r="E120">
        <v>4</v>
      </c>
    </row>
    <row r="121" spans="1:5" ht="12.75">
      <c r="A121" s="51">
        <v>43</v>
      </c>
      <c r="B121" s="20">
        <v>1</v>
      </c>
      <c r="C121" t="s">
        <v>258</v>
      </c>
      <c r="D121" t="s">
        <v>563</v>
      </c>
      <c r="E121">
        <v>2</v>
      </c>
    </row>
    <row r="122" spans="1:5" ht="12.75">
      <c r="A122" s="51">
        <v>43.07</v>
      </c>
      <c r="B122" s="20">
        <v>2</v>
      </c>
      <c r="C122" t="s">
        <v>259</v>
      </c>
      <c r="D122" t="s">
        <v>550</v>
      </c>
      <c r="E122">
        <v>4</v>
      </c>
    </row>
    <row r="123" spans="1:5" ht="12.75">
      <c r="A123" s="51">
        <v>43.2</v>
      </c>
      <c r="B123" s="20">
        <v>3</v>
      </c>
      <c r="C123" t="s">
        <v>260</v>
      </c>
      <c r="D123" t="s">
        <v>550</v>
      </c>
      <c r="E123">
        <v>4</v>
      </c>
    </row>
    <row r="124" spans="1:5" ht="12.75">
      <c r="A124" s="51">
        <v>43.27</v>
      </c>
      <c r="B124" s="20">
        <v>4</v>
      </c>
      <c r="C124" t="s">
        <v>261</v>
      </c>
      <c r="D124" t="s">
        <v>563</v>
      </c>
      <c r="E124">
        <v>2</v>
      </c>
    </row>
    <row r="125" spans="1:5" ht="12.75">
      <c r="A125" s="51">
        <v>43.31</v>
      </c>
      <c r="B125" s="20">
        <v>5</v>
      </c>
      <c r="C125" t="s">
        <v>262</v>
      </c>
      <c r="D125" t="s">
        <v>550</v>
      </c>
      <c r="E125">
        <v>4</v>
      </c>
    </row>
    <row r="126" spans="1:5" ht="12.75">
      <c r="A126" s="51">
        <v>43.58</v>
      </c>
      <c r="B126" s="20">
        <v>6</v>
      </c>
      <c r="C126" t="s">
        <v>263</v>
      </c>
      <c r="D126" t="s">
        <v>550</v>
      </c>
      <c r="E126">
        <v>4</v>
      </c>
    </row>
    <row r="127" spans="1:5" ht="12.75">
      <c r="A127" s="51">
        <v>43.64</v>
      </c>
      <c r="B127" s="20">
        <v>7</v>
      </c>
      <c r="C127" t="s">
        <v>264</v>
      </c>
      <c r="D127" t="s">
        <v>550</v>
      </c>
      <c r="E127">
        <v>4</v>
      </c>
    </row>
    <row r="128" spans="1:5" ht="12.75">
      <c r="A128" s="51">
        <v>43.7</v>
      </c>
      <c r="B128" s="20">
        <v>8</v>
      </c>
      <c r="C128" t="s">
        <v>265</v>
      </c>
      <c r="D128" t="s">
        <v>550</v>
      </c>
      <c r="E128">
        <v>4</v>
      </c>
    </row>
    <row r="129" spans="1:5" ht="12.75">
      <c r="A129" s="51">
        <v>43.78</v>
      </c>
      <c r="B129" s="20">
        <v>9</v>
      </c>
      <c r="C129" t="s">
        <v>266</v>
      </c>
      <c r="D129" t="s">
        <v>550</v>
      </c>
      <c r="E129">
        <v>4</v>
      </c>
    </row>
    <row r="130" spans="1:5" ht="12.75">
      <c r="A130" s="51">
        <v>43.81</v>
      </c>
      <c r="B130" s="20">
        <v>10</v>
      </c>
      <c r="C130" t="s">
        <v>267</v>
      </c>
      <c r="D130" t="s">
        <v>550</v>
      </c>
      <c r="E130">
        <v>4</v>
      </c>
    </row>
    <row r="131" spans="1:5" ht="12.75">
      <c r="A131" s="51">
        <v>43.92</v>
      </c>
      <c r="B131" s="20">
        <v>11</v>
      </c>
      <c r="C131" t="s">
        <v>268</v>
      </c>
      <c r="D131" t="s">
        <v>550</v>
      </c>
      <c r="E131">
        <v>4</v>
      </c>
    </row>
    <row r="132" spans="1:5" ht="12.75">
      <c r="A132" s="51">
        <v>44.05</v>
      </c>
      <c r="B132" s="20">
        <v>12</v>
      </c>
      <c r="C132" t="s">
        <v>269</v>
      </c>
      <c r="D132" t="s">
        <v>550</v>
      </c>
      <c r="E132">
        <v>4</v>
      </c>
    </row>
    <row r="133" spans="1:5" ht="12.75">
      <c r="A133" s="51">
        <v>44.15</v>
      </c>
      <c r="B133" s="20">
        <v>13</v>
      </c>
      <c r="C133" t="s">
        <v>270</v>
      </c>
      <c r="D133" t="s">
        <v>550</v>
      </c>
      <c r="E133">
        <v>4</v>
      </c>
    </row>
    <row r="134" spans="1:5" ht="12.75">
      <c r="A134" s="51">
        <v>44.27</v>
      </c>
      <c r="B134" s="20">
        <v>14</v>
      </c>
      <c r="C134" t="s">
        <v>271</v>
      </c>
      <c r="D134" t="s">
        <v>550</v>
      </c>
      <c r="E134">
        <v>4</v>
      </c>
    </row>
    <row r="135" spans="1:5" ht="12.75">
      <c r="A135" s="51">
        <v>44.35</v>
      </c>
      <c r="B135" s="20">
        <v>15</v>
      </c>
      <c r="C135" t="s">
        <v>272</v>
      </c>
      <c r="D135" t="s">
        <v>550</v>
      </c>
      <c r="E135">
        <v>4</v>
      </c>
    </row>
    <row r="136" spans="1:5" ht="12.75">
      <c r="A136" s="51">
        <v>44.39</v>
      </c>
      <c r="B136" s="20">
        <v>1</v>
      </c>
      <c r="C136" t="s">
        <v>273</v>
      </c>
      <c r="D136" t="s">
        <v>550</v>
      </c>
      <c r="E136">
        <v>4</v>
      </c>
    </row>
    <row r="137" spans="1:5" ht="12.75">
      <c r="A137" s="51">
        <v>44.55</v>
      </c>
      <c r="B137" s="20">
        <v>2</v>
      </c>
      <c r="C137" t="s">
        <v>274</v>
      </c>
      <c r="D137" t="s">
        <v>550</v>
      </c>
      <c r="E137">
        <v>4</v>
      </c>
    </row>
    <row r="138" spans="1:5" ht="12.75">
      <c r="A138" s="51">
        <v>44.64</v>
      </c>
      <c r="B138" s="20">
        <v>3</v>
      </c>
      <c r="C138" t="s">
        <v>275</v>
      </c>
      <c r="D138" t="s">
        <v>550</v>
      </c>
      <c r="E138">
        <v>4</v>
      </c>
    </row>
    <row r="139" spans="1:5" ht="12.75">
      <c r="A139" s="51">
        <v>44.69</v>
      </c>
      <c r="B139" s="20">
        <v>4</v>
      </c>
      <c r="C139" t="s">
        <v>276</v>
      </c>
      <c r="D139" t="s">
        <v>550</v>
      </c>
      <c r="E139">
        <v>4</v>
      </c>
    </row>
    <row r="140" spans="1:5" ht="12.75">
      <c r="A140" s="51">
        <v>44.75</v>
      </c>
      <c r="B140" s="20">
        <v>5</v>
      </c>
      <c r="C140" t="s">
        <v>277</v>
      </c>
      <c r="D140" t="s">
        <v>550</v>
      </c>
      <c r="E140">
        <v>4</v>
      </c>
    </row>
    <row r="141" spans="1:5" ht="12.75">
      <c r="A141" s="51">
        <v>44.79</v>
      </c>
      <c r="B141" s="20">
        <v>6</v>
      </c>
      <c r="C141" t="s">
        <v>278</v>
      </c>
      <c r="D141" t="s">
        <v>550</v>
      </c>
      <c r="E141">
        <v>4</v>
      </c>
    </row>
    <row r="142" spans="1:5" ht="12.75">
      <c r="A142" s="51">
        <v>44.89</v>
      </c>
      <c r="B142" s="20">
        <v>7</v>
      </c>
      <c r="C142" t="s">
        <v>279</v>
      </c>
      <c r="D142" t="s">
        <v>550</v>
      </c>
      <c r="E142">
        <v>4</v>
      </c>
    </row>
    <row r="143" spans="1:5" ht="12.75">
      <c r="A143" s="51">
        <v>44.96</v>
      </c>
      <c r="B143" s="20">
        <v>8</v>
      </c>
      <c r="C143" t="s">
        <v>280</v>
      </c>
      <c r="D143" t="s">
        <v>550</v>
      </c>
      <c r="E143">
        <v>4</v>
      </c>
    </row>
    <row r="144" spans="1:5" ht="12.75">
      <c r="A144" s="51">
        <v>45.07</v>
      </c>
      <c r="B144" s="20">
        <v>9</v>
      </c>
      <c r="C144" t="s">
        <v>281</v>
      </c>
      <c r="D144" t="s">
        <v>550</v>
      </c>
      <c r="E144">
        <v>4</v>
      </c>
    </row>
    <row r="145" spans="1:5" ht="12.75">
      <c r="A145" s="51">
        <v>47.5</v>
      </c>
      <c r="B145" s="20">
        <v>1</v>
      </c>
      <c r="C145" t="s">
        <v>282</v>
      </c>
      <c r="D145" t="s">
        <v>550</v>
      </c>
      <c r="E145">
        <v>4</v>
      </c>
    </row>
    <row r="146" spans="1:5" ht="12.75">
      <c r="A146" s="51">
        <v>47.68</v>
      </c>
      <c r="B146" s="20">
        <v>2</v>
      </c>
      <c r="C146" t="s">
        <v>283</v>
      </c>
      <c r="D146" t="s">
        <v>550</v>
      </c>
      <c r="E146">
        <v>4</v>
      </c>
    </row>
    <row r="147" spans="1:5" ht="12.75">
      <c r="A147" s="51">
        <v>47.73</v>
      </c>
      <c r="B147" s="20">
        <v>3</v>
      </c>
      <c r="C147" t="s">
        <v>284</v>
      </c>
      <c r="D147" t="s">
        <v>550</v>
      </c>
      <c r="E147">
        <v>4</v>
      </c>
    </row>
    <row r="148" spans="1:5" ht="12.75">
      <c r="A148" s="51">
        <v>48.23</v>
      </c>
      <c r="B148" s="20">
        <v>4</v>
      </c>
      <c r="C148" t="s">
        <v>285</v>
      </c>
      <c r="D148" t="s">
        <v>550</v>
      </c>
      <c r="E148">
        <v>4</v>
      </c>
    </row>
    <row r="149" spans="1:5" ht="12.75">
      <c r="A149" s="51">
        <v>48.36</v>
      </c>
      <c r="B149" s="20">
        <v>5</v>
      </c>
      <c r="C149" t="s">
        <v>286</v>
      </c>
      <c r="D149" t="s">
        <v>550</v>
      </c>
      <c r="E149">
        <v>4</v>
      </c>
    </row>
    <row r="150" spans="1:5" ht="12.75">
      <c r="A150" s="51">
        <v>48.58</v>
      </c>
      <c r="B150" s="20">
        <v>6</v>
      </c>
      <c r="C150" t="s">
        <v>287</v>
      </c>
      <c r="D150" t="s">
        <v>550</v>
      </c>
      <c r="E150">
        <v>4</v>
      </c>
    </row>
    <row r="151" spans="1:5" ht="12.75">
      <c r="A151" s="51">
        <v>48.78</v>
      </c>
      <c r="B151" s="20">
        <v>7</v>
      </c>
      <c r="C151" t="s">
        <v>288</v>
      </c>
      <c r="D151" t="s">
        <v>550</v>
      </c>
      <c r="E151">
        <v>4</v>
      </c>
    </row>
    <row r="152" spans="1:5" ht="12.75">
      <c r="A152" s="51">
        <v>48.96</v>
      </c>
      <c r="B152" s="20">
        <v>1</v>
      </c>
      <c r="C152" t="s">
        <v>289</v>
      </c>
      <c r="D152" t="s">
        <v>550</v>
      </c>
      <c r="E152">
        <v>4</v>
      </c>
    </row>
    <row r="153" spans="1:5" ht="12.75">
      <c r="A153" s="51">
        <v>49.14</v>
      </c>
      <c r="B153" s="20">
        <v>2</v>
      </c>
      <c r="C153" t="s">
        <v>290</v>
      </c>
      <c r="D153" t="s">
        <v>550</v>
      </c>
      <c r="E153">
        <v>4</v>
      </c>
    </row>
    <row r="154" spans="1:5" ht="12.75">
      <c r="A154" s="51">
        <v>49.31</v>
      </c>
      <c r="B154" s="20">
        <v>3</v>
      </c>
      <c r="C154" t="s">
        <v>291</v>
      </c>
      <c r="D154" t="s">
        <v>550</v>
      </c>
      <c r="E154">
        <v>4</v>
      </c>
    </row>
    <row r="155" spans="1:5" ht="12.75">
      <c r="A155" s="51">
        <v>49.37</v>
      </c>
      <c r="B155" s="20">
        <v>4</v>
      </c>
      <c r="C155" t="s">
        <v>292</v>
      </c>
      <c r="D155" t="s">
        <v>550</v>
      </c>
      <c r="E155">
        <v>4</v>
      </c>
    </row>
    <row r="156" spans="1:5" ht="12.75">
      <c r="A156" s="51">
        <v>49.56</v>
      </c>
      <c r="B156" s="20">
        <v>5</v>
      </c>
      <c r="C156" t="s">
        <v>293</v>
      </c>
      <c r="D156" t="s">
        <v>550</v>
      </c>
      <c r="E156">
        <v>4</v>
      </c>
    </row>
    <row r="157" spans="1:5" ht="12.75">
      <c r="A157" s="51">
        <v>49.71</v>
      </c>
      <c r="B157" s="20">
        <v>6</v>
      </c>
      <c r="C157" t="s">
        <v>294</v>
      </c>
      <c r="D157" t="s">
        <v>550</v>
      </c>
      <c r="E157">
        <v>4</v>
      </c>
    </row>
    <row r="158" spans="1:5" ht="12.75">
      <c r="A158" s="51">
        <v>49.8</v>
      </c>
      <c r="B158" s="20">
        <v>7</v>
      </c>
      <c r="C158" t="s">
        <v>295</v>
      </c>
      <c r="D158" t="s">
        <v>550</v>
      </c>
      <c r="E158">
        <v>4</v>
      </c>
    </row>
    <row r="159" spans="1:5" ht="12.75">
      <c r="A159" s="51">
        <v>49.92</v>
      </c>
      <c r="B159" s="20">
        <v>8</v>
      </c>
      <c r="C159" t="s">
        <v>296</v>
      </c>
      <c r="D159" t="s">
        <v>550</v>
      </c>
      <c r="E159">
        <v>4</v>
      </c>
    </row>
    <row r="160" spans="1:5" ht="12.75">
      <c r="A160" s="51">
        <v>49.95</v>
      </c>
      <c r="B160" s="20">
        <v>9</v>
      </c>
      <c r="C160" t="s">
        <v>297</v>
      </c>
      <c r="D160" t="s">
        <v>550</v>
      </c>
      <c r="E160">
        <v>4</v>
      </c>
    </row>
    <row r="161" spans="1:5" ht="12.75">
      <c r="A161" s="51">
        <v>50.11</v>
      </c>
      <c r="B161" s="20">
        <v>10</v>
      </c>
      <c r="C161" t="s">
        <v>298</v>
      </c>
      <c r="D161" t="s">
        <v>550</v>
      </c>
      <c r="E161">
        <v>4</v>
      </c>
    </row>
    <row r="162" spans="1:5" ht="12.75">
      <c r="A162" s="51">
        <v>50.25</v>
      </c>
      <c r="B162" s="20">
        <v>11</v>
      </c>
      <c r="C162" t="s">
        <v>299</v>
      </c>
      <c r="D162" t="s">
        <v>550</v>
      </c>
      <c r="E162">
        <v>4</v>
      </c>
    </row>
    <row r="163" spans="1:5" ht="12.75">
      <c r="A163" s="51">
        <v>50.38</v>
      </c>
      <c r="B163" s="20">
        <v>1</v>
      </c>
      <c r="C163" t="s">
        <v>300</v>
      </c>
      <c r="D163" t="s">
        <v>550</v>
      </c>
      <c r="E163">
        <v>4</v>
      </c>
    </row>
    <row r="164" spans="1:5" ht="12.75">
      <c r="A164" s="51">
        <v>50.44</v>
      </c>
      <c r="B164" s="20">
        <v>3</v>
      </c>
      <c r="C164" t="s">
        <v>301</v>
      </c>
      <c r="D164" t="s">
        <v>550</v>
      </c>
      <c r="E164">
        <v>4</v>
      </c>
    </row>
    <row r="165" spans="1:5" ht="12.75">
      <c r="A165" s="51">
        <v>50.51</v>
      </c>
      <c r="B165" s="20">
        <v>2</v>
      </c>
      <c r="C165" t="s">
        <v>302</v>
      </c>
      <c r="D165" t="s">
        <v>550</v>
      </c>
      <c r="E165">
        <v>4</v>
      </c>
    </row>
    <row r="166" spans="1:5" ht="12.75">
      <c r="A166" s="51">
        <v>52.5</v>
      </c>
      <c r="B166" s="20">
        <v>1</v>
      </c>
      <c r="C166" t="s">
        <v>303</v>
      </c>
      <c r="D166" t="s">
        <v>550</v>
      </c>
      <c r="E166">
        <v>4</v>
      </c>
    </row>
    <row r="167" spans="1:5" ht="12.75">
      <c r="A167" s="51">
        <v>52.6</v>
      </c>
      <c r="B167" s="20">
        <v>2</v>
      </c>
      <c r="C167" t="s">
        <v>304</v>
      </c>
      <c r="D167" t="s">
        <v>550</v>
      </c>
      <c r="E167">
        <v>4</v>
      </c>
    </row>
    <row r="168" spans="1:5" ht="12.75">
      <c r="A168" s="51">
        <v>52.64</v>
      </c>
      <c r="B168" s="20">
        <v>3</v>
      </c>
      <c r="C168" t="s">
        <v>305</v>
      </c>
      <c r="D168" t="s">
        <v>550</v>
      </c>
      <c r="E168">
        <v>4</v>
      </c>
    </row>
    <row r="169" spans="1:5" ht="12.75">
      <c r="A169" s="51">
        <v>52.74</v>
      </c>
      <c r="B169" s="20">
        <v>4</v>
      </c>
      <c r="C169" t="s">
        <v>306</v>
      </c>
      <c r="D169" t="s">
        <v>550</v>
      </c>
      <c r="E169">
        <v>4</v>
      </c>
    </row>
    <row r="170" spans="1:5" ht="12.75">
      <c r="A170" s="51">
        <v>52.86</v>
      </c>
      <c r="B170" s="20">
        <v>5</v>
      </c>
      <c r="C170" t="s">
        <v>307</v>
      </c>
      <c r="D170" t="s">
        <v>550</v>
      </c>
      <c r="E170">
        <v>4</v>
      </c>
    </row>
    <row r="171" spans="1:5" ht="12.75">
      <c r="A171" s="51">
        <v>53.05</v>
      </c>
      <c r="B171" s="20">
        <v>6</v>
      </c>
      <c r="C171" t="s">
        <v>308</v>
      </c>
      <c r="D171" t="s">
        <v>550</v>
      </c>
      <c r="E171">
        <v>4</v>
      </c>
    </row>
    <row r="172" spans="1:5" ht="12.75">
      <c r="A172" s="51">
        <v>53.08</v>
      </c>
      <c r="B172" s="20">
        <v>7</v>
      </c>
      <c r="C172" t="s">
        <v>309</v>
      </c>
      <c r="D172" t="s">
        <v>550</v>
      </c>
      <c r="E172">
        <v>4</v>
      </c>
    </row>
    <row r="173" spans="1:5" ht="12.75">
      <c r="A173" s="51">
        <v>53.19</v>
      </c>
      <c r="B173" s="20">
        <v>8</v>
      </c>
      <c r="C173" t="s">
        <v>310</v>
      </c>
      <c r="D173" t="s">
        <v>550</v>
      </c>
      <c r="E173">
        <v>4</v>
      </c>
    </row>
    <row r="174" spans="1:5" ht="12.75">
      <c r="A174" s="51">
        <v>53.22</v>
      </c>
      <c r="B174" s="20">
        <v>9</v>
      </c>
      <c r="C174" t="s">
        <v>311</v>
      </c>
      <c r="D174" t="s">
        <v>550</v>
      </c>
      <c r="E174">
        <v>4</v>
      </c>
    </row>
    <row r="175" spans="1:5" ht="12.75">
      <c r="A175" s="51">
        <v>53.31</v>
      </c>
      <c r="B175" s="20">
        <v>10</v>
      </c>
      <c r="C175" t="s">
        <v>312</v>
      </c>
      <c r="D175" t="s">
        <v>550</v>
      </c>
      <c r="E175">
        <v>4</v>
      </c>
    </row>
    <row r="176" spans="1:5" ht="12.75">
      <c r="A176" s="51">
        <v>53.36</v>
      </c>
      <c r="B176" s="20">
        <v>11</v>
      </c>
      <c r="C176" t="s">
        <v>313</v>
      </c>
      <c r="D176" t="s">
        <v>550</v>
      </c>
      <c r="E176">
        <v>4</v>
      </c>
    </row>
    <row r="177" spans="1:5" ht="12.75">
      <c r="A177" s="51">
        <v>53.42</v>
      </c>
      <c r="B177" s="20">
        <v>12</v>
      </c>
      <c r="C177" t="s">
        <v>314</v>
      </c>
      <c r="D177" t="s">
        <v>550</v>
      </c>
      <c r="E177">
        <v>4</v>
      </c>
    </row>
    <row r="178" spans="1:5" ht="12.75">
      <c r="A178" s="51">
        <v>53.5</v>
      </c>
      <c r="B178" s="20">
        <v>13</v>
      </c>
      <c r="C178" t="s">
        <v>315</v>
      </c>
      <c r="D178" t="s">
        <v>430</v>
      </c>
      <c r="E178">
        <v>4</v>
      </c>
    </row>
    <row r="179" spans="1:5" ht="12.75">
      <c r="A179" s="51">
        <v>53.61</v>
      </c>
      <c r="B179" s="20">
        <v>14</v>
      </c>
      <c r="C179" t="s">
        <v>316</v>
      </c>
      <c r="D179" t="s">
        <v>430</v>
      </c>
      <c r="E179">
        <v>4</v>
      </c>
    </row>
    <row r="180" spans="1:5" ht="12.75">
      <c r="A180" s="51">
        <v>53.71</v>
      </c>
      <c r="B180" s="20">
        <v>15</v>
      </c>
      <c r="C180" t="s">
        <v>317</v>
      </c>
      <c r="D180" t="s">
        <v>318</v>
      </c>
      <c r="E180">
        <v>0</v>
      </c>
    </row>
    <row r="181" spans="1:5" ht="12.75">
      <c r="A181" s="51">
        <v>53.74</v>
      </c>
      <c r="B181" s="20">
        <v>16</v>
      </c>
      <c r="C181" t="s">
        <v>319</v>
      </c>
      <c r="D181" t="s">
        <v>550</v>
      </c>
      <c r="E181">
        <v>4</v>
      </c>
    </row>
    <row r="182" spans="1:5" ht="12.75">
      <c r="A182" s="51">
        <v>53.87</v>
      </c>
      <c r="B182" s="20">
        <v>1</v>
      </c>
      <c r="C182" t="s">
        <v>320</v>
      </c>
      <c r="D182" t="s">
        <v>550</v>
      </c>
      <c r="E182">
        <v>4</v>
      </c>
    </row>
    <row r="183" spans="1:5" ht="12.75">
      <c r="A183" s="51">
        <v>53.94</v>
      </c>
      <c r="B183" s="20">
        <v>2</v>
      </c>
      <c r="C183" t="s">
        <v>321</v>
      </c>
      <c r="D183" t="s">
        <v>550</v>
      </c>
      <c r="E183">
        <v>4</v>
      </c>
    </row>
    <row r="184" spans="1:5" ht="12.75">
      <c r="A184" s="51">
        <v>54.12</v>
      </c>
      <c r="B184" s="20">
        <v>3</v>
      </c>
      <c r="C184" t="s">
        <v>322</v>
      </c>
      <c r="D184" t="s">
        <v>550</v>
      </c>
      <c r="E184">
        <v>4</v>
      </c>
    </row>
    <row r="185" spans="1:5" ht="12.75">
      <c r="A185" s="51">
        <v>57</v>
      </c>
      <c r="B185" s="20">
        <v>1</v>
      </c>
      <c r="C185" t="s">
        <v>323</v>
      </c>
      <c r="D185" t="s">
        <v>550</v>
      </c>
      <c r="E185">
        <v>4</v>
      </c>
    </row>
    <row r="186" spans="1:5" ht="12.75">
      <c r="A186" s="51">
        <v>57.2</v>
      </c>
      <c r="B186" s="20">
        <v>2</v>
      </c>
      <c r="C186" t="s">
        <v>324</v>
      </c>
      <c r="D186" t="s">
        <v>550</v>
      </c>
      <c r="E186">
        <v>4</v>
      </c>
    </row>
    <row r="187" spans="1:5" ht="12.75">
      <c r="A187" s="51">
        <v>57.29</v>
      </c>
      <c r="B187" s="20">
        <v>3</v>
      </c>
      <c r="C187" t="s">
        <v>325</v>
      </c>
      <c r="D187" t="s">
        <v>550</v>
      </c>
      <c r="E187">
        <v>4</v>
      </c>
    </row>
    <row r="188" spans="1:5" ht="12.75">
      <c r="A188" s="51">
        <v>57.58</v>
      </c>
      <c r="B188" s="20">
        <v>4</v>
      </c>
      <c r="C188" t="s">
        <v>326</v>
      </c>
      <c r="D188" t="s">
        <v>550</v>
      </c>
      <c r="E188">
        <v>4</v>
      </c>
    </row>
    <row r="189" spans="1:5" ht="12.75">
      <c r="A189" s="51">
        <v>57.62</v>
      </c>
      <c r="B189" s="20">
        <v>5</v>
      </c>
      <c r="C189" t="s">
        <v>327</v>
      </c>
      <c r="D189" t="s">
        <v>550</v>
      </c>
      <c r="E189">
        <v>4</v>
      </c>
    </row>
    <row r="190" spans="1:5" ht="12.75">
      <c r="A190" s="51">
        <v>57.68</v>
      </c>
      <c r="B190" s="20">
        <v>6</v>
      </c>
      <c r="C190" t="s">
        <v>328</v>
      </c>
      <c r="D190" t="s">
        <v>550</v>
      </c>
      <c r="E190">
        <v>4</v>
      </c>
    </row>
    <row r="191" spans="1:5" ht="12.75">
      <c r="A191" s="51">
        <v>57.78</v>
      </c>
      <c r="B191" s="20">
        <v>7</v>
      </c>
      <c r="C191" t="s">
        <v>329</v>
      </c>
      <c r="D191" t="s">
        <v>550</v>
      </c>
      <c r="E191">
        <v>4</v>
      </c>
    </row>
    <row r="192" spans="1:5" ht="12.75">
      <c r="A192" s="51">
        <v>57.86</v>
      </c>
      <c r="B192" s="20">
        <v>8</v>
      </c>
      <c r="C192" t="s">
        <v>330</v>
      </c>
      <c r="D192" t="s">
        <v>564</v>
      </c>
      <c r="E192">
        <v>7</v>
      </c>
    </row>
    <row r="193" spans="1:5" ht="12.75">
      <c r="A193" s="51">
        <v>58.04</v>
      </c>
      <c r="B193" s="20">
        <v>9</v>
      </c>
      <c r="C193" t="s">
        <v>331</v>
      </c>
      <c r="D193" t="s">
        <v>564</v>
      </c>
      <c r="E193">
        <v>7</v>
      </c>
    </row>
    <row r="194" spans="1:5" ht="12.75">
      <c r="A194" s="51">
        <v>58.32</v>
      </c>
      <c r="B194" s="20">
        <v>1</v>
      </c>
      <c r="C194" t="s">
        <v>332</v>
      </c>
      <c r="D194" t="s">
        <v>564</v>
      </c>
      <c r="E194">
        <v>7</v>
      </c>
    </row>
    <row r="195" spans="1:5" ht="12.75">
      <c r="A195" s="51">
        <v>58.83</v>
      </c>
      <c r="B195" s="20">
        <v>2</v>
      </c>
      <c r="C195" t="s">
        <v>333</v>
      </c>
      <c r="D195" t="s">
        <v>564</v>
      </c>
      <c r="E195">
        <v>7</v>
      </c>
    </row>
    <row r="196" spans="1:5" ht="12.75">
      <c r="A196" s="51">
        <v>58.92</v>
      </c>
      <c r="B196" s="20">
        <v>3</v>
      </c>
      <c r="C196" t="s">
        <v>334</v>
      </c>
      <c r="D196" t="s">
        <v>564</v>
      </c>
      <c r="E196">
        <v>7</v>
      </c>
    </row>
    <row r="197" spans="1:5" ht="12.75">
      <c r="A197" s="51">
        <v>58.98</v>
      </c>
      <c r="B197" s="20">
        <v>4</v>
      </c>
      <c r="C197" t="s">
        <v>335</v>
      </c>
      <c r="D197" t="s">
        <v>564</v>
      </c>
      <c r="E197">
        <v>7</v>
      </c>
    </row>
    <row r="198" spans="1:5" ht="12.75">
      <c r="A198" s="51">
        <v>59.03</v>
      </c>
      <c r="B198" s="20">
        <v>5</v>
      </c>
      <c r="C198" t="s">
        <v>336</v>
      </c>
      <c r="D198" t="s">
        <v>564</v>
      </c>
      <c r="E198">
        <v>7</v>
      </c>
    </row>
    <row r="199" spans="1:5" ht="12.75">
      <c r="A199" s="51">
        <v>59.12</v>
      </c>
      <c r="B199" s="20">
        <v>6</v>
      </c>
      <c r="C199" t="s">
        <v>337</v>
      </c>
      <c r="D199" t="s">
        <v>564</v>
      </c>
      <c r="E199">
        <v>7</v>
      </c>
    </row>
    <row r="200" spans="1:5" ht="12.75">
      <c r="A200" s="51">
        <v>59.17</v>
      </c>
      <c r="B200" s="20">
        <v>7</v>
      </c>
      <c r="C200" t="s">
        <v>338</v>
      </c>
      <c r="D200" t="s">
        <v>564</v>
      </c>
      <c r="E200">
        <v>7</v>
      </c>
    </row>
    <row r="201" spans="1:5" ht="12.75">
      <c r="A201" s="51">
        <v>61.6</v>
      </c>
      <c r="B201" s="20">
        <v>1</v>
      </c>
      <c r="C201" t="s">
        <v>339</v>
      </c>
      <c r="D201" t="s">
        <v>563</v>
      </c>
      <c r="E201">
        <v>2</v>
      </c>
    </row>
    <row r="202" spans="1:5" ht="12.75">
      <c r="A202" s="51">
        <v>61.71</v>
      </c>
      <c r="B202" s="20">
        <v>2</v>
      </c>
      <c r="C202" t="s">
        <v>340</v>
      </c>
      <c r="D202" t="s">
        <v>563</v>
      </c>
      <c r="E202">
        <v>2</v>
      </c>
    </row>
    <row r="203" spans="1:5" ht="12.75">
      <c r="A203" s="51">
        <v>61.84</v>
      </c>
      <c r="B203" s="20">
        <v>3</v>
      </c>
      <c r="C203" t="s">
        <v>341</v>
      </c>
      <c r="D203" t="s">
        <v>563</v>
      </c>
      <c r="E203">
        <v>2</v>
      </c>
    </row>
    <row r="204" spans="1:5" ht="12.75">
      <c r="A204" s="51">
        <v>61.99</v>
      </c>
      <c r="B204" s="20">
        <v>4</v>
      </c>
      <c r="C204" t="s">
        <v>342</v>
      </c>
      <c r="D204" t="s">
        <v>563</v>
      </c>
      <c r="E204">
        <v>2</v>
      </c>
    </row>
    <row r="205" spans="1:5" ht="12.75">
      <c r="A205" s="51">
        <v>62.2</v>
      </c>
      <c r="B205" s="20">
        <v>5</v>
      </c>
      <c r="C205" t="s">
        <v>343</v>
      </c>
      <c r="D205" t="s">
        <v>563</v>
      </c>
      <c r="E205">
        <v>2</v>
      </c>
    </row>
    <row r="206" spans="1:5" ht="12.75">
      <c r="A206" s="51">
        <v>62.31</v>
      </c>
      <c r="B206" s="20">
        <v>6</v>
      </c>
      <c r="C206" t="s">
        <v>344</v>
      </c>
      <c r="D206" t="s">
        <v>549</v>
      </c>
      <c r="E206">
        <v>2</v>
      </c>
    </row>
    <row r="207" spans="1:5" ht="12.75">
      <c r="A207" s="51">
        <v>62.59</v>
      </c>
      <c r="B207" s="20">
        <v>7</v>
      </c>
      <c r="C207" t="s">
        <v>345</v>
      </c>
      <c r="D207" t="s">
        <v>549</v>
      </c>
      <c r="E207">
        <v>2</v>
      </c>
    </row>
    <row r="208" spans="1:5" ht="12.75">
      <c r="A208" s="51">
        <v>62.82</v>
      </c>
      <c r="B208" s="20">
        <v>8</v>
      </c>
      <c r="C208" t="s">
        <v>346</v>
      </c>
      <c r="D208" t="s">
        <v>549</v>
      </c>
      <c r="E208">
        <v>2</v>
      </c>
    </row>
    <row r="209" spans="1:5" ht="12.75">
      <c r="A209" s="51">
        <v>63.04</v>
      </c>
      <c r="B209" s="20">
        <v>1</v>
      </c>
      <c r="C209" t="s">
        <v>347</v>
      </c>
      <c r="D209" t="s">
        <v>549</v>
      </c>
      <c r="E209">
        <v>2</v>
      </c>
    </row>
    <row r="210" spans="1:5" ht="12.75">
      <c r="A210" s="51">
        <v>63.25</v>
      </c>
      <c r="B210" s="20">
        <v>2</v>
      </c>
      <c r="C210" t="s">
        <v>348</v>
      </c>
      <c r="D210" t="s">
        <v>549</v>
      </c>
      <c r="E210">
        <v>2</v>
      </c>
    </row>
    <row r="211" spans="1:5" ht="12.75">
      <c r="A211" s="51">
        <v>63.38</v>
      </c>
      <c r="B211" s="20">
        <v>3</v>
      </c>
      <c r="C211" t="s">
        <v>349</v>
      </c>
      <c r="D211" t="s">
        <v>549</v>
      </c>
      <c r="E211">
        <v>2</v>
      </c>
    </row>
    <row r="212" spans="1:5" ht="12.75">
      <c r="A212" s="51">
        <v>63.48</v>
      </c>
      <c r="B212" s="20">
        <v>4</v>
      </c>
      <c r="C212" t="s">
        <v>350</v>
      </c>
      <c r="D212" t="s">
        <v>549</v>
      </c>
      <c r="E212">
        <v>2</v>
      </c>
    </row>
    <row r="213" spans="1:5" ht="12.75">
      <c r="A213" s="51">
        <v>63.68</v>
      </c>
      <c r="B213" s="20">
        <v>5</v>
      </c>
      <c r="C213" t="s">
        <v>351</v>
      </c>
      <c r="D213" t="s">
        <v>549</v>
      </c>
      <c r="E213">
        <v>2</v>
      </c>
    </row>
    <row r="214" spans="1:5" ht="12.75">
      <c r="A214" s="51">
        <v>63.74</v>
      </c>
      <c r="B214" s="20">
        <v>6</v>
      </c>
      <c r="C214" t="s">
        <v>352</v>
      </c>
      <c r="D214" t="s">
        <v>549</v>
      </c>
      <c r="E214">
        <v>2</v>
      </c>
    </row>
    <row r="215" spans="1:5" ht="12.75">
      <c r="A215" s="51">
        <v>63.78</v>
      </c>
      <c r="B215" s="20">
        <v>7</v>
      </c>
      <c r="C215" t="s">
        <v>353</v>
      </c>
      <c r="D215" t="s">
        <v>549</v>
      </c>
      <c r="E215">
        <v>2</v>
      </c>
    </row>
    <row r="216" spans="1:5" ht="12.75">
      <c r="A216" s="51">
        <v>63.95</v>
      </c>
      <c r="B216" s="20">
        <v>8</v>
      </c>
      <c r="C216" t="s">
        <v>354</v>
      </c>
      <c r="D216" t="s">
        <v>549</v>
      </c>
      <c r="E216">
        <v>2</v>
      </c>
    </row>
    <row r="217" spans="1:5" ht="12.75">
      <c r="A217" s="51">
        <v>64.06</v>
      </c>
      <c r="B217" s="20">
        <v>9</v>
      </c>
      <c r="C217" t="s">
        <v>355</v>
      </c>
      <c r="D217" t="s">
        <v>549</v>
      </c>
      <c r="E217">
        <v>2</v>
      </c>
    </row>
    <row r="218" spans="1:5" ht="12.75">
      <c r="A218" s="51">
        <v>66.1</v>
      </c>
      <c r="B218" s="20">
        <v>1</v>
      </c>
      <c r="C218" t="s">
        <v>356</v>
      </c>
      <c r="D218" t="s">
        <v>549</v>
      </c>
      <c r="E218">
        <v>2</v>
      </c>
    </row>
    <row r="219" spans="1:5" ht="12.75">
      <c r="A219" s="51">
        <v>66.22</v>
      </c>
      <c r="B219" s="20">
        <v>2</v>
      </c>
      <c r="C219" t="s">
        <v>357</v>
      </c>
      <c r="D219" t="s">
        <v>549</v>
      </c>
      <c r="E219">
        <v>2</v>
      </c>
    </row>
    <row r="220" spans="1:5" ht="12.75">
      <c r="A220" s="51">
        <v>66.33</v>
      </c>
      <c r="B220" s="20">
        <v>3</v>
      </c>
      <c r="C220" t="s">
        <v>358</v>
      </c>
      <c r="D220" t="s">
        <v>549</v>
      </c>
      <c r="E220">
        <v>2</v>
      </c>
    </row>
    <row r="221" spans="1:5" ht="12.75">
      <c r="A221" s="51">
        <v>66.49</v>
      </c>
      <c r="B221" s="20">
        <v>4</v>
      </c>
      <c r="C221" t="s">
        <v>359</v>
      </c>
      <c r="D221" t="s">
        <v>549</v>
      </c>
      <c r="E221">
        <v>2</v>
      </c>
    </row>
    <row r="222" spans="1:5" ht="12.75">
      <c r="A222" s="51">
        <v>66.64</v>
      </c>
      <c r="B222" s="20">
        <v>5</v>
      </c>
      <c r="C222" t="s">
        <v>360</v>
      </c>
      <c r="D222" t="s">
        <v>549</v>
      </c>
      <c r="E222">
        <v>2</v>
      </c>
    </row>
    <row r="223" spans="1:5" ht="12.75">
      <c r="A223" s="51">
        <v>66.76</v>
      </c>
      <c r="B223" s="20">
        <v>6</v>
      </c>
      <c r="C223" t="s">
        <v>361</v>
      </c>
      <c r="D223" t="s">
        <v>549</v>
      </c>
      <c r="E223">
        <v>2</v>
      </c>
    </row>
    <row r="224" spans="1:5" ht="12.75">
      <c r="A224" s="51">
        <v>66.82</v>
      </c>
      <c r="B224" s="20">
        <v>7</v>
      </c>
      <c r="C224" t="s">
        <v>362</v>
      </c>
      <c r="D224" t="s">
        <v>549</v>
      </c>
      <c r="E224">
        <v>2</v>
      </c>
    </row>
    <row r="225" spans="1:5" ht="12.75">
      <c r="A225" s="51">
        <v>67.05</v>
      </c>
      <c r="B225" s="20">
        <v>8</v>
      </c>
      <c r="C225" t="s">
        <v>363</v>
      </c>
      <c r="D225" t="s">
        <v>549</v>
      </c>
      <c r="E225">
        <v>2</v>
      </c>
    </row>
    <row r="226" spans="1:5" ht="12.75">
      <c r="A226" s="51">
        <v>67.28</v>
      </c>
      <c r="B226" s="20">
        <v>9</v>
      </c>
      <c r="C226" t="s">
        <v>364</v>
      </c>
      <c r="D226" t="s">
        <v>563</v>
      </c>
      <c r="E226">
        <v>2</v>
      </c>
    </row>
    <row r="227" spans="1:5" ht="12.75">
      <c r="A227" s="51">
        <v>67.46</v>
      </c>
      <c r="B227" s="20">
        <v>10</v>
      </c>
      <c r="C227" t="s">
        <v>365</v>
      </c>
      <c r="D227" t="s">
        <v>563</v>
      </c>
      <c r="E227">
        <v>2</v>
      </c>
    </row>
    <row r="228" spans="1:5" ht="12.75">
      <c r="A228" s="51">
        <v>67.56</v>
      </c>
      <c r="B228" s="20">
        <v>1</v>
      </c>
      <c r="C228" t="s">
        <v>366</v>
      </c>
      <c r="D228" t="s">
        <v>554</v>
      </c>
      <c r="E228">
        <v>1</v>
      </c>
    </row>
    <row r="229" spans="1:5" ht="12.75">
      <c r="A229" s="51">
        <v>67.69</v>
      </c>
      <c r="B229" s="20">
        <v>2</v>
      </c>
      <c r="C229" t="s">
        <v>367</v>
      </c>
      <c r="D229" t="s">
        <v>100</v>
      </c>
      <c r="E229">
        <v>4</v>
      </c>
    </row>
    <row r="230" spans="1:5" ht="12.75">
      <c r="A230" s="51">
        <v>71.1</v>
      </c>
      <c r="B230" s="20">
        <v>1</v>
      </c>
      <c r="C230" t="s">
        <v>101</v>
      </c>
      <c r="D230" t="s">
        <v>558</v>
      </c>
      <c r="E230">
        <v>0</v>
      </c>
    </row>
    <row r="231" spans="1:5" ht="12.75">
      <c r="A231" s="51">
        <v>71.16</v>
      </c>
      <c r="B231" s="20">
        <v>2</v>
      </c>
      <c r="C231" t="s">
        <v>102</v>
      </c>
      <c r="D231" t="s">
        <v>558</v>
      </c>
      <c r="E231">
        <v>0</v>
      </c>
    </row>
    <row r="232" spans="1:5" ht="12.75">
      <c r="A232" s="51">
        <v>71.23</v>
      </c>
      <c r="B232" s="20">
        <v>3</v>
      </c>
      <c r="C232" t="s">
        <v>103</v>
      </c>
      <c r="D232" t="s">
        <v>558</v>
      </c>
      <c r="E232">
        <v>0</v>
      </c>
    </row>
    <row r="233" spans="1:5" ht="12.75">
      <c r="A233" s="51">
        <v>71.27</v>
      </c>
      <c r="B233" s="20">
        <v>4</v>
      </c>
      <c r="C233" t="s">
        <v>104</v>
      </c>
      <c r="D233" t="s">
        <v>558</v>
      </c>
      <c r="E233">
        <v>0</v>
      </c>
    </row>
    <row r="234" spans="1:5" ht="12.75">
      <c r="A234" s="51">
        <v>71.3</v>
      </c>
      <c r="B234" s="20">
        <v>5</v>
      </c>
      <c r="C234" t="s">
        <v>105</v>
      </c>
      <c r="D234" t="s">
        <v>558</v>
      </c>
      <c r="E234">
        <v>0</v>
      </c>
    </row>
    <row r="235" spans="1:5" ht="12.75">
      <c r="A235" s="51">
        <v>71.36</v>
      </c>
      <c r="B235" s="20">
        <v>6</v>
      </c>
      <c r="C235" t="s">
        <v>106</v>
      </c>
      <c r="D235" t="s">
        <v>565</v>
      </c>
      <c r="E235">
        <v>5</v>
      </c>
    </row>
    <row r="236" spans="1:5" ht="12.75">
      <c r="A236" s="51">
        <v>71.6</v>
      </c>
      <c r="B236" s="20">
        <v>7</v>
      </c>
      <c r="C236" t="s">
        <v>107</v>
      </c>
      <c r="D236" t="s">
        <v>565</v>
      </c>
      <c r="E236">
        <v>5</v>
      </c>
    </row>
    <row r="237" spans="1:5" ht="12.75">
      <c r="A237" s="51">
        <v>71.92</v>
      </c>
      <c r="B237" s="20">
        <v>8</v>
      </c>
      <c r="C237" t="s">
        <v>108</v>
      </c>
      <c r="D237" t="s">
        <v>565</v>
      </c>
      <c r="E237">
        <v>5</v>
      </c>
    </row>
    <row r="238" spans="1:5" ht="12.75">
      <c r="A238" s="51">
        <v>72.05</v>
      </c>
      <c r="B238" s="20">
        <v>9</v>
      </c>
      <c r="C238" t="s">
        <v>109</v>
      </c>
      <c r="D238" t="s">
        <v>554</v>
      </c>
      <c r="E238">
        <v>1</v>
      </c>
    </row>
    <row r="239" spans="1:5" ht="12.75">
      <c r="A239" s="51">
        <v>72.13</v>
      </c>
      <c r="B239" s="20">
        <v>10</v>
      </c>
      <c r="C239" t="s">
        <v>110</v>
      </c>
      <c r="D239" t="s">
        <v>554</v>
      </c>
      <c r="E239">
        <v>1</v>
      </c>
    </row>
    <row r="240" spans="1:5" ht="12.75">
      <c r="A240" s="51">
        <v>72.24</v>
      </c>
      <c r="B240" s="20">
        <v>11</v>
      </c>
      <c r="C240" t="s">
        <v>111</v>
      </c>
      <c r="D240" t="s">
        <v>554</v>
      </c>
      <c r="E240">
        <v>1</v>
      </c>
    </row>
    <row r="241" spans="1:5" ht="12.75">
      <c r="A241" s="51">
        <v>72.27</v>
      </c>
      <c r="B241" s="20">
        <v>12</v>
      </c>
      <c r="C241" t="s">
        <v>112</v>
      </c>
      <c r="D241" t="s">
        <v>551</v>
      </c>
      <c r="E241">
        <v>6</v>
      </c>
    </row>
    <row r="242" spans="1:5" ht="12.75">
      <c r="A242" s="51">
        <v>72.33</v>
      </c>
      <c r="B242" s="20">
        <v>13</v>
      </c>
      <c r="C242" t="s">
        <v>113</v>
      </c>
      <c r="D242" t="s">
        <v>551</v>
      </c>
      <c r="E242">
        <v>6</v>
      </c>
    </row>
    <row r="243" spans="1:5" ht="12.75">
      <c r="A243" s="51">
        <v>72.41</v>
      </c>
      <c r="B243" s="20">
        <v>14</v>
      </c>
      <c r="C243" t="s">
        <v>114</v>
      </c>
      <c r="D243" t="s">
        <v>551</v>
      </c>
      <c r="E243">
        <v>6</v>
      </c>
    </row>
    <row r="244" spans="1:5" ht="12.75">
      <c r="A244" s="51">
        <v>72.54</v>
      </c>
      <c r="B244" s="20">
        <v>15</v>
      </c>
      <c r="C244" t="s">
        <v>115</v>
      </c>
      <c r="D244" t="s">
        <v>548</v>
      </c>
      <c r="E244">
        <v>1</v>
      </c>
    </row>
    <row r="245" spans="1:5" ht="12.75">
      <c r="A245" s="51">
        <v>72.6</v>
      </c>
      <c r="B245" s="20">
        <v>1</v>
      </c>
      <c r="C245" t="s">
        <v>116</v>
      </c>
      <c r="D245" t="s">
        <v>548</v>
      </c>
      <c r="E245">
        <v>1</v>
      </c>
    </row>
    <row r="246" spans="1:5" ht="12.75">
      <c r="A246" s="51">
        <v>72.64</v>
      </c>
      <c r="B246" s="20">
        <v>2</v>
      </c>
      <c r="C246" t="s">
        <v>117</v>
      </c>
      <c r="D246" t="s">
        <v>550</v>
      </c>
      <c r="E246">
        <v>4</v>
      </c>
    </row>
    <row r="247" spans="1:5" ht="12.75">
      <c r="A247" s="51">
        <v>72.67</v>
      </c>
      <c r="B247" s="20">
        <v>3</v>
      </c>
      <c r="C247" t="s">
        <v>118</v>
      </c>
      <c r="D247" t="s">
        <v>550</v>
      </c>
      <c r="E247">
        <v>4</v>
      </c>
    </row>
    <row r="248" spans="1:5" ht="12.75">
      <c r="A248" s="51">
        <v>72.74</v>
      </c>
      <c r="B248" s="20">
        <v>4</v>
      </c>
      <c r="C248" t="s">
        <v>119</v>
      </c>
      <c r="D248" t="s">
        <v>120</v>
      </c>
      <c r="E248">
        <v>5</v>
      </c>
    </row>
    <row r="249" spans="1:5" ht="12.75">
      <c r="A249" s="51">
        <v>72.78</v>
      </c>
      <c r="B249" s="20">
        <v>5</v>
      </c>
      <c r="C249" t="s">
        <v>121</v>
      </c>
      <c r="D249" t="s">
        <v>120</v>
      </c>
      <c r="E249">
        <v>5</v>
      </c>
    </row>
    <row r="250" spans="1:5" ht="12.75">
      <c r="A250" s="51">
        <v>72.83</v>
      </c>
      <c r="B250" s="20">
        <v>6</v>
      </c>
      <c r="C250" t="s">
        <v>122</v>
      </c>
      <c r="D250" t="s">
        <v>120</v>
      </c>
      <c r="E250">
        <v>5</v>
      </c>
    </row>
    <row r="251" spans="1:5" ht="12.75">
      <c r="A251" s="51">
        <v>72.92</v>
      </c>
      <c r="B251" s="20">
        <v>7</v>
      </c>
      <c r="C251" t="s">
        <v>123</v>
      </c>
      <c r="D251" t="s">
        <v>120</v>
      </c>
      <c r="E251">
        <v>5</v>
      </c>
    </row>
    <row r="252" spans="1:5" ht="12.75">
      <c r="A252" s="51">
        <v>72.96</v>
      </c>
      <c r="B252" s="20">
        <v>8</v>
      </c>
      <c r="C252" t="s">
        <v>124</v>
      </c>
      <c r="D252" t="s">
        <v>120</v>
      </c>
      <c r="E252">
        <v>5</v>
      </c>
    </row>
    <row r="253" spans="1:5" ht="12.75">
      <c r="A253" s="51">
        <v>73.01</v>
      </c>
      <c r="B253" s="20">
        <v>9</v>
      </c>
      <c r="C253" t="s">
        <v>125</v>
      </c>
      <c r="D253" t="s">
        <v>120</v>
      </c>
      <c r="E253">
        <v>5</v>
      </c>
    </row>
    <row r="254" spans="1:5" ht="12.75">
      <c r="A254" s="51">
        <v>75.6</v>
      </c>
      <c r="B254" s="20">
        <v>1</v>
      </c>
      <c r="C254" t="s">
        <v>126</v>
      </c>
      <c r="D254" t="s">
        <v>120</v>
      </c>
      <c r="E254">
        <v>5</v>
      </c>
    </row>
    <row r="255" spans="1:5" ht="12.75">
      <c r="A255" s="51">
        <v>75.69</v>
      </c>
      <c r="B255" s="20">
        <v>2</v>
      </c>
      <c r="C255" t="s">
        <v>127</v>
      </c>
      <c r="D255" t="s">
        <v>549</v>
      </c>
      <c r="E255">
        <v>2</v>
      </c>
    </row>
    <row r="256" spans="1:5" ht="12.75">
      <c r="A256" s="51">
        <v>75.75</v>
      </c>
      <c r="B256" s="20">
        <v>3</v>
      </c>
      <c r="C256" t="s">
        <v>128</v>
      </c>
      <c r="D256" t="s">
        <v>129</v>
      </c>
      <c r="E256">
        <v>4</v>
      </c>
    </row>
    <row r="257" spans="1:5" ht="12.75">
      <c r="A257" s="51">
        <v>75.93</v>
      </c>
      <c r="B257" s="20">
        <v>4</v>
      </c>
      <c r="C257" t="s">
        <v>130</v>
      </c>
      <c r="D257" t="s">
        <v>129</v>
      </c>
      <c r="E257">
        <v>4</v>
      </c>
    </row>
    <row r="258" spans="1:5" ht="12.75">
      <c r="A258" s="51">
        <v>75.97</v>
      </c>
      <c r="B258" s="20">
        <v>5</v>
      </c>
      <c r="C258" t="s">
        <v>131</v>
      </c>
      <c r="D258" t="s">
        <v>129</v>
      </c>
      <c r="E258">
        <v>4</v>
      </c>
    </row>
    <row r="259" spans="1:5" ht="12.75">
      <c r="A259" s="51">
        <v>76.05</v>
      </c>
      <c r="B259" s="20">
        <v>6</v>
      </c>
      <c r="C259" t="s">
        <v>132</v>
      </c>
      <c r="D259" t="s">
        <v>129</v>
      </c>
      <c r="E259">
        <v>4</v>
      </c>
    </row>
    <row r="260" spans="1:5" ht="12.75">
      <c r="A260" s="51">
        <v>76.13</v>
      </c>
      <c r="B260" s="20">
        <v>7</v>
      </c>
      <c r="C260" t="s">
        <v>133</v>
      </c>
      <c r="D260" t="s">
        <v>129</v>
      </c>
      <c r="E260">
        <v>4</v>
      </c>
    </row>
    <row r="261" spans="1:5" ht="12.75">
      <c r="A261" s="51">
        <v>76.25</v>
      </c>
      <c r="B261" s="20">
        <v>8</v>
      </c>
      <c r="C261" t="s">
        <v>134</v>
      </c>
      <c r="D261" t="s">
        <v>129</v>
      </c>
      <c r="E261">
        <v>4</v>
      </c>
    </row>
    <row r="262" spans="1:5" ht="12.75">
      <c r="A262" s="51">
        <v>76.32</v>
      </c>
      <c r="B262" s="20">
        <v>9</v>
      </c>
      <c r="C262" t="s">
        <v>135</v>
      </c>
      <c r="D262" t="s">
        <v>129</v>
      </c>
      <c r="E262">
        <v>4</v>
      </c>
    </row>
    <row r="263" spans="1:5" ht="12.75">
      <c r="A263" s="51">
        <v>76.39</v>
      </c>
      <c r="B263" s="20">
        <v>10</v>
      </c>
      <c r="C263" t="s">
        <v>136</v>
      </c>
      <c r="D263" t="s">
        <v>129</v>
      </c>
      <c r="E263">
        <v>4</v>
      </c>
    </row>
    <row r="264" spans="1:5" ht="12.75">
      <c r="A264" s="51">
        <v>76.49</v>
      </c>
      <c r="B264" s="20">
        <v>11</v>
      </c>
      <c r="C264" t="s">
        <v>137</v>
      </c>
      <c r="D264" t="s">
        <v>129</v>
      </c>
      <c r="E264">
        <v>4</v>
      </c>
    </row>
    <row r="265" spans="1:5" ht="12.75">
      <c r="A265" s="51">
        <v>76.52</v>
      </c>
      <c r="B265" s="20">
        <v>12</v>
      </c>
      <c r="C265" t="s">
        <v>138</v>
      </c>
      <c r="D265" t="s">
        <v>129</v>
      </c>
      <c r="E265">
        <v>4</v>
      </c>
    </row>
    <row r="266" spans="1:5" ht="12.75">
      <c r="A266" s="51">
        <v>76.57</v>
      </c>
      <c r="B266" s="20">
        <v>13</v>
      </c>
      <c r="C266" t="s">
        <v>139</v>
      </c>
      <c r="D266" t="s">
        <v>129</v>
      </c>
      <c r="E266">
        <v>4</v>
      </c>
    </row>
    <row r="267" spans="1:5" ht="12.75">
      <c r="A267" s="51">
        <v>76.67</v>
      </c>
      <c r="B267" s="20">
        <v>14</v>
      </c>
      <c r="C267" t="s">
        <v>140</v>
      </c>
      <c r="D267" t="s">
        <v>129</v>
      </c>
      <c r="E267">
        <v>4</v>
      </c>
    </row>
    <row r="268" spans="1:5" ht="12.75">
      <c r="A268" s="51">
        <v>76.75</v>
      </c>
      <c r="B268" s="20">
        <v>15</v>
      </c>
      <c r="C268" t="s">
        <v>141</v>
      </c>
      <c r="D268" t="s">
        <v>129</v>
      </c>
      <c r="E268">
        <v>4</v>
      </c>
    </row>
    <row r="269" spans="1:5" ht="12.75">
      <c r="A269" s="51">
        <v>76.79</v>
      </c>
      <c r="B269" s="20">
        <v>16</v>
      </c>
      <c r="C269" t="s">
        <v>142</v>
      </c>
      <c r="D269" t="s">
        <v>129</v>
      </c>
      <c r="E269">
        <v>4</v>
      </c>
    </row>
    <row r="270" spans="1:5" ht="12.75">
      <c r="A270" s="51">
        <v>76.88</v>
      </c>
      <c r="B270" s="20">
        <v>1</v>
      </c>
      <c r="C270" t="s">
        <v>143</v>
      </c>
      <c r="D270" t="s">
        <v>129</v>
      </c>
      <c r="E270">
        <v>4</v>
      </c>
    </row>
    <row r="271" spans="1:5" ht="12.75">
      <c r="A271" s="51">
        <v>77.15</v>
      </c>
      <c r="B271" s="20">
        <v>2</v>
      </c>
      <c r="C271" t="s">
        <v>144</v>
      </c>
      <c r="D271" t="s">
        <v>129</v>
      </c>
      <c r="E271">
        <v>4</v>
      </c>
    </row>
    <row r="272" spans="1:5" ht="12.75">
      <c r="A272" s="51">
        <v>77.25</v>
      </c>
      <c r="B272" s="20">
        <v>3</v>
      </c>
      <c r="C272" t="s">
        <v>145</v>
      </c>
      <c r="D272" t="s">
        <v>129</v>
      </c>
      <c r="E272">
        <v>4</v>
      </c>
    </row>
    <row r="273" spans="1:5" ht="12.75">
      <c r="A273" s="51">
        <v>77.32</v>
      </c>
      <c r="B273" s="20">
        <v>4</v>
      </c>
      <c r="C273" t="s">
        <v>146</v>
      </c>
      <c r="D273" t="s">
        <v>129</v>
      </c>
      <c r="E273">
        <v>4</v>
      </c>
    </row>
    <row r="274" spans="1:5" ht="12.75">
      <c r="A274" s="51">
        <v>77.37</v>
      </c>
      <c r="B274" s="20">
        <v>5</v>
      </c>
      <c r="C274" t="s">
        <v>147</v>
      </c>
      <c r="D274" t="s">
        <v>129</v>
      </c>
      <c r="E274">
        <v>4</v>
      </c>
    </row>
    <row r="275" spans="1:5" ht="12.75">
      <c r="A275" s="51">
        <v>77.55</v>
      </c>
      <c r="B275" s="20">
        <v>6</v>
      </c>
      <c r="C275" t="s">
        <v>148</v>
      </c>
      <c r="D275" t="s">
        <v>129</v>
      </c>
      <c r="E275">
        <v>4</v>
      </c>
    </row>
    <row r="276" spans="1:5" ht="12.75">
      <c r="A276" s="51">
        <v>77.73</v>
      </c>
      <c r="B276" s="20">
        <v>7</v>
      </c>
      <c r="C276" t="s">
        <v>149</v>
      </c>
      <c r="D276" t="s">
        <v>129</v>
      </c>
      <c r="E276">
        <v>4</v>
      </c>
    </row>
    <row r="277" spans="1:5" ht="12.75">
      <c r="A277" s="51">
        <v>77.81</v>
      </c>
      <c r="B277" s="20">
        <v>8</v>
      </c>
      <c r="C277" t="s">
        <v>150</v>
      </c>
      <c r="D277" t="s">
        <v>129</v>
      </c>
      <c r="E277">
        <v>4</v>
      </c>
    </row>
    <row r="278" spans="1:5" ht="12.75">
      <c r="A278" s="51">
        <v>77.86</v>
      </c>
      <c r="B278" s="20">
        <v>9</v>
      </c>
      <c r="C278" t="s">
        <v>151</v>
      </c>
      <c r="D278" t="s">
        <v>129</v>
      </c>
      <c r="E278">
        <v>4</v>
      </c>
    </row>
    <row r="279" spans="1:5" ht="12.75">
      <c r="A279" s="51">
        <v>80.3</v>
      </c>
      <c r="B279" s="20">
        <v>1</v>
      </c>
      <c r="C279" t="s">
        <v>152</v>
      </c>
      <c r="D279" t="s">
        <v>129</v>
      </c>
      <c r="E279">
        <v>4</v>
      </c>
    </row>
    <row r="280" spans="1:5" ht="12.75">
      <c r="A280" s="51">
        <v>80.38</v>
      </c>
      <c r="B280" s="20">
        <v>2</v>
      </c>
      <c r="C280" t="s">
        <v>153</v>
      </c>
      <c r="D280" t="s">
        <v>129</v>
      </c>
      <c r="E280">
        <v>4</v>
      </c>
    </row>
    <row r="281" spans="1:5" ht="12.75">
      <c r="A281" s="51">
        <v>80.44</v>
      </c>
      <c r="B281" s="20">
        <v>3</v>
      </c>
      <c r="C281" t="s">
        <v>154</v>
      </c>
      <c r="D281" t="s">
        <v>129</v>
      </c>
      <c r="E281">
        <v>4</v>
      </c>
    </row>
    <row r="282" spans="1:5" ht="12.75">
      <c r="A282" s="51">
        <v>80.53</v>
      </c>
      <c r="B282" s="20">
        <v>4</v>
      </c>
      <c r="C282" t="s">
        <v>155</v>
      </c>
      <c r="D282" t="s">
        <v>156</v>
      </c>
      <c r="E282">
        <v>5</v>
      </c>
    </row>
    <row r="283" spans="1:5" ht="12.75">
      <c r="A283" s="51">
        <v>80.59</v>
      </c>
      <c r="B283" s="20">
        <v>5</v>
      </c>
      <c r="C283" t="s">
        <v>157</v>
      </c>
      <c r="D283" t="s">
        <v>566</v>
      </c>
      <c r="E283">
        <v>1</v>
      </c>
    </row>
    <row r="284" spans="1:5" ht="12.75">
      <c r="A284" s="51">
        <v>80.63</v>
      </c>
      <c r="B284" s="20">
        <v>6</v>
      </c>
      <c r="C284" t="s">
        <v>158</v>
      </c>
      <c r="D284" t="s">
        <v>159</v>
      </c>
      <c r="E284">
        <v>5</v>
      </c>
    </row>
    <row r="285" spans="1:5" ht="12.75">
      <c r="A285" s="51">
        <v>80.77</v>
      </c>
      <c r="B285" s="20">
        <v>7</v>
      </c>
      <c r="C285" t="s">
        <v>160</v>
      </c>
      <c r="D285" t="s">
        <v>159</v>
      </c>
      <c r="E285">
        <v>5</v>
      </c>
    </row>
    <row r="286" spans="1:5" ht="12.75">
      <c r="A286" s="51">
        <v>80.82</v>
      </c>
      <c r="B286" s="20">
        <v>8</v>
      </c>
      <c r="C286" t="s">
        <v>161</v>
      </c>
      <c r="D286" t="s">
        <v>159</v>
      </c>
      <c r="E286">
        <v>5</v>
      </c>
    </row>
    <row r="287" spans="1:5" ht="12.75">
      <c r="A287" s="51">
        <v>80.92</v>
      </c>
      <c r="B287" s="20">
        <v>9</v>
      </c>
      <c r="C287" t="s">
        <v>162</v>
      </c>
      <c r="D287" t="s">
        <v>159</v>
      </c>
      <c r="E287">
        <v>5</v>
      </c>
    </row>
    <row r="288" spans="1:5" ht="12.75">
      <c r="A288" s="51">
        <v>80.95</v>
      </c>
      <c r="B288" s="20">
        <v>10</v>
      </c>
      <c r="C288" t="s">
        <v>163</v>
      </c>
      <c r="D288" t="s">
        <v>159</v>
      </c>
      <c r="E288">
        <v>5</v>
      </c>
    </row>
    <row r="289" spans="1:5" ht="12.75">
      <c r="A289" s="51">
        <v>81.04</v>
      </c>
      <c r="B289" s="20">
        <v>11</v>
      </c>
      <c r="C289" t="s">
        <v>164</v>
      </c>
      <c r="D289" t="s">
        <v>159</v>
      </c>
      <c r="E289">
        <v>5</v>
      </c>
    </row>
    <row r="290" spans="1:5" ht="12.75">
      <c r="A290" s="51">
        <v>81.11</v>
      </c>
      <c r="B290" s="20">
        <v>12</v>
      </c>
      <c r="C290" t="s">
        <v>165</v>
      </c>
      <c r="D290" t="s">
        <v>159</v>
      </c>
      <c r="E290">
        <v>5</v>
      </c>
    </row>
    <row r="291" spans="1:5" ht="12.75">
      <c r="A291" s="51">
        <v>81.17</v>
      </c>
      <c r="B291" s="20">
        <v>13</v>
      </c>
      <c r="C291" t="s">
        <v>166</v>
      </c>
      <c r="D291" t="s">
        <v>159</v>
      </c>
      <c r="E291">
        <v>5</v>
      </c>
    </row>
    <row r="292" spans="1:5" ht="12.75">
      <c r="A292" s="51">
        <v>81.21</v>
      </c>
      <c r="B292" s="20">
        <v>14</v>
      </c>
      <c r="C292" t="s">
        <v>167</v>
      </c>
      <c r="D292" t="s">
        <v>159</v>
      </c>
      <c r="E292">
        <v>5</v>
      </c>
    </row>
    <row r="293" spans="1:5" ht="12.75">
      <c r="A293" s="51">
        <v>81.29</v>
      </c>
      <c r="B293" s="20">
        <v>15</v>
      </c>
      <c r="C293" t="s">
        <v>168</v>
      </c>
      <c r="D293" t="s">
        <v>159</v>
      </c>
      <c r="E293">
        <v>5</v>
      </c>
    </row>
    <row r="294" spans="1:5" ht="12.75">
      <c r="A294" s="51">
        <v>81.34</v>
      </c>
      <c r="B294" s="20">
        <v>16</v>
      </c>
      <c r="C294" t="s">
        <v>169</v>
      </c>
      <c r="D294" t="s">
        <v>159</v>
      </c>
      <c r="E294">
        <v>5</v>
      </c>
    </row>
    <row r="295" spans="1:5" ht="12.75">
      <c r="A295" s="51">
        <v>81.6</v>
      </c>
      <c r="B295" s="20">
        <v>17</v>
      </c>
      <c r="C295" t="s">
        <v>170</v>
      </c>
      <c r="D295" t="s">
        <v>120</v>
      </c>
      <c r="E295">
        <v>5</v>
      </c>
    </row>
    <row r="296" spans="1:5" ht="12.75">
      <c r="A296" s="51">
        <v>81.78</v>
      </c>
      <c r="B296" s="20">
        <v>1</v>
      </c>
      <c r="C296" t="s">
        <v>171</v>
      </c>
      <c r="D296" t="s">
        <v>120</v>
      </c>
      <c r="E296">
        <v>5</v>
      </c>
    </row>
    <row r="297" spans="1:5" ht="12.75">
      <c r="A297" s="51">
        <v>81.85</v>
      </c>
      <c r="B297" s="20">
        <v>2</v>
      </c>
      <c r="C297" t="s">
        <v>172</v>
      </c>
      <c r="D297" t="s">
        <v>120</v>
      </c>
      <c r="E297">
        <v>5</v>
      </c>
    </row>
    <row r="298" spans="1:5" ht="12.75">
      <c r="A298" s="51">
        <v>81.9</v>
      </c>
      <c r="B298" s="20">
        <v>3</v>
      </c>
      <c r="C298" t="s">
        <v>173</v>
      </c>
      <c r="D298" t="s">
        <v>120</v>
      </c>
      <c r="E298">
        <v>5</v>
      </c>
    </row>
    <row r="299" spans="1:5" ht="12.75">
      <c r="A299" s="51">
        <v>81.95</v>
      </c>
      <c r="B299" s="20">
        <v>4</v>
      </c>
      <c r="C299" t="s">
        <v>174</v>
      </c>
      <c r="D299" t="s">
        <v>120</v>
      </c>
      <c r="E299">
        <v>5</v>
      </c>
    </row>
    <row r="300" spans="1:5" ht="12.75">
      <c r="A300" s="51">
        <v>82.02</v>
      </c>
      <c r="B300" s="20">
        <v>5</v>
      </c>
      <c r="C300" t="s">
        <v>175</v>
      </c>
      <c r="D300" t="s">
        <v>120</v>
      </c>
      <c r="E300">
        <v>5</v>
      </c>
    </row>
    <row r="301" spans="1:5" ht="12.75">
      <c r="A301" s="51">
        <v>82.15</v>
      </c>
      <c r="B301" s="20">
        <v>6</v>
      </c>
      <c r="C301" t="s">
        <v>176</v>
      </c>
      <c r="D301" t="s">
        <v>120</v>
      </c>
      <c r="E301">
        <v>5</v>
      </c>
    </row>
    <row r="302" spans="1:5" ht="12.75">
      <c r="A302" s="51">
        <v>82.2</v>
      </c>
      <c r="B302" s="20">
        <v>7</v>
      </c>
      <c r="C302" t="s">
        <v>177</v>
      </c>
      <c r="D302" t="s">
        <v>120</v>
      </c>
      <c r="E302">
        <v>5</v>
      </c>
    </row>
    <row r="303" spans="1:5" ht="12.75">
      <c r="A303" s="51">
        <v>82.26</v>
      </c>
      <c r="B303" s="20">
        <v>8</v>
      </c>
      <c r="C303" t="s">
        <v>178</v>
      </c>
      <c r="D303" t="s">
        <v>120</v>
      </c>
      <c r="E303">
        <v>5</v>
      </c>
    </row>
    <row r="304" spans="1:5" ht="12.75">
      <c r="A304" s="51">
        <v>82.3</v>
      </c>
      <c r="B304" s="20">
        <v>9</v>
      </c>
      <c r="C304" t="s">
        <v>179</v>
      </c>
      <c r="D304" t="s">
        <v>120</v>
      </c>
      <c r="E304">
        <v>5</v>
      </c>
    </row>
    <row r="305" spans="1:5" ht="12.75">
      <c r="A305" s="51">
        <v>82.35</v>
      </c>
      <c r="B305" s="20">
        <v>10</v>
      </c>
      <c r="C305" t="s">
        <v>180</v>
      </c>
      <c r="D305" t="s">
        <v>120</v>
      </c>
      <c r="E305">
        <v>5</v>
      </c>
    </row>
    <row r="306" spans="1:5" ht="12.75">
      <c r="A306" s="51">
        <v>82.58</v>
      </c>
      <c r="B306" s="20">
        <v>11</v>
      </c>
      <c r="C306" t="s">
        <v>181</v>
      </c>
      <c r="D306" t="s">
        <v>120</v>
      </c>
      <c r="E306">
        <v>5</v>
      </c>
    </row>
    <row r="307" spans="1:5" ht="12.75">
      <c r="A307" s="51">
        <v>82.86</v>
      </c>
      <c r="B307" s="20">
        <v>12</v>
      </c>
      <c r="C307" t="s">
        <v>182</v>
      </c>
      <c r="D307" t="s">
        <v>120</v>
      </c>
      <c r="E307">
        <v>5</v>
      </c>
    </row>
    <row r="308" spans="1:5" ht="12.75">
      <c r="A308" s="51">
        <v>82.88</v>
      </c>
      <c r="B308" s="20">
        <v>1</v>
      </c>
      <c r="C308" t="s">
        <v>183</v>
      </c>
      <c r="D308" t="s">
        <v>120</v>
      </c>
      <c r="E308">
        <v>5</v>
      </c>
    </row>
    <row r="309" spans="1:5" ht="12.75">
      <c r="A309" s="51">
        <v>83.28</v>
      </c>
      <c r="B309" s="20">
        <v>2</v>
      </c>
      <c r="C309" t="s">
        <v>184</v>
      </c>
      <c r="D309" t="s">
        <v>120</v>
      </c>
      <c r="E309">
        <v>5</v>
      </c>
    </row>
    <row r="310" spans="1:5" ht="12.75">
      <c r="A310" s="51">
        <v>83.44</v>
      </c>
      <c r="B310" s="20">
        <v>3</v>
      </c>
      <c r="C310" t="s">
        <v>185</v>
      </c>
      <c r="D310" t="s">
        <v>120</v>
      </c>
      <c r="E310">
        <v>5</v>
      </c>
    </row>
    <row r="311" spans="1:5" ht="12.75">
      <c r="A311" s="51">
        <v>83.67</v>
      </c>
      <c r="B311" s="20">
        <v>4</v>
      </c>
      <c r="C311" t="s">
        <v>186</v>
      </c>
      <c r="D311" t="s">
        <v>120</v>
      </c>
      <c r="E311">
        <v>5</v>
      </c>
    </row>
    <row r="312" spans="1:5" ht="12.75">
      <c r="A312" s="51">
        <v>83.78</v>
      </c>
      <c r="B312" s="20">
        <v>5</v>
      </c>
      <c r="C312" t="s">
        <v>187</v>
      </c>
      <c r="D312" t="s">
        <v>120</v>
      </c>
      <c r="E312">
        <v>5</v>
      </c>
    </row>
    <row r="313" spans="1:5" ht="12.75">
      <c r="A313" s="51">
        <v>83.94</v>
      </c>
      <c r="B313" s="20">
        <v>6</v>
      </c>
      <c r="C313" t="s">
        <v>188</v>
      </c>
      <c r="D313" t="s">
        <v>120</v>
      </c>
      <c r="E313">
        <v>5</v>
      </c>
    </row>
    <row r="314" spans="1:5" ht="12.75">
      <c r="A314" s="51">
        <v>83.99</v>
      </c>
      <c r="B314" s="20">
        <v>7</v>
      </c>
      <c r="C314" t="s">
        <v>189</v>
      </c>
      <c r="D314" t="s">
        <v>120</v>
      </c>
      <c r="E314">
        <v>5</v>
      </c>
    </row>
    <row r="315" spans="1:5" ht="12.75">
      <c r="A315" s="51">
        <v>84.04</v>
      </c>
      <c r="B315" s="20">
        <v>8</v>
      </c>
      <c r="C315" t="s">
        <v>190</v>
      </c>
      <c r="D315" t="s">
        <v>120</v>
      </c>
      <c r="E315">
        <v>5</v>
      </c>
    </row>
    <row r="316" spans="1:5" ht="12.75">
      <c r="A316" s="51">
        <v>84.07</v>
      </c>
      <c r="B316" s="20">
        <v>9</v>
      </c>
      <c r="C316" t="s">
        <v>191</v>
      </c>
      <c r="D316" t="s">
        <v>120</v>
      </c>
      <c r="E316">
        <v>5</v>
      </c>
    </row>
    <row r="317" spans="1:5" ht="12.75">
      <c r="A317" s="51">
        <v>84.17</v>
      </c>
      <c r="B317" s="20">
        <v>10</v>
      </c>
      <c r="C317" t="s">
        <v>192</v>
      </c>
      <c r="D317" t="s">
        <v>120</v>
      </c>
      <c r="E317">
        <v>5</v>
      </c>
    </row>
    <row r="318" spans="1:5" ht="12.75">
      <c r="A318" s="51">
        <v>84.22</v>
      </c>
      <c r="B318" s="20">
        <v>11</v>
      </c>
      <c r="C318" t="s">
        <v>193</v>
      </c>
      <c r="D318" t="s">
        <v>120</v>
      </c>
      <c r="E318">
        <v>5</v>
      </c>
    </row>
    <row r="319" spans="1:5" ht="12.75">
      <c r="A319" s="51">
        <v>84.29</v>
      </c>
      <c r="B319" s="20">
        <v>1</v>
      </c>
      <c r="C319" t="s">
        <v>194</v>
      </c>
      <c r="D319" t="s">
        <v>120</v>
      </c>
      <c r="E319">
        <v>5</v>
      </c>
    </row>
    <row r="320" spans="1:5" ht="12.75">
      <c r="A320" s="51">
        <v>84.44</v>
      </c>
      <c r="B320" s="20">
        <v>2</v>
      </c>
      <c r="C320" t="s">
        <v>195</v>
      </c>
      <c r="D320" t="s">
        <v>120</v>
      </c>
      <c r="E320">
        <v>5</v>
      </c>
    </row>
    <row r="321" spans="1:5" ht="12.75">
      <c r="A321" s="51">
        <v>84.5</v>
      </c>
      <c r="B321" s="20">
        <v>3</v>
      </c>
      <c r="C321" t="s">
        <v>196</v>
      </c>
      <c r="D321" t="s">
        <v>120</v>
      </c>
      <c r="E321">
        <v>5</v>
      </c>
    </row>
    <row r="322" spans="1:5" ht="12.75">
      <c r="A322" s="51">
        <v>84.9</v>
      </c>
      <c r="B322" s="20">
        <v>1</v>
      </c>
      <c r="C322" t="s">
        <v>197</v>
      </c>
      <c r="D322" t="s">
        <v>198</v>
      </c>
      <c r="E322">
        <v>6</v>
      </c>
    </row>
    <row r="323" spans="1:5" ht="12.75">
      <c r="A323" s="51">
        <v>84.99</v>
      </c>
      <c r="B323" s="20">
        <v>2</v>
      </c>
      <c r="C323" t="s">
        <v>199</v>
      </c>
      <c r="D323" t="s">
        <v>198</v>
      </c>
      <c r="E323">
        <v>6</v>
      </c>
    </row>
    <row r="324" spans="1:5" ht="12.75">
      <c r="A324" s="51">
        <v>85.05</v>
      </c>
      <c r="B324" s="20">
        <v>3</v>
      </c>
      <c r="C324" t="s">
        <v>200</v>
      </c>
      <c r="D324" t="s">
        <v>198</v>
      </c>
      <c r="E324">
        <v>6</v>
      </c>
    </row>
    <row r="325" spans="1:5" ht="12.75">
      <c r="A325" s="51">
        <v>85.1</v>
      </c>
      <c r="B325" s="20">
        <v>4</v>
      </c>
      <c r="C325" t="s">
        <v>201</v>
      </c>
      <c r="D325" t="s">
        <v>198</v>
      </c>
      <c r="E325">
        <v>6</v>
      </c>
    </row>
    <row r="326" spans="1:5" ht="12.75">
      <c r="A326" s="51">
        <v>85.18</v>
      </c>
      <c r="B326" s="20">
        <v>5</v>
      </c>
      <c r="C326" t="s">
        <v>202</v>
      </c>
      <c r="D326" t="s">
        <v>198</v>
      </c>
      <c r="E326">
        <v>6</v>
      </c>
    </row>
    <row r="327" spans="1:5" ht="12.75">
      <c r="A327" s="51">
        <v>85.22</v>
      </c>
      <c r="B327" s="20">
        <v>6</v>
      </c>
      <c r="C327" t="s">
        <v>203</v>
      </c>
      <c r="D327" t="s">
        <v>198</v>
      </c>
      <c r="E327">
        <v>6</v>
      </c>
    </row>
    <row r="328" spans="1:5" ht="12.75">
      <c r="A328" s="51">
        <v>85.32</v>
      </c>
      <c r="B328" s="20">
        <v>7</v>
      </c>
      <c r="C328" t="s">
        <v>204</v>
      </c>
      <c r="D328" t="s">
        <v>198</v>
      </c>
      <c r="E328">
        <v>6</v>
      </c>
    </row>
    <row r="329" spans="1:5" ht="12.75">
      <c r="A329" s="51">
        <v>85.49</v>
      </c>
      <c r="B329" s="20">
        <v>8</v>
      </c>
      <c r="C329" t="s">
        <v>205</v>
      </c>
      <c r="D329" t="s">
        <v>198</v>
      </c>
      <c r="E329">
        <v>6</v>
      </c>
    </row>
    <row r="330" spans="1:5" ht="12.75">
      <c r="A330" s="51">
        <v>85.68</v>
      </c>
      <c r="B330" s="20">
        <v>9</v>
      </c>
      <c r="C330" t="s">
        <v>206</v>
      </c>
      <c r="D330" t="s">
        <v>198</v>
      </c>
      <c r="E330">
        <v>6</v>
      </c>
    </row>
    <row r="331" spans="1:5" ht="12.75">
      <c r="A331" s="51">
        <v>85.87</v>
      </c>
      <c r="B331" s="20">
        <v>10</v>
      </c>
      <c r="C331" t="s">
        <v>207</v>
      </c>
      <c r="D331" t="s">
        <v>432</v>
      </c>
      <c r="E331">
        <v>1</v>
      </c>
    </row>
    <row r="332" spans="1:5" ht="12.75">
      <c r="A332" s="51">
        <v>85.94</v>
      </c>
      <c r="B332" s="20">
        <v>11</v>
      </c>
      <c r="C332" t="s">
        <v>208</v>
      </c>
      <c r="D332" t="s">
        <v>120</v>
      </c>
      <c r="E332">
        <v>5</v>
      </c>
    </row>
    <row r="333" spans="1:5" ht="12.75">
      <c r="A333" s="51">
        <v>86.01</v>
      </c>
      <c r="B333" s="20">
        <v>12</v>
      </c>
      <c r="C333" t="s">
        <v>209</v>
      </c>
      <c r="D333" t="s">
        <v>120</v>
      </c>
      <c r="E333">
        <v>5</v>
      </c>
    </row>
    <row r="334" spans="1:5" ht="12.75">
      <c r="A334" s="51">
        <v>86.16</v>
      </c>
      <c r="B334" s="20">
        <v>13</v>
      </c>
      <c r="C334" t="s">
        <v>210</v>
      </c>
      <c r="D334" t="s">
        <v>120</v>
      </c>
      <c r="E334">
        <v>5</v>
      </c>
    </row>
    <row r="335" spans="1:5" ht="12.75">
      <c r="A335" s="51">
        <v>86.22</v>
      </c>
      <c r="B335" s="20">
        <v>14</v>
      </c>
      <c r="C335" t="s">
        <v>211</v>
      </c>
      <c r="D335" t="s">
        <v>120</v>
      </c>
      <c r="E335">
        <v>5</v>
      </c>
    </row>
    <row r="336" spans="1:5" ht="12.75">
      <c r="A336" s="51">
        <v>86.34</v>
      </c>
      <c r="B336" s="20">
        <v>1</v>
      </c>
      <c r="C336" t="s">
        <v>212</v>
      </c>
      <c r="D336" t="s">
        <v>120</v>
      </c>
      <c r="E336">
        <v>5</v>
      </c>
    </row>
    <row r="337" spans="1:5" ht="12.75">
      <c r="A337" s="51">
        <v>86.8</v>
      </c>
      <c r="B337" s="20">
        <v>2</v>
      </c>
      <c r="C337" t="s">
        <v>213</v>
      </c>
      <c r="D337" t="s">
        <v>120</v>
      </c>
      <c r="E337">
        <v>5</v>
      </c>
    </row>
    <row r="338" spans="1:5" ht="12.75">
      <c r="A338" s="51">
        <v>86.98</v>
      </c>
      <c r="B338" s="20">
        <v>3</v>
      </c>
      <c r="C338" t="s">
        <v>214</v>
      </c>
      <c r="D338" t="s">
        <v>120</v>
      </c>
      <c r="E338">
        <v>5</v>
      </c>
    </row>
    <row r="339" spans="1:5" ht="12.75">
      <c r="A339" s="51">
        <v>87.15</v>
      </c>
      <c r="B339" s="20">
        <v>4</v>
      </c>
      <c r="C339" t="s">
        <v>215</v>
      </c>
      <c r="D339" t="s">
        <v>120</v>
      </c>
      <c r="E339">
        <v>5</v>
      </c>
    </row>
    <row r="340" spans="1:5" ht="12.75">
      <c r="A340" s="51">
        <v>87.24</v>
      </c>
      <c r="B340" s="20">
        <v>5</v>
      </c>
      <c r="C340" t="s">
        <v>216</v>
      </c>
      <c r="D340" t="s">
        <v>120</v>
      </c>
      <c r="E340">
        <v>5</v>
      </c>
    </row>
    <row r="341" spans="1:5" ht="12.75">
      <c r="A341" s="51">
        <v>87.37</v>
      </c>
      <c r="B341" s="20">
        <v>6</v>
      </c>
      <c r="C341" t="s">
        <v>217</v>
      </c>
      <c r="D341" t="s">
        <v>120</v>
      </c>
      <c r="E341">
        <v>5</v>
      </c>
    </row>
    <row r="342" spans="1:5" ht="12.75">
      <c r="A342" s="51">
        <v>87.57</v>
      </c>
      <c r="B342" s="20">
        <v>7</v>
      </c>
      <c r="C342" t="s">
        <v>218</v>
      </c>
      <c r="D342" t="s">
        <v>120</v>
      </c>
      <c r="E342">
        <v>5</v>
      </c>
    </row>
    <row r="343" spans="1:5" ht="12.75">
      <c r="A343" s="51">
        <v>87.65</v>
      </c>
      <c r="B343" s="20">
        <v>8</v>
      </c>
      <c r="C343" t="s">
        <v>219</v>
      </c>
      <c r="D343" t="s">
        <v>120</v>
      </c>
      <c r="E343">
        <v>5</v>
      </c>
    </row>
    <row r="344" spans="1:5" ht="12.75">
      <c r="A344" s="51">
        <v>87.79</v>
      </c>
      <c r="B344" s="20">
        <v>9</v>
      </c>
      <c r="C344" t="s">
        <v>220</v>
      </c>
      <c r="D344" t="s">
        <v>120</v>
      </c>
      <c r="E344">
        <v>5</v>
      </c>
    </row>
    <row r="345" spans="1:5" ht="12.75">
      <c r="A345" s="51">
        <v>87.84</v>
      </c>
      <c r="B345" s="20">
        <v>1</v>
      </c>
      <c r="C345" t="s">
        <v>221</v>
      </c>
      <c r="D345" t="s">
        <v>120</v>
      </c>
      <c r="E345">
        <v>5</v>
      </c>
    </row>
    <row r="346" spans="1:5" ht="12.75">
      <c r="A346" s="51">
        <v>88.04</v>
      </c>
      <c r="B346" s="20">
        <v>2</v>
      </c>
      <c r="C346" t="s">
        <v>222</v>
      </c>
      <c r="D346" t="s">
        <v>120</v>
      </c>
      <c r="E346">
        <v>5</v>
      </c>
    </row>
    <row r="347" spans="1:5" ht="12.75">
      <c r="A347" s="51">
        <v>89.6</v>
      </c>
      <c r="B347" s="20">
        <v>1</v>
      </c>
      <c r="C347" t="s">
        <v>223</v>
      </c>
      <c r="D347" t="s">
        <v>548</v>
      </c>
      <c r="E347">
        <v>1</v>
      </c>
    </row>
    <row r="348" spans="1:5" ht="12.75">
      <c r="A348" s="51">
        <v>89.71</v>
      </c>
      <c r="B348" s="20">
        <v>2</v>
      </c>
      <c r="C348" t="s">
        <v>224</v>
      </c>
      <c r="D348" t="s">
        <v>548</v>
      </c>
      <c r="E348">
        <v>1</v>
      </c>
    </row>
    <row r="349" spans="1:5" ht="12.75">
      <c r="A349" s="51">
        <v>89.76</v>
      </c>
      <c r="B349" s="20">
        <v>3</v>
      </c>
      <c r="C349" t="s">
        <v>225</v>
      </c>
      <c r="D349" t="s">
        <v>548</v>
      </c>
      <c r="E349">
        <v>1</v>
      </c>
    </row>
    <row r="350" spans="1:5" ht="12.75">
      <c r="A350" s="51">
        <v>89.8</v>
      </c>
      <c r="B350" s="20">
        <v>4</v>
      </c>
      <c r="C350" t="s">
        <v>226</v>
      </c>
      <c r="D350" t="s">
        <v>548</v>
      </c>
      <c r="E350">
        <v>1</v>
      </c>
    </row>
    <row r="351" spans="1:5" ht="12.75">
      <c r="A351" s="51">
        <v>89.85</v>
      </c>
      <c r="B351" s="20">
        <v>5</v>
      </c>
      <c r="C351" t="s">
        <v>227</v>
      </c>
      <c r="D351" t="s">
        <v>548</v>
      </c>
      <c r="E351">
        <v>1</v>
      </c>
    </row>
    <row r="352" spans="1:5" ht="12.75">
      <c r="A352" s="51">
        <v>89.88</v>
      </c>
      <c r="B352" s="20">
        <v>6</v>
      </c>
      <c r="C352" t="s">
        <v>228</v>
      </c>
      <c r="D352" t="s">
        <v>548</v>
      </c>
      <c r="E352">
        <v>1</v>
      </c>
    </row>
    <row r="353" spans="1:5" ht="12.75">
      <c r="A353" s="51">
        <v>89.92</v>
      </c>
      <c r="B353" s="20">
        <v>7</v>
      </c>
      <c r="C353" t="s">
        <v>229</v>
      </c>
      <c r="D353" t="s">
        <v>120</v>
      </c>
      <c r="E353">
        <v>5</v>
      </c>
    </row>
    <row r="354" spans="1:5" ht="12.75">
      <c r="A354" s="51">
        <v>89.95</v>
      </c>
      <c r="B354" s="20">
        <v>8</v>
      </c>
      <c r="C354" t="s">
        <v>230</v>
      </c>
      <c r="D354" t="s">
        <v>198</v>
      </c>
      <c r="E354">
        <v>6</v>
      </c>
    </row>
    <row r="355" spans="1:5" ht="12.75">
      <c r="A355" s="51">
        <v>89.99</v>
      </c>
      <c r="B355" s="20">
        <v>9</v>
      </c>
      <c r="C355" t="s">
        <v>231</v>
      </c>
      <c r="D355" t="s">
        <v>198</v>
      </c>
      <c r="E355">
        <v>6</v>
      </c>
    </row>
    <row r="356" spans="1:5" ht="12.75">
      <c r="A356" s="51">
        <v>90.14</v>
      </c>
      <c r="B356" s="20">
        <v>10</v>
      </c>
      <c r="C356" t="s">
        <v>232</v>
      </c>
      <c r="D356" t="s">
        <v>198</v>
      </c>
      <c r="E356">
        <v>6</v>
      </c>
    </row>
    <row r="357" spans="1:5" ht="12.75">
      <c r="A357" s="51">
        <v>90.28</v>
      </c>
      <c r="B357" s="20">
        <v>11</v>
      </c>
      <c r="C357" t="s">
        <v>0</v>
      </c>
      <c r="D357" t="s">
        <v>198</v>
      </c>
      <c r="E357">
        <v>6</v>
      </c>
    </row>
    <row r="358" spans="1:5" ht="12.75">
      <c r="A358" s="51">
        <v>90.32</v>
      </c>
      <c r="B358" s="20">
        <v>12</v>
      </c>
      <c r="C358" t="s">
        <v>1</v>
      </c>
      <c r="D358" t="s">
        <v>198</v>
      </c>
      <c r="E358">
        <v>6</v>
      </c>
    </row>
    <row r="359" spans="1:5" ht="12.75">
      <c r="A359" s="51">
        <v>90.44</v>
      </c>
      <c r="B359" s="20">
        <v>13</v>
      </c>
      <c r="C359" t="s">
        <v>2</v>
      </c>
      <c r="D359" t="s">
        <v>198</v>
      </c>
      <c r="E359">
        <v>6</v>
      </c>
    </row>
    <row r="360" spans="1:5" ht="12.75">
      <c r="A360" s="51">
        <v>90.55</v>
      </c>
      <c r="B360" s="20">
        <v>14</v>
      </c>
      <c r="C360" t="s">
        <v>3</v>
      </c>
      <c r="D360" t="s">
        <v>198</v>
      </c>
      <c r="E360">
        <v>6</v>
      </c>
    </row>
    <row r="361" spans="1:5" ht="12.75">
      <c r="A361" s="51">
        <v>90.66</v>
      </c>
      <c r="B361" s="20">
        <v>15</v>
      </c>
      <c r="C361" t="s">
        <v>4</v>
      </c>
      <c r="D361" t="s">
        <v>198</v>
      </c>
      <c r="E361">
        <v>6</v>
      </c>
    </row>
    <row r="362" spans="1:5" ht="12.75">
      <c r="A362" s="51">
        <v>90.74</v>
      </c>
      <c r="B362" s="20">
        <v>16</v>
      </c>
      <c r="C362" t="s">
        <v>5</v>
      </c>
      <c r="D362" t="s">
        <v>198</v>
      </c>
      <c r="E362">
        <v>6</v>
      </c>
    </row>
    <row r="363" spans="1:5" ht="12.75">
      <c r="A363" s="51">
        <v>90.81</v>
      </c>
      <c r="B363" s="20">
        <v>17</v>
      </c>
      <c r="C363" t="s">
        <v>6</v>
      </c>
      <c r="D363" t="s">
        <v>198</v>
      </c>
      <c r="E363">
        <v>6</v>
      </c>
    </row>
    <row r="364" spans="1:5" ht="12.75">
      <c r="A364" s="51">
        <v>90.89</v>
      </c>
      <c r="B364" s="20">
        <v>18</v>
      </c>
      <c r="C364" t="s">
        <v>7</v>
      </c>
      <c r="D364" t="s">
        <v>198</v>
      </c>
      <c r="E364">
        <v>6</v>
      </c>
    </row>
    <row r="365" spans="1:5" ht="12.75">
      <c r="A365" s="51">
        <v>91.01</v>
      </c>
      <c r="B365" s="20">
        <v>1</v>
      </c>
      <c r="C365" t="s">
        <v>8</v>
      </c>
      <c r="D365" t="s">
        <v>198</v>
      </c>
      <c r="E365">
        <v>6</v>
      </c>
    </row>
    <row r="366" spans="1:5" ht="12.75">
      <c r="A366" s="51">
        <v>91.13</v>
      </c>
      <c r="B366" s="20">
        <v>2</v>
      </c>
      <c r="C366" t="s">
        <v>9</v>
      </c>
      <c r="D366" t="s">
        <v>198</v>
      </c>
      <c r="E366">
        <v>6</v>
      </c>
    </row>
    <row r="367" spans="1:5" ht="12.75">
      <c r="A367" s="51">
        <v>91.25</v>
      </c>
      <c r="B367" s="20">
        <v>3</v>
      </c>
      <c r="C367" t="s">
        <v>10</v>
      </c>
      <c r="D367" t="s">
        <v>198</v>
      </c>
      <c r="E367">
        <v>6</v>
      </c>
    </row>
    <row r="368" spans="1:5" ht="12.75">
      <c r="A368" s="51">
        <v>91.34</v>
      </c>
      <c r="B368" s="20">
        <v>4</v>
      </c>
      <c r="C368" t="s">
        <v>11</v>
      </c>
      <c r="D368" t="s">
        <v>198</v>
      </c>
      <c r="E368">
        <v>6</v>
      </c>
    </row>
    <row r="369" spans="1:5" ht="12.75">
      <c r="A369" s="51">
        <v>91.43</v>
      </c>
      <c r="B369" s="20">
        <v>5</v>
      </c>
      <c r="C369" t="s">
        <v>12</v>
      </c>
      <c r="D369" t="s">
        <v>198</v>
      </c>
      <c r="E369">
        <v>6</v>
      </c>
    </row>
    <row r="370" spans="1:5" ht="12.75">
      <c r="A370" s="51">
        <v>91.54</v>
      </c>
      <c r="B370" s="20">
        <v>6</v>
      </c>
      <c r="C370" t="s">
        <v>13</v>
      </c>
      <c r="D370" t="s">
        <v>198</v>
      </c>
      <c r="E370">
        <v>6</v>
      </c>
    </row>
    <row r="371" spans="1:5" ht="12.75">
      <c r="A371" s="51">
        <v>91.62</v>
      </c>
      <c r="B371" s="20">
        <v>7</v>
      </c>
      <c r="C371" t="s">
        <v>14</v>
      </c>
      <c r="D371" t="s">
        <v>198</v>
      </c>
      <c r="E371">
        <v>6</v>
      </c>
    </row>
    <row r="372" spans="1:5" ht="12.75">
      <c r="A372" s="51">
        <v>91.66</v>
      </c>
      <c r="B372" s="20">
        <v>8</v>
      </c>
      <c r="C372" t="s">
        <v>15</v>
      </c>
      <c r="D372" t="s">
        <v>198</v>
      </c>
      <c r="E372">
        <v>6</v>
      </c>
    </row>
    <row r="373" spans="1:5" ht="12.75">
      <c r="A373" s="51">
        <v>91.71</v>
      </c>
      <c r="B373" s="20">
        <v>9</v>
      </c>
      <c r="C373" t="s">
        <v>16</v>
      </c>
      <c r="D373" t="s">
        <v>198</v>
      </c>
      <c r="E373">
        <v>6</v>
      </c>
    </row>
    <row r="374" spans="1:5" ht="12.75">
      <c r="A374" s="51">
        <v>91.85</v>
      </c>
      <c r="B374" s="20">
        <v>10</v>
      </c>
      <c r="C374" t="s">
        <v>17</v>
      </c>
      <c r="D374" t="s">
        <v>198</v>
      </c>
      <c r="E374">
        <v>6</v>
      </c>
    </row>
    <row r="375" spans="1:5" ht="12.75">
      <c r="A375" s="51">
        <v>91.89</v>
      </c>
      <c r="B375" s="20">
        <v>11</v>
      </c>
      <c r="C375" t="s">
        <v>18</v>
      </c>
      <c r="D375" t="s">
        <v>198</v>
      </c>
      <c r="E375">
        <v>6</v>
      </c>
    </row>
    <row r="376" spans="1:5" ht="12.75">
      <c r="A376" s="51">
        <v>91.94</v>
      </c>
      <c r="B376" s="20">
        <v>12</v>
      </c>
      <c r="C376" t="s">
        <v>19</v>
      </c>
      <c r="D376" t="s">
        <v>198</v>
      </c>
      <c r="E376">
        <v>6</v>
      </c>
    </row>
    <row r="377" spans="1:5" ht="12.75">
      <c r="A377" s="51">
        <v>91.99</v>
      </c>
      <c r="B377" s="20">
        <v>13</v>
      </c>
      <c r="C377" t="s">
        <v>20</v>
      </c>
      <c r="D377" t="s">
        <v>198</v>
      </c>
      <c r="E377">
        <v>6</v>
      </c>
    </row>
    <row r="378" spans="1:5" ht="12.75">
      <c r="A378" s="51">
        <v>92.05</v>
      </c>
      <c r="B378" s="20">
        <v>14</v>
      </c>
      <c r="C378" t="s">
        <v>21</v>
      </c>
      <c r="D378" t="s">
        <v>198</v>
      </c>
      <c r="E378">
        <v>6</v>
      </c>
    </row>
    <row r="379" spans="1:5" ht="12.75">
      <c r="A379" s="51">
        <v>92.1</v>
      </c>
      <c r="B379" s="20">
        <v>15</v>
      </c>
      <c r="C379" t="s">
        <v>22</v>
      </c>
      <c r="D379" t="s">
        <v>198</v>
      </c>
      <c r="E379">
        <v>6</v>
      </c>
    </row>
    <row r="380" spans="1:5" ht="12.75">
      <c r="A380" s="51">
        <v>92.14</v>
      </c>
      <c r="B380" s="20">
        <v>16</v>
      </c>
      <c r="C380" t="s">
        <v>23</v>
      </c>
      <c r="D380" t="s">
        <v>198</v>
      </c>
      <c r="E380">
        <v>6</v>
      </c>
    </row>
    <row r="381" spans="1:5" ht="12.75">
      <c r="A381" s="51">
        <v>92.28</v>
      </c>
      <c r="B381" s="20">
        <v>17</v>
      </c>
      <c r="C381" t="s">
        <v>24</v>
      </c>
      <c r="D381" t="s">
        <v>198</v>
      </c>
      <c r="E381">
        <v>6</v>
      </c>
    </row>
    <row r="382" spans="1:5" ht="12.75">
      <c r="A382" s="51">
        <v>92.4</v>
      </c>
      <c r="B382" s="20">
        <v>18</v>
      </c>
      <c r="C382" t="s">
        <v>25</v>
      </c>
      <c r="D382" t="s">
        <v>198</v>
      </c>
      <c r="E382">
        <v>6</v>
      </c>
    </row>
    <row r="383" spans="1:5" ht="12.75">
      <c r="A383" s="51">
        <v>92.47</v>
      </c>
      <c r="B383" s="20">
        <v>1</v>
      </c>
      <c r="C383" t="s">
        <v>26</v>
      </c>
      <c r="D383" t="s">
        <v>198</v>
      </c>
      <c r="E383">
        <v>6</v>
      </c>
    </row>
    <row r="384" spans="1:5" ht="12.75">
      <c r="A384" s="51">
        <v>92.57</v>
      </c>
      <c r="B384" s="20">
        <v>2</v>
      </c>
      <c r="C384" t="s">
        <v>27</v>
      </c>
      <c r="D384" t="s">
        <v>198</v>
      </c>
      <c r="E384">
        <v>6</v>
      </c>
    </row>
    <row r="385" spans="1:5" ht="12.75">
      <c r="A385" s="51">
        <v>92.65</v>
      </c>
      <c r="B385" s="20">
        <v>3</v>
      </c>
      <c r="C385" t="s">
        <v>28</v>
      </c>
      <c r="D385" t="s">
        <v>198</v>
      </c>
      <c r="E385">
        <v>6</v>
      </c>
    </row>
    <row r="386" spans="1:5" ht="12.75">
      <c r="A386" s="51">
        <v>92.7</v>
      </c>
      <c r="B386" s="20">
        <v>4</v>
      </c>
      <c r="C386" t="s">
        <v>29</v>
      </c>
      <c r="D386" t="s">
        <v>198</v>
      </c>
      <c r="E386">
        <v>6</v>
      </c>
    </row>
    <row r="387" spans="1:5" ht="12.75">
      <c r="A387" s="51">
        <v>92.73</v>
      </c>
      <c r="B387" s="20">
        <v>5</v>
      </c>
      <c r="C387" t="s">
        <v>30</v>
      </c>
      <c r="D387" t="s">
        <v>198</v>
      </c>
      <c r="E387">
        <v>6</v>
      </c>
    </row>
    <row r="388" spans="1:5" ht="12.75">
      <c r="A388" s="51">
        <v>92.79</v>
      </c>
      <c r="B388" s="20">
        <v>6</v>
      </c>
      <c r="C388" t="s">
        <v>31</v>
      </c>
      <c r="D388" t="s">
        <v>198</v>
      </c>
      <c r="E388">
        <v>6</v>
      </c>
    </row>
    <row r="389" spans="1:5" ht="12.75">
      <c r="A389" s="51">
        <v>92.84</v>
      </c>
      <c r="B389" s="20">
        <v>7</v>
      </c>
      <c r="C389" t="s">
        <v>32</v>
      </c>
      <c r="D389" t="s">
        <v>198</v>
      </c>
      <c r="E389">
        <v>6</v>
      </c>
    </row>
    <row r="390" spans="1:5" ht="12.75">
      <c r="A390" s="51">
        <v>92.91</v>
      </c>
      <c r="B390" s="20">
        <v>8</v>
      </c>
      <c r="C390" t="s">
        <v>33</v>
      </c>
      <c r="D390" t="s">
        <v>198</v>
      </c>
      <c r="E390">
        <v>6</v>
      </c>
    </row>
    <row r="391" spans="1:5" ht="12.75">
      <c r="A391" s="51">
        <v>92.95</v>
      </c>
      <c r="B391" s="20">
        <v>9</v>
      </c>
      <c r="C391" t="s">
        <v>34</v>
      </c>
      <c r="D391" t="s">
        <v>548</v>
      </c>
      <c r="E391">
        <v>1</v>
      </c>
    </row>
    <row r="392" spans="1:5" ht="12.75">
      <c r="A392" s="51">
        <v>93.05</v>
      </c>
      <c r="B392" s="20">
        <v>10</v>
      </c>
      <c r="C392" t="s">
        <v>35</v>
      </c>
      <c r="D392" t="s">
        <v>120</v>
      </c>
      <c r="E392">
        <v>5</v>
      </c>
    </row>
    <row r="393" spans="1:5" ht="12.75">
      <c r="A393" s="51">
        <v>93.14</v>
      </c>
      <c r="B393" s="20">
        <v>11</v>
      </c>
      <c r="C393" t="s">
        <v>36</v>
      </c>
      <c r="D393" t="s">
        <v>120</v>
      </c>
      <c r="E393">
        <v>5</v>
      </c>
    </row>
    <row r="394" spans="1:5" ht="12.75">
      <c r="A394" s="51">
        <v>93.23</v>
      </c>
      <c r="B394" s="20">
        <v>12</v>
      </c>
      <c r="C394" t="s">
        <v>37</v>
      </c>
      <c r="D394" t="s">
        <v>551</v>
      </c>
      <c r="E394">
        <v>6</v>
      </c>
    </row>
    <row r="395" spans="1:5" ht="12.75">
      <c r="A395" s="51">
        <v>93.34</v>
      </c>
      <c r="B395" s="20">
        <v>13</v>
      </c>
      <c r="C395" t="s">
        <v>38</v>
      </c>
      <c r="D395" t="s">
        <v>548</v>
      </c>
      <c r="E395">
        <v>1</v>
      </c>
    </row>
    <row r="396" spans="1:5" ht="12.75">
      <c r="A396" s="51">
        <v>93.4</v>
      </c>
      <c r="B396" s="20">
        <v>14</v>
      </c>
      <c r="C396" t="s">
        <v>39</v>
      </c>
      <c r="D396" t="s">
        <v>548</v>
      </c>
      <c r="E396">
        <v>1</v>
      </c>
    </row>
    <row r="397" spans="1:5" ht="12.75">
      <c r="A397" s="51">
        <v>93.54</v>
      </c>
      <c r="B397" s="20">
        <v>15</v>
      </c>
      <c r="C397" t="s">
        <v>40</v>
      </c>
      <c r="D397" t="s">
        <v>548</v>
      </c>
      <c r="E397">
        <v>1</v>
      </c>
    </row>
    <row r="398" spans="1:5" ht="12.75">
      <c r="A398" s="51">
        <v>93.57</v>
      </c>
      <c r="B398" s="20">
        <v>16</v>
      </c>
      <c r="C398" t="s">
        <v>41</v>
      </c>
      <c r="D398" t="s">
        <v>548</v>
      </c>
      <c r="E398">
        <v>1</v>
      </c>
    </row>
    <row r="399" spans="1:5" ht="12.75">
      <c r="A399" s="51">
        <v>93.69</v>
      </c>
      <c r="B399" s="20">
        <v>17</v>
      </c>
      <c r="C399" t="s">
        <v>42</v>
      </c>
      <c r="D399" t="s">
        <v>548</v>
      </c>
      <c r="E399">
        <v>1</v>
      </c>
    </row>
    <row r="400" spans="1:5" ht="12.75">
      <c r="A400" s="51">
        <v>94.3</v>
      </c>
      <c r="B400" s="20">
        <v>1</v>
      </c>
      <c r="C400" t="s">
        <v>43</v>
      </c>
      <c r="D400" t="s">
        <v>558</v>
      </c>
      <c r="E400">
        <v>0</v>
      </c>
    </row>
    <row r="401" spans="1:5" ht="12.75">
      <c r="A401" s="51">
        <v>94.35</v>
      </c>
      <c r="B401" s="20">
        <v>2</v>
      </c>
      <c r="C401" t="s">
        <v>44</v>
      </c>
      <c r="D401" t="s">
        <v>558</v>
      </c>
      <c r="E401">
        <v>0</v>
      </c>
    </row>
    <row r="402" spans="1:5" ht="12.75">
      <c r="A402" s="51">
        <v>94.41</v>
      </c>
      <c r="B402" s="20">
        <v>3</v>
      </c>
      <c r="C402" t="s">
        <v>45</v>
      </c>
      <c r="D402" t="s">
        <v>549</v>
      </c>
      <c r="E402">
        <v>2</v>
      </c>
    </row>
    <row r="403" spans="1:5" ht="12.75">
      <c r="A403" s="51">
        <v>94.44</v>
      </c>
      <c r="B403" s="20">
        <v>4</v>
      </c>
      <c r="C403" t="s">
        <v>46</v>
      </c>
      <c r="D403" t="s">
        <v>549</v>
      </c>
      <c r="E403">
        <v>2</v>
      </c>
    </row>
    <row r="404" spans="1:5" ht="12.75">
      <c r="A404" s="51">
        <v>94.54</v>
      </c>
      <c r="B404" s="20">
        <v>5</v>
      </c>
      <c r="C404" t="s">
        <v>47</v>
      </c>
      <c r="D404" t="s">
        <v>549</v>
      </c>
      <c r="E404">
        <v>2</v>
      </c>
    </row>
    <row r="405" spans="1:5" ht="12.75">
      <c r="A405" s="51">
        <v>94.71</v>
      </c>
      <c r="B405" s="20">
        <v>6</v>
      </c>
      <c r="C405" t="s">
        <v>48</v>
      </c>
      <c r="D405" t="s">
        <v>549</v>
      </c>
      <c r="E405">
        <v>2</v>
      </c>
    </row>
    <row r="406" spans="1:5" ht="12.75">
      <c r="A406" s="51">
        <v>94.94</v>
      </c>
      <c r="B406" s="20">
        <v>7</v>
      </c>
      <c r="C406" t="s">
        <v>49</v>
      </c>
      <c r="D406" t="s">
        <v>549</v>
      </c>
      <c r="E406">
        <v>2</v>
      </c>
    </row>
    <row r="407" spans="1:5" ht="12.75">
      <c r="A407" s="51">
        <v>95.22</v>
      </c>
      <c r="B407" s="20">
        <v>8</v>
      </c>
      <c r="C407" t="s">
        <v>50</v>
      </c>
      <c r="D407" t="s">
        <v>549</v>
      </c>
      <c r="E407">
        <v>2</v>
      </c>
    </row>
    <row r="408" spans="1:5" ht="12.75">
      <c r="A408" s="51">
        <v>95.34</v>
      </c>
      <c r="B408" s="20">
        <v>9</v>
      </c>
      <c r="C408" t="s">
        <v>51</v>
      </c>
      <c r="D408" t="s">
        <v>549</v>
      </c>
      <c r="E408">
        <v>2</v>
      </c>
    </row>
    <row r="409" spans="1:5" ht="12.75">
      <c r="A409" s="51">
        <v>95.58</v>
      </c>
      <c r="B409" s="20">
        <v>1</v>
      </c>
      <c r="C409" t="s">
        <v>52</v>
      </c>
      <c r="D409" t="s">
        <v>549</v>
      </c>
      <c r="E409">
        <v>2</v>
      </c>
    </row>
    <row r="410" spans="1:5" ht="12.75">
      <c r="A410" s="51">
        <v>95.82</v>
      </c>
      <c r="B410" s="20">
        <v>2</v>
      </c>
      <c r="C410" t="s">
        <v>53</v>
      </c>
      <c r="D410" t="s">
        <v>549</v>
      </c>
      <c r="E410">
        <v>2</v>
      </c>
    </row>
    <row r="411" spans="1:5" ht="12.75">
      <c r="A411" s="51">
        <v>95.87</v>
      </c>
      <c r="B411" s="20">
        <v>3</v>
      </c>
      <c r="C411" t="s">
        <v>54</v>
      </c>
      <c r="D411" t="s">
        <v>549</v>
      </c>
      <c r="E411">
        <v>2</v>
      </c>
    </row>
    <row r="412" spans="1:5" ht="12.75">
      <c r="A412" s="51">
        <v>95.95</v>
      </c>
      <c r="B412" s="20">
        <v>4</v>
      </c>
      <c r="C412" t="s">
        <v>55</v>
      </c>
      <c r="D412" t="s">
        <v>549</v>
      </c>
      <c r="E412">
        <v>2</v>
      </c>
    </row>
    <row r="413" spans="1:5" ht="12.75">
      <c r="A413" s="51">
        <v>96.2</v>
      </c>
      <c r="B413" s="20">
        <v>5</v>
      </c>
      <c r="C413" t="s">
        <v>56</v>
      </c>
      <c r="D413" t="s">
        <v>549</v>
      </c>
      <c r="E413">
        <v>2</v>
      </c>
    </row>
    <row r="414" spans="1:5" ht="12.75">
      <c r="A414" s="51">
        <v>96.43</v>
      </c>
      <c r="B414" s="20">
        <v>6</v>
      </c>
      <c r="C414" t="s">
        <v>57</v>
      </c>
      <c r="D414" t="s">
        <v>549</v>
      </c>
      <c r="E414">
        <v>2</v>
      </c>
    </row>
    <row r="415" spans="1:5" ht="12.75">
      <c r="A415" s="51">
        <v>96.52</v>
      </c>
      <c r="B415" s="20">
        <v>7</v>
      </c>
      <c r="C415" t="s">
        <v>58</v>
      </c>
      <c r="D415" t="s">
        <v>549</v>
      </c>
      <c r="E415">
        <v>2</v>
      </c>
    </row>
    <row r="416" spans="1:5" ht="12.75">
      <c r="A416" s="51">
        <v>96.65</v>
      </c>
      <c r="B416" s="20">
        <v>8</v>
      </c>
      <c r="C416" t="s">
        <v>59</v>
      </c>
      <c r="D416" t="s">
        <v>549</v>
      </c>
      <c r="E416">
        <v>2</v>
      </c>
    </row>
    <row r="417" spans="1:5" ht="12.75">
      <c r="A417" s="51">
        <v>96.71</v>
      </c>
      <c r="B417" s="20">
        <v>9</v>
      </c>
      <c r="C417" t="s">
        <v>60</v>
      </c>
      <c r="D417" t="s">
        <v>549</v>
      </c>
      <c r="E417">
        <v>2</v>
      </c>
    </row>
    <row r="418" spans="1:5" ht="12.75">
      <c r="A418" s="51">
        <v>96.77</v>
      </c>
      <c r="B418" s="20">
        <v>10</v>
      </c>
      <c r="C418" t="s">
        <v>61</v>
      </c>
      <c r="D418" t="s">
        <v>549</v>
      </c>
      <c r="E418">
        <v>2</v>
      </c>
    </row>
    <row r="419" spans="1:5" ht="12.75">
      <c r="A419" s="51">
        <v>96.87</v>
      </c>
      <c r="B419" s="20">
        <v>11</v>
      </c>
      <c r="C419" t="s">
        <v>62</v>
      </c>
      <c r="D419" t="s">
        <v>549</v>
      </c>
      <c r="E419">
        <v>2</v>
      </c>
    </row>
    <row r="420" spans="1:5" ht="12.75">
      <c r="A420" s="51">
        <v>96.92</v>
      </c>
      <c r="B420" s="20">
        <v>1</v>
      </c>
      <c r="C420" t="s">
        <v>63</v>
      </c>
      <c r="D420" t="s">
        <v>549</v>
      </c>
      <c r="E420">
        <v>2</v>
      </c>
    </row>
    <row r="421" spans="1:5" ht="12.75">
      <c r="A421" s="51">
        <v>97.1</v>
      </c>
      <c r="B421" s="20">
        <v>2</v>
      </c>
      <c r="C421" t="s">
        <v>64</v>
      </c>
      <c r="D421" t="s">
        <v>549</v>
      </c>
      <c r="E421">
        <v>2</v>
      </c>
    </row>
    <row r="422" spans="1:5" ht="12.75">
      <c r="A422" s="51">
        <v>97.16</v>
      </c>
      <c r="B422" s="20">
        <v>3</v>
      </c>
      <c r="C422" t="s">
        <v>65</v>
      </c>
      <c r="D422" t="s">
        <v>549</v>
      </c>
      <c r="E422">
        <v>2</v>
      </c>
    </row>
    <row r="423" spans="1:5" ht="12.75">
      <c r="A423" s="51">
        <v>97.25</v>
      </c>
      <c r="B423" s="20">
        <v>4</v>
      </c>
      <c r="C423" t="s">
        <v>66</v>
      </c>
      <c r="D423" t="s">
        <v>549</v>
      </c>
      <c r="E423">
        <v>2</v>
      </c>
    </row>
    <row r="424" spans="1:5" ht="12.75">
      <c r="A424" s="51">
        <v>97.33</v>
      </c>
      <c r="B424" s="20">
        <v>5</v>
      </c>
      <c r="C424" t="s">
        <v>67</v>
      </c>
      <c r="D424" t="s">
        <v>549</v>
      </c>
      <c r="E424">
        <v>2</v>
      </c>
    </row>
    <row r="425" spans="1:5" ht="12.75">
      <c r="A425" s="51">
        <v>97.42</v>
      </c>
      <c r="B425" s="20">
        <v>6</v>
      </c>
      <c r="C425" t="s">
        <v>68</v>
      </c>
      <c r="D425" t="s">
        <v>549</v>
      </c>
      <c r="E425">
        <v>2</v>
      </c>
    </row>
    <row r="426" spans="1:5" ht="12.75">
      <c r="A426" s="51">
        <v>97.5</v>
      </c>
      <c r="B426" s="20">
        <v>7</v>
      </c>
      <c r="C426" t="s">
        <v>69</v>
      </c>
      <c r="D426" t="s">
        <v>549</v>
      </c>
      <c r="E426">
        <v>2</v>
      </c>
    </row>
    <row r="427" spans="1:5" ht="12.75">
      <c r="A427" s="51">
        <v>97.54</v>
      </c>
      <c r="B427" s="20">
        <v>8</v>
      </c>
      <c r="C427" t="s">
        <v>70</v>
      </c>
      <c r="D427" t="s">
        <v>549</v>
      </c>
      <c r="E427">
        <v>2</v>
      </c>
    </row>
    <row r="428" spans="1:5" ht="12.75">
      <c r="A428" s="51">
        <v>97.82</v>
      </c>
      <c r="B428" s="20">
        <v>9</v>
      </c>
      <c r="C428" t="s">
        <v>71</v>
      </c>
      <c r="D428" t="s">
        <v>549</v>
      </c>
      <c r="E428">
        <v>2</v>
      </c>
    </row>
    <row r="429" spans="1:5" ht="12.75">
      <c r="A429" s="51">
        <v>97.93</v>
      </c>
      <c r="B429" s="20">
        <v>10</v>
      </c>
      <c r="C429" t="s">
        <v>72</v>
      </c>
      <c r="D429" t="s">
        <v>549</v>
      </c>
      <c r="E429">
        <v>2</v>
      </c>
    </row>
    <row r="430" spans="1:5" ht="12.75">
      <c r="A430" s="51">
        <v>98.14</v>
      </c>
      <c r="B430" s="20">
        <v>11</v>
      </c>
      <c r="C430" t="s">
        <v>73</v>
      </c>
      <c r="D430" t="s">
        <v>549</v>
      </c>
      <c r="E430">
        <v>2</v>
      </c>
    </row>
    <row r="431" spans="1:5" ht="12.75">
      <c r="A431" s="51">
        <v>98.26</v>
      </c>
      <c r="B431" s="20">
        <v>1</v>
      </c>
      <c r="C431" t="s">
        <v>74</v>
      </c>
      <c r="D431" t="s">
        <v>549</v>
      </c>
      <c r="E431">
        <v>2</v>
      </c>
    </row>
    <row r="432" spans="1:5" ht="12.75">
      <c r="A432" s="51">
        <v>98.43</v>
      </c>
      <c r="B432" s="20">
        <v>2</v>
      </c>
      <c r="C432" t="s">
        <v>75</v>
      </c>
      <c r="D432" t="s">
        <v>549</v>
      </c>
      <c r="E432">
        <v>2</v>
      </c>
    </row>
    <row r="433" spans="1:5" ht="12.75">
      <c r="A433" s="51">
        <v>98.54</v>
      </c>
      <c r="B433" s="20">
        <v>3</v>
      </c>
      <c r="C433" t="s">
        <v>76</v>
      </c>
      <c r="D433" t="s">
        <v>549</v>
      </c>
      <c r="E433">
        <v>2</v>
      </c>
    </row>
    <row r="434" spans="1:5" ht="12.75">
      <c r="A434" s="51">
        <v>98.7</v>
      </c>
      <c r="B434" s="20">
        <v>4</v>
      </c>
      <c r="C434" t="s">
        <v>77</v>
      </c>
      <c r="D434" t="s">
        <v>549</v>
      </c>
      <c r="E434">
        <v>2</v>
      </c>
    </row>
    <row r="435" spans="1:5" ht="12.75">
      <c r="A435" s="51">
        <v>98.79</v>
      </c>
      <c r="B435" s="20">
        <v>5</v>
      </c>
      <c r="C435" t="s">
        <v>78</v>
      </c>
      <c r="D435" t="s">
        <v>549</v>
      </c>
      <c r="E435">
        <v>2</v>
      </c>
    </row>
    <row r="436" spans="1:5" ht="12.75">
      <c r="A436" s="51">
        <v>98.83</v>
      </c>
      <c r="B436" s="20">
        <v>6</v>
      </c>
      <c r="C436" t="s">
        <v>79</v>
      </c>
      <c r="D436" t="s">
        <v>549</v>
      </c>
      <c r="E436">
        <v>2</v>
      </c>
    </row>
    <row r="437" spans="1:5" ht="12.75">
      <c r="A437" s="51">
        <v>98.87</v>
      </c>
      <c r="B437" s="20">
        <v>7</v>
      </c>
      <c r="C437" t="s">
        <v>80</v>
      </c>
      <c r="D437" t="s">
        <v>549</v>
      </c>
      <c r="E437">
        <v>2</v>
      </c>
    </row>
    <row r="438" spans="1:5" ht="12.75">
      <c r="A438" s="51">
        <v>98.95</v>
      </c>
      <c r="B438" s="20">
        <v>8</v>
      </c>
      <c r="C438" t="s">
        <v>81</v>
      </c>
      <c r="D438" t="s">
        <v>549</v>
      </c>
      <c r="E438">
        <v>2</v>
      </c>
    </row>
    <row r="439" spans="1:5" ht="12.75">
      <c r="A439" s="51">
        <v>99.04</v>
      </c>
      <c r="B439" s="20">
        <v>9</v>
      </c>
      <c r="C439" t="s">
        <v>82</v>
      </c>
      <c r="D439" t="s">
        <v>549</v>
      </c>
      <c r="E439">
        <v>2</v>
      </c>
    </row>
    <row r="440" spans="1:5" ht="12.75">
      <c r="A440" s="51">
        <v>99.14</v>
      </c>
      <c r="B440" s="20">
        <v>10</v>
      </c>
      <c r="C440" t="s">
        <v>83</v>
      </c>
      <c r="D440" t="s">
        <v>549</v>
      </c>
      <c r="E440">
        <v>2</v>
      </c>
    </row>
    <row r="441" spans="1:5" ht="12.75">
      <c r="A441" s="51">
        <v>99</v>
      </c>
      <c r="B441" s="20">
        <v>1</v>
      </c>
      <c r="C441" t="s">
        <v>84</v>
      </c>
      <c r="D441" t="s">
        <v>549</v>
      </c>
      <c r="E441">
        <v>2</v>
      </c>
    </row>
    <row r="442" spans="1:5" ht="12.75">
      <c r="A442" s="51">
        <v>99.11</v>
      </c>
      <c r="B442" s="20">
        <v>2</v>
      </c>
      <c r="C442" t="s">
        <v>85</v>
      </c>
      <c r="D442" t="s">
        <v>549</v>
      </c>
      <c r="E442">
        <v>2</v>
      </c>
    </row>
    <row r="443" spans="1:5" ht="12.75">
      <c r="A443" s="51">
        <v>99.8</v>
      </c>
      <c r="B443" s="20">
        <v>3</v>
      </c>
      <c r="C443" t="s">
        <v>86</v>
      </c>
      <c r="D443" t="s">
        <v>549</v>
      </c>
      <c r="E443">
        <v>2</v>
      </c>
    </row>
    <row r="444" spans="1:5" ht="12.75">
      <c r="A444" s="51">
        <v>100.11</v>
      </c>
      <c r="B444" s="20">
        <v>4</v>
      </c>
      <c r="C444" t="s">
        <v>87</v>
      </c>
      <c r="D444" t="s">
        <v>549</v>
      </c>
      <c r="E444">
        <v>2</v>
      </c>
    </row>
    <row r="445" spans="1:5" ht="12.75">
      <c r="A445" s="51">
        <v>100.3</v>
      </c>
      <c r="B445" s="20">
        <v>1</v>
      </c>
      <c r="C445" t="s">
        <v>88</v>
      </c>
      <c r="D445" t="s">
        <v>549</v>
      </c>
      <c r="E445">
        <v>2</v>
      </c>
    </row>
    <row r="446" spans="1:5" ht="12.75">
      <c r="A446" s="51">
        <v>100.52</v>
      </c>
      <c r="B446" s="20">
        <v>2</v>
      </c>
      <c r="C446" t="s">
        <v>89</v>
      </c>
      <c r="D446" t="s">
        <v>549</v>
      </c>
      <c r="E446">
        <v>2</v>
      </c>
    </row>
    <row r="447" spans="1:5" ht="12.75">
      <c r="A447" s="51">
        <v>100.58</v>
      </c>
      <c r="B447" s="20">
        <v>3</v>
      </c>
      <c r="C447" t="s">
        <v>90</v>
      </c>
      <c r="D447" t="s">
        <v>549</v>
      </c>
      <c r="E447">
        <v>2</v>
      </c>
    </row>
    <row r="448" spans="1:5" ht="12.75">
      <c r="A448" s="51">
        <v>100.8</v>
      </c>
      <c r="B448" s="20">
        <v>4</v>
      </c>
      <c r="C448" t="s">
        <v>91</v>
      </c>
      <c r="D448" t="s">
        <v>549</v>
      </c>
      <c r="E448">
        <v>2</v>
      </c>
    </row>
    <row r="449" spans="1:5" ht="12.75">
      <c r="A449" s="51">
        <v>101.02</v>
      </c>
      <c r="B449" s="20">
        <v>5</v>
      </c>
      <c r="C449" t="s">
        <v>92</v>
      </c>
      <c r="D449" t="s">
        <v>549</v>
      </c>
      <c r="E449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JOIDES Resolution</dc:creator>
  <cp:keywords/>
  <dc:description/>
  <cp:lastModifiedBy>Sys Mgr</cp:lastModifiedBy>
  <cp:lastPrinted>2004-12-09T16:39:41Z</cp:lastPrinted>
  <dcterms:created xsi:type="dcterms:W3CDTF">2003-06-13T05:20:16Z</dcterms:created>
  <cp:category/>
  <cp:version/>
  <cp:contentType/>
  <cp:contentStatus/>
</cp:coreProperties>
</file>