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375" windowWidth="19035" windowHeight="6420" activeTab="0"/>
  </bookViews>
  <sheets>
    <sheet name="1309D" sheetId="1" r:id="rId1"/>
    <sheet name="dip" sheetId="2" r:id="rId2"/>
    <sheet name="lineation" sheetId="3" r:id="rId3"/>
    <sheet name="int" sheetId="4" r:id="rId4"/>
    <sheet name="lithology1" sheetId="5" r:id="rId5"/>
    <sheet name="lithology2" sheetId="6" r:id="rId6"/>
    <sheet name="orientaion" sheetId="7" r:id="rId7"/>
  </sheets>
  <definedNames/>
  <calcPr fullCalcOnLoad="1"/>
  <pivotCaches>
    <pivotCache cacheId="2" r:id="rId8"/>
  </pivotCaches>
</workbook>
</file>

<file path=xl/sharedStrings.xml><?xml version="1.0" encoding="utf-8"?>
<sst xmlns="http://schemas.openxmlformats.org/spreadsheetml/2006/main" count="10955" uniqueCount="824">
  <si>
    <t>cataclastic gabbro intrusion</t>
  </si>
  <si>
    <t>mylonite, semibrittle?</t>
  </si>
  <si>
    <t>&lt;8</t>
  </si>
  <si>
    <t>weak vertical foliation, low T veins</t>
  </si>
  <si>
    <t>dioritic melt + gabbro intrusion</t>
  </si>
  <si>
    <t>gabbro - diorite contact</t>
  </si>
  <si>
    <t>dominant orientaion of open fracture</t>
  </si>
  <si>
    <t>average orientaion of low T cataclastic band</t>
  </si>
  <si>
    <r>
      <t xml:space="preserve">yellow-greenish cataclastic fault zone, </t>
    </r>
    <r>
      <rPr>
        <sz val="10"/>
        <rFont val="Arial"/>
        <family val="0"/>
      </rPr>
      <t>westside up shear sence</t>
    </r>
  </si>
  <si>
    <t>8, r</t>
  </si>
  <si>
    <t>Faults (Offset (cm): n,r,d,s) (mm)</t>
  </si>
  <si>
    <t>down dip lineation (98, 32) on white vein at top of core piece</t>
  </si>
  <si>
    <t>white vein, down dip mineral lineation, (240, 58)</t>
  </si>
  <si>
    <t>Hole D Lithology vs Intensity data</t>
  </si>
  <si>
    <t>dioritic cataclasite</t>
  </si>
  <si>
    <t>low T cataclasite</t>
  </si>
  <si>
    <t>semibrittle zone</t>
  </si>
  <si>
    <t>lineation</t>
  </si>
  <si>
    <t>sense</t>
  </si>
  <si>
    <t>no lineation</t>
  </si>
  <si>
    <t>healed gouge zone, contact to dioritic intrusion</t>
  </si>
  <si>
    <t>dioritic band, minor cataclasis</t>
  </si>
  <si>
    <t>mylonitic deformation of dioritic breccia band</t>
  </si>
  <si>
    <t>dioritic cataclastic zone</t>
  </si>
  <si>
    <t xml:space="preserve">dioritic+low T cataclastic zone </t>
  </si>
  <si>
    <t xml:space="preserve">dominant dioritic+low T (greenish) cataclastic zone </t>
  </si>
  <si>
    <t>dioritic+dark greenish bands (not so much deformed)</t>
  </si>
  <si>
    <t>dioritic?+lowT greenish vein</t>
  </si>
  <si>
    <t>dioritic+lowT greenish cataclastic band, sub-vertical</t>
  </si>
  <si>
    <t>dioritic+lowT greenish cataclastic band</t>
  </si>
  <si>
    <t>dioritic cataclastic band, network</t>
  </si>
  <si>
    <t>fault, dioritic cataclastic band</t>
  </si>
  <si>
    <t>dioritic band (no cataclasis?)</t>
  </si>
  <si>
    <t>dioritic breccia + low T yellownish vein</t>
  </si>
  <si>
    <t>altered dioritic breccia</t>
  </si>
  <si>
    <t>dioritic+lowT greenish cataclastic zone</t>
  </si>
  <si>
    <t>(dioritic+)lowT greenish cataclastic band</t>
  </si>
  <si>
    <t>dioritic+lowT greenish cataclastic band, semibrittle?</t>
  </si>
  <si>
    <t>dioritic?+lowT greenish cataclastic band</t>
  </si>
  <si>
    <t>(dioritic?) lowT greenish cataclastic band</t>
  </si>
  <si>
    <t>open fracture at dioritic?+lowT greenish cataclastic band</t>
  </si>
  <si>
    <t>dioritic? Greenish ataclastic band?</t>
  </si>
  <si>
    <t>Ca Int</t>
  </si>
  <si>
    <t xml:space="preserve">Serp </t>
  </si>
  <si>
    <t>5m ave Int</t>
  </si>
  <si>
    <t>open fracture at low T cataclastic vein, (172, 25)</t>
  </si>
  <si>
    <t>dominat orientaion of low T veins</t>
  </si>
  <si>
    <t>low T vein cut above vein</t>
  </si>
  <si>
    <t>tlc+tr vein fault, gabbro-gabbro contact, open fracture</t>
  </si>
  <si>
    <t>low T cataclastic band, semibrittle?</t>
  </si>
  <si>
    <t>open fracture at low T vein, dwon dip lineation (237, 21)</t>
  </si>
  <si>
    <t>open fracture at low T vein, lineation (244, 55)</t>
  </si>
  <si>
    <t>veinlets</t>
  </si>
  <si>
    <t>open fracture at low T vein, lineation (246, 44)</t>
  </si>
  <si>
    <t>open fracture at low T vein, lineation (288, 59)</t>
  </si>
  <si>
    <t>dominant orientaion of open fractures at low T vein</t>
  </si>
  <si>
    <t>open fractures at low T vein</t>
  </si>
  <si>
    <t>vertical shear zone, semibrittle?</t>
  </si>
  <si>
    <t>open fractures at low T cataclastic band</t>
  </si>
  <si>
    <t>dioritic breccia -  gabbro contact, low T vein</t>
  </si>
  <si>
    <t>dioritic breccia - troctolite sharp contact</t>
  </si>
  <si>
    <t>dioritic breccia - dunite contact</t>
  </si>
  <si>
    <t>dioritic cataclastic vein</t>
  </si>
  <si>
    <t>mylonitic</t>
  </si>
  <si>
    <t>semibrittle shear zone</t>
  </si>
  <si>
    <t>dioritic intrusion</t>
  </si>
  <si>
    <t>dunite to gabbro</t>
  </si>
  <si>
    <t>dunite- dioritic intrusion contact</t>
  </si>
  <si>
    <t>magmatic fabric</t>
  </si>
  <si>
    <t>dunite patches</t>
  </si>
  <si>
    <t xml:space="preserve">dunite  </t>
  </si>
  <si>
    <t>21</t>
  </si>
  <si>
    <t>gabbro-dioritic injection contact</t>
  </si>
  <si>
    <t>gabbro-gabbro contact</t>
  </si>
  <si>
    <t>gabbro-microgabbro contact</t>
  </si>
  <si>
    <t>106-110cm myronitic</t>
  </si>
  <si>
    <t>dominant orientataion of open fracutre</t>
  </si>
  <si>
    <t>low T cataclastic band, open fracture, semibrittle?</t>
  </si>
  <si>
    <t>dioritic intrusion, no deformation</t>
  </si>
  <si>
    <t>low T cataclastic band, contact</t>
  </si>
  <si>
    <t>gabbro dioritic breccia contact</t>
  </si>
  <si>
    <t>dioritic cataclastic band</t>
  </si>
  <si>
    <t>dominant orientation of dioritic cataclastic band</t>
  </si>
  <si>
    <t>open fracture at low T vein, (137, 60)</t>
  </si>
  <si>
    <t>&lt;0.8</t>
  </si>
  <si>
    <t>mylonite-breccia-gabbro contact</t>
  </si>
  <si>
    <t>n?</t>
  </si>
  <si>
    <t>open fracture at serpentine + talc vein, (178, 3)</t>
  </si>
  <si>
    <t>open fracture at talc vein, (198, 17)</t>
  </si>
  <si>
    <t>open fracturea at low T vein</t>
  </si>
  <si>
    <t>coase grain gabbro + dioritic melt intrusion</t>
  </si>
  <si>
    <t>open fracturea at low T vein, (174, 15)</t>
  </si>
  <si>
    <t>dioritic vein</t>
  </si>
  <si>
    <t>gabbro intrusion with cataclastic margin</t>
  </si>
  <si>
    <t>dominant orientaion of veinlets</t>
  </si>
  <si>
    <t>dominant orientaion of open fracture at low T vein</t>
  </si>
  <si>
    <t>dominant orientaion of low T veinlets</t>
  </si>
  <si>
    <t>gabbro intrusion, no cataclastic?</t>
  </si>
  <si>
    <t>&lt;0.2</t>
  </si>
  <si>
    <t>gabbro intrusion with low T veins</t>
  </si>
  <si>
    <t>weak dioritic breccia - gabbro contact</t>
  </si>
  <si>
    <t>open fracture at talc + tremolite cataclastic band, (357, 10)</t>
  </si>
  <si>
    <t>32</t>
  </si>
  <si>
    <t>open fracture at talc + tremolite vein, (358, 7), strike slip</t>
  </si>
  <si>
    <t>str.</t>
  </si>
  <si>
    <t>open fracture at talc vein, strike slip, (180, 6), eastside to 180</t>
  </si>
  <si>
    <t>open fracture at talc vein, strike slip, (347, 6), eastside to 180</t>
  </si>
  <si>
    <t>dioritic intrusion with diffuse boundary</t>
  </si>
  <si>
    <t>low T cataclastic steep vein over 70cm</t>
  </si>
  <si>
    <t>open fracture at talc + tremolite vein, (352, 38)</t>
  </si>
  <si>
    <t>P.4 low T diffuse vein, as like in 35R</t>
  </si>
  <si>
    <t>diffuse greenish cataclastic band</t>
  </si>
  <si>
    <t>dominant orientaion of low T cataclastic vein</t>
  </si>
  <si>
    <t>&gt;30</t>
  </si>
  <si>
    <t xml:space="preserve">dioritic breccia - gabbro boundary </t>
  </si>
  <si>
    <t>open fracture at tremorilte vein, (214, 40)</t>
  </si>
  <si>
    <t>0.3, n</t>
  </si>
  <si>
    <t xml:space="preserve">low T fault vein </t>
  </si>
  <si>
    <t>oxide gabbro intrusion</t>
  </si>
  <si>
    <t>dioritic</t>
  </si>
  <si>
    <t>ox gabbro- gabbro contact</t>
  </si>
  <si>
    <t>rubble, micro gabbro</t>
  </si>
  <si>
    <t>pervasive dioritic magama intrusion</t>
  </si>
  <si>
    <t xml:space="preserve">pervasive dioritic breccia </t>
  </si>
  <si>
    <t>microgabbro</t>
  </si>
  <si>
    <t>dominant orientation of network veins</t>
  </si>
  <si>
    <t>dioritic breccia - gabbro contact</t>
  </si>
  <si>
    <t>dominant orientation low T cataclastic band</t>
  </si>
  <si>
    <t>ox-gabbro - gabbro contact</t>
  </si>
  <si>
    <t>open fracture at low T vein, (231, 64)</t>
  </si>
  <si>
    <t>gouge (breccia) patch</t>
  </si>
  <si>
    <t>P10 open fracture at talc vein</t>
  </si>
  <si>
    <t>dioritic breccia</t>
  </si>
  <si>
    <t>r, 0.5</t>
  </si>
  <si>
    <t>talc vein</t>
  </si>
  <si>
    <t>dominant orientation of low T cataclastic band</t>
  </si>
  <si>
    <t>dioritic breccia, many low T veins</t>
  </si>
  <si>
    <t>dominant orientation of low T cataclastic veins</t>
  </si>
  <si>
    <t>patch of fault gouge</t>
  </si>
  <si>
    <t>dioritic + low T cataclastic band, low T veinlets</t>
  </si>
  <si>
    <t>dominant orientation low T veins</t>
  </si>
  <si>
    <t>open fracture at tlc+tr vein, lineation (234, 54)</t>
  </si>
  <si>
    <t>n(?)</t>
  </si>
  <si>
    <t>open fracture at tlc+tr vein, (270, 43) down dip lineation</t>
  </si>
  <si>
    <t>dioritic breccia - gabbro contact, low T vein</t>
  </si>
  <si>
    <t>open fracture at low T vein, (182, 8) eastside to 180</t>
  </si>
  <si>
    <t>pervasive alteration+ local brecciation  (similar to 35R)</t>
  </si>
  <si>
    <t>open fracture at tlc+tr cataclastic vein, (99, 57) normal slip, semibrittle?</t>
  </si>
  <si>
    <t>str, r</t>
  </si>
  <si>
    <t>open fracture at tlc+tr+Qz with py vein, (356, 21)</t>
  </si>
  <si>
    <t>fault rocks</t>
  </si>
  <si>
    <t>breccia-gabbro contact, fault vein</t>
  </si>
  <si>
    <t>fault rock, gouge patch</t>
  </si>
  <si>
    <t>tiny open fracture at low T vein</t>
  </si>
  <si>
    <t>&gt;13</t>
  </si>
  <si>
    <t>diffuse greenish vein (not brecciated?)</t>
  </si>
  <si>
    <t>open fracture at low T vein, lineation (3, 28)</t>
  </si>
  <si>
    <t>open fracture at large grain of Cpx</t>
  </si>
  <si>
    <t>&gt;0.8</t>
  </si>
  <si>
    <t>8a</t>
  </si>
  <si>
    <t>gouge associated with dioritic intrusion?</t>
  </si>
  <si>
    <t>8b</t>
  </si>
  <si>
    <t>dioritic + low T cataclastic band,</t>
  </si>
  <si>
    <t>diffuse dioritic + low T cataclastic band</t>
  </si>
  <si>
    <t>dominant orientaion of low T cataclastic band</t>
  </si>
  <si>
    <t>low T vein, breccia-gabbro contact</t>
  </si>
  <si>
    <t>dominat orientaion of vein network</t>
  </si>
  <si>
    <t>dioritic vein piece</t>
  </si>
  <si>
    <t>n, 4</t>
  </si>
  <si>
    <t>fault vein (low T)</t>
  </si>
  <si>
    <t>cataclastic talc vein, open fracture, no lineation</t>
  </si>
  <si>
    <t>P. 11 mylonitic</t>
  </si>
  <si>
    <t>&gt;0.4</t>
  </si>
  <si>
    <t>r, 2</t>
  </si>
  <si>
    <t>fault vein (low T), eastside up</t>
  </si>
  <si>
    <t>0.5-2</t>
  </si>
  <si>
    <t>talc tremolite shear zone, semibrittle, open fracture</t>
  </si>
  <si>
    <t>P.3 many low T veins</t>
  </si>
  <si>
    <t>dominant orientaion of low T veins</t>
  </si>
  <si>
    <t>dioritic + low T cataclastic band, coase gabbro troctolite contact</t>
  </si>
  <si>
    <t>30</t>
  </si>
  <si>
    <t>dioritic + minor low T cataclastic band</t>
  </si>
  <si>
    <t>rubble with quartz and actinolite vein</t>
  </si>
  <si>
    <t>intrusion of coase grain gabbro</t>
  </si>
  <si>
    <t>open fracture at dioritic + low T cataclastic band</t>
  </si>
  <si>
    <t>&gt;80</t>
  </si>
  <si>
    <t>coase gabbro- troctolite boundary, coase grained gabbro intrusion ? &gt;80mm</t>
  </si>
  <si>
    <t>open fracture at low T vein, lineation (304, 45)</t>
  </si>
  <si>
    <t>coase grained gabbro</t>
  </si>
  <si>
    <t>dominant orientaion of cataclastic veins</t>
  </si>
  <si>
    <t>open fracture at low T cataclastic band</t>
  </si>
  <si>
    <t>&gt;12</t>
  </si>
  <si>
    <t>dioritic + low T cataclastic band, gabbro-gabbro boundary</t>
  </si>
  <si>
    <t>dunit, vein (talc, actinolite, pyrite)</t>
  </si>
  <si>
    <t>piece of dioritic dyke, &gt;20 mm</t>
  </si>
  <si>
    <t>dioritic + low T cataclastic band, gabbro-gabbro contact</t>
  </si>
  <si>
    <t>0.3-8</t>
  </si>
  <si>
    <t>open fracture at talc vein, lineation (358, 5), strike slip</t>
  </si>
  <si>
    <t>open fracture at tremolite vein, lineation (324, 42)</t>
  </si>
  <si>
    <t>open fracture at talc vein, lineation (239, 30)</t>
  </si>
  <si>
    <t>open fracture at talc vein, lineation (126, 38)</t>
  </si>
  <si>
    <t>P. 5 talc vein (5mm in thickness)</t>
  </si>
  <si>
    <t>open fracture at talc+tremolite vein, (347, 43)</t>
  </si>
  <si>
    <t>low T cataclastic band with alteration zone</t>
  </si>
  <si>
    <t>open fracture at low T cataclastic band, (185, 19)</t>
  </si>
  <si>
    <t>dioritic breccia zone - gabbro mylonite contact</t>
  </si>
  <si>
    <t>P. 3 dioritic mylonite</t>
  </si>
  <si>
    <t>low T cataclastic band with diffuse alteration zone</t>
  </si>
  <si>
    <t>low T cataclastic band, eastside up</t>
  </si>
  <si>
    <t>&gt;1.5</t>
  </si>
  <si>
    <t>p.5 lineation, falut vein</t>
  </si>
  <si>
    <t>p.7, 12 Qz vein at top piece</t>
  </si>
  <si>
    <t>open fracture at talc vein, lineation (338, 27)</t>
  </si>
  <si>
    <t>open fracture at talc vein, lineation (11, 6), same fracture at 15 cm</t>
  </si>
  <si>
    <t>open fracture at talc vein, lineation (241, 81), westside up</t>
  </si>
  <si>
    <t>open fracture at talc vein, lineation (254, 45)</t>
  </si>
  <si>
    <t>gouge-gabbro boundary</t>
  </si>
  <si>
    <t>open fracture at talc vein, lineation (297, 50)</t>
  </si>
  <si>
    <t>&gt;6</t>
  </si>
  <si>
    <t>st60</t>
  </si>
  <si>
    <t>d40</t>
  </si>
  <si>
    <t>open fracture, down dip lineation (180, 36) on talc vein</t>
  </si>
  <si>
    <t>open fracture at talc vein, lineation (213, 36)</t>
  </si>
  <si>
    <t>SB foliation, boundary between cataclastic and ductile zone</t>
  </si>
  <si>
    <t>2, n</t>
  </si>
  <si>
    <t>low T cataclastic band, fault vein</t>
  </si>
  <si>
    <t>low T falut vein</t>
  </si>
  <si>
    <t>small pieses</t>
  </si>
  <si>
    <t>open fracture at low T (talc) vein, lineation (229, 46)</t>
  </si>
  <si>
    <t>cataclastic zone-gabbro mylonite contact</t>
  </si>
  <si>
    <t>open fracture at serpentine vein, lineation (337, 35)</t>
  </si>
  <si>
    <t>1, n</t>
  </si>
  <si>
    <t>serpentine vein fault</t>
  </si>
  <si>
    <t>weak serpentine foliation</t>
  </si>
  <si>
    <t>open fracture at serpentine vein, lineation (34, 9)</t>
  </si>
  <si>
    <t>&lt;1.5</t>
  </si>
  <si>
    <t>breccia-gabbro contact (not well orientated)</t>
  </si>
  <si>
    <t>network talc veins</t>
  </si>
  <si>
    <t>&lt;4</t>
  </si>
  <si>
    <t>talc vein (partially shear zone?)</t>
  </si>
  <si>
    <t>&gt;1</t>
  </si>
  <si>
    <t>open fracture at talc vein, lineation (219, 45)</t>
  </si>
  <si>
    <t>magmatic texture</t>
  </si>
  <si>
    <t>undeformed troctolite</t>
  </si>
  <si>
    <t>serpentine vein (?)</t>
  </si>
  <si>
    <t>2a</t>
  </si>
  <si>
    <t>n, 3</t>
  </si>
  <si>
    <t>talc vein (partially shear zone?) diffuse horizontal zone</t>
  </si>
  <si>
    <t>b2</t>
  </si>
  <si>
    <t>dunite-gabbro boundary</t>
  </si>
  <si>
    <t>low T cataclastic band (talc)</t>
  </si>
  <si>
    <t>open fracture at talc vein, lineation (262, 24)</t>
  </si>
  <si>
    <t>wavy low T veins</t>
  </si>
  <si>
    <t>st</t>
  </si>
  <si>
    <t>open fracture at talc vein, lineation (220, 3), top to south (strike slip)</t>
  </si>
  <si>
    <t xml:space="preserve">talc vein </t>
  </si>
  <si>
    <t>intense talc vein</t>
  </si>
  <si>
    <t>&gt;0.3</t>
  </si>
  <si>
    <t>quartz vein</t>
  </si>
  <si>
    <t>diffuse low T cataclastic band</t>
  </si>
  <si>
    <t>dioritic? low T cataclastic band</t>
  </si>
  <si>
    <t>open fracture at talc vein, lineation (193, 12), strike slip</t>
  </si>
  <si>
    <t>dominat orientaion of low T cataclastic vein</t>
  </si>
  <si>
    <t>talc lineation (120, 8)</t>
  </si>
  <si>
    <t>r</t>
  </si>
  <si>
    <t>open fracture at talc vein, lineation (258, 29)</t>
  </si>
  <si>
    <t>r, 4</t>
  </si>
  <si>
    <t>vein fault</t>
  </si>
  <si>
    <t>open fracture at quartz? vein</t>
  </si>
  <si>
    <t>open fracture, parallel to veins</t>
  </si>
  <si>
    <t>gabbro?</t>
  </si>
  <si>
    <t>low T cataclastic band, greenish</t>
  </si>
  <si>
    <t>shear bands, semibrittle? low T?</t>
  </si>
  <si>
    <t>corsse grained gabbro</t>
  </si>
  <si>
    <t>low T whity cataclastic band</t>
  </si>
  <si>
    <t>&gt;10</t>
  </si>
  <si>
    <t>3, 0.5</t>
  </si>
  <si>
    <t>lowT greenish vein</t>
  </si>
  <si>
    <t>open fracture at white vein, low t</t>
  </si>
  <si>
    <t>4, &lt;3</t>
  </si>
  <si>
    <t>open fracture at green vein</t>
  </si>
  <si>
    <t>9, 2</t>
  </si>
  <si>
    <t>open fracture at low T white vein</t>
  </si>
  <si>
    <t>&gt;2</t>
  </si>
  <si>
    <t>open fracture at talc vein</t>
  </si>
  <si>
    <t>open fracture at white vein</t>
  </si>
  <si>
    <t>(Bm) Bh, Bc</t>
  </si>
  <si>
    <t>fracture at grren vein</t>
  </si>
  <si>
    <t>9, 1</t>
  </si>
  <si>
    <t>discontineous low T greenish vein array</t>
  </si>
  <si>
    <t xml:space="preserve">rubble, vein in P1,4,8 </t>
  </si>
  <si>
    <t>dunite</t>
  </si>
  <si>
    <t>low T cataclastic band</t>
  </si>
  <si>
    <t>thick vein cut by serpentine veinlets (perpendicular to thick vein)</t>
  </si>
  <si>
    <t>&lt;1</t>
  </si>
  <si>
    <t>white lastest veinlets, normal shear sence, little offset,</t>
  </si>
  <si>
    <t>troctolite rubble</t>
  </si>
  <si>
    <t>dunite-troctlite boundary</t>
  </si>
  <si>
    <t>serpentine foliation, cutting original troctolite foliation</t>
  </si>
  <si>
    <t>serpentine foliation, cutting actinolite veins</t>
  </si>
  <si>
    <t>1?</t>
  </si>
  <si>
    <t>many fractures and veins, no offset</t>
  </si>
  <si>
    <t>fracture at low T vein, mimeral lineation (287, 7)</t>
  </si>
  <si>
    <t>boundary between ol gabbro and breccia zone (20mm thickness)</t>
  </si>
  <si>
    <t>boundary between breccia zone and large px unit</t>
  </si>
  <si>
    <t>(350, 5) lineation on low T vein</t>
  </si>
  <si>
    <t>&gt;15</t>
  </si>
  <si>
    <t>breccia to gouge</t>
  </si>
  <si>
    <t>dominant orientaion of low T cataclastic bands</t>
  </si>
  <si>
    <t>weak brecciation</t>
  </si>
  <si>
    <t>lineation on fracture surface at talc vein, (340, 8)</t>
  </si>
  <si>
    <t>lineation on fracture surface at talc vein, (330, 16)</t>
  </si>
  <si>
    <t>lineation on fracture surface at talc vein, (205, 33)</t>
  </si>
  <si>
    <t>dominant orientaion of low T cataclastic band (pallarel to breccia-gabbro contact?)</t>
  </si>
  <si>
    <t>wavy low T cataclastic band</t>
  </si>
  <si>
    <t>low T cataclastic vein</t>
  </si>
  <si>
    <t>1.3</t>
  </si>
  <si>
    <t>lineation on fracture surface at talc vein, (245, 41)</t>
  </si>
  <si>
    <t>open fracture at Qz? Vein</t>
  </si>
  <si>
    <t>&gt;2.5</t>
  </si>
  <si>
    <t>open fracture at Qz? Cataclastic band</t>
  </si>
  <si>
    <t>fault veins</t>
  </si>
  <si>
    <t>low T cataclastic band (vein?)</t>
  </si>
  <si>
    <t>&lt;6</t>
  </si>
  <si>
    <t>&lt;2</t>
  </si>
  <si>
    <t>&lt;2.5</t>
  </si>
  <si>
    <t>low T vein (talc + actinolite?)</t>
  </si>
  <si>
    <t>&gt;5</t>
  </si>
  <si>
    <t>Qz vein?</t>
  </si>
  <si>
    <t>dioritic + low T cataclastic band</t>
  </si>
  <si>
    <t>&gt;4</t>
  </si>
  <si>
    <t>breccia associated with Qz vein?</t>
  </si>
  <si>
    <t>Qz vein with pyrite</t>
  </si>
  <si>
    <t>gouge cut mylonitic zone</t>
  </si>
  <si>
    <t>open fracture at quartz vein</t>
  </si>
  <si>
    <t>p.11 lineation</t>
  </si>
  <si>
    <t>piece 2, 4-15 mylonite</t>
  </si>
  <si>
    <t>mylonite</t>
  </si>
  <si>
    <t>latest greenish vein</t>
  </si>
  <si>
    <t>high T or low T vein?</t>
  </si>
  <si>
    <t>8, 1</t>
  </si>
  <si>
    <t xml:space="preserve">Bh </t>
  </si>
  <si>
    <t>piece 4-7 Bm</t>
  </si>
  <si>
    <t>representative orientaion of low T vein</t>
  </si>
  <si>
    <t>thrust?</t>
  </si>
  <si>
    <t>fault (high T vein)</t>
  </si>
  <si>
    <t>latest greenish-yellownish vein</t>
  </si>
  <si>
    <t>lowT greenish cataclastic vein, cut high angle fault</t>
  </si>
  <si>
    <t>latest white vein cut mylonitid foliation</t>
  </si>
  <si>
    <t>gabbro  breccia</t>
  </si>
  <si>
    <t>boundary between gabbro and mylonite (parallel to mylonitic foliation), high T amp</t>
  </si>
  <si>
    <t>low T yellownish vein</t>
  </si>
  <si>
    <t>dominant orientaion of low T greenish vein</t>
  </si>
  <si>
    <t>0.4</t>
  </si>
  <si>
    <t>8, 0.3</t>
  </si>
  <si>
    <t>8, 1.2</t>
  </si>
  <si>
    <t>6, 0.8</t>
  </si>
  <si>
    <t xml:space="preserve">  &gt;5, 0.2</t>
  </si>
  <si>
    <t>&gt;3, 0.1</t>
  </si>
  <si>
    <t>3, 2</t>
  </si>
  <si>
    <t>2, 0.8</t>
  </si>
  <si>
    <t>low T greenish-yellownish vein</t>
  </si>
  <si>
    <t xml:space="preserve">Bm, Bh </t>
  </si>
  <si>
    <t>low T whity vein</t>
  </si>
  <si>
    <t>4, 0.5</t>
  </si>
  <si>
    <t>peridotite</t>
  </si>
  <si>
    <t>gabbro breccia, semibrittle (proto-mylonite)</t>
  </si>
  <si>
    <t>high T amp vein</t>
  </si>
  <si>
    <t>low T vein</t>
  </si>
  <si>
    <t>low or high T vein?</t>
  </si>
  <si>
    <t>gabbro-mylonitite boundary</t>
  </si>
  <si>
    <t>serpentine foliation</t>
  </si>
  <si>
    <t>contact between gabbro and peridotite, no fault zone</t>
  </si>
  <si>
    <t>3.5</t>
  </si>
  <si>
    <t>thick vein</t>
  </si>
  <si>
    <t>whity vein, array</t>
  </si>
  <si>
    <t>0.2-1</t>
  </si>
  <si>
    <t>dominant orientaion of fractures with yellownish mineral</t>
  </si>
  <si>
    <t>piece1 12cm mylonitic</t>
  </si>
  <si>
    <t>low T vein, green</t>
  </si>
  <si>
    <t>mylonitic, semibrittle?</t>
  </si>
  <si>
    <t>hight T pl vein?</t>
  </si>
  <si>
    <t>mylonitic foliation?, semibrittle?,healed gouge? Greenish</t>
  </si>
  <si>
    <t>0.6</t>
  </si>
  <si>
    <t>open fracture at low T vein</t>
  </si>
  <si>
    <t>-35</t>
  </si>
  <si>
    <t>magmatic layering, cataclastic?</t>
  </si>
  <si>
    <t>high T vein</t>
  </si>
  <si>
    <t>high T pl? vein</t>
  </si>
  <si>
    <t>Bh, Bc?</t>
  </si>
  <si>
    <t xml:space="preserve">low T greenish cataclastic band </t>
  </si>
  <si>
    <t>Bm</t>
  </si>
  <si>
    <t>corese gabbro intrusion, cataclastic?</t>
  </si>
  <si>
    <t>mylonitic layerring? Corase grain gabbro intrusion? High T vein</t>
  </si>
  <si>
    <t>high T cataclastic band?</t>
  </si>
  <si>
    <t>&gt;20</t>
  </si>
  <si>
    <t>corse grain gabbro</t>
  </si>
  <si>
    <t>1.2</t>
  </si>
  <si>
    <t>0.8-2</t>
  </si>
  <si>
    <t xml:space="preserve">open fracture at low T greenish cataclastic band </t>
  </si>
  <si>
    <t>high T vein?</t>
  </si>
  <si>
    <t>Bh, Bc, (Bm)</t>
  </si>
  <si>
    <t>&gt;0.5</t>
  </si>
  <si>
    <t>&gt;0.2</t>
  </si>
  <si>
    <t>high  T cataclastic band?</t>
  </si>
  <si>
    <t>&gt;8</t>
  </si>
  <si>
    <t>piece 12 dike, vein rich</t>
  </si>
  <si>
    <t>open fracture with low T vein</t>
  </si>
  <si>
    <t>high T pl cataclastic band?</t>
  </si>
  <si>
    <t>lineation (50, 240) on brownish low T vein? at fracture surface</t>
  </si>
  <si>
    <t xml:space="preserve">dominant orientaion of low T greenish cataclastic band </t>
  </si>
  <si>
    <t>piece 2 = gabbro</t>
  </si>
  <si>
    <t>white vein, open fracture</t>
  </si>
  <si>
    <t>?</t>
  </si>
  <si>
    <t>vein network</t>
  </si>
  <si>
    <t>Bc</t>
  </si>
  <si>
    <t>network, greenish cataclastic bands with gouge patch</t>
  </si>
  <si>
    <t>network, greenish cataclastic bands</t>
  </si>
  <si>
    <t>open fracture at greenish vein</t>
  </si>
  <si>
    <t>greenish cataclastic bands</t>
  </si>
  <si>
    <t>Bm, Bc</t>
  </si>
  <si>
    <t>high T dark brownish vein</t>
  </si>
  <si>
    <t>whity vein cut brownish vein</t>
  </si>
  <si>
    <t>18</t>
  </si>
  <si>
    <t xml:space="preserve">latest whity vein </t>
  </si>
  <si>
    <t>19</t>
  </si>
  <si>
    <t>boundary between Bm and gabbro</t>
  </si>
  <si>
    <t xml:space="preserve">latest whity-yellownish fracture </t>
  </si>
  <si>
    <t>gabbro breccia</t>
  </si>
  <si>
    <t>network, yellownish cataclastic bands, overprinted breccia texture</t>
  </si>
  <si>
    <t>network, yellownish cataclastic bands</t>
  </si>
  <si>
    <t>latest whity vein</t>
  </si>
  <si>
    <t>3a</t>
  </si>
  <si>
    <t>3b</t>
  </si>
  <si>
    <t>network, greenish-whity cataclastic bands</t>
  </si>
  <si>
    <t>~</t>
  </si>
  <si>
    <t>network, greenish-yellownish cataclastic bands</t>
  </si>
  <si>
    <t>whity vein</t>
  </si>
  <si>
    <t>fault vein, greenish cataclastic band</t>
  </si>
  <si>
    <t>10-40</t>
  </si>
  <si>
    <t>semibrittle? Bm&gt;mylonite&gt;lowT greenish cataclastic band</t>
  </si>
  <si>
    <t>2b</t>
  </si>
  <si>
    <t>10, 0.5</t>
  </si>
  <si>
    <t>2c</t>
  </si>
  <si>
    <t>5, 0.5</t>
  </si>
  <si>
    <t>open fracture with yellownish veins</t>
  </si>
  <si>
    <t>dominant greenish cataclastic band</t>
  </si>
  <si>
    <t>dominant greenish cataclastic band, network</t>
  </si>
  <si>
    <t>0.5</t>
  </si>
  <si>
    <t xml:space="preserve">dominant low T (greenish) cataclastic zone </t>
  </si>
  <si>
    <t>5, 2</t>
  </si>
  <si>
    <t>W up</t>
  </si>
  <si>
    <t>vein array indicates westside up shear sence</t>
  </si>
  <si>
    <t>ampibolite rich cataclastic band cut by greenish cataclastic band</t>
  </si>
  <si>
    <t>1.5</t>
  </si>
  <si>
    <t>0.8</t>
  </si>
  <si>
    <t>wavy greenish cataclastic band</t>
  </si>
  <si>
    <t>3, 0.1</t>
  </si>
  <si>
    <t>2, 0.1</t>
  </si>
  <si>
    <t>8, 0.8</t>
  </si>
  <si>
    <t>lowT greenish cataclastic band</t>
  </si>
  <si>
    <t>array of highT amp. + lowT greenish-whity vein</t>
  </si>
  <si>
    <t>Bm at 50 cm</t>
  </si>
  <si>
    <t>semibrittle? mylonite</t>
  </si>
  <si>
    <t>4, 1</t>
  </si>
  <si>
    <t>lowT greenish cataclastic band, sub-vertical</t>
  </si>
  <si>
    <t>0.2</t>
  </si>
  <si>
    <t>latest whity-greenish vein</t>
  </si>
  <si>
    <t>highT amphibole vein, not contineous</t>
  </si>
  <si>
    <t>16a</t>
  </si>
  <si>
    <t>greenish cataclastic bands cut mylonitic foliation</t>
  </si>
  <si>
    <t>20</t>
  </si>
  <si>
    <t>mylonitic foliation</t>
  </si>
  <si>
    <t>16b</t>
  </si>
  <si>
    <t>network, greenish cataclastic bands, proto-gouge texture</t>
  </si>
  <si>
    <t>gabbro proto-cataclasite</t>
  </si>
  <si>
    <t>network, greenish vein</t>
  </si>
  <si>
    <t>network, greenish cataclastic bands, not contineous</t>
  </si>
  <si>
    <t>latest green-yellownish fault vein</t>
  </si>
  <si>
    <t>highT amphibole vein</t>
  </si>
  <si>
    <t>white vein in basalt</t>
  </si>
  <si>
    <t>open fracture with whity vein</t>
  </si>
  <si>
    <t xml:space="preserve">open fracture  </t>
  </si>
  <si>
    <t>0.1</t>
  </si>
  <si>
    <t>8, 2,</t>
  </si>
  <si>
    <t>8, 2</t>
  </si>
  <si>
    <t>weak Bm</t>
  </si>
  <si>
    <t>greenish cataclastic band</t>
  </si>
  <si>
    <t>2.5</t>
  </si>
  <si>
    <t>greenish-yellownish  vein</t>
  </si>
  <si>
    <t>0.3</t>
  </si>
  <si>
    <t>low T greenish vein</t>
  </si>
  <si>
    <t>oxide gabbro</t>
  </si>
  <si>
    <t>Grand Total</t>
  </si>
  <si>
    <t>interval</t>
  </si>
  <si>
    <t>Sum of interval</t>
  </si>
  <si>
    <t>0-1</t>
  </si>
  <si>
    <t>&gt;3</t>
  </si>
  <si>
    <t>CURATORIAL DATA</t>
  </si>
  <si>
    <t>DEFORMATION</t>
  </si>
  <si>
    <t>ORIENTATION</t>
  </si>
  <si>
    <t>COMMENTS</t>
  </si>
  <si>
    <t>INTENSITY</t>
  </si>
  <si>
    <t>PLANES</t>
  </si>
  <si>
    <t>LINES</t>
  </si>
  <si>
    <t>Hole</t>
  </si>
  <si>
    <t>Core</t>
  </si>
  <si>
    <t>Section Number</t>
  </si>
  <si>
    <t>Piece Number(s)</t>
  </si>
  <si>
    <t>Distance from top to top of the section</t>
  </si>
  <si>
    <t>Distance from bottom to top of the section</t>
  </si>
  <si>
    <t>Curated Depth (top of interval)</t>
  </si>
  <si>
    <t>Breccias</t>
  </si>
  <si>
    <t>Open Fractures (0-3)</t>
  </si>
  <si>
    <t>Drill Ind. Fracs. (0-3)</t>
  </si>
  <si>
    <t>Serpentinization Fabric (0-3)</t>
  </si>
  <si>
    <t>Cataclastic Fabrics (0-5)</t>
  </si>
  <si>
    <t>Thickness</t>
  </si>
  <si>
    <t xml:space="preserve">Orientation on </t>
  </si>
  <si>
    <t>Working Half Face</t>
  </si>
  <si>
    <t>2nd apparent orientation</t>
  </si>
  <si>
    <t>or strike on horizontal plane</t>
  </si>
  <si>
    <t>pole of the plane</t>
  </si>
  <si>
    <t>(core ref. frame)</t>
  </si>
  <si>
    <t>strike and  dip</t>
  </si>
  <si>
    <t xml:space="preserve"> dip direction</t>
  </si>
  <si>
    <t>measured orientation</t>
  </si>
  <si>
    <t>in the core reference frame</t>
  </si>
  <si>
    <t>pitch in the foliation plane</t>
  </si>
  <si>
    <t>orientation in the</t>
  </si>
  <si>
    <t>core reference frame</t>
  </si>
  <si>
    <t>(cm)</t>
  </si>
  <si>
    <t>(m)</t>
  </si>
  <si>
    <t>B</t>
  </si>
  <si>
    <t>F</t>
  </si>
  <si>
    <t>J</t>
  </si>
  <si>
    <t>DIF</t>
  </si>
  <si>
    <t>Sf</t>
  </si>
  <si>
    <t>Cf</t>
  </si>
  <si>
    <t>mm</t>
  </si>
  <si>
    <t>dip 1</t>
  </si>
  <si>
    <t>dir.1</t>
  </si>
  <si>
    <t>dip 2</t>
  </si>
  <si>
    <t>dir.2</t>
  </si>
  <si>
    <t>trend</t>
  </si>
  <si>
    <t>plunge</t>
  </si>
  <si>
    <t>strike</t>
  </si>
  <si>
    <t>strk</t>
  </si>
  <si>
    <t>pitch</t>
  </si>
  <si>
    <t>plun.</t>
  </si>
  <si>
    <t>A &lt; B: A is younger than B, Cf = 0, no vein</t>
  </si>
  <si>
    <t>1309D</t>
  </si>
  <si>
    <t>-</t>
  </si>
  <si>
    <t>n</t>
  </si>
  <si>
    <t>&lt;0.1</t>
  </si>
  <si>
    <t>wavy low Tvein</t>
  </si>
  <si>
    <t>&lt;0.5</t>
  </si>
  <si>
    <t>Bh, Bc</t>
  </si>
  <si>
    <t>healed breccia</t>
  </si>
  <si>
    <t>tiny cataclastic band</t>
  </si>
  <si>
    <t>&lt;0.3</t>
  </si>
  <si>
    <t>whity-greenish vein</t>
  </si>
  <si>
    <t xml:space="preserve">semibrittle? Talc schist </t>
  </si>
  <si>
    <t>5 mm thickness schistose zone, semibrittle?, cataclasite with network vein</t>
  </si>
  <si>
    <t xml:space="preserve">wavy vein </t>
  </si>
  <si>
    <t>breccia patch</t>
  </si>
  <si>
    <t>dike? probably no cataclasis</t>
  </si>
  <si>
    <t>measure localized plane at upper 20mm</t>
  </si>
  <si>
    <t>measure dominant orientaion of veins and fractures</t>
  </si>
  <si>
    <t>calaclastic band? Greenish</t>
  </si>
  <si>
    <t>open fracture with pyrite</t>
  </si>
  <si>
    <t>3 sub palarell greenish veins, alterration front</t>
  </si>
  <si>
    <t>greenish vein</t>
  </si>
  <si>
    <t>basalt breccia</t>
  </si>
  <si>
    <t>gabbro gouge</t>
  </si>
  <si>
    <t>healed fault gouge</t>
  </si>
  <si>
    <t>Bm?</t>
  </si>
  <si>
    <t>dike, probably no cataclastic deformation</t>
  </si>
  <si>
    <t>Bh</t>
  </si>
  <si>
    <t>tiny white vein cut dike</t>
  </si>
  <si>
    <t>11a</t>
  </si>
  <si>
    <t>foliated shear zone, semibrittle? Cut mylonitic foliation, lithofacis boundary</t>
  </si>
  <si>
    <t>&lt;3</t>
  </si>
  <si>
    <t>low T greenish cataclastic band</t>
  </si>
  <si>
    <t>Bm, Bh, Bc</t>
  </si>
  <si>
    <t>&lt;10</t>
  </si>
  <si>
    <t>greenish cataclastic bands, representative texture</t>
  </si>
  <si>
    <t>network, greenish veins</t>
  </si>
  <si>
    <t>widely distributed cataclastic band network</t>
  </si>
  <si>
    <t>mbsf</t>
  </si>
  <si>
    <t>serpentine</t>
  </si>
  <si>
    <t>dip</t>
  </si>
  <si>
    <t>open fracture</t>
  </si>
  <si>
    <t>fault zone</t>
  </si>
  <si>
    <t>fault vein</t>
  </si>
  <si>
    <t>semibrittle</t>
  </si>
  <si>
    <t xml:space="preserve">dioritic cataclastic band </t>
  </si>
  <si>
    <t>lowT cataclastic band</t>
  </si>
  <si>
    <t>23R</t>
  </si>
  <si>
    <t>1-12</t>
  </si>
  <si>
    <t>13</t>
  </si>
  <si>
    <t>14-23</t>
  </si>
  <si>
    <t>24</t>
  </si>
  <si>
    <t>25</t>
  </si>
  <si>
    <t>1-4</t>
  </si>
  <si>
    <t>5</t>
  </si>
  <si>
    <t>6-11</t>
  </si>
  <si>
    <t>11-13</t>
  </si>
  <si>
    <t>14-16</t>
  </si>
  <si>
    <t>2</t>
  </si>
  <si>
    <t>3</t>
  </si>
  <si>
    <t>4</t>
  </si>
  <si>
    <t>6</t>
  </si>
  <si>
    <t>8</t>
  </si>
  <si>
    <t>11</t>
  </si>
  <si>
    <t>12</t>
  </si>
  <si>
    <t>24R</t>
  </si>
  <si>
    <t>5-6</t>
  </si>
  <si>
    <t>7-12</t>
  </si>
  <si>
    <t>13-14</t>
  </si>
  <si>
    <t>14-15</t>
  </si>
  <si>
    <t>15</t>
  </si>
  <si>
    <t>1</t>
  </si>
  <si>
    <t>1-5</t>
  </si>
  <si>
    <t>6-7</t>
  </si>
  <si>
    <t>8-11</t>
  </si>
  <si>
    <t>12-14</t>
  </si>
  <si>
    <t>25R</t>
  </si>
  <si>
    <t>2-3</t>
  </si>
  <si>
    <t>4-8</t>
  </si>
  <si>
    <t>9-10</t>
  </si>
  <si>
    <t>10-11</t>
  </si>
  <si>
    <t>9</t>
  </si>
  <si>
    <t>2-5</t>
  </si>
  <si>
    <t>6-10</t>
  </si>
  <si>
    <t>51</t>
  </si>
  <si>
    <t>11-12</t>
  </si>
  <si>
    <t>1-8</t>
  </si>
  <si>
    <t>26R</t>
  </si>
  <si>
    <t>1-3</t>
  </si>
  <si>
    <t>4-9</t>
  </si>
  <si>
    <t>1-2</t>
  </si>
  <si>
    <t>5-9</t>
  </si>
  <si>
    <t>4-7</t>
  </si>
  <si>
    <t>27R</t>
  </si>
  <si>
    <t>6-9</t>
  </si>
  <si>
    <t>10-13</t>
  </si>
  <si>
    <t>13-16</t>
  </si>
  <si>
    <t>28R</t>
  </si>
  <si>
    <t>3-6</t>
  </si>
  <si>
    <t>7-8</t>
  </si>
  <si>
    <t>8-13</t>
  </si>
  <si>
    <t>4-6</t>
  </si>
  <si>
    <t>6-8</t>
  </si>
  <si>
    <t>7</t>
  </si>
  <si>
    <t>29R</t>
  </si>
  <si>
    <t>7-10</t>
  </si>
  <si>
    <t>3-4</t>
  </si>
  <si>
    <t>8-12</t>
  </si>
  <si>
    <t>13-15</t>
  </si>
  <si>
    <t>14</t>
  </si>
  <si>
    <t>10</t>
  </si>
  <si>
    <t>30R</t>
  </si>
  <si>
    <t>31R</t>
  </si>
  <si>
    <t>7-16</t>
  </si>
  <si>
    <t>16-17</t>
  </si>
  <si>
    <t>18-22</t>
  </si>
  <si>
    <t>16</t>
  </si>
  <si>
    <t>17</t>
  </si>
  <si>
    <t>32R</t>
  </si>
  <si>
    <t>6-12</t>
  </si>
  <si>
    <t>33R</t>
  </si>
  <si>
    <t>3-5</t>
  </si>
  <si>
    <t>3-11</t>
  </si>
  <si>
    <t>34R</t>
  </si>
  <si>
    <t>15-16</t>
  </si>
  <si>
    <t>35R</t>
  </si>
  <si>
    <t>11-14</t>
  </si>
  <si>
    <t>4-5</t>
  </si>
  <si>
    <t>36R</t>
  </si>
  <si>
    <t>1-6</t>
  </si>
  <si>
    <t>8-9</t>
  </si>
  <si>
    <t>1-7</t>
  </si>
  <si>
    <t>9-11</t>
  </si>
  <si>
    <t>37R</t>
  </si>
  <si>
    <t>8-10</t>
  </si>
  <si>
    <t>38R</t>
  </si>
  <si>
    <t>39R</t>
  </si>
  <si>
    <t>15-17</t>
  </si>
  <si>
    <t>3-7</t>
  </si>
  <si>
    <t>40R</t>
  </si>
  <si>
    <t>41R</t>
  </si>
  <si>
    <t>7-17</t>
  </si>
  <si>
    <t>42R</t>
  </si>
  <si>
    <t>9-18</t>
  </si>
  <si>
    <t>43R</t>
  </si>
  <si>
    <t>2-7</t>
  </si>
  <si>
    <t>5-7</t>
  </si>
  <si>
    <t>44R</t>
  </si>
  <si>
    <t>2-4</t>
  </si>
  <si>
    <t>5-11</t>
  </si>
  <si>
    <t>45R</t>
  </si>
  <si>
    <t>2-6</t>
  </si>
  <si>
    <t>46R</t>
  </si>
  <si>
    <t>3-10</t>
  </si>
  <si>
    <t>12-15</t>
  </si>
  <si>
    <t>17-18</t>
  </si>
  <si>
    <t>47R</t>
  </si>
  <si>
    <t>10-12</t>
  </si>
  <si>
    <t>48R</t>
  </si>
  <si>
    <t>7-11</t>
  </si>
  <si>
    <t>49R</t>
  </si>
  <si>
    <t>4-11</t>
  </si>
  <si>
    <t>18-20</t>
  </si>
  <si>
    <t>8-14</t>
  </si>
  <si>
    <t>50R</t>
  </si>
  <si>
    <t>4-14</t>
  </si>
  <si>
    <t>51R</t>
  </si>
  <si>
    <t>5-8</t>
  </si>
  <si>
    <t>52R</t>
  </si>
  <si>
    <t>53R</t>
  </si>
  <si>
    <t>54R</t>
  </si>
  <si>
    <t>9-12</t>
  </si>
  <si>
    <t>55R</t>
  </si>
  <si>
    <t>15-19</t>
  </si>
  <si>
    <t>9-15</t>
  </si>
  <si>
    <t>1-9</t>
  </si>
  <si>
    <t>13-17</t>
  </si>
  <si>
    <t>56R</t>
  </si>
  <si>
    <t>57R</t>
  </si>
  <si>
    <t>58R</t>
  </si>
  <si>
    <t>59R</t>
  </si>
  <si>
    <t>60R</t>
  </si>
  <si>
    <t>3-19</t>
  </si>
  <si>
    <t>61R</t>
  </si>
  <si>
    <t>12-16</t>
  </si>
  <si>
    <t>19-21</t>
  </si>
  <si>
    <t>9-13</t>
  </si>
  <si>
    <t>62R</t>
  </si>
  <si>
    <t>8-15</t>
  </si>
  <si>
    <t>1-13</t>
  </si>
  <si>
    <t>18-19</t>
  </si>
  <si>
    <t>3-9</t>
  </si>
  <si>
    <t>63R</t>
  </si>
  <si>
    <t>4-17</t>
  </si>
  <si>
    <t>64R</t>
  </si>
  <si>
    <t>4-12</t>
  </si>
  <si>
    <t>65R</t>
  </si>
  <si>
    <t>1-24</t>
  </si>
  <si>
    <t>10-14</t>
  </si>
  <si>
    <t>66R</t>
  </si>
  <si>
    <t>2-10</t>
  </si>
  <si>
    <t>11-17</t>
  </si>
  <si>
    <t>14-22</t>
  </si>
  <si>
    <t>22-23</t>
  </si>
  <si>
    <t>23</t>
  </si>
  <si>
    <t>67R</t>
  </si>
  <si>
    <t>2-8</t>
  </si>
  <si>
    <t>9-16</t>
  </si>
  <si>
    <t>68R</t>
  </si>
  <si>
    <t>1-11</t>
  </si>
  <si>
    <t>69R</t>
  </si>
  <si>
    <t>70R</t>
  </si>
  <si>
    <t>71R</t>
  </si>
  <si>
    <t>72R</t>
  </si>
  <si>
    <t>73R</t>
  </si>
  <si>
    <t>74R</t>
  </si>
  <si>
    <t>75R</t>
  </si>
  <si>
    <t>76R</t>
  </si>
  <si>
    <t>77R</t>
  </si>
  <si>
    <t>78R</t>
  </si>
  <si>
    <t>1R</t>
  </si>
  <si>
    <t>1-10</t>
  </si>
  <si>
    <t>2R</t>
  </si>
  <si>
    <t>3W</t>
  </si>
  <si>
    <t>4R</t>
  </si>
  <si>
    <t>20-21</t>
  </si>
  <si>
    <t>22</t>
  </si>
  <si>
    <t>23-24</t>
  </si>
  <si>
    <t>132</t>
  </si>
  <si>
    <t>5R</t>
  </si>
  <si>
    <t>6R</t>
  </si>
  <si>
    <t>11-15</t>
  </si>
  <si>
    <t>7R</t>
  </si>
  <si>
    <t>8R</t>
  </si>
  <si>
    <t>4-15</t>
  </si>
  <si>
    <t>8-16</t>
  </si>
  <si>
    <t>9R</t>
  </si>
  <si>
    <t>12-13</t>
  </si>
  <si>
    <t>14-19</t>
  </si>
  <si>
    <t>7-9</t>
  </si>
  <si>
    <t>10R</t>
  </si>
  <si>
    <t>11R</t>
  </si>
  <si>
    <t>12R</t>
  </si>
  <si>
    <t>3-8</t>
  </si>
  <si>
    <t>13R</t>
  </si>
  <si>
    <t>14R</t>
  </si>
  <si>
    <t>15-18</t>
  </si>
  <si>
    <t>6-14</t>
  </si>
  <si>
    <t>15R</t>
  </si>
  <si>
    <t>16-18</t>
  </si>
  <si>
    <t>16R</t>
  </si>
  <si>
    <t>17R</t>
  </si>
  <si>
    <t>0</t>
  </si>
  <si>
    <t>19R</t>
  </si>
  <si>
    <t>20R</t>
  </si>
  <si>
    <t>21R</t>
  </si>
  <si>
    <t>22R</t>
  </si>
  <si>
    <t>9-14</t>
  </si>
  <si>
    <t>int</t>
  </si>
  <si>
    <t>top</t>
  </si>
  <si>
    <t>bottom</t>
  </si>
  <si>
    <t>lithology</t>
  </si>
  <si>
    <t>diabase</t>
  </si>
  <si>
    <t>gabbro</t>
  </si>
  <si>
    <t>olivine gabbro</t>
  </si>
  <si>
    <t>rubble</t>
  </si>
  <si>
    <t>troctolite</t>
  </si>
  <si>
    <t>ultramafic</t>
  </si>
  <si>
    <t>open fracture at talcky vein, (220, 7)</t>
  </si>
  <si>
    <t>open fracture at low T vein, lineation (307, 57.5)</t>
  </si>
  <si>
    <t>rake</t>
  </si>
  <si>
    <t>Fault zone intervalrom FMS data</t>
  </si>
  <si>
    <t>probability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</si>
</sst>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 "/>
    <numFmt numFmtId="165" formatCode="0.0_ "/>
    <numFmt numFmtId="166" formatCode="0.0"/>
    <numFmt numFmtId="167" formatCode="0.0000"/>
    <numFmt numFmtId="168" formatCode="0.000"/>
    <numFmt numFmtId="169" formatCode="0.000000"/>
    <numFmt numFmtId="170" formatCode="0.0000000"/>
    <numFmt numFmtId="171" formatCode="0.00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Geneva"/>
      <family val="2"/>
    </font>
    <font>
      <sz val="10"/>
      <color indexed="10"/>
      <name val="Arial"/>
      <family val="2"/>
    </font>
    <font>
      <sz val="9"/>
      <name val="Geneva"/>
      <family val="2"/>
    </font>
    <font>
      <sz val="7"/>
      <name val="Geneva"/>
      <family val="2"/>
    </font>
    <font>
      <b/>
      <sz val="10"/>
      <name val="Geneva"/>
      <family val="2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1" xfId="22" applyNumberFormat="1" applyFont="1" applyFill="1" applyBorder="1" applyAlignment="1">
      <alignment horizontal="center"/>
      <protection/>
    </xf>
    <xf numFmtId="166" fontId="3" fillId="0" borderId="1" xfId="21" applyNumberFormat="1" applyFont="1" applyFill="1" applyBorder="1" applyAlignment="1">
      <alignment horizontal="center"/>
      <protection/>
    </xf>
    <xf numFmtId="0" fontId="2" fillId="0" borderId="0" xfId="0" applyFont="1" applyFill="1" applyAlignment="1">
      <alignment horizontal="center" vertical="center" wrapText="1"/>
    </xf>
    <xf numFmtId="1" fontId="3" fillId="0" borderId="2" xfId="21" applyNumberFormat="1" applyFont="1" applyFill="1" applyBorder="1" applyAlignment="1">
      <alignment horizontal="center"/>
      <protection/>
    </xf>
    <xf numFmtId="1" fontId="0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3" fillId="0" borderId="1" xfId="21" applyNumberFormat="1" applyFont="1" applyFill="1" applyBorder="1" applyAlignment="1">
      <alignment horizontal="center"/>
      <protection/>
    </xf>
    <xf numFmtId="166" fontId="3" fillId="0" borderId="2" xfId="21" applyNumberFormat="1" applyFont="1" applyFill="1" applyBorder="1" applyAlignment="1">
      <alignment horizontal="center"/>
      <protection/>
    </xf>
    <xf numFmtId="0" fontId="0" fillId="0" borderId="3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6" fontId="0" fillId="0" borderId="0" xfId="0" applyNumberFormat="1" applyAlignment="1">
      <alignment horizontal="right"/>
    </xf>
    <xf numFmtId="166" fontId="0" fillId="4" borderId="0" xfId="0" applyNumberFormat="1" applyFill="1" applyAlignment="1">
      <alignment horizontal="right"/>
    </xf>
    <xf numFmtId="166" fontId="0" fillId="3" borderId="0" xfId="0" applyNumberFormat="1" applyFill="1" applyAlignment="1">
      <alignment horizontal="right"/>
    </xf>
    <xf numFmtId="0" fontId="0" fillId="0" borderId="4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textRotation="90" wrapText="1"/>
    </xf>
    <xf numFmtId="49" fontId="5" fillId="0" borderId="0" xfId="0" applyNumberFormat="1" applyFont="1" applyFill="1" applyBorder="1" applyAlignment="1">
      <alignment horizontal="center" textRotation="90" wrapText="1"/>
    </xf>
    <xf numFmtId="49" fontId="5" fillId="0" borderId="14" xfId="0" applyNumberFormat="1" applyFont="1" applyFill="1" applyBorder="1" applyAlignment="1">
      <alignment horizontal="center" textRotation="90" wrapText="1"/>
    </xf>
    <xf numFmtId="0" fontId="5" fillId="0" borderId="14" xfId="0" applyFont="1" applyFill="1" applyBorder="1" applyAlignment="1">
      <alignment horizontal="center" textRotation="90" wrapText="1"/>
    </xf>
    <xf numFmtId="0" fontId="3" fillId="0" borderId="14" xfId="21" applyFont="1" applyFill="1" applyBorder="1" applyAlignment="1">
      <alignment horizontal="center" textRotation="90" wrapText="1"/>
      <protection/>
    </xf>
    <xf numFmtId="0" fontId="3" fillId="0" borderId="0" xfId="21" applyFont="1" applyFill="1" applyBorder="1" applyAlignment="1">
      <alignment horizontal="center" textRotation="90" wrapText="1"/>
      <protection/>
    </xf>
    <xf numFmtId="0" fontId="6" fillId="0" borderId="14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textRotation="90" wrapText="1"/>
    </xf>
    <xf numFmtId="0" fontId="0" fillId="0" borderId="15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15" xfId="21" applyFont="1" applyFill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66" fontId="0" fillId="0" borderId="14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6" fontId="0" fillId="0" borderId="14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3" fillId="0" borderId="14" xfId="21" applyNumberFormat="1" applyFont="1" applyFill="1" applyBorder="1" applyAlignment="1">
      <alignment horizontal="center"/>
      <protection/>
    </xf>
    <xf numFmtId="166" fontId="3" fillId="0" borderId="0" xfId="21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4" fontId="0" fillId="0" borderId="14" xfId="17" applyFont="1" applyFill="1" applyBorder="1" applyAlignment="1">
      <alignment/>
    </xf>
    <xf numFmtId="0" fontId="0" fillId="0" borderId="3" xfId="0" applyFill="1" applyBorder="1" applyAlignment="1">
      <alignment horizontal="center"/>
    </xf>
    <xf numFmtId="2" fontId="0" fillId="0" borderId="17" xfId="0" applyNumberFormat="1" applyFill="1" applyBorder="1" applyAlignment="1">
      <alignment/>
    </xf>
    <xf numFmtId="2" fontId="4" fillId="0" borderId="0" xfId="0" applyNumberFormat="1" applyFont="1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22" applyNumberFormat="1" applyFont="1" applyFill="1" applyBorder="1" applyAlignment="1">
      <alignment horizontal="center"/>
      <protection/>
    </xf>
    <xf numFmtId="164" fontId="0" fillId="0" borderId="2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3" fillId="0" borderId="0" xfId="21" applyNumberFormat="1" applyFont="1" applyFill="1" applyBorder="1" applyAlignment="1">
      <alignment horizontal="center"/>
      <protection/>
    </xf>
    <xf numFmtId="0" fontId="0" fillId="0" borderId="14" xfId="0" applyFont="1" applyFill="1" applyBorder="1" applyAlignment="1">
      <alignment horizontal="left"/>
    </xf>
    <xf numFmtId="166" fontId="3" fillId="0" borderId="18" xfId="21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164" fontId="0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5" fontId="3" fillId="0" borderId="2" xfId="21" applyNumberFormat="1" applyFont="1" applyFill="1" applyBorder="1" applyAlignment="1">
      <alignment horizontal="center"/>
      <protection/>
    </xf>
    <xf numFmtId="164" fontId="3" fillId="0" borderId="2" xfId="21" applyNumberFormat="1" applyFont="1" applyFill="1" applyBorder="1" applyAlignment="1">
      <alignment horizontal="center"/>
      <protection/>
    </xf>
    <xf numFmtId="164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22" applyFont="1" applyFill="1" applyAlignment="1">
      <alignment horizontal="center"/>
      <protection/>
    </xf>
    <xf numFmtId="165" fontId="0" fillId="0" borderId="19" xfId="0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0" fontId="0" fillId="0" borderId="0" xfId="22" applyFont="1" applyFill="1" applyAlignment="1">
      <alignment horizontal="center"/>
      <protection/>
    </xf>
    <xf numFmtId="165" fontId="0" fillId="0" borderId="2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6" fontId="0" fillId="0" borderId="1" xfId="22" applyNumberFormat="1" applyFont="1" applyFill="1" applyBorder="1" applyAlignment="1">
      <alignment horizontal="center"/>
      <protection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2" fontId="3" fillId="0" borderId="2" xfId="21" applyNumberFormat="1" applyFont="1" applyFill="1" applyBorder="1" applyAlignment="1">
      <alignment horizontal="center"/>
      <protection/>
    </xf>
    <xf numFmtId="166" fontId="0" fillId="0" borderId="0" xfId="0" applyNumberFormat="1" applyFont="1" applyFill="1" applyAlignment="1">
      <alignment horizontal="center"/>
    </xf>
    <xf numFmtId="166" fontId="0" fillId="0" borderId="0" xfId="22" applyNumberFormat="1" applyFont="1" applyFill="1" applyBorder="1" applyAlignment="1">
      <alignment horizontal="center"/>
      <protection/>
    </xf>
    <xf numFmtId="166" fontId="0" fillId="0" borderId="0" xfId="22" applyNumberFormat="1" applyFont="1" applyFill="1" applyBorder="1" applyAlignment="1">
      <alignment horizontal="center"/>
      <protection/>
    </xf>
    <xf numFmtId="166" fontId="0" fillId="0" borderId="18" xfId="22" applyNumberFormat="1" applyFont="1" applyFill="1" applyBorder="1" applyAlignment="1">
      <alignment horizontal="center"/>
      <protection/>
    </xf>
    <xf numFmtId="166" fontId="0" fillId="0" borderId="1" xfId="22" applyNumberFormat="1" applyFont="1" applyFill="1" applyBorder="1" applyAlignment="1">
      <alignment horizontal="center"/>
      <protection/>
    </xf>
    <xf numFmtId="1" fontId="0" fillId="0" borderId="0" xfId="0" applyNumberFormat="1" applyFont="1" applyFill="1" applyBorder="1" applyAlignment="1">
      <alignment horizontal="center"/>
    </xf>
    <xf numFmtId="165" fontId="0" fillId="0" borderId="19" xfId="0" applyNumberFormat="1" applyFont="1" applyFill="1" applyBorder="1" applyAlignment="1">
      <alignment horizontal="center"/>
    </xf>
    <xf numFmtId="1" fontId="0" fillId="0" borderId="1" xfId="22" applyNumberFormat="1" applyFont="1" applyFill="1" applyBorder="1" applyAlignment="1">
      <alignment horizontal="center"/>
      <protection/>
    </xf>
    <xf numFmtId="1" fontId="0" fillId="0" borderId="20" xfId="22" applyNumberFormat="1" applyFont="1" applyFill="1" applyBorder="1" applyAlignment="1">
      <alignment horizontal="center"/>
      <protection/>
    </xf>
    <xf numFmtId="166" fontId="0" fillId="0" borderId="2" xfId="0" applyNumberFormat="1" applyFont="1" applyFill="1" applyBorder="1" applyAlignment="1">
      <alignment horizontal="center"/>
    </xf>
    <xf numFmtId="166" fontId="0" fillId="0" borderId="21" xfId="0" applyNumberFormat="1" applyFont="1" applyFill="1" applyBorder="1" applyAlignment="1">
      <alignment horizontal="center"/>
    </xf>
    <xf numFmtId="1" fontId="0" fillId="0" borderId="0" xfId="22" applyNumberFormat="1" applyFont="1" applyFill="1" applyBorder="1" applyAlignment="1">
      <alignment horizontal="center"/>
      <protection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9-Veinstest.XLS" xfId="21"/>
    <cellStyle name="Normal_Book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495300</xdr:colOff>
      <xdr:row>2</xdr:row>
      <xdr:rowOff>447675</xdr:rowOff>
    </xdr:from>
    <xdr:to>
      <xdr:col>28</xdr:col>
      <xdr:colOff>857250</xdr:colOff>
      <xdr:row>2</xdr:row>
      <xdr:rowOff>723900</xdr:rowOff>
    </xdr:to>
    <xdr:sp>
      <xdr:nvSpPr>
        <xdr:cNvPr id="1" name="Arc 1"/>
        <xdr:cNvSpPr>
          <a:spLocks/>
        </xdr:cNvSpPr>
      </xdr:nvSpPr>
      <xdr:spPr>
        <a:xfrm>
          <a:off x="10896600" y="828675"/>
          <a:ext cx="361950" cy="285750"/>
        </a:xfrm>
        <a:prstGeom prst="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2</xdr:row>
      <xdr:rowOff>447675</xdr:rowOff>
    </xdr:from>
    <xdr:to>
      <xdr:col>28</xdr:col>
      <xdr:colOff>542925</xdr:colOff>
      <xdr:row>2</xdr:row>
      <xdr:rowOff>723900</xdr:rowOff>
    </xdr:to>
    <xdr:sp>
      <xdr:nvSpPr>
        <xdr:cNvPr id="2" name="Arc 2"/>
        <xdr:cNvSpPr>
          <a:spLocks/>
        </xdr:cNvSpPr>
      </xdr:nvSpPr>
      <xdr:spPr>
        <a:xfrm flipH="1">
          <a:off x="10553700" y="828675"/>
          <a:ext cx="390525" cy="285750"/>
        </a:xfrm>
        <a:prstGeom prst="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2</xdr:row>
      <xdr:rowOff>733425</xdr:rowOff>
    </xdr:from>
    <xdr:to>
      <xdr:col>28</xdr:col>
      <xdr:colOff>847725</xdr:colOff>
      <xdr:row>2</xdr:row>
      <xdr:rowOff>733425</xdr:rowOff>
    </xdr:to>
    <xdr:sp>
      <xdr:nvSpPr>
        <xdr:cNvPr id="3" name="Line 3"/>
        <xdr:cNvSpPr>
          <a:spLocks/>
        </xdr:cNvSpPr>
      </xdr:nvSpPr>
      <xdr:spPr>
        <a:xfrm>
          <a:off x="10553700" y="111442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514350</xdr:colOff>
      <xdr:row>2</xdr:row>
      <xdr:rowOff>400050</xdr:rowOff>
    </xdr:from>
    <xdr:to>
      <xdr:col>28</xdr:col>
      <xdr:colOff>514350</xdr:colOff>
      <xdr:row>2</xdr:row>
      <xdr:rowOff>752475</xdr:rowOff>
    </xdr:to>
    <xdr:sp>
      <xdr:nvSpPr>
        <xdr:cNvPr id="4" name="Line 4"/>
        <xdr:cNvSpPr>
          <a:spLocks/>
        </xdr:cNvSpPr>
      </xdr:nvSpPr>
      <xdr:spPr>
        <a:xfrm>
          <a:off x="10915650" y="781050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495300</xdr:colOff>
      <xdr:row>2</xdr:row>
      <xdr:rowOff>447675</xdr:rowOff>
    </xdr:from>
    <xdr:to>
      <xdr:col>28</xdr:col>
      <xdr:colOff>857250</xdr:colOff>
      <xdr:row>2</xdr:row>
      <xdr:rowOff>723900</xdr:rowOff>
    </xdr:to>
    <xdr:sp>
      <xdr:nvSpPr>
        <xdr:cNvPr id="5" name="Arc 5"/>
        <xdr:cNvSpPr>
          <a:spLocks/>
        </xdr:cNvSpPr>
      </xdr:nvSpPr>
      <xdr:spPr>
        <a:xfrm>
          <a:off x="10896600" y="828675"/>
          <a:ext cx="361950" cy="285750"/>
        </a:xfrm>
        <a:prstGeom prst="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2</xdr:row>
      <xdr:rowOff>447675</xdr:rowOff>
    </xdr:from>
    <xdr:to>
      <xdr:col>28</xdr:col>
      <xdr:colOff>542925</xdr:colOff>
      <xdr:row>2</xdr:row>
      <xdr:rowOff>723900</xdr:rowOff>
    </xdr:to>
    <xdr:sp>
      <xdr:nvSpPr>
        <xdr:cNvPr id="6" name="Arc 6"/>
        <xdr:cNvSpPr>
          <a:spLocks/>
        </xdr:cNvSpPr>
      </xdr:nvSpPr>
      <xdr:spPr>
        <a:xfrm flipH="1">
          <a:off x="10553700" y="828675"/>
          <a:ext cx="390525" cy="285750"/>
        </a:xfrm>
        <a:prstGeom prst="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2</xdr:row>
      <xdr:rowOff>733425</xdr:rowOff>
    </xdr:from>
    <xdr:to>
      <xdr:col>28</xdr:col>
      <xdr:colOff>847725</xdr:colOff>
      <xdr:row>2</xdr:row>
      <xdr:rowOff>733425</xdr:rowOff>
    </xdr:to>
    <xdr:sp>
      <xdr:nvSpPr>
        <xdr:cNvPr id="7" name="Line 7"/>
        <xdr:cNvSpPr>
          <a:spLocks/>
        </xdr:cNvSpPr>
      </xdr:nvSpPr>
      <xdr:spPr>
        <a:xfrm>
          <a:off x="10553700" y="111442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514350</xdr:colOff>
      <xdr:row>2</xdr:row>
      <xdr:rowOff>400050</xdr:rowOff>
    </xdr:from>
    <xdr:to>
      <xdr:col>28</xdr:col>
      <xdr:colOff>514350</xdr:colOff>
      <xdr:row>2</xdr:row>
      <xdr:rowOff>752475</xdr:rowOff>
    </xdr:to>
    <xdr:sp>
      <xdr:nvSpPr>
        <xdr:cNvPr id="8" name="Line 8"/>
        <xdr:cNvSpPr>
          <a:spLocks/>
        </xdr:cNvSpPr>
      </xdr:nvSpPr>
      <xdr:spPr>
        <a:xfrm>
          <a:off x="10915650" y="781050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495300</xdr:colOff>
      <xdr:row>2</xdr:row>
      <xdr:rowOff>447675</xdr:rowOff>
    </xdr:from>
    <xdr:to>
      <xdr:col>28</xdr:col>
      <xdr:colOff>857250</xdr:colOff>
      <xdr:row>2</xdr:row>
      <xdr:rowOff>723900</xdr:rowOff>
    </xdr:to>
    <xdr:sp>
      <xdr:nvSpPr>
        <xdr:cNvPr id="9" name="Arc 9"/>
        <xdr:cNvSpPr>
          <a:spLocks/>
        </xdr:cNvSpPr>
      </xdr:nvSpPr>
      <xdr:spPr>
        <a:xfrm>
          <a:off x="10896600" y="828675"/>
          <a:ext cx="361950" cy="285750"/>
        </a:xfrm>
        <a:prstGeom prst="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2</xdr:row>
      <xdr:rowOff>447675</xdr:rowOff>
    </xdr:from>
    <xdr:to>
      <xdr:col>28</xdr:col>
      <xdr:colOff>542925</xdr:colOff>
      <xdr:row>2</xdr:row>
      <xdr:rowOff>723900</xdr:rowOff>
    </xdr:to>
    <xdr:sp>
      <xdr:nvSpPr>
        <xdr:cNvPr id="10" name="Arc 10"/>
        <xdr:cNvSpPr>
          <a:spLocks/>
        </xdr:cNvSpPr>
      </xdr:nvSpPr>
      <xdr:spPr>
        <a:xfrm flipH="1">
          <a:off x="10553700" y="828675"/>
          <a:ext cx="390525" cy="285750"/>
        </a:xfrm>
        <a:prstGeom prst="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2</xdr:row>
      <xdr:rowOff>733425</xdr:rowOff>
    </xdr:from>
    <xdr:to>
      <xdr:col>28</xdr:col>
      <xdr:colOff>847725</xdr:colOff>
      <xdr:row>2</xdr:row>
      <xdr:rowOff>733425</xdr:rowOff>
    </xdr:to>
    <xdr:sp>
      <xdr:nvSpPr>
        <xdr:cNvPr id="11" name="Line 11"/>
        <xdr:cNvSpPr>
          <a:spLocks/>
        </xdr:cNvSpPr>
      </xdr:nvSpPr>
      <xdr:spPr>
        <a:xfrm>
          <a:off x="10553700" y="111442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514350</xdr:colOff>
      <xdr:row>2</xdr:row>
      <xdr:rowOff>400050</xdr:rowOff>
    </xdr:from>
    <xdr:to>
      <xdr:col>28</xdr:col>
      <xdr:colOff>514350</xdr:colOff>
      <xdr:row>2</xdr:row>
      <xdr:rowOff>752475</xdr:rowOff>
    </xdr:to>
    <xdr:sp>
      <xdr:nvSpPr>
        <xdr:cNvPr id="12" name="Line 12"/>
        <xdr:cNvSpPr>
          <a:spLocks/>
        </xdr:cNvSpPr>
      </xdr:nvSpPr>
      <xdr:spPr>
        <a:xfrm>
          <a:off x="10915650" y="781050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495300</xdr:colOff>
      <xdr:row>2</xdr:row>
      <xdr:rowOff>447675</xdr:rowOff>
    </xdr:from>
    <xdr:to>
      <xdr:col>28</xdr:col>
      <xdr:colOff>857250</xdr:colOff>
      <xdr:row>2</xdr:row>
      <xdr:rowOff>723900</xdr:rowOff>
    </xdr:to>
    <xdr:sp>
      <xdr:nvSpPr>
        <xdr:cNvPr id="13" name="Arc 13"/>
        <xdr:cNvSpPr>
          <a:spLocks/>
        </xdr:cNvSpPr>
      </xdr:nvSpPr>
      <xdr:spPr>
        <a:xfrm>
          <a:off x="10896600" y="828675"/>
          <a:ext cx="361950" cy="285750"/>
        </a:xfrm>
        <a:prstGeom prst="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2</xdr:row>
      <xdr:rowOff>447675</xdr:rowOff>
    </xdr:from>
    <xdr:to>
      <xdr:col>28</xdr:col>
      <xdr:colOff>542925</xdr:colOff>
      <xdr:row>2</xdr:row>
      <xdr:rowOff>723900</xdr:rowOff>
    </xdr:to>
    <xdr:sp>
      <xdr:nvSpPr>
        <xdr:cNvPr id="14" name="Arc 14"/>
        <xdr:cNvSpPr>
          <a:spLocks/>
        </xdr:cNvSpPr>
      </xdr:nvSpPr>
      <xdr:spPr>
        <a:xfrm flipH="1">
          <a:off x="10553700" y="828675"/>
          <a:ext cx="390525" cy="285750"/>
        </a:xfrm>
        <a:prstGeom prst="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2</xdr:row>
      <xdr:rowOff>733425</xdr:rowOff>
    </xdr:from>
    <xdr:to>
      <xdr:col>28</xdr:col>
      <xdr:colOff>847725</xdr:colOff>
      <xdr:row>2</xdr:row>
      <xdr:rowOff>733425</xdr:rowOff>
    </xdr:to>
    <xdr:sp>
      <xdr:nvSpPr>
        <xdr:cNvPr id="15" name="Line 15"/>
        <xdr:cNvSpPr>
          <a:spLocks/>
        </xdr:cNvSpPr>
      </xdr:nvSpPr>
      <xdr:spPr>
        <a:xfrm>
          <a:off x="10553700" y="111442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514350</xdr:colOff>
      <xdr:row>2</xdr:row>
      <xdr:rowOff>400050</xdr:rowOff>
    </xdr:from>
    <xdr:to>
      <xdr:col>28</xdr:col>
      <xdr:colOff>514350</xdr:colOff>
      <xdr:row>2</xdr:row>
      <xdr:rowOff>752475</xdr:rowOff>
    </xdr:to>
    <xdr:sp>
      <xdr:nvSpPr>
        <xdr:cNvPr id="16" name="Line 16"/>
        <xdr:cNvSpPr>
          <a:spLocks/>
        </xdr:cNvSpPr>
      </xdr:nvSpPr>
      <xdr:spPr>
        <a:xfrm>
          <a:off x="10915650" y="781050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495300</xdr:colOff>
      <xdr:row>2</xdr:row>
      <xdr:rowOff>447675</xdr:rowOff>
    </xdr:from>
    <xdr:to>
      <xdr:col>28</xdr:col>
      <xdr:colOff>857250</xdr:colOff>
      <xdr:row>2</xdr:row>
      <xdr:rowOff>723900</xdr:rowOff>
    </xdr:to>
    <xdr:sp>
      <xdr:nvSpPr>
        <xdr:cNvPr id="17" name="Arc 17"/>
        <xdr:cNvSpPr>
          <a:spLocks/>
        </xdr:cNvSpPr>
      </xdr:nvSpPr>
      <xdr:spPr>
        <a:xfrm>
          <a:off x="10896600" y="828675"/>
          <a:ext cx="361950" cy="285750"/>
        </a:xfrm>
        <a:prstGeom prst="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2</xdr:row>
      <xdr:rowOff>447675</xdr:rowOff>
    </xdr:from>
    <xdr:to>
      <xdr:col>28</xdr:col>
      <xdr:colOff>542925</xdr:colOff>
      <xdr:row>2</xdr:row>
      <xdr:rowOff>723900</xdr:rowOff>
    </xdr:to>
    <xdr:sp>
      <xdr:nvSpPr>
        <xdr:cNvPr id="18" name="Arc 18"/>
        <xdr:cNvSpPr>
          <a:spLocks/>
        </xdr:cNvSpPr>
      </xdr:nvSpPr>
      <xdr:spPr>
        <a:xfrm flipH="1">
          <a:off x="10553700" y="828675"/>
          <a:ext cx="390525" cy="285750"/>
        </a:xfrm>
        <a:prstGeom prst="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2</xdr:row>
      <xdr:rowOff>733425</xdr:rowOff>
    </xdr:from>
    <xdr:to>
      <xdr:col>28</xdr:col>
      <xdr:colOff>847725</xdr:colOff>
      <xdr:row>2</xdr:row>
      <xdr:rowOff>733425</xdr:rowOff>
    </xdr:to>
    <xdr:sp>
      <xdr:nvSpPr>
        <xdr:cNvPr id="19" name="Line 19"/>
        <xdr:cNvSpPr>
          <a:spLocks/>
        </xdr:cNvSpPr>
      </xdr:nvSpPr>
      <xdr:spPr>
        <a:xfrm>
          <a:off x="10553700" y="111442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514350</xdr:colOff>
      <xdr:row>2</xdr:row>
      <xdr:rowOff>400050</xdr:rowOff>
    </xdr:from>
    <xdr:to>
      <xdr:col>28</xdr:col>
      <xdr:colOff>514350</xdr:colOff>
      <xdr:row>2</xdr:row>
      <xdr:rowOff>752475</xdr:rowOff>
    </xdr:to>
    <xdr:sp>
      <xdr:nvSpPr>
        <xdr:cNvPr id="20" name="Line 20"/>
        <xdr:cNvSpPr>
          <a:spLocks/>
        </xdr:cNvSpPr>
      </xdr:nvSpPr>
      <xdr:spPr>
        <a:xfrm>
          <a:off x="10915650" y="781050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495300</xdr:colOff>
      <xdr:row>2</xdr:row>
      <xdr:rowOff>447675</xdr:rowOff>
    </xdr:from>
    <xdr:to>
      <xdr:col>28</xdr:col>
      <xdr:colOff>857250</xdr:colOff>
      <xdr:row>2</xdr:row>
      <xdr:rowOff>723900</xdr:rowOff>
    </xdr:to>
    <xdr:sp>
      <xdr:nvSpPr>
        <xdr:cNvPr id="21" name="Arc 21"/>
        <xdr:cNvSpPr>
          <a:spLocks/>
        </xdr:cNvSpPr>
      </xdr:nvSpPr>
      <xdr:spPr>
        <a:xfrm>
          <a:off x="10896600" y="828675"/>
          <a:ext cx="361950" cy="285750"/>
        </a:xfrm>
        <a:prstGeom prst="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2</xdr:row>
      <xdr:rowOff>447675</xdr:rowOff>
    </xdr:from>
    <xdr:to>
      <xdr:col>28</xdr:col>
      <xdr:colOff>542925</xdr:colOff>
      <xdr:row>2</xdr:row>
      <xdr:rowOff>723900</xdr:rowOff>
    </xdr:to>
    <xdr:sp>
      <xdr:nvSpPr>
        <xdr:cNvPr id="22" name="Arc 22"/>
        <xdr:cNvSpPr>
          <a:spLocks/>
        </xdr:cNvSpPr>
      </xdr:nvSpPr>
      <xdr:spPr>
        <a:xfrm flipH="1">
          <a:off x="10553700" y="828675"/>
          <a:ext cx="390525" cy="285750"/>
        </a:xfrm>
        <a:prstGeom prst="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2</xdr:row>
      <xdr:rowOff>733425</xdr:rowOff>
    </xdr:from>
    <xdr:to>
      <xdr:col>28</xdr:col>
      <xdr:colOff>847725</xdr:colOff>
      <xdr:row>2</xdr:row>
      <xdr:rowOff>733425</xdr:rowOff>
    </xdr:to>
    <xdr:sp>
      <xdr:nvSpPr>
        <xdr:cNvPr id="23" name="Line 23"/>
        <xdr:cNvSpPr>
          <a:spLocks/>
        </xdr:cNvSpPr>
      </xdr:nvSpPr>
      <xdr:spPr>
        <a:xfrm>
          <a:off x="10553700" y="111442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514350</xdr:colOff>
      <xdr:row>2</xdr:row>
      <xdr:rowOff>400050</xdr:rowOff>
    </xdr:from>
    <xdr:to>
      <xdr:col>28</xdr:col>
      <xdr:colOff>514350</xdr:colOff>
      <xdr:row>2</xdr:row>
      <xdr:rowOff>752475</xdr:rowOff>
    </xdr:to>
    <xdr:sp>
      <xdr:nvSpPr>
        <xdr:cNvPr id="24" name="Line 24"/>
        <xdr:cNvSpPr>
          <a:spLocks/>
        </xdr:cNvSpPr>
      </xdr:nvSpPr>
      <xdr:spPr>
        <a:xfrm>
          <a:off x="10915650" y="781050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495300</xdr:colOff>
      <xdr:row>2</xdr:row>
      <xdr:rowOff>447675</xdr:rowOff>
    </xdr:from>
    <xdr:to>
      <xdr:col>28</xdr:col>
      <xdr:colOff>857250</xdr:colOff>
      <xdr:row>2</xdr:row>
      <xdr:rowOff>723900</xdr:rowOff>
    </xdr:to>
    <xdr:sp>
      <xdr:nvSpPr>
        <xdr:cNvPr id="25" name="Arc 25"/>
        <xdr:cNvSpPr>
          <a:spLocks/>
        </xdr:cNvSpPr>
      </xdr:nvSpPr>
      <xdr:spPr>
        <a:xfrm>
          <a:off x="10896600" y="828675"/>
          <a:ext cx="361950" cy="285750"/>
        </a:xfrm>
        <a:prstGeom prst="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2</xdr:row>
      <xdr:rowOff>447675</xdr:rowOff>
    </xdr:from>
    <xdr:to>
      <xdr:col>28</xdr:col>
      <xdr:colOff>542925</xdr:colOff>
      <xdr:row>2</xdr:row>
      <xdr:rowOff>723900</xdr:rowOff>
    </xdr:to>
    <xdr:sp>
      <xdr:nvSpPr>
        <xdr:cNvPr id="26" name="Arc 26"/>
        <xdr:cNvSpPr>
          <a:spLocks/>
        </xdr:cNvSpPr>
      </xdr:nvSpPr>
      <xdr:spPr>
        <a:xfrm flipH="1">
          <a:off x="10553700" y="828675"/>
          <a:ext cx="390525" cy="285750"/>
        </a:xfrm>
        <a:prstGeom prst="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2</xdr:row>
      <xdr:rowOff>733425</xdr:rowOff>
    </xdr:from>
    <xdr:to>
      <xdr:col>28</xdr:col>
      <xdr:colOff>847725</xdr:colOff>
      <xdr:row>2</xdr:row>
      <xdr:rowOff>733425</xdr:rowOff>
    </xdr:to>
    <xdr:sp>
      <xdr:nvSpPr>
        <xdr:cNvPr id="27" name="Line 27"/>
        <xdr:cNvSpPr>
          <a:spLocks/>
        </xdr:cNvSpPr>
      </xdr:nvSpPr>
      <xdr:spPr>
        <a:xfrm>
          <a:off x="10553700" y="111442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514350</xdr:colOff>
      <xdr:row>2</xdr:row>
      <xdr:rowOff>400050</xdr:rowOff>
    </xdr:from>
    <xdr:to>
      <xdr:col>28</xdr:col>
      <xdr:colOff>514350</xdr:colOff>
      <xdr:row>2</xdr:row>
      <xdr:rowOff>752475</xdr:rowOff>
    </xdr:to>
    <xdr:sp>
      <xdr:nvSpPr>
        <xdr:cNvPr id="28" name="Line 28"/>
        <xdr:cNvSpPr>
          <a:spLocks/>
        </xdr:cNvSpPr>
      </xdr:nvSpPr>
      <xdr:spPr>
        <a:xfrm>
          <a:off x="10915650" y="781050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419100</xdr:colOff>
      <xdr:row>2</xdr:row>
      <xdr:rowOff>285750</xdr:rowOff>
    </xdr:from>
    <xdr:to>
      <xdr:col>28</xdr:col>
      <xdr:colOff>619125</xdr:colOff>
      <xdr:row>2</xdr:row>
      <xdr:rowOff>428625</xdr:rowOff>
    </xdr:to>
    <xdr:sp>
      <xdr:nvSpPr>
        <xdr:cNvPr id="29" name="Text 48"/>
        <xdr:cNvSpPr txBox="1">
          <a:spLocks noChangeArrowheads="1"/>
        </xdr:cNvSpPr>
      </xdr:nvSpPr>
      <xdr:spPr>
        <a:xfrm>
          <a:off x="10820400" y="666750"/>
          <a:ext cx="2000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180
0</a:t>
          </a:r>
        </a:p>
      </xdr:txBody>
    </xdr:sp>
    <xdr:clientData/>
  </xdr:twoCellAnchor>
  <xdr:twoCellAnchor>
    <xdr:from>
      <xdr:col>28</xdr:col>
      <xdr:colOff>762000</xdr:colOff>
      <xdr:row>2</xdr:row>
      <xdr:rowOff>781050</xdr:rowOff>
    </xdr:from>
    <xdr:to>
      <xdr:col>28</xdr:col>
      <xdr:colOff>1009650</xdr:colOff>
      <xdr:row>2</xdr:row>
      <xdr:rowOff>933450</xdr:rowOff>
    </xdr:to>
    <xdr:sp>
      <xdr:nvSpPr>
        <xdr:cNvPr id="30" name="Text 49"/>
        <xdr:cNvSpPr txBox="1">
          <a:spLocks noChangeArrowheads="1"/>
        </xdr:cNvSpPr>
      </xdr:nvSpPr>
      <xdr:spPr>
        <a:xfrm>
          <a:off x="11163300" y="1162050"/>
          <a:ext cx="2476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270</a:t>
          </a:r>
        </a:p>
      </xdr:txBody>
    </xdr:sp>
    <xdr:clientData/>
  </xdr:twoCellAnchor>
  <xdr:twoCellAnchor>
    <xdr:from>
      <xdr:col>28</xdr:col>
      <xdr:colOff>57150</xdr:colOff>
      <xdr:row>2</xdr:row>
      <xdr:rowOff>781050</xdr:rowOff>
    </xdr:from>
    <xdr:to>
      <xdr:col>28</xdr:col>
      <xdr:colOff>257175</xdr:colOff>
      <xdr:row>2</xdr:row>
      <xdr:rowOff>914400</xdr:rowOff>
    </xdr:to>
    <xdr:sp>
      <xdr:nvSpPr>
        <xdr:cNvPr id="31" name="Text 50"/>
        <xdr:cNvSpPr txBox="1">
          <a:spLocks noChangeArrowheads="1"/>
        </xdr:cNvSpPr>
      </xdr:nvSpPr>
      <xdr:spPr>
        <a:xfrm>
          <a:off x="10458450" y="1162050"/>
          <a:ext cx="2000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90</a:t>
          </a:r>
        </a:p>
      </xdr:txBody>
    </xdr:sp>
    <xdr:clientData/>
  </xdr:twoCellAnchor>
  <xdr:twoCellAnchor>
    <xdr:from>
      <xdr:col>28</xdr:col>
      <xdr:colOff>114300</xdr:colOff>
      <xdr:row>2</xdr:row>
      <xdr:rowOff>942975</xdr:rowOff>
    </xdr:from>
    <xdr:to>
      <xdr:col>28</xdr:col>
      <xdr:colOff>933450</xdr:colOff>
      <xdr:row>2</xdr:row>
      <xdr:rowOff>1495425</xdr:rowOff>
    </xdr:to>
    <xdr:sp>
      <xdr:nvSpPr>
        <xdr:cNvPr id="32" name="Text 51"/>
        <xdr:cNvSpPr txBox="1">
          <a:spLocks noChangeArrowheads="1"/>
        </xdr:cNvSpPr>
      </xdr:nvSpPr>
      <xdr:spPr>
        <a:xfrm>
          <a:off x="10515600" y="1323975"/>
          <a:ext cx="81915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core reference frame
ARCHIVE HALF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L1:N928" sheet="lithology1"/>
  </cacheSource>
  <cacheFields count="3">
    <cacheField name="int">
      <sharedItems containsSemiMixedTypes="0" containsString="0" containsMixedTypes="0" containsNumber="1" count="17">
        <n v="0"/>
        <n v="0.5"/>
        <n v="4"/>
        <n v="4.5"/>
        <n v="3"/>
        <n v="1"/>
        <n v="2.5"/>
        <n v="1.5"/>
        <n v="5"/>
        <n v="3.5"/>
        <n v="2"/>
        <n v="0.8"/>
        <n v="0.2"/>
        <n v="0.7"/>
        <n v="0.3"/>
        <n v="0.6"/>
        <n v="1.2"/>
      </sharedItems>
    </cacheField>
    <cacheField name="lithology">
      <sharedItems containsMixedTypes="0" count="7">
        <s v="diabase"/>
        <s v="gabbro"/>
        <s v="olivine gabbro"/>
        <s v="rubble"/>
        <s v="troctolite"/>
        <s v="ultramafic"/>
        <s v="oxide gabbro"/>
      </sharedItems>
    </cacheField>
    <cacheField name="interval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S12" firstHeaderRow="1" firstDataRow="2" firstDataCol="1"/>
  <pivotFields count="3">
    <pivotField axis="axisCol" compact="0" outline="0" subtotalTop="0" showAll="0">
      <items count="18">
        <item x="0"/>
        <item x="12"/>
        <item x="14"/>
        <item x="1"/>
        <item x="15"/>
        <item x="13"/>
        <item x="11"/>
        <item x="5"/>
        <item x="16"/>
        <item x="7"/>
        <item x="10"/>
        <item x="6"/>
        <item x="4"/>
        <item x="9"/>
        <item x="2"/>
        <item x="3"/>
        <item x="8"/>
        <item t="default"/>
      </items>
    </pivotField>
    <pivotField axis="axisRow" compact="0" outline="0" subtotalTop="0" showAll="0">
      <items count="8">
        <item x="0"/>
        <item x="1"/>
        <item x="2"/>
        <item x="6"/>
        <item x="3"/>
        <item x="4"/>
        <item x="5"/>
        <item t="default"/>
      </items>
    </pivotField>
    <pivotField dataField="1" compact="0" outline="0" subtotalTop="0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0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dataFields count="1">
    <dataField name="Sum of interval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51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" width="6.421875" style="66" customWidth="1"/>
    <col min="2" max="2" width="5.140625" style="66" customWidth="1"/>
    <col min="3" max="3" width="5.7109375" style="66" customWidth="1"/>
    <col min="4" max="4" width="8.00390625" style="67" customWidth="1"/>
    <col min="5" max="6" width="6.00390625" style="66" customWidth="1"/>
    <col min="7" max="7" width="7.421875" style="66" customWidth="1"/>
    <col min="8" max="8" width="10.00390625" style="67" customWidth="1"/>
    <col min="9" max="12" width="5.7109375" style="66" customWidth="1"/>
    <col min="13" max="13" width="7.421875" style="66" customWidth="1"/>
    <col min="14" max="14" width="7.28125" style="67" customWidth="1"/>
    <col min="15" max="18" width="6.7109375" style="66" customWidth="1"/>
    <col min="19" max="19" width="9.7109375" style="66" customWidth="1"/>
    <col min="20" max="20" width="6.7109375" style="66" customWidth="1"/>
    <col min="21" max="21" width="7.00390625" style="66" customWidth="1"/>
    <col min="22" max="23" width="6.7109375" style="66" customWidth="1"/>
    <col min="24" max="25" width="4.7109375" style="66" hidden="1" customWidth="1"/>
    <col min="26" max="28" width="5.7109375" style="66" hidden="1" customWidth="1"/>
    <col min="29" max="29" width="68.421875" style="44" customWidth="1"/>
    <col min="30" max="16384" width="4.7109375" style="66" customWidth="1"/>
  </cols>
  <sheetData>
    <row r="1" spans="1:29" s="44" customFormat="1" ht="15" customHeight="1">
      <c r="A1" s="44" t="s">
        <v>498</v>
      </c>
      <c r="D1" s="45"/>
      <c r="H1" s="46" t="s">
        <v>499</v>
      </c>
      <c r="N1" s="45"/>
      <c r="O1" s="47" t="s">
        <v>500</v>
      </c>
      <c r="S1" s="47"/>
      <c r="AC1" s="47" t="s">
        <v>501</v>
      </c>
    </row>
    <row r="2" spans="4:29" s="44" customFormat="1" ht="15" customHeight="1">
      <c r="D2" s="45"/>
      <c r="H2" s="46" t="s">
        <v>502</v>
      </c>
      <c r="N2" s="45"/>
      <c r="O2" s="47" t="s">
        <v>503</v>
      </c>
      <c r="S2" s="47" t="s">
        <v>503</v>
      </c>
      <c r="Z2" s="44" t="s">
        <v>504</v>
      </c>
      <c r="AC2" s="47"/>
    </row>
    <row r="3" spans="1:29" s="55" customFormat="1" ht="142.5" customHeight="1">
      <c r="A3" s="48" t="s">
        <v>505</v>
      </c>
      <c r="B3" s="48" t="s">
        <v>506</v>
      </c>
      <c r="C3" s="48" t="s">
        <v>507</v>
      </c>
      <c r="D3" s="49" t="s">
        <v>508</v>
      </c>
      <c r="E3" s="48" t="s">
        <v>509</v>
      </c>
      <c r="F3" s="48" t="s">
        <v>510</v>
      </c>
      <c r="G3" s="48" t="s">
        <v>511</v>
      </c>
      <c r="H3" s="50" t="s">
        <v>512</v>
      </c>
      <c r="I3" s="48" t="s">
        <v>10</v>
      </c>
      <c r="J3" s="48" t="s">
        <v>513</v>
      </c>
      <c r="K3" s="48" t="s">
        <v>514</v>
      </c>
      <c r="L3" s="48" t="s">
        <v>515</v>
      </c>
      <c r="M3" s="48" t="s">
        <v>516</v>
      </c>
      <c r="N3" s="49" t="s">
        <v>517</v>
      </c>
      <c r="O3" s="51" t="s">
        <v>518</v>
      </c>
      <c r="P3" s="48" t="s">
        <v>519</v>
      </c>
      <c r="Q3" s="48" t="s">
        <v>520</v>
      </c>
      <c r="R3" s="48" t="s">
        <v>521</v>
      </c>
      <c r="S3" s="52" t="s">
        <v>522</v>
      </c>
      <c r="T3" s="53" t="s">
        <v>523</v>
      </c>
      <c r="U3" s="53" t="s">
        <v>524</v>
      </c>
      <c r="V3" s="53" t="s">
        <v>523</v>
      </c>
      <c r="W3" s="53" t="s">
        <v>525</v>
      </c>
      <c r="X3" s="48" t="s">
        <v>526</v>
      </c>
      <c r="Y3" s="48" t="s">
        <v>527</v>
      </c>
      <c r="Z3" s="48" t="s">
        <v>528</v>
      </c>
      <c r="AA3" s="48" t="s">
        <v>529</v>
      </c>
      <c r="AB3" s="48" t="s">
        <v>530</v>
      </c>
      <c r="AC3" s="54"/>
    </row>
    <row r="4" spans="1:29" s="65" customFormat="1" ht="18" customHeight="1" thickBot="1">
      <c r="A4" s="56"/>
      <c r="B4" s="56"/>
      <c r="C4" s="56"/>
      <c r="D4" s="57"/>
      <c r="E4" s="56" t="s">
        <v>531</v>
      </c>
      <c r="F4" s="56" t="s">
        <v>531</v>
      </c>
      <c r="G4" s="56" t="s">
        <v>532</v>
      </c>
      <c r="H4" s="58" t="s">
        <v>533</v>
      </c>
      <c r="I4" s="59" t="s">
        <v>534</v>
      </c>
      <c r="J4" s="59" t="s">
        <v>535</v>
      </c>
      <c r="K4" s="59" t="s">
        <v>536</v>
      </c>
      <c r="L4" s="59" t="s">
        <v>537</v>
      </c>
      <c r="M4" s="59" t="s">
        <v>538</v>
      </c>
      <c r="N4" s="60" t="s">
        <v>539</v>
      </c>
      <c r="O4" s="61" t="s">
        <v>540</v>
      </c>
      <c r="P4" s="56" t="s">
        <v>541</v>
      </c>
      <c r="Q4" s="56" t="s">
        <v>542</v>
      </c>
      <c r="R4" s="56" t="s">
        <v>543</v>
      </c>
      <c r="S4" s="62" t="s">
        <v>544</v>
      </c>
      <c r="T4" s="63" t="s">
        <v>545</v>
      </c>
      <c r="U4" s="63" t="s">
        <v>546</v>
      </c>
      <c r="V4" s="63" t="s">
        <v>591</v>
      </c>
      <c r="W4" s="63"/>
      <c r="X4" s="56" t="s">
        <v>547</v>
      </c>
      <c r="Y4" s="56" t="s">
        <v>591</v>
      </c>
      <c r="Z4" s="56" t="s">
        <v>548</v>
      </c>
      <c r="AA4" s="56" t="s">
        <v>544</v>
      </c>
      <c r="AB4" s="56" t="s">
        <v>549</v>
      </c>
      <c r="AC4" s="64" t="s">
        <v>550</v>
      </c>
    </row>
    <row r="5" spans="1:29" ht="15" customHeight="1">
      <c r="A5" s="66" t="s">
        <v>551</v>
      </c>
      <c r="B5" s="66" t="s">
        <v>771</v>
      </c>
      <c r="C5" s="66">
        <v>1</v>
      </c>
      <c r="D5" s="67" t="s">
        <v>622</v>
      </c>
      <c r="E5" s="66">
        <v>0</v>
      </c>
      <c r="F5" s="66">
        <v>40</v>
      </c>
      <c r="G5" s="68">
        <v>20.5</v>
      </c>
      <c r="H5" s="69" t="s">
        <v>552</v>
      </c>
      <c r="M5" s="66">
        <v>0</v>
      </c>
      <c r="O5" s="70"/>
      <c r="S5" s="70"/>
      <c r="AC5" s="47"/>
    </row>
    <row r="6" spans="2:29" ht="15" customHeight="1">
      <c r="B6" s="66" t="s">
        <v>771</v>
      </c>
      <c r="C6" s="66">
        <v>1</v>
      </c>
      <c r="D6" s="67" t="s">
        <v>772</v>
      </c>
      <c r="E6" s="66">
        <v>40</v>
      </c>
      <c r="F6" s="66">
        <v>138</v>
      </c>
      <c r="G6" s="68">
        <f>G$5+E6/100</f>
        <v>20.9</v>
      </c>
      <c r="H6" s="69" t="s">
        <v>552</v>
      </c>
      <c r="M6" s="66">
        <v>0.5</v>
      </c>
      <c r="O6" s="70"/>
      <c r="S6" s="71"/>
      <c r="T6" s="72"/>
      <c r="U6" s="72"/>
      <c r="V6" s="72"/>
      <c r="W6" s="72"/>
      <c r="AC6" s="47"/>
    </row>
    <row r="7" spans="2:29" ht="15" customHeight="1">
      <c r="B7" s="66" t="s">
        <v>771</v>
      </c>
      <c r="C7" s="66">
        <v>1</v>
      </c>
      <c r="D7" s="67" t="s">
        <v>622</v>
      </c>
      <c r="E7" s="66">
        <v>43</v>
      </c>
      <c r="G7" s="68">
        <f aca="true" t="shared" si="0" ref="G7:G12">G$5+E7/100</f>
        <v>20.93</v>
      </c>
      <c r="H7" s="69" t="s">
        <v>552</v>
      </c>
      <c r="I7" s="66" t="s">
        <v>553</v>
      </c>
      <c r="N7" s="67">
        <v>1</v>
      </c>
      <c r="O7" s="73">
        <v>59</v>
      </c>
      <c r="P7" s="14">
        <v>270</v>
      </c>
      <c r="Q7" s="14">
        <v>18</v>
      </c>
      <c r="R7" s="14">
        <v>180</v>
      </c>
      <c r="S7" s="71">
        <v>78.95301623635345</v>
      </c>
      <c r="T7" s="72">
        <v>30.528996558604696</v>
      </c>
      <c r="U7" s="72">
        <v>168.95301623635345</v>
      </c>
      <c r="V7" s="72">
        <v>59.471003441395304</v>
      </c>
      <c r="W7" s="72">
        <v>258.95301623635345</v>
      </c>
      <c r="X7" s="72">
        <v>258.95301623635345</v>
      </c>
      <c r="AC7" s="74" t="s">
        <v>12</v>
      </c>
    </row>
    <row r="8" spans="2:29" ht="15" customHeight="1">
      <c r="B8" s="66" t="s">
        <v>771</v>
      </c>
      <c r="C8" s="66">
        <v>1</v>
      </c>
      <c r="D8" s="67" t="s">
        <v>609</v>
      </c>
      <c r="E8" s="66">
        <v>50</v>
      </c>
      <c r="G8" s="68">
        <f t="shared" si="0"/>
        <v>21</v>
      </c>
      <c r="H8" s="69"/>
      <c r="K8" s="66">
        <v>1</v>
      </c>
      <c r="M8" s="67"/>
      <c r="O8" s="75"/>
      <c r="P8" s="76"/>
      <c r="Q8" s="76"/>
      <c r="R8" s="76"/>
      <c r="S8" s="71"/>
      <c r="T8" s="72"/>
      <c r="U8" s="72"/>
      <c r="V8" s="72"/>
      <c r="W8" s="72"/>
      <c r="AC8" s="47"/>
    </row>
    <row r="9" spans="2:29" ht="15" customHeight="1">
      <c r="B9" s="66" t="s">
        <v>771</v>
      </c>
      <c r="C9" s="66">
        <v>1</v>
      </c>
      <c r="D9" s="67" t="s">
        <v>610</v>
      </c>
      <c r="E9" s="66">
        <v>67</v>
      </c>
      <c r="G9" s="68">
        <f t="shared" si="0"/>
        <v>21.17</v>
      </c>
      <c r="H9" s="69"/>
      <c r="J9" s="66">
        <v>2</v>
      </c>
      <c r="N9" s="67" t="s">
        <v>554</v>
      </c>
      <c r="O9" s="73">
        <v>37</v>
      </c>
      <c r="P9" s="14">
        <v>270</v>
      </c>
      <c r="Q9" s="14">
        <v>22</v>
      </c>
      <c r="R9" s="14">
        <v>180</v>
      </c>
      <c r="S9" s="77">
        <v>61.8015301873227</v>
      </c>
      <c r="T9" s="78">
        <v>49.468475543776336</v>
      </c>
      <c r="U9" s="78">
        <v>151.8015301873227</v>
      </c>
      <c r="V9" s="78">
        <v>40.531524456223664</v>
      </c>
      <c r="W9" s="78">
        <v>241.8015301873227</v>
      </c>
      <c r="X9" s="72">
        <v>241.8015301873227</v>
      </c>
      <c r="AC9" s="47" t="s">
        <v>592</v>
      </c>
    </row>
    <row r="10" spans="2:29" ht="15" customHeight="1">
      <c r="B10" s="66" t="s">
        <v>771</v>
      </c>
      <c r="C10" s="66">
        <v>1</v>
      </c>
      <c r="D10" s="67" t="s">
        <v>610</v>
      </c>
      <c r="E10" s="66">
        <v>67</v>
      </c>
      <c r="G10" s="68">
        <f t="shared" si="0"/>
        <v>21.17</v>
      </c>
      <c r="H10" s="69"/>
      <c r="O10" s="73">
        <v>22</v>
      </c>
      <c r="P10" s="14">
        <v>90</v>
      </c>
      <c r="Q10" s="14">
        <v>60</v>
      </c>
      <c r="R10" s="14">
        <v>0</v>
      </c>
      <c r="S10" s="77">
        <v>193.13029018861852</v>
      </c>
      <c r="T10" s="78">
        <v>29.347133742000324</v>
      </c>
      <c r="U10" s="78">
        <v>283.1302901886185</v>
      </c>
      <c r="V10" s="78">
        <v>60.652866257999676</v>
      </c>
      <c r="W10" s="78">
        <v>13.130290188618517</v>
      </c>
      <c r="X10" s="72">
        <v>13.130290188618517</v>
      </c>
      <c r="AC10" s="47" t="s">
        <v>592</v>
      </c>
    </row>
    <row r="11" spans="2:29" ht="15" customHeight="1">
      <c r="B11" s="66" t="s">
        <v>771</v>
      </c>
      <c r="C11" s="66">
        <v>1</v>
      </c>
      <c r="D11" s="67" t="s">
        <v>611</v>
      </c>
      <c r="E11" s="66">
        <v>96</v>
      </c>
      <c r="G11" s="68">
        <f t="shared" si="0"/>
        <v>21.46</v>
      </c>
      <c r="H11" s="69" t="s">
        <v>552</v>
      </c>
      <c r="N11" s="67">
        <v>0.3</v>
      </c>
      <c r="O11" s="73">
        <v>44</v>
      </c>
      <c r="P11" s="14">
        <v>90</v>
      </c>
      <c r="Q11" s="14">
        <v>31</v>
      </c>
      <c r="R11" s="14">
        <v>0</v>
      </c>
      <c r="S11" s="71">
        <v>238.10973841936647</v>
      </c>
      <c r="T11" s="72">
        <v>41.32286915254347</v>
      </c>
      <c r="U11" s="72">
        <v>328.10973841936647</v>
      </c>
      <c r="V11" s="72">
        <v>48.67713084745653</v>
      </c>
      <c r="W11" s="72">
        <v>58.109738419366465</v>
      </c>
      <c r="X11" s="72">
        <v>58.109738419366465</v>
      </c>
      <c r="AC11" s="47" t="s">
        <v>555</v>
      </c>
    </row>
    <row r="12" spans="2:29" ht="15" customHeight="1">
      <c r="B12" s="66" t="s">
        <v>771</v>
      </c>
      <c r="C12" s="66">
        <v>1</v>
      </c>
      <c r="D12" s="67" t="s">
        <v>605</v>
      </c>
      <c r="E12" s="66">
        <v>105</v>
      </c>
      <c r="G12" s="68">
        <f t="shared" si="0"/>
        <v>21.55</v>
      </c>
      <c r="H12" s="69"/>
      <c r="J12" s="66">
        <v>1</v>
      </c>
      <c r="N12" s="67" t="s">
        <v>556</v>
      </c>
      <c r="O12" s="73">
        <v>58</v>
      </c>
      <c r="P12" s="14">
        <v>270</v>
      </c>
      <c r="Q12" s="14">
        <v>47</v>
      </c>
      <c r="R12" s="14">
        <v>0</v>
      </c>
      <c r="S12" s="77">
        <v>123.82565753626795</v>
      </c>
      <c r="T12" s="78">
        <v>27.43387178375251</v>
      </c>
      <c r="U12" s="78">
        <v>213.82565753626795</v>
      </c>
      <c r="V12" s="78">
        <v>62.56612821624749</v>
      </c>
      <c r="W12" s="78">
        <v>303.82565753626795</v>
      </c>
      <c r="X12" s="72">
        <v>303.82565753626795</v>
      </c>
      <c r="AC12" s="47" t="s">
        <v>592</v>
      </c>
    </row>
    <row r="13" spans="7:29" ht="15" customHeight="1">
      <c r="G13" s="68"/>
      <c r="H13" s="69"/>
      <c r="O13" s="75"/>
      <c r="P13" s="76"/>
      <c r="Q13" s="76"/>
      <c r="R13" s="76"/>
      <c r="S13" s="71"/>
      <c r="T13" s="72"/>
      <c r="U13" s="72"/>
      <c r="V13" s="72"/>
      <c r="W13" s="72"/>
      <c r="AC13" s="47"/>
    </row>
    <row r="14" spans="2:29" ht="15" customHeight="1">
      <c r="B14" s="66" t="s">
        <v>771</v>
      </c>
      <c r="C14" s="66">
        <v>2</v>
      </c>
      <c r="D14" s="67" t="s">
        <v>641</v>
      </c>
      <c r="E14" s="66">
        <v>0</v>
      </c>
      <c r="F14" s="66">
        <v>23</v>
      </c>
      <c r="G14" s="68">
        <v>21.9</v>
      </c>
      <c r="H14" s="69" t="s">
        <v>552</v>
      </c>
      <c r="M14" s="66">
        <v>0</v>
      </c>
      <c r="O14" s="75"/>
      <c r="P14" s="76"/>
      <c r="Q14" s="76"/>
      <c r="R14" s="76"/>
      <c r="S14" s="71"/>
      <c r="T14" s="72"/>
      <c r="U14" s="72"/>
      <c r="V14" s="72"/>
      <c r="W14" s="72"/>
      <c r="AC14" s="47"/>
    </row>
    <row r="15" spans="2:29" ht="15" customHeight="1">
      <c r="B15" s="66" t="s">
        <v>771</v>
      </c>
      <c r="C15" s="66">
        <v>2</v>
      </c>
      <c r="D15" s="67" t="s">
        <v>610</v>
      </c>
      <c r="E15" s="66">
        <v>23</v>
      </c>
      <c r="F15" s="66">
        <v>33</v>
      </c>
      <c r="G15" s="68">
        <f>G$14+E15/100</f>
        <v>22.13</v>
      </c>
      <c r="H15" s="69" t="s">
        <v>557</v>
      </c>
      <c r="M15" s="66">
        <v>0.5</v>
      </c>
      <c r="O15" s="75"/>
      <c r="P15" s="76"/>
      <c r="Q15" s="76"/>
      <c r="R15" s="76"/>
      <c r="S15" s="71"/>
      <c r="T15" s="72"/>
      <c r="U15" s="72"/>
      <c r="V15" s="72"/>
      <c r="W15" s="72"/>
      <c r="AC15" s="47"/>
    </row>
    <row r="16" spans="2:29" ht="15" customHeight="1">
      <c r="B16" s="66" t="s">
        <v>771</v>
      </c>
      <c r="C16" s="66">
        <v>2</v>
      </c>
      <c r="D16" s="67" t="s">
        <v>643</v>
      </c>
      <c r="E16" s="66">
        <v>33</v>
      </c>
      <c r="F16" s="66">
        <v>76</v>
      </c>
      <c r="G16" s="68">
        <f aca="true" t="shared" si="1" ref="G16:G23">G$14+E16/100</f>
        <v>22.229999999999997</v>
      </c>
      <c r="H16" s="69" t="s">
        <v>552</v>
      </c>
      <c r="M16" s="66">
        <v>0</v>
      </c>
      <c r="O16" s="75"/>
      <c r="P16" s="76"/>
      <c r="Q16" s="76"/>
      <c r="R16" s="76"/>
      <c r="S16" s="71"/>
      <c r="T16" s="72"/>
      <c r="U16" s="72"/>
      <c r="V16" s="72"/>
      <c r="W16" s="72"/>
      <c r="AC16" s="47"/>
    </row>
    <row r="17" spans="2:29" ht="15" customHeight="1">
      <c r="B17" s="66" t="s">
        <v>771</v>
      </c>
      <c r="C17" s="66">
        <v>2</v>
      </c>
      <c r="D17" s="67" t="s">
        <v>651</v>
      </c>
      <c r="E17" s="66">
        <v>76</v>
      </c>
      <c r="F17" s="66">
        <v>119</v>
      </c>
      <c r="G17" s="68">
        <f t="shared" si="1"/>
        <v>22.66</v>
      </c>
      <c r="H17" s="69" t="s">
        <v>552</v>
      </c>
      <c r="M17" s="66">
        <v>0.5</v>
      </c>
      <c r="O17" s="75"/>
      <c r="P17" s="76"/>
      <c r="Q17" s="76"/>
      <c r="R17" s="76"/>
      <c r="S17" s="71"/>
      <c r="T17" s="72"/>
      <c r="U17" s="72"/>
      <c r="V17" s="72"/>
      <c r="W17" s="72"/>
      <c r="AC17" s="47"/>
    </row>
    <row r="18" spans="2:29" ht="15" customHeight="1">
      <c r="B18" s="66" t="s">
        <v>771</v>
      </c>
      <c r="C18" s="66">
        <v>2</v>
      </c>
      <c r="D18" s="67" t="s">
        <v>660</v>
      </c>
      <c r="E18" s="66">
        <v>119</v>
      </c>
      <c r="F18" s="66">
        <v>122</v>
      </c>
      <c r="G18" s="68">
        <f t="shared" si="1"/>
        <v>23.09</v>
      </c>
      <c r="H18" s="69" t="s">
        <v>557</v>
      </c>
      <c r="M18" s="66">
        <v>4</v>
      </c>
      <c r="O18" s="75"/>
      <c r="P18" s="76"/>
      <c r="Q18" s="76"/>
      <c r="R18" s="76"/>
      <c r="S18" s="79"/>
      <c r="T18" s="80"/>
      <c r="U18" s="80"/>
      <c r="V18" s="80"/>
      <c r="W18" s="80"/>
      <c r="AC18" s="47" t="s">
        <v>558</v>
      </c>
    </row>
    <row r="19" spans="2:29" ht="15" customHeight="1">
      <c r="B19" s="66" t="s">
        <v>771</v>
      </c>
      <c r="C19" s="66">
        <v>2</v>
      </c>
      <c r="D19" s="67" t="s">
        <v>621</v>
      </c>
      <c r="E19" s="66">
        <v>122</v>
      </c>
      <c r="F19" s="66">
        <v>130</v>
      </c>
      <c r="G19" s="68">
        <f t="shared" si="1"/>
        <v>23.119999999999997</v>
      </c>
      <c r="H19" s="69" t="s">
        <v>552</v>
      </c>
      <c r="M19" s="66">
        <v>0</v>
      </c>
      <c r="O19" s="75"/>
      <c r="P19" s="76"/>
      <c r="Q19" s="76"/>
      <c r="R19" s="76"/>
      <c r="S19" s="79"/>
      <c r="T19" s="80"/>
      <c r="U19" s="80"/>
      <c r="V19" s="80"/>
      <c r="W19" s="80"/>
      <c r="AC19" s="47"/>
    </row>
    <row r="20" spans="2:29" ht="15" customHeight="1">
      <c r="B20" s="66" t="s">
        <v>771</v>
      </c>
      <c r="C20" s="66">
        <v>2</v>
      </c>
      <c r="D20" s="67" t="s">
        <v>667</v>
      </c>
      <c r="E20" s="66">
        <v>130</v>
      </c>
      <c r="F20" s="66">
        <v>135</v>
      </c>
      <c r="G20" s="68">
        <f t="shared" si="1"/>
        <v>23.2</v>
      </c>
      <c r="H20" s="69" t="s">
        <v>557</v>
      </c>
      <c r="M20" s="66">
        <v>4</v>
      </c>
      <c r="O20" s="75"/>
      <c r="P20" s="76"/>
      <c r="Q20" s="76"/>
      <c r="R20" s="76"/>
      <c r="S20" s="77"/>
      <c r="T20" s="78"/>
      <c r="U20" s="78"/>
      <c r="V20" s="78"/>
      <c r="W20" s="78"/>
      <c r="AC20" s="47" t="s">
        <v>558</v>
      </c>
    </row>
    <row r="21" spans="2:29" ht="15" customHeight="1">
      <c r="B21" s="66" t="s">
        <v>771</v>
      </c>
      <c r="C21" s="66">
        <v>2</v>
      </c>
      <c r="D21" s="67" t="s">
        <v>610</v>
      </c>
      <c r="E21" s="66">
        <v>28</v>
      </c>
      <c r="G21" s="68">
        <f t="shared" si="1"/>
        <v>22.18</v>
      </c>
      <c r="H21" s="69" t="s">
        <v>557</v>
      </c>
      <c r="N21" s="67">
        <v>1</v>
      </c>
      <c r="O21" s="75">
        <v>71</v>
      </c>
      <c r="P21" s="76">
        <v>270</v>
      </c>
      <c r="Q21" s="76" t="s">
        <v>552</v>
      </c>
      <c r="R21" s="76" t="s">
        <v>552</v>
      </c>
      <c r="S21" s="79"/>
      <c r="T21" s="80"/>
      <c r="U21" s="80"/>
      <c r="V21" s="80"/>
      <c r="W21" s="80"/>
      <c r="AC21" s="47" t="s">
        <v>559</v>
      </c>
    </row>
    <row r="22" spans="2:29" ht="15" customHeight="1">
      <c r="B22" s="66" t="s">
        <v>771</v>
      </c>
      <c r="C22" s="66">
        <v>2</v>
      </c>
      <c r="D22" s="67" t="s">
        <v>613</v>
      </c>
      <c r="E22" s="66">
        <v>78</v>
      </c>
      <c r="G22" s="68">
        <f t="shared" si="1"/>
        <v>22.68</v>
      </c>
      <c r="H22" s="69" t="s">
        <v>552</v>
      </c>
      <c r="N22" s="67" t="s">
        <v>560</v>
      </c>
      <c r="O22" s="73">
        <v>53</v>
      </c>
      <c r="P22" s="14">
        <v>270</v>
      </c>
      <c r="Q22" s="14">
        <v>0</v>
      </c>
      <c r="R22" s="14">
        <v>175</v>
      </c>
      <c r="S22" s="71">
        <v>85</v>
      </c>
      <c r="T22" s="72">
        <v>36.895064637143136</v>
      </c>
      <c r="U22" s="72">
        <v>175</v>
      </c>
      <c r="V22" s="72">
        <v>53.104935362856864</v>
      </c>
      <c r="W22" s="72">
        <v>265</v>
      </c>
      <c r="X22" s="66">
        <v>265</v>
      </c>
      <c r="AC22" s="47" t="s">
        <v>555</v>
      </c>
    </row>
    <row r="23" spans="1:29" ht="15" customHeight="1">
      <c r="A23" s="81"/>
      <c r="B23" s="66" t="s">
        <v>771</v>
      </c>
      <c r="C23" s="66">
        <v>2</v>
      </c>
      <c r="D23" s="67" t="s">
        <v>661</v>
      </c>
      <c r="E23" s="66">
        <v>94</v>
      </c>
      <c r="G23" s="68">
        <f t="shared" si="1"/>
        <v>22.84</v>
      </c>
      <c r="H23" s="69" t="s">
        <v>557</v>
      </c>
      <c r="N23" s="67">
        <v>0.5</v>
      </c>
      <c r="O23" s="73">
        <v>56</v>
      </c>
      <c r="P23" s="14">
        <v>270</v>
      </c>
      <c r="Q23" s="14">
        <v>13</v>
      </c>
      <c r="R23" s="14">
        <v>0</v>
      </c>
      <c r="S23" s="71">
        <v>98.85115697167492</v>
      </c>
      <c r="T23" s="72">
        <v>33.68250619765451</v>
      </c>
      <c r="U23" s="72">
        <v>188.85115697167492</v>
      </c>
      <c r="V23" s="72">
        <v>56.31749380234549</v>
      </c>
      <c r="W23" s="72">
        <v>278.8511569716749</v>
      </c>
      <c r="X23" s="66">
        <v>278.8511569716749</v>
      </c>
      <c r="AC23" s="47" t="s">
        <v>561</v>
      </c>
    </row>
    <row r="24" spans="7:29" ht="15" customHeight="1">
      <c r="G24" s="68"/>
      <c r="H24" s="69"/>
      <c r="O24" s="75"/>
      <c r="P24" s="76"/>
      <c r="Q24" s="76"/>
      <c r="R24" s="76"/>
      <c r="S24" s="71"/>
      <c r="T24" s="72"/>
      <c r="U24" s="72"/>
      <c r="V24" s="72"/>
      <c r="W24" s="72"/>
      <c r="AC24" s="47"/>
    </row>
    <row r="25" spans="2:29" ht="15" customHeight="1">
      <c r="B25" s="66" t="s">
        <v>771</v>
      </c>
      <c r="C25" s="66">
        <v>3</v>
      </c>
      <c r="D25" s="67" t="s">
        <v>622</v>
      </c>
      <c r="E25" s="66">
        <v>0</v>
      </c>
      <c r="F25" s="66">
        <v>7</v>
      </c>
      <c r="G25" s="68">
        <v>23.27</v>
      </c>
      <c r="H25" s="69" t="s">
        <v>557</v>
      </c>
      <c r="M25" s="66">
        <v>4.5</v>
      </c>
      <c r="O25" s="75"/>
      <c r="P25" s="76"/>
      <c r="Q25" s="76"/>
      <c r="R25" s="76"/>
      <c r="S25" s="71"/>
      <c r="T25" s="72"/>
      <c r="U25" s="72"/>
      <c r="V25" s="72"/>
      <c r="W25" s="72"/>
      <c r="AC25" s="47" t="s">
        <v>562</v>
      </c>
    </row>
    <row r="26" spans="2:29" ht="15" customHeight="1">
      <c r="B26" s="66" t="s">
        <v>771</v>
      </c>
      <c r="C26" s="66">
        <v>3</v>
      </c>
      <c r="D26" s="67" t="s">
        <v>609</v>
      </c>
      <c r="E26" s="66">
        <v>8</v>
      </c>
      <c r="F26" s="66">
        <v>16</v>
      </c>
      <c r="G26" s="68">
        <f>G$25+E26/100</f>
        <v>23.349999999999998</v>
      </c>
      <c r="H26" s="69" t="s">
        <v>557</v>
      </c>
      <c r="M26" s="66">
        <v>3</v>
      </c>
      <c r="O26" s="70"/>
      <c r="S26" s="71"/>
      <c r="T26" s="72"/>
      <c r="U26" s="72"/>
      <c r="V26" s="72"/>
      <c r="W26" s="72"/>
      <c r="AC26" s="47" t="s">
        <v>563</v>
      </c>
    </row>
    <row r="27" spans="1:29" ht="15" customHeight="1">
      <c r="A27" s="81"/>
      <c r="B27" s="66" t="s">
        <v>771</v>
      </c>
      <c r="C27" s="66">
        <v>3</v>
      </c>
      <c r="D27" s="67" t="s">
        <v>649</v>
      </c>
      <c r="E27" s="66">
        <v>18</v>
      </c>
      <c r="F27" s="66">
        <v>47</v>
      </c>
      <c r="G27" s="68">
        <f aca="true" t="shared" si="2" ref="G27:G32">G$25+E27/100</f>
        <v>23.45</v>
      </c>
      <c r="H27" s="69" t="s">
        <v>557</v>
      </c>
      <c r="K27" s="66">
        <v>2</v>
      </c>
      <c r="M27" s="66">
        <v>1</v>
      </c>
      <c r="O27" s="70"/>
      <c r="S27" s="77"/>
      <c r="T27" s="78"/>
      <c r="U27" s="78"/>
      <c r="V27" s="78"/>
      <c r="W27" s="78"/>
      <c r="AC27" s="47" t="s">
        <v>564</v>
      </c>
    </row>
    <row r="28" spans="1:29" ht="15" customHeight="1">
      <c r="A28" s="81"/>
      <c r="B28" s="66" t="s">
        <v>771</v>
      </c>
      <c r="C28" s="66">
        <v>3</v>
      </c>
      <c r="D28" s="67" t="s">
        <v>612</v>
      </c>
      <c r="E28" s="66">
        <v>47</v>
      </c>
      <c r="F28" s="66">
        <v>53</v>
      </c>
      <c r="G28" s="68">
        <f t="shared" si="2"/>
        <v>23.74</v>
      </c>
      <c r="H28" s="69" t="s">
        <v>557</v>
      </c>
      <c r="M28" s="66">
        <v>2.5</v>
      </c>
      <c r="O28" s="70"/>
      <c r="S28" s="77"/>
      <c r="T28" s="78"/>
      <c r="U28" s="78"/>
      <c r="V28" s="78"/>
      <c r="W28" s="78"/>
      <c r="AC28" s="47" t="s">
        <v>565</v>
      </c>
    </row>
    <row r="29" spans="1:29" ht="15" customHeight="1">
      <c r="A29" s="81"/>
      <c r="B29" s="66" t="s">
        <v>771</v>
      </c>
      <c r="C29" s="66">
        <v>3</v>
      </c>
      <c r="D29" s="67" t="s">
        <v>654</v>
      </c>
      <c r="E29" s="66">
        <v>54</v>
      </c>
      <c r="F29" s="66">
        <v>65</v>
      </c>
      <c r="G29" s="68">
        <f t="shared" si="2"/>
        <v>23.81</v>
      </c>
      <c r="H29" s="69" t="s">
        <v>552</v>
      </c>
      <c r="M29" s="66">
        <v>0</v>
      </c>
      <c r="O29" s="70"/>
      <c r="S29" s="77"/>
      <c r="T29" s="78"/>
      <c r="U29" s="78"/>
      <c r="V29" s="78"/>
      <c r="W29" s="78"/>
      <c r="AC29" s="47" t="s">
        <v>566</v>
      </c>
    </row>
    <row r="30" spans="2:29" ht="15" customHeight="1">
      <c r="B30" s="66" t="s">
        <v>771</v>
      </c>
      <c r="C30" s="66">
        <v>3</v>
      </c>
      <c r="D30" s="67" t="s">
        <v>622</v>
      </c>
      <c r="E30" s="66">
        <v>2</v>
      </c>
      <c r="G30" s="68">
        <f t="shared" si="2"/>
        <v>23.29</v>
      </c>
      <c r="H30" s="69" t="s">
        <v>557</v>
      </c>
      <c r="O30" s="70">
        <v>16</v>
      </c>
      <c r="P30" s="66">
        <v>270</v>
      </c>
      <c r="Q30" s="66">
        <v>5</v>
      </c>
      <c r="R30" s="66">
        <v>180</v>
      </c>
      <c r="S30" s="79">
        <v>73.03256857060077</v>
      </c>
      <c r="T30" s="80">
        <v>73.31151986912741</v>
      </c>
      <c r="U30" s="80">
        <v>163.03256857060077</v>
      </c>
      <c r="V30" s="80">
        <v>16.68848013087259</v>
      </c>
      <c r="W30" s="80">
        <v>253.03256857060077</v>
      </c>
      <c r="AC30" s="47" t="s">
        <v>567</v>
      </c>
    </row>
    <row r="31" spans="2:29" ht="15" customHeight="1">
      <c r="B31" s="66" t="s">
        <v>771</v>
      </c>
      <c r="C31" s="66">
        <v>3</v>
      </c>
      <c r="D31" s="67" t="s">
        <v>605</v>
      </c>
      <c r="E31" s="66">
        <v>37</v>
      </c>
      <c r="G31" s="68">
        <f t="shared" si="2"/>
        <v>23.64</v>
      </c>
      <c r="H31" s="69" t="s">
        <v>552</v>
      </c>
      <c r="N31" s="67">
        <v>0.5</v>
      </c>
      <c r="O31" s="82">
        <v>23</v>
      </c>
      <c r="P31" s="81">
        <v>270</v>
      </c>
      <c r="Q31" s="81">
        <v>6</v>
      </c>
      <c r="R31" s="81">
        <v>180</v>
      </c>
      <c r="S31" s="71">
        <v>76.09270732287217</v>
      </c>
      <c r="T31" s="72">
        <v>66.38054473076558</v>
      </c>
      <c r="U31" s="72">
        <v>166.09270732287217</v>
      </c>
      <c r="V31" s="72">
        <v>23.61945526923442</v>
      </c>
      <c r="W31" s="72">
        <v>256.0927073228722</v>
      </c>
      <c r="AC31" s="47" t="s">
        <v>568</v>
      </c>
    </row>
    <row r="32" spans="2:29" ht="15" customHeight="1">
      <c r="B32" s="66" t="s">
        <v>771</v>
      </c>
      <c r="C32" s="66">
        <v>3</v>
      </c>
      <c r="D32" s="67" t="s">
        <v>612</v>
      </c>
      <c r="E32" s="66">
        <v>52</v>
      </c>
      <c r="G32" s="68">
        <f t="shared" si="2"/>
        <v>23.79</v>
      </c>
      <c r="H32" s="69" t="s">
        <v>552</v>
      </c>
      <c r="N32" s="67">
        <v>1</v>
      </c>
      <c r="O32" s="82">
        <v>11</v>
      </c>
      <c r="P32" s="81">
        <v>270</v>
      </c>
      <c r="Q32" s="81">
        <v>3</v>
      </c>
      <c r="R32" s="81">
        <v>0</v>
      </c>
      <c r="S32" s="79">
        <v>105.08899446245465</v>
      </c>
      <c r="T32" s="80">
        <v>78.61729094584821</v>
      </c>
      <c r="U32" s="80">
        <v>195.08899446245465</v>
      </c>
      <c r="V32" s="80">
        <v>11.382709054151789</v>
      </c>
      <c r="W32" s="80">
        <v>285.08899446245465</v>
      </c>
      <c r="AC32" s="47" t="s">
        <v>569</v>
      </c>
    </row>
    <row r="33" spans="7:29" ht="15" customHeight="1">
      <c r="G33" s="68"/>
      <c r="H33" s="69"/>
      <c r="O33" s="70"/>
      <c r="S33" s="71"/>
      <c r="T33" s="72"/>
      <c r="U33" s="72"/>
      <c r="V33" s="72"/>
      <c r="W33" s="72"/>
      <c r="AC33" s="47"/>
    </row>
    <row r="34" spans="2:29" ht="15" customHeight="1">
      <c r="B34" s="66" t="s">
        <v>773</v>
      </c>
      <c r="C34" s="66">
        <v>1</v>
      </c>
      <c r="D34" s="67" t="s">
        <v>680</v>
      </c>
      <c r="E34" s="66">
        <v>0</v>
      </c>
      <c r="F34" s="66">
        <v>61</v>
      </c>
      <c r="G34" s="68">
        <v>26.8</v>
      </c>
      <c r="H34" s="69" t="s">
        <v>552</v>
      </c>
      <c r="M34" s="66">
        <v>0</v>
      </c>
      <c r="O34" s="70"/>
      <c r="S34" s="71"/>
      <c r="T34" s="72"/>
      <c r="U34" s="72"/>
      <c r="V34" s="72"/>
      <c r="W34" s="72"/>
      <c r="AC34" s="47"/>
    </row>
    <row r="35" spans="2:29" ht="15" customHeight="1">
      <c r="B35" s="66" t="s">
        <v>773</v>
      </c>
      <c r="C35" s="66">
        <v>1</v>
      </c>
      <c r="D35" s="67" t="s">
        <v>650</v>
      </c>
      <c r="E35" s="66">
        <v>62</v>
      </c>
      <c r="F35" s="66">
        <v>80</v>
      </c>
      <c r="G35" s="68">
        <f>G$34+E35/100</f>
        <v>27.42</v>
      </c>
      <c r="H35" s="69" t="s">
        <v>557</v>
      </c>
      <c r="J35" s="66">
        <v>1</v>
      </c>
      <c r="M35" s="66">
        <v>0.5</v>
      </c>
      <c r="O35" s="70"/>
      <c r="S35" s="71"/>
      <c r="T35" s="72"/>
      <c r="U35" s="72"/>
      <c r="V35" s="72"/>
      <c r="W35" s="72"/>
      <c r="AC35" s="47"/>
    </row>
    <row r="36" spans="2:29" ht="15" customHeight="1">
      <c r="B36" s="66" t="s">
        <v>773</v>
      </c>
      <c r="C36" s="66">
        <v>1</v>
      </c>
      <c r="D36" s="67" t="s">
        <v>613</v>
      </c>
      <c r="E36" s="66">
        <v>80</v>
      </c>
      <c r="F36" s="66">
        <v>95</v>
      </c>
      <c r="G36" s="68">
        <f aca="true" t="shared" si="3" ref="G36:G41">G$34+E36/100</f>
        <v>27.6</v>
      </c>
      <c r="H36" s="69" t="s">
        <v>552</v>
      </c>
      <c r="M36" s="66">
        <v>0</v>
      </c>
      <c r="O36" s="70"/>
      <c r="S36" s="71"/>
      <c r="T36" s="72"/>
      <c r="U36" s="72"/>
      <c r="V36" s="72"/>
      <c r="W36" s="72"/>
      <c r="AC36" s="47"/>
    </row>
    <row r="37" spans="2:29" ht="15" customHeight="1">
      <c r="B37" s="66" t="s">
        <v>773</v>
      </c>
      <c r="C37" s="66">
        <v>1</v>
      </c>
      <c r="D37" s="67" t="s">
        <v>681</v>
      </c>
      <c r="E37" s="66">
        <v>95</v>
      </c>
      <c r="F37" s="66">
        <v>128</v>
      </c>
      <c r="G37" s="68">
        <f t="shared" si="3"/>
        <v>27.75</v>
      </c>
      <c r="H37" s="69" t="s">
        <v>557</v>
      </c>
      <c r="J37" s="66">
        <v>1</v>
      </c>
      <c r="M37" s="66">
        <v>0.5</v>
      </c>
      <c r="O37" s="70"/>
      <c r="S37" s="79"/>
      <c r="T37" s="80"/>
      <c r="U37" s="80"/>
      <c r="V37" s="80"/>
      <c r="W37" s="80"/>
      <c r="AC37" s="47"/>
    </row>
    <row r="38" spans="2:29" ht="15" customHeight="1">
      <c r="B38" s="66" t="s">
        <v>773</v>
      </c>
      <c r="C38" s="66">
        <v>1</v>
      </c>
      <c r="E38" s="66">
        <v>71</v>
      </c>
      <c r="G38" s="68">
        <f t="shared" si="3"/>
        <v>27.51</v>
      </c>
      <c r="H38" s="69" t="s">
        <v>552</v>
      </c>
      <c r="O38" s="82">
        <v>70</v>
      </c>
      <c r="P38" s="81">
        <v>270</v>
      </c>
      <c r="Q38" s="81">
        <v>0</v>
      </c>
      <c r="R38" s="81">
        <v>180</v>
      </c>
      <c r="S38" s="77">
        <v>90</v>
      </c>
      <c r="T38" s="78">
        <v>20</v>
      </c>
      <c r="U38" s="78">
        <v>180</v>
      </c>
      <c r="V38" s="78">
        <v>70</v>
      </c>
      <c r="W38" s="78">
        <v>270</v>
      </c>
      <c r="X38" s="81">
        <v>270</v>
      </c>
      <c r="AC38" s="47" t="s">
        <v>570</v>
      </c>
    </row>
    <row r="39" spans="2:29" ht="15" customHeight="1">
      <c r="B39" s="66" t="s">
        <v>773</v>
      </c>
      <c r="C39" s="66">
        <v>1</v>
      </c>
      <c r="E39" s="66">
        <v>100</v>
      </c>
      <c r="G39" s="68">
        <f t="shared" si="3"/>
        <v>27.8</v>
      </c>
      <c r="H39" s="69" t="s">
        <v>557</v>
      </c>
      <c r="N39" s="67">
        <v>0.5</v>
      </c>
      <c r="O39" s="82">
        <v>51</v>
      </c>
      <c r="P39" s="81">
        <v>90</v>
      </c>
      <c r="Q39" s="81">
        <v>5</v>
      </c>
      <c r="R39" s="81">
        <v>0</v>
      </c>
      <c r="S39" s="77">
        <v>265.9475414304326</v>
      </c>
      <c r="T39" s="78">
        <v>38.92986934141186</v>
      </c>
      <c r="U39" s="78">
        <v>355.9475414304326</v>
      </c>
      <c r="V39" s="78">
        <v>51.07013065858814</v>
      </c>
      <c r="W39" s="78">
        <v>85.94754143043258</v>
      </c>
      <c r="X39" s="81">
        <v>85.94754143043258</v>
      </c>
      <c r="AC39" s="47" t="s">
        <v>571</v>
      </c>
    </row>
    <row r="40" spans="2:29" ht="15" customHeight="1">
      <c r="B40" s="66" t="s">
        <v>773</v>
      </c>
      <c r="C40" s="66">
        <v>1</v>
      </c>
      <c r="E40" s="66">
        <v>115</v>
      </c>
      <c r="G40" s="68">
        <f t="shared" si="3"/>
        <v>27.95</v>
      </c>
      <c r="H40" s="69" t="s">
        <v>552</v>
      </c>
      <c r="O40" s="82">
        <v>5</v>
      </c>
      <c r="P40" s="81">
        <v>270</v>
      </c>
      <c r="Q40" s="81">
        <v>0</v>
      </c>
      <c r="R40" s="81">
        <v>165</v>
      </c>
      <c r="S40" s="77">
        <v>75</v>
      </c>
      <c r="T40" s="78">
        <v>84.82456077283008</v>
      </c>
      <c r="U40" s="78">
        <v>165</v>
      </c>
      <c r="V40" s="78">
        <v>5.1754392271699174</v>
      </c>
      <c r="W40" s="78">
        <v>255</v>
      </c>
      <c r="X40" s="81">
        <v>255</v>
      </c>
      <c r="AC40" s="47" t="s">
        <v>592</v>
      </c>
    </row>
    <row r="41" spans="2:29" ht="15" customHeight="1">
      <c r="B41" s="66" t="s">
        <v>773</v>
      </c>
      <c r="C41" s="66">
        <v>1</v>
      </c>
      <c r="E41" s="66">
        <v>121</v>
      </c>
      <c r="G41" s="68">
        <f t="shared" si="3"/>
        <v>28.01</v>
      </c>
      <c r="H41" s="69" t="s">
        <v>557</v>
      </c>
      <c r="N41" s="67">
        <v>1</v>
      </c>
      <c r="O41" s="82">
        <v>47</v>
      </c>
      <c r="P41" s="81">
        <v>270</v>
      </c>
      <c r="Q41" s="81">
        <v>37</v>
      </c>
      <c r="R41" s="81">
        <v>180</v>
      </c>
      <c r="S41" s="77">
        <v>54.90426693496363</v>
      </c>
      <c r="T41" s="78">
        <v>37.34279445325712</v>
      </c>
      <c r="U41" s="78">
        <v>144.90426693496363</v>
      </c>
      <c r="V41" s="78">
        <v>52.65720554674288</v>
      </c>
      <c r="W41" s="78">
        <v>234.90426693496363</v>
      </c>
      <c r="X41" s="81">
        <v>234.90426693496363</v>
      </c>
      <c r="AC41" s="47" t="s">
        <v>572</v>
      </c>
    </row>
    <row r="42" spans="7:29" ht="15" customHeight="1">
      <c r="G42" s="68"/>
      <c r="H42" s="69"/>
      <c r="O42" s="70"/>
      <c r="S42" s="71"/>
      <c r="T42" s="72"/>
      <c r="U42" s="72"/>
      <c r="V42" s="72"/>
      <c r="W42" s="72"/>
      <c r="AC42" s="47"/>
    </row>
    <row r="43" spans="2:29" ht="15" customHeight="1">
      <c r="B43" s="66" t="s">
        <v>774</v>
      </c>
      <c r="C43" s="66">
        <v>1</v>
      </c>
      <c r="D43" s="67" t="s">
        <v>641</v>
      </c>
      <c r="E43" s="66">
        <v>0</v>
      </c>
      <c r="F43" s="66">
        <v>9</v>
      </c>
      <c r="G43" s="68">
        <v>31.3</v>
      </c>
      <c r="H43" s="69" t="s">
        <v>552</v>
      </c>
      <c r="M43" s="66">
        <v>0</v>
      </c>
      <c r="O43" s="70"/>
      <c r="S43" s="79"/>
      <c r="T43" s="80"/>
      <c r="U43" s="80"/>
      <c r="V43" s="80"/>
      <c r="W43" s="80"/>
      <c r="AC43" s="47"/>
    </row>
    <row r="44" spans="7:29" ht="15" customHeight="1">
      <c r="G44" s="68"/>
      <c r="H44" s="69"/>
      <c r="O44" s="70"/>
      <c r="S44" s="71"/>
      <c r="T44" s="72"/>
      <c r="U44" s="72"/>
      <c r="V44" s="72"/>
      <c r="W44" s="72"/>
      <c r="AC44" s="47"/>
    </row>
    <row r="45" spans="2:29" ht="15" customHeight="1">
      <c r="B45" s="66" t="s">
        <v>775</v>
      </c>
      <c r="C45" s="66">
        <v>1</v>
      </c>
      <c r="D45" s="67" t="s">
        <v>682</v>
      </c>
      <c r="E45" s="66">
        <v>0</v>
      </c>
      <c r="F45" s="66">
        <v>48</v>
      </c>
      <c r="G45" s="68">
        <v>31.4</v>
      </c>
      <c r="H45" s="69" t="s">
        <v>552</v>
      </c>
      <c r="J45" s="66">
        <v>2</v>
      </c>
      <c r="M45" s="66">
        <v>0.5</v>
      </c>
      <c r="O45" s="70"/>
      <c r="S45" s="71"/>
      <c r="T45" s="72"/>
      <c r="U45" s="72"/>
      <c r="V45" s="72"/>
      <c r="W45" s="72"/>
      <c r="AC45" s="47"/>
    </row>
    <row r="46" spans="2:29" ht="15" customHeight="1">
      <c r="B46" s="66" t="s">
        <v>775</v>
      </c>
      <c r="C46" s="66">
        <v>1</v>
      </c>
      <c r="D46" s="67" t="s">
        <v>613</v>
      </c>
      <c r="E46" s="66">
        <v>48</v>
      </c>
      <c r="F46" s="66">
        <v>56</v>
      </c>
      <c r="G46" s="68">
        <f>E46/100+G$45</f>
        <v>31.88</v>
      </c>
      <c r="H46" s="69" t="s">
        <v>557</v>
      </c>
      <c r="M46" s="66">
        <v>1.5</v>
      </c>
      <c r="O46" s="70"/>
      <c r="S46" s="79"/>
      <c r="T46" s="80"/>
      <c r="U46" s="80"/>
      <c r="V46" s="80"/>
      <c r="W46" s="80"/>
      <c r="AC46" s="47" t="s">
        <v>573</v>
      </c>
    </row>
    <row r="47" spans="2:29" ht="15" customHeight="1">
      <c r="B47" s="66" t="s">
        <v>775</v>
      </c>
      <c r="C47" s="66">
        <v>1</v>
      </c>
      <c r="D47" s="67" t="s">
        <v>630</v>
      </c>
      <c r="E47" s="66">
        <v>56</v>
      </c>
      <c r="F47" s="66">
        <v>66</v>
      </c>
      <c r="G47" s="68">
        <f aca="true" t="shared" si="4" ref="G47:G60">E47/100+G$45</f>
        <v>31.959999999999997</v>
      </c>
      <c r="H47" s="69" t="s">
        <v>557</v>
      </c>
      <c r="M47" s="66">
        <v>3</v>
      </c>
      <c r="O47" s="70"/>
      <c r="S47" s="79"/>
      <c r="T47" s="80"/>
      <c r="U47" s="80"/>
      <c r="V47" s="80"/>
      <c r="W47" s="80"/>
      <c r="AC47" s="47" t="s">
        <v>573</v>
      </c>
    </row>
    <row r="48" spans="2:29" ht="15" customHeight="1">
      <c r="B48" s="66" t="s">
        <v>775</v>
      </c>
      <c r="C48" s="66">
        <v>1</v>
      </c>
      <c r="D48" s="67" t="s">
        <v>614</v>
      </c>
      <c r="E48" s="66">
        <v>67</v>
      </c>
      <c r="F48" s="66">
        <v>68</v>
      </c>
      <c r="G48" s="68">
        <f t="shared" si="4"/>
        <v>32.07</v>
      </c>
      <c r="H48" s="69" t="s">
        <v>557</v>
      </c>
      <c r="M48" s="66">
        <v>4</v>
      </c>
      <c r="O48" s="82"/>
      <c r="P48" s="81"/>
      <c r="Q48" s="81"/>
      <c r="R48" s="81"/>
      <c r="S48" s="77"/>
      <c r="T48" s="78"/>
      <c r="U48" s="78"/>
      <c r="V48" s="78"/>
      <c r="W48" s="78"/>
      <c r="AC48" s="47" t="s">
        <v>574</v>
      </c>
    </row>
    <row r="49" spans="2:29" ht="15" customHeight="1">
      <c r="B49" s="66" t="s">
        <v>775</v>
      </c>
      <c r="C49" s="66">
        <v>1</v>
      </c>
      <c r="D49" s="67" t="s">
        <v>752</v>
      </c>
      <c r="E49" s="66">
        <v>68</v>
      </c>
      <c r="F49" s="66">
        <v>107</v>
      </c>
      <c r="G49" s="68">
        <f t="shared" si="4"/>
        <v>32.08</v>
      </c>
      <c r="H49" s="69" t="s">
        <v>557</v>
      </c>
      <c r="M49" s="66">
        <v>3</v>
      </c>
      <c r="O49" s="70"/>
      <c r="S49" s="71"/>
      <c r="T49" s="72"/>
      <c r="U49" s="72"/>
      <c r="V49" s="72"/>
      <c r="W49" s="72"/>
      <c r="AC49" s="47"/>
    </row>
    <row r="50" spans="2:29" ht="15" customHeight="1">
      <c r="B50" s="66" t="s">
        <v>775</v>
      </c>
      <c r="C50" s="66">
        <v>1</v>
      </c>
      <c r="D50" s="67" t="s">
        <v>741</v>
      </c>
      <c r="E50" s="66">
        <v>110</v>
      </c>
      <c r="F50" s="66">
        <v>118</v>
      </c>
      <c r="G50" s="68">
        <f t="shared" si="4"/>
        <v>32.5</v>
      </c>
      <c r="H50" s="69" t="s">
        <v>557</v>
      </c>
      <c r="M50" s="66">
        <v>5</v>
      </c>
      <c r="O50" s="70"/>
      <c r="S50" s="79"/>
      <c r="T50" s="80"/>
      <c r="U50" s="80"/>
      <c r="V50" s="80"/>
      <c r="W50" s="80"/>
      <c r="AC50" s="47"/>
    </row>
    <row r="51" spans="2:29" ht="15" customHeight="1">
      <c r="B51" s="66" t="s">
        <v>775</v>
      </c>
      <c r="C51" s="66">
        <v>1</v>
      </c>
      <c r="D51" s="67" t="s">
        <v>776</v>
      </c>
      <c r="E51" s="66">
        <v>121</v>
      </c>
      <c r="F51" s="66">
        <v>131</v>
      </c>
      <c r="G51" s="68">
        <f t="shared" si="4"/>
        <v>32.61</v>
      </c>
      <c r="H51" s="69" t="s">
        <v>557</v>
      </c>
      <c r="M51" s="66">
        <v>3.5</v>
      </c>
      <c r="O51" s="70"/>
      <c r="S51" s="71"/>
      <c r="T51" s="72"/>
      <c r="U51" s="72"/>
      <c r="V51" s="72"/>
      <c r="W51" s="72"/>
      <c r="AC51" s="47"/>
    </row>
    <row r="52" spans="2:29" ht="15" customHeight="1">
      <c r="B52" s="66" t="s">
        <v>775</v>
      </c>
      <c r="C52" s="66">
        <v>1</v>
      </c>
      <c r="D52" s="67" t="s">
        <v>777</v>
      </c>
      <c r="E52" s="66">
        <v>134</v>
      </c>
      <c r="F52" s="66">
        <v>139</v>
      </c>
      <c r="G52" s="68">
        <f t="shared" si="4"/>
        <v>32.74</v>
      </c>
      <c r="H52" s="69" t="s">
        <v>557</v>
      </c>
      <c r="M52" s="66">
        <v>5</v>
      </c>
      <c r="O52" s="70"/>
      <c r="S52" s="71"/>
      <c r="T52" s="72"/>
      <c r="U52" s="72"/>
      <c r="V52" s="72"/>
      <c r="W52" s="72"/>
      <c r="AC52" s="47" t="s">
        <v>575</v>
      </c>
    </row>
    <row r="53" spans="2:29" ht="15" customHeight="1">
      <c r="B53" s="66" t="s">
        <v>775</v>
      </c>
      <c r="C53" s="66">
        <v>1</v>
      </c>
      <c r="D53" s="67" t="s">
        <v>778</v>
      </c>
      <c r="E53" s="66">
        <v>139</v>
      </c>
      <c r="F53" s="66">
        <v>149</v>
      </c>
      <c r="G53" s="68">
        <f t="shared" si="4"/>
        <v>32.79</v>
      </c>
      <c r="H53" s="69" t="s">
        <v>557</v>
      </c>
      <c r="M53" s="66">
        <v>3.5</v>
      </c>
      <c r="O53" s="70"/>
      <c r="S53" s="71"/>
      <c r="T53" s="72"/>
      <c r="U53" s="72"/>
      <c r="V53" s="72"/>
      <c r="W53" s="72"/>
      <c r="AC53" s="47"/>
    </row>
    <row r="54" spans="2:29" ht="15" customHeight="1">
      <c r="B54" s="66" t="s">
        <v>775</v>
      </c>
      <c r="C54" s="66">
        <v>1</v>
      </c>
      <c r="D54" s="67" t="s">
        <v>611</v>
      </c>
      <c r="E54" s="66">
        <v>30</v>
      </c>
      <c r="G54" s="68">
        <f t="shared" si="4"/>
        <v>31.7</v>
      </c>
      <c r="H54" s="69" t="s">
        <v>576</v>
      </c>
      <c r="N54" s="67">
        <v>3.5</v>
      </c>
      <c r="O54" s="70">
        <v>34</v>
      </c>
      <c r="P54" s="66">
        <v>90</v>
      </c>
      <c r="Q54" s="66">
        <v>4</v>
      </c>
      <c r="R54" s="66">
        <v>180</v>
      </c>
      <c r="S54" s="71">
        <v>275.9187533716227</v>
      </c>
      <c r="T54" s="72">
        <v>55.857881458606876</v>
      </c>
      <c r="U54" s="72">
        <v>5.918753371622714</v>
      </c>
      <c r="V54" s="72">
        <v>34.142118541393124</v>
      </c>
      <c r="W54" s="72">
        <v>95.9187533716227</v>
      </c>
      <c r="X54" s="66">
        <v>95.9187533716227</v>
      </c>
      <c r="AC54" s="47" t="s">
        <v>577</v>
      </c>
    </row>
    <row r="55" spans="2:29" ht="15" customHeight="1">
      <c r="B55" s="66" t="s">
        <v>775</v>
      </c>
      <c r="C55" s="66">
        <v>1</v>
      </c>
      <c r="D55" s="67" t="s">
        <v>611</v>
      </c>
      <c r="E55" s="66">
        <v>30</v>
      </c>
      <c r="G55" s="68">
        <f t="shared" si="4"/>
        <v>31.7</v>
      </c>
      <c r="H55" s="69" t="s">
        <v>578</v>
      </c>
      <c r="N55" s="67">
        <v>0.2</v>
      </c>
      <c r="O55" s="82">
        <v>78</v>
      </c>
      <c r="P55" s="81">
        <v>90</v>
      </c>
      <c r="Q55" s="81">
        <v>0</v>
      </c>
      <c r="R55" s="81">
        <v>160</v>
      </c>
      <c r="S55" s="71">
        <v>250</v>
      </c>
      <c r="T55" s="72">
        <v>11.295488389157642</v>
      </c>
      <c r="U55" s="72">
        <v>340</v>
      </c>
      <c r="V55" s="72">
        <v>78.70451161084236</v>
      </c>
      <c r="W55" s="72">
        <v>70</v>
      </c>
      <c r="X55" s="66">
        <v>70</v>
      </c>
      <c r="AC55" s="47" t="s">
        <v>579</v>
      </c>
    </row>
    <row r="56" spans="2:29" ht="15" customHeight="1">
      <c r="B56" s="66" t="s">
        <v>775</v>
      </c>
      <c r="C56" s="66">
        <v>1</v>
      </c>
      <c r="D56" s="67" t="s">
        <v>580</v>
      </c>
      <c r="E56" s="66">
        <v>68</v>
      </c>
      <c r="G56" s="68">
        <f t="shared" si="4"/>
        <v>32.08</v>
      </c>
      <c r="H56" s="69" t="s">
        <v>557</v>
      </c>
      <c r="N56" s="67">
        <v>9</v>
      </c>
      <c r="O56" s="82">
        <v>8</v>
      </c>
      <c r="P56" s="81">
        <v>270</v>
      </c>
      <c r="Q56" s="81">
        <v>11</v>
      </c>
      <c r="R56" s="81">
        <v>180</v>
      </c>
      <c r="S56" s="79">
        <v>35.86767859303495</v>
      </c>
      <c r="T56" s="80">
        <v>76.5115565992738</v>
      </c>
      <c r="U56" s="80">
        <v>125.86767859303495</v>
      </c>
      <c r="V56" s="80">
        <v>13.488443400726197</v>
      </c>
      <c r="W56" s="80">
        <v>215.86767859303495</v>
      </c>
      <c r="X56" s="66">
        <v>215.86767859303495</v>
      </c>
      <c r="AC56" s="47" t="s">
        <v>581</v>
      </c>
    </row>
    <row r="57" spans="2:29" ht="15" customHeight="1">
      <c r="B57" s="66" t="s">
        <v>775</v>
      </c>
      <c r="C57" s="66">
        <v>1</v>
      </c>
      <c r="D57" s="67" t="s">
        <v>580</v>
      </c>
      <c r="E57" s="66">
        <v>70</v>
      </c>
      <c r="G57" s="68">
        <f t="shared" si="4"/>
        <v>32.1</v>
      </c>
      <c r="H57" s="69" t="s">
        <v>557</v>
      </c>
      <c r="N57" s="67" t="s">
        <v>582</v>
      </c>
      <c r="O57" s="82">
        <v>43</v>
      </c>
      <c r="P57" s="81">
        <v>270</v>
      </c>
      <c r="Q57" s="81">
        <v>17</v>
      </c>
      <c r="R57" s="81">
        <v>180</v>
      </c>
      <c r="S57" s="79">
        <v>71.84795817740164</v>
      </c>
      <c r="T57" s="80">
        <v>45.539180118183815</v>
      </c>
      <c r="U57" s="80">
        <v>161.84795817740164</v>
      </c>
      <c r="V57" s="80">
        <v>44.460819881816185</v>
      </c>
      <c r="W57" s="80">
        <v>251.84795817740164</v>
      </c>
      <c r="X57" s="66">
        <v>251.84795817740164</v>
      </c>
      <c r="AC57" s="47" t="s">
        <v>583</v>
      </c>
    </row>
    <row r="58" spans="2:29" ht="15" customHeight="1">
      <c r="B58" s="66" t="s">
        <v>775</v>
      </c>
      <c r="C58" s="66">
        <v>1</v>
      </c>
      <c r="D58" s="67" t="s">
        <v>580</v>
      </c>
      <c r="E58" s="66">
        <v>72</v>
      </c>
      <c r="G58" s="68">
        <f t="shared" si="4"/>
        <v>32.12</v>
      </c>
      <c r="H58" s="69" t="s">
        <v>552</v>
      </c>
      <c r="J58" s="66">
        <v>1</v>
      </c>
      <c r="O58" s="73">
        <v>56</v>
      </c>
      <c r="P58" s="14">
        <v>270</v>
      </c>
      <c r="Q58" s="14">
        <v>14</v>
      </c>
      <c r="R58" s="14">
        <v>0</v>
      </c>
      <c r="S58" s="79">
        <v>99.54632357129532</v>
      </c>
      <c r="T58" s="80">
        <v>33.63057243316271</v>
      </c>
      <c r="U58" s="80">
        <v>189.54632357129532</v>
      </c>
      <c r="V58" s="80">
        <v>56.36942756683729</v>
      </c>
      <c r="W58" s="80">
        <v>279.5463235712953</v>
      </c>
      <c r="X58" s="66">
        <v>279.5463235712953</v>
      </c>
      <c r="AC58" s="47" t="s">
        <v>592</v>
      </c>
    </row>
    <row r="59" spans="2:29" s="81" customFormat="1" ht="15" customHeight="1">
      <c r="B59" s="66" t="s">
        <v>775</v>
      </c>
      <c r="C59" s="66">
        <v>1</v>
      </c>
      <c r="D59" s="83" t="s">
        <v>615</v>
      </c>
      <c r="E59" s="81">
        <v>87</v>
      </c>
      <c r="G59" s="68">
        <f t="shared" si="4"/>
        <v>32.269999999999996</v>
      </c>
      <c r="H59" s="84" t="s">
        <v>584</v>
      </c>
      <c r="N59" s="83" t="s">
        <v>585</v>
      </c>
      <c r="O59" s="73">
        <v>68</v>
      </c>
      <c r="P59" s="14">
        <v>270</v>
      </c>
      <c r="Q59" s="14">
        <v>0</v>
      </c>
      <c r="R59" s="14">
        <v>165</v>
      </c>
      <c r="S59" s="79">
        <v>75</v>
      </c>
      <c r="T59" s="80">
        <v>21.31868117370436</v>
      </c>
      <c r="U59" s="80">
        <v>165</v>
      </c>
      <c r="V59" s="80">
        <v>68.68131882629564</v>
      </c>
      <c r="W59" s="80">
        <v>255</v>
      </c>
      <c r="X59" s="81">
        <v>255</v>
      </c>
      <c r="AC59" s="74" t="s">
        <v>586</v>
      </c>
    </row>
    <row r="60" spans="2:29" ht="15" customHeight="1">
      <c r="B60" s="66" t="s">
        <v>775</v>
      </c>
      <c r="C60" s="66">
        <v>1</v>
      </c>
      <c r="D60" s="67" t="s">
        <v>755</v>
      </c>
      <c r="E60" s="66">
        <v>142</v>
      </c>
      <c r="G60" s="68">
        <f t="shared" si="4"/>
        <v>32.82</v>
      </c>
      <c r="H60" s="69" t="s">
        <v>557</v>
      </c>
      <c r="N60" s="67">
        <v>3</v>
      </c>
      <c r="O60" s="73">
        <v>70</v>
      </c>
      <c r="P60" s="14">
        <v>270</v>
      </c>
      <c r="Q60" s="14">
        <v>0</v>
      </c>
      <c r="R60" s="14">
        <v>175</v>
      </c>
      <c r="S60" s="71">
        <v>85</v>
      </c>
      <c r="T60" s="72">
        <v>19.929896064563035</v>
      </c>
      <c r="U60" s="72">
        <v>175</v>
      </c>
      <c r="V60" s="72">
        <v>70.07010393543696</v>
      </c>
      <c r="W60" s="72">
        <v>265</v>
      </c>
      <c r="X60" s="66">
        <v>265</v>
      </c>
      <c r="AC60" s="47" t="s">
        <v>587</v>
      </c>
    </row>
    <row r="61" spans="7:29" ht="15" customHeight="1">
      <c r="G61" s="68"/>
      <c r="H61" s="69"/>
      <c r="O61" s="75"/>
      <c r="P61" s="76"/>
      <c r="Q61" s="76"/>
      <c r="R61" s="76"/>
      <c r="S61" s="71"/>
      <c r="T61" s="72"/>
      <c r="U61" s="72"/>
      <c r="V61" s="72"/>
      <c r="W61" s="72"/>
      <c r="AC61" s="47"/>
    </row>
    <row r="62" spans="2:29" ht="15" customHeight="1">
      <c r="B62" s="66" t="s">
        <v>775</v>
      </c>
      <c r="C62" s="66">
        <v>2</v>
      </c>
      <c r="D62" s="67" t="s">
        <v>639</v>
      </c>
      <c r="E62" s="66">
        <v>0</v>
      </c>
      <c r="F62" s="66">
        <v>19</v>
      </c>
      <c r="G62" s="68">
        <v>32.9</v>
      </c>
      <c r="H62" s="69" t="s">
        <v>557</v>
      </c>
      <c r="M62" s="66">
        <v>3</v>
      </c>
      <c r="O62" s="75"/>
      <c r="P62" s="76"/>
      <c r="Q62" s="76"/>
      <c r="R62" s="76"/>
      <c r="S62" s="71"/>
      <c r="T62" s="72"/>
      <c r="U62" s="72"/>
      <c r="V62" s="72"/>
      <c r="W62" s="72"/>
      <c r="AC62" s="47"/>
    </row>
    <row r="63" spans="2:29" ht="15" customHeight="1">
      <c r="B63" s="66" t="s">
        <v>775</v>
      </c>
      <c r="C63" s="66">
        <v>2</v>
      </c>
      <c r="D63" s="67" t="s">
        <v>611</v>
      </c>
      <c r="E63" s="66">
        <v>19</v>
      </c>
      <c r="F63" s="66">
        <v>25</v>
      </c>
      <c r="G63" s="68">
        <f>G$62+E63/100</f>
        <v>33.089999999999996</v>
      </c>
      <c r="H63" s="69" t="s">
        <v>557</v>
      </c>
      <c r="M63" s="66">
        <v>4</v>
      </c>
      <c r="O63" s="75"/>
      <c r="P63" s="76"/>
      <c r="Q63" s="76"/>
      <c r="R63" s="76"/>
      <c r="S63" s="71"/>
      <c r="T63" s="72"/>
      <c r="U63" s="72"/>
      <c r="V63" s="72"/>
      <c r="W63" s="72"/>
      <c r="AC63" s="47" t="s">
        <v>575</v>
      </c>
    </row>
    <row r="64" spans="2:29" ht="15" customHeight="1">
      <c r="B64" s="66" t="s">
        <v>775</v>
      </c>
      <c r="C64" s="66">
        <v>2</v>
      </c>
      <c r="D64" s="67" t="s">
        <v>697</v>
      </c>
      <c r="E64" s="66">
        <v>25</v>
      </c>
      <c r="F64" s="66">
        <v>41</v>
      </c>
      <c r="G64" s="68">
        <f aca="true" t="shared" si="5" ref="G64:G91">G$62+E64/100</f>
        <v>33.15</v>
      </c>
      <c r="H64" s="69" t="s">
        <v>557</v>
      </c>
      <c r="M64" s="66">
        <v>3</v>
      </c>
      <c r="O64" s="75"/>
      <c r="P64" s="76"/>
      <c r="Q64" s="76"/>
      <c r="R64" s="76"/>
      <c r="S64" s="71"/>
      <c r="T64" s="72"/>
      <c r="U64" s="72"/>
      <c r="V64" s="72"/>
      <c r="W64" s="72"/>
      <c r="AC64" s="47"/>
    </row>
    <row r="65" spans="2:29" ht="15" customHeight="1">
      <c r="B65" s="66" t="s">
        <v>775</v>
      </c>
      <c r="C65" s="66">
        <v>2</v>
      </c>
      <c r="D65" s="67" t="s">
        <v>714</v>
      </c>
      <c r="E65" s="66">
        <v>41</v>
      </c>
      <c r="F65" s="66">
        <v>82</v>
      </c>
      <c r="G65" s="68">
        <f t="shared" si="5"/>
        <v>33.309999999999995</v>
      </c>
      <c r="H65" s="69" t="s">
        <v>557</v>
      </c>
      <c r="M65" s="66">
        <v>1.5</v>
      </c>
      <c r="O65" s="75"/>
      <c r="P65" s="76"/>
      <c r="Q65" s="76"/>
      <c r="R65" s="76"/>
      <c r="S65" s="71"/>
      <c r="T65" s="72"/>
      <c r="U65" s="72"/>
      <c r="V65" s="72"/>
      <c r="W65" s="72"/>
      <c r="AC65" s="47"/>
    </row>
    <row r="66" spans="2:29" ht="15" customHeight="1">
      <c r="B66" s="66" t="s">
        <v>775</v>
      </c>
      <c r="C66" s="66">
        <v>2</v>
      </c>
      <c r="D66" s="67" t="s">
        <v>724</v>
      </c>
      <c r="E66" s="66">
        <v>82</v>
      </c>
      <c r="F66" s="66">
        <v>123</v>
      </c>
      <c r="G66" s="68">
        <f t="shared" si="5"/>
        <v>33.72</v>
      </c>
      <c r="H66" s="69" t="s">
        <v>557</v>
      </c>
      <c r="M66" s="66">
        <v>2</v>
      </c>
      <c r="O66" s="75"/>
      <c r="P66" s="76"/>
      <c r="Q66" s="76"/>
      <c r="R66" s="76"/>
      <c r="S66" s="71"/>
      <c r="T66" s="72"/>
      <c r="U66" s="72"/>
      <c r="V66" s="72"/>
      <c r="W66" s="72"/>
      <c r="AC66" s="47" t="s">
        <v>588</v>
      </c>
    </row>
    <row r="67" spans="2:29" ht="15" customHeight="1">
      <c r="B67" s="66" t="s">
        <v>775</v>
      </c>
      <c r="C67" s="66">
        <v>2</v>
      </c>
      <c r="D67" s="67" t="s">
        <v>776</v>
      </c>
      <c r="E67" s="66">
        <v>124</v>
      </c>
      <c r="F67" s="66">
        <v>132</v>
      </c>
      <c r="G67" s="68">
        <f t="shared" si="5"/>
        <v>34.14</v>
      </c>
      <c r="H67" s="69" t="s">
        <v>415</v>
      </c>
      <c r="M67" s="66">
        <v>1</v>
      </c>
      <c r="O67" s="75"/>
      <c r="P67" s="76"/>
      <c r="Q67" s="76"/>
      <c r="R67" s="76"/>
      <c r="S67" s="71"/>
      <c r="T67" s="72"/>
      <c r="U67" s="72"/>
      <c r="V67" s="72"/>
      <c r="W67" s="72"/>
      <c r="AC67" s="47"/>
    </row>
    <row r="68" spans="2:29" ht="15" customHeight="1">
      <c r="B68" s="66" t="s">
        <v>775</v>
      </c>
      <c r="C68" s="66">
        <v>2</v>
      </c>
      <c r="D68" s="67" t="s">
        <v>777</v>
      </c>
      <c r="E68" s="67" t="s">
        <v>779</v>
      </c>
      <c r="F68" s="66">
        <v>138</v>
      </c>
      <c r="G68" s="68">
        <f t="shared" si="5"/>
        <v>34.22</v>
      </c>
      <c r="H68" s="69" t="s">
        <v>557</v>
      </c>
      <c r="M68" s="66">
        <v>2</v>
      </c>
      <c r="O68" s="75"/>
      <c r="P68" s="76"/>
      <c r="Q68" s="76"/>
      <c r="R68" s="76"/>
      <c r="S68" s="71"/>
      <c r="T68" s="72"/>
      <c r="U68" s="72"/>
      <c r="V68" s="72"/>
      <c r="W68" s="72"/>
      <c r="AC68" s="47"/>
    </row>
    <row r="69" spans="2:29" ht="15" customHeight="1">
      <c r="B69" s="66" t="s">
        <v>775</v>
      </c>
      <c r="C69" s="66">
        <v>2</v>
      </c>
      <c r="D69" s="67" t="s">
        <v>755</v>
      </c>
      <c r="E69" s="66">
        <v>138</v>
      </c>
      <c r="F69" s="66">
        <v>150</v>
      </c>
      <c r="G69" s="68">
        <f t="shared" si="5"/>
        <v>34.28</v>
      </c>
      <c r="H69" s="69" t="s">
        <v>557</v>
      </c>
      <c r="M69" s="66">
        <v>3</v>
      </c>
      <c r="O69" s="75"/>
      <c r="P69" s="76"/>
      <c r="Q69" s="76"/>
      <c r="R69" s="76"/>
      <c r="S69" s="71"/>
      <c r="T69" s="72"/>
      <c r="U69" s="72"/>
      <c r="V69" s="72"/>
      <c r="W69" s="72"/>
      <c r="AC69" s="47"/>
    </row>
    <row r="70" spans="2:29" ht="15" customHeight="1">
      <c r="B70" s="66" t="s">
        <v>775</v>
      </c>
      <c r="C70" s="66">
        <v>2</v>
      </c>
      <c r="D70" s="67" t="s">
        <v>622</v>
      </c>
      <c r="E70" s="66">
        <v>4</v>
      </c>
      <c r="G70" s="68">
        <f t="shared" si="5"/>
        <v>32.94</v>
      </c>
      <c r="H70" s="69" t="s">
        <v>557</v>
      </c>
      <c r="N70" s="67">
        <v>3</v>
      </c>
      <c r="O70" s="73">
        <v>22</v>
      </c>
      <c r="P70" s="14">
        <v>270</v>
      </c>
      <c r="Q70" s="14">
        <v>15</v>
      </c>
      <c r="R70" s="14">
        <v>180</v>
      </c>
      <c r="S70" s="71">
        <v>56.44776099342852</v>
      </c>
      <c r="T70" s="72">
        <v>64.13575272654234</v>
      </c>
      <c r="U70" s="72">
        <v>146.44776099342852</v>
      </c>
      <c r="V70" s="72">
        <v>25.864247273457664</v>
      </c>
      <c r="W70" s="72">
        <v>236.44776099342852</v>
      </c>
      <c r="AC70" s="47" t="s">
        <v>587</v>
      </c>
    </row>
    <row r="71" spans="2:29" ht="15" customHeight="1">
      <c r="B71" s="66" t="s">
        <v>775</v>
      </c>
      <c r="C71" s="66">
        <v>2</v>
      </c>
      <c r="D71" s="67" t="s">
        <v>622</v>
      </c>
      <c r="E71" s="66">
        <v>4</v>
      </c>
      <c r="G71" s="68">
        <f t="shared" si="5"/>
        <v>32.94</v>
      </c>
      <c r="H71" s="69" t="s">
        <v>557</v>
      </c>
      <c r="N71" s="67">
        <v>3</v>
      </c>
      <c r="O71" s="73">
        <v>15</v>
      </c>
      <c r="P71" s="14">
        <v>90</v>
      </c>
      <c r="Q71" s="14">
        <v>4</v>
      </c>
      <c r="R71" s="14">
        <v>180</v>
      </c>
      <c r="S71" s="71">
        <v>284.6262839486734</v>
      </c>
      <c r="T71" s="72">
        <v>74.52134855401538</v>
      </c>
      <c r="U71" s="72">
        <v>14.626283948673404</v>
      </c>
      <c r="V71" s="72">
        <v>15.478651445984625</v>
      </c>
      <c r="W71" s="72">
        <v>104.6262839486734</v>
      </c>
      <c r="AC71" s="47" t="s">
        <v>416</v>
      </c>
    </row>
    <row r="72" spans="2:29" ht="15" customHeight="1">
      <c r="B72" s="66" t="s">
        <v>775</v>
      </c>
      <c r="C72" s="66">
        <v>2</v>
      </c>
      <c r="D72" s="67" t="s">
        <v>605</v>
      </c>
      <c r="E72" s="66">
        <v>30</v>
      </c>
      <c r="G72" s="68">
        <f t="shared" si="5"/>
        <v>33.199999999999996</v>
      </c>
      <c r="H72" s="69" t="s">
        <v>557</v>
      </c>
      <c r="N72" s="67">
        <v>2.5</v>
      </c>
      <c r="O72" s="73">
        <v>66</v>
      </c>
      <c r="P72" s="14">
        <v>270</v>
      </c>
      <c r="Q72" s="14">
        <v>0</v>
      </c>
      <c r="R72" s="14">
        <v>155</v>
      </c>
      <c r="S72" s="71">
        <v>65</v>
      </c>
      <c r="T72" s="72">
        <v>21.974776656666215</v>
      </c>
      <c r="U72" s="72">
        <v>155</v>
      </c>
      <c r="V72" s="72">
        <v>68.02522334333378</v>
      </c>
      <c r="W72" s="72">
        <v>245</v>
      </c>
      <c r="AC72" s="47" t="s">
        <v>417</v>
      </c>
    </row>
    <row r="73" spans="2:29" ht="15" customHeight="1">
      <c r="B73" s="66" t="s">
        <v>775</v>
      </c>
      <c r="C73" s="66">
        <v>2</v>
      </c>
      <c r="D73" s="67" t="s">
        <v>605</v>
      </c>
      <c r="E73" s="66">
        <v>30</v>
      </c>
      <c r="G73" s="68">
        <f t="shared" si="5"/>
        <v>33.199999999999996</v>
      </c>
      <c r="H73" s="69" t="s">
        <v>557</v>
      </c>
      <c r="N73" s="67">
        <v>2.5</v>
      </c>
      <c r="O73" s="73">
        <v>42</v>
      </c>
      <c r="P73" s="14">
        <v>90</v>
      </c>
      <c r="Q73" s="14">
        <v>10</v>
      </c>
      <c r="R73" s="14">
        <v>180</v>
      </c>
      <c r="S73" s="71">
        <v>281.08006779440086</v>
      </c>
      <c r="T73" s="72">
        <v>47.463408265504306</v>
      </c>
      <c r="U73" s="72">
        <v>11.080067794400861</v>
      </c>
      <c r="V73" s="72">
        <v>42.536591734495694</v>
      </c>
      <c r="W73" s="72">
        <v>101.08006779440086</v>
      </c>
      <c r="AC73" s="47" t="s">
        <v>417</v>
      </c>
    </row>
    <row r="74" spans="2:29" ht="15" customHeight="1">
      <c r="B74" s="66" t="s">
        <v>775</v>
      </c>
      <c r="C74" s="66">
        <v>2</v>
      </c>
      <c r="D74" s="67" t="s">
        <v>613</v>
      </c>
      <c r="E74" s="66">
        <v>45</v>
      </c>
      <c r="G74" s="68">
        <f t="shared" si="5"/>
        <v>33.35</v>
      </c>
      <c r="H74" s="69" t="s">
        <v>557</v>
      </c>
      <c r="N74" s="67">
        <v>3</v>
      </c>
      <c r="O74" s="73">
        <v>64</v>
      </c>
      <c r="P74" s="14">
        <v>90</v>
      </c>
      <c r="Q74" s="14">
        <v>4</v>
      </c>
      <c r="R74" s="14">
        <v>180</v>
      </c>
      <c r="S74" s="71">
        <v>271.95334894048136</v>
      </c>
      <c r="T74" s="72">
        <v>25.986880550578487</v>
      </c>
      <c r="U74" s="72">
        <v>1.9533489404813764</v>
      </c>
      <c r="V74" s="72">
        <v>64.01311944942151</v>
      </c>
      <c r="W74" s="72">
        <v>91.95334894048136</v>
      </c>
      <c r="AC74" s="47" t="s">
        <v>417</v>
      </c>
    </row>
    <row r="75" spans="2:29" ht="15" customHeight="1">
      <c r="B75" s="66" t="s">
        <v>775</v>
      </c>
      <c r="C75" s="66">
        <v>2</v>
      </c>
      <c r="D75" s="67" t="s">
        <v>613</v>
      </c>
      <c r="E75" s="66">
        <v>45</v>
      </c>
      <c r="G75" s="68">
        <f t="shared" si="5"/>
        <v>33.35</v>
      </c>
      <c r="H75" s="69" t="s">
        <v>557</v>
      </c>
      <c r="N75" s="67">
        <v>2.5</v>
      </c>
      <c r="O75" s="73">
        <v>30</v>
      </c>
      <c r="P75" s="14">
        <v>270</v>
      </c>
      <c r="Q75" s="14">
        <v>0</v>
      </c>
      <c r="R75" s="14">
        <v>125</v>
      </c>
      <c r="S75" s="71">
        <v>35</v>
      </c>
      <c r="T75" s="72">
        <v>44.812130591559274</v>
      </c>
      <c r="U75" s="72">
        <v>125</v>
      </c>
      <c r="V75" s="72">
        <v>45.187869408440726</v>
      </c>
      <c r="W75" s="72">
        <v>215</v>
      </c>
      <c r="AC75" s="47" t="s">
        <v>417</v>
      </c>
    </row>
    <row r="76" spans="2:29" ht="15" customHeight="1">
      <c r="B76" s="66" t="s">
        <v>775</v>
      </c>
      <c r="C76" s="66">
        <v>2</v>
      </c>
      <c r="D76" s="67" t="s">
        <v>632</v>
      </c>
      <c r="E76" s="66">
        <v>51</v>
      </c>
      <c r="G76" s="68">
        <f t="shared" si="5"/>
        <v>33.41</v>
      </c>
      <c r="H76" s="69" t="s">
        <v>557</v>
      </c>
      <c r="J76" s="66">
        <v>1</v>
      </c>
      <c r="N76" s="67">
        <v>0.7</v>
      </c>
      <c r="O76" s="73">
        <v>9</v>
      </c>
      <c r="P76" s="14">
        <v>270</v>
      </c>
      <c r="Q76" s="14">
        <v>30</v>
      </c>
      <c r="R76" s="14">
        <v>0</v>
      </c>
      <c r="S76" s="71">
        <v>164.65944948655135</v>
      </c>
      <c r="T76" s="72">
        <v>59.09184342216793</v>
      </c>
      <c r="U76" s="72">
        <v>254.65944948655135</v>
      </c>
      <c r="V76" s="72">
        <v>30.908156577832067</v>
      </c>
      <c r="W76" s="72">
        <v>344.65944948655135</v>
      </c>
      <c r="AC76" s="47" t="s">
        <v>418</v>
      </c>
    </row>
    <row r="77" spans="2:29" ht="15" customHeight="1">
      <c r="B77" s="66" t="s">
        <v>775</v>
      </c>
      <c r="C77" s="66">
        <v>2</v>
      </c>
      <c r="D77" s="67" t="s">
        <v>614</v>
      </c>
      <c r="E77" s="66">
        <v>63</v>
      </c>
      <c r="G77" s="68">
        <f t="shared" si="5"/>
        <v>33.53</v>
      </c>
      <c r="H77" s="69" t="s">
        <v>557</v>
      </c>
      <c r="J77" s="66">
        <v>1</v>
      </c>
      <c r="N77" s="67">
        <v>1.5</v>
      </c>
      <c r="O77" s="73">
        <v>55</v>
      </c>
      <c r="P77" s="14">
        <v>270</v>
      </c>
      <c r="Q77" s="14">
        <v>0</v>
      </c>
      <c r="R77" s="14">
        <v>118</v>
      </c>
      <c r="S77" s="79">
        <v>28</v>
      </c>
      <c r="T77" s="80">
        <v>18.197117640238588</v>
      </c>
      <c r="U77" s="80">
        <v>118</v>
      </c>
      <c r="V77" s="80">
        <v>71.80288235976141</v>
      </c>
      <c r="W77" s="80">
        <v>208</v>
      </c>
      <c r="AC77" s="47" t="s">
        <v>418</v>
      </c>
    </row>
    <row r="78" spans="2:29" ht="15" customHeight="1">
      <c r="B78" s="66" t="s">
        <v>775</v>
      </c>
      <c r="C78" s="66">
        <v>2</v>
      </c>
      <c r="D78" s="67" t="s">
        <v>614</v>
      </c>
      <c r="E78" s="66">
        <v>63</v>
      </c>
      <c r="G78" s="68">
        <f t="shared" si="5"/>
        <v>33.53</v>
      </c>
      <c r="H78" s="69" t="s">
        <v>557</v>
      </c>
      <c r="N78" s="67">
        <v>0.8</v>
      </c>
      <c r="O78" s="73">
        <v>44</v>
      </c>
      <c r="P78" s="14">
        <v>270</v>
      </c>
      <c r="Q78" s="14">
        <v>6</v>
      </c>
      <c r="R78" s="14">
        <v>0</v>
      </c>
      <c r="S78" s="71">
        <v>96.21154367819241</v>
      </c>
      <c r="T78" s="72">
        <v>45.831404298756546</v>
      </c>
      <c r="U78" s="72">
        <v>186.2115436781924</v>
      </c>
      <c r="V78" s="72">
        <v>44.168595701243454</v>
      </c>
      <c r="W78" s="72">
        <v>276.2115436781924</v>
      </c>
      <c r="AC78" s="47" t="s">
        <v>419</v>
      </c>
    </row>
    <row r="79" spans="2:29" ht="15" customHeight="1">
      <c r="B79" s="66" t="s">
        <v>775</v>
      </c>
      <c r="C79" s="66">
        <v>2</v>
      </c>
      <c r="D79" s="67" t="s">
        <v>614</v>
      </c>
      <c r="E79" s="66">
        <v>63</v>
      </c>
      <c r="G79" s="68">
        <f t="shared" si="5"/>
        <v>33.53</v>
      </c>
      <c r="H79" s="69" t="s">
        <v>420</v>
      </c>
      <c r="N79" s="67">
        <v>0.8</v>
      </c>
      <c r="O79" s="73">
        <v>57</v>
      </c>
      <c r="P79" s="14">
        <v>270</v>
      </c>
      <c r="Q79" s="14">
        <v>0</v>
      </c>
      <c r="R79" s="14">
        <v>165</v>
      </c>
      <c r="S79" s="71">
        <v>75</v>
      </c>
      <c r="T79" s="72">
        <v>32.09920844634843</v>
      </c>
      <c r="U79" s="72">
        <v>165</v>
      </c>
      <c r="V79" s="72">
        <v>57.90079155365157</v>
      </c>
      <c r="W79" s="72">
        <v>255</v>
      </c>
      <c r="AC79" s="47" t="s">
        <v>421</v>
      </c>
    </row>
    <row r="80" spans="2:29" ht="15" customHeight="1">
      <c r="B80" s="66" t="s">
        <v>775</v>
      </c>
      <c r="C80" s="66">
        <v>2</v>
      </c>
      <c r="D80" s="67" t="s">
        <v>600</v>
      </c>
      <c r="E80" s="66">
        <v>71</v>
      </c>
      <c r="G80" s="68">
        <f t="shared" si="5"/>
        <v>33.61</v>
      </c>
      <c r="H80" s="69" t="s">
        <v>552</v>
      </c>
      <c r="N80" s="67">
        <v>1.5</v>
      </c>
      <c r="O80" s="73">
        <v>29</v>
      </c>
      <c r="P80" s="14">
        <v>270</v>
      </c>
      <c r="Q80" s="14">
        <v>13</v>
      </c>
      <c r="R80" s="14">
        <v>180</v>
      </c>
      <c r="S80" s="71">
        <v>67.38840687574091</v>
      </c>
      <c r="T80" s="72">
        <v>59.0166423082201</v>
      </c>
      <c r="U80" s="72">
        <v>157.3884068757409</v>
      </c>
      <c r="V80" s="72">
        <v>30.9833576917799</v>
      </c>
      <c r="W80" s="72">
        <v>247.3884068757409</v>
      </c>
      <c r="AC80" s="47" t="s">
        <v>421</v>
      </c>
    </row>
    <row r="81" spans="2:29" ht="15" customHeight="1">
      <c r="B81" s="66" t="s">
        <v>775</v>
      </c>
      <c r="C81" s="66">
        <v>2</v>
      </c>
      <c r="D81" s="67" t="s">
        <v>600</v>
      </c>
      <c r="E81" s="66">
        <v>71</v>
      </c>
      <c r="G81" s="68">
        <f t="shared" si="5"/>
        <v>33.61</v>
      </c>
      <c r="H81" s="69" t="s">
        <v>557</v>
      </c>
      <c r="N81" s="67">
        <v>0.3</v>
      </c>
      <c r="O81" s="73">
        <v>80</v>
      </c>
      <c r="P81" s="14">
        <v>270</v>
      </c>
      <c r="Q81" s="14">
        <v>0</v>
      </c>
      <c r="R81" s="14">
        <v>195</v>
      </c>
      <c r="S81" s="79">
        <v>105</v>
      </c>
      <c r="T81" s="80">
        <v>9.66579635703649</v>
      </c>
      <c r="U81" s="80">
        <v>195</v>
      </c>
      <c r="V81" s="80">
        <v>80.33420364296352</v>
      </c>
      <c r="W81" s="80">
        <v>285</v>
      </c>
      <c r="AC81" s="47" t="s">
        <v>422</v>
      </c>
    </row>
    <row r="82" spans="2:29" ht="15" customHeight="1">
      <c r="B82" s="66" t="s">
        <v>775</v>
      </c>
      <c r="C82" s="66">
        <v>2</v>
      </c>
      <c r="D82" s="67" t="s">
        <v>621</v>
      </c>
      <c r="E82" s="66">
        <v>85</v>
      </c>
      <c r="G82" s="68">
        <f t="shared" si="5"/>
        <v>33.75</v>
      </c>
      <c r="H82" s="69" t="s">
        <v>557</v>
      </c>
      <c r="N82" s="67" t="s">
        <v>751</v>
      </c>
      <c r="O82" s="73">
        <v>7</v>
      </c>
      <c r="P82" s="14">
        <v>90</v>
      </c>
      <c r="Q82" s="14">
        <v>3</v>
      </c>
      <c r="R82" s="14">
        <v>180</v>
      </c>
      <c r="S82" s="71">
        <v>293.1141033793656</v>
      </c>
      <c r="T82" s="72">
        <v>82.3958955463074</v>
      </c>
      <c r="U82" s="72">
        <v>23.114103379365588</v>
      </c>
      <c r="V82" s="72">
        <v>7.6041044536925995</v>
      </c>
      <c r="W82" s="72">
        <v>113.11410337936559</v>
      </c>
      <c r="AC82" s="47" t="s">
        <v>587</v>
      </c>
    </row>
    <row r="83" spans="2:29" ht="15" customHeight="1">
      <c r="B83" s="66" t="s">
        <v>775</v>
      </c>
      <c r="C83" s="66">
        <v>2</v>
      </c>
      <c r="D83" s="67" t="s">
        <v>621</v>
      </c>
      <c r="E83" s="66">
        <v>85</v>
      </c>
      <c r="G83" s="68">
        <f t="shared" si="5"/>
        <v>33.75</v>
      </c>
      <c r="H83" s="69" t="s">
        <v>557</v>
      </c>
      <c r="N83" s="67">
        <v>38027</v>
      </c>
      <c r="O83" s="73">
        <v>53</v>
      </c>
      <c r="P83" s="14">
        <v>90</v>
      </c>
      <c r="Q83" s="14">
        <v>10</v>
      </c>
      <c r="R83" s="14">
        <v>180</v>
      </c>
      <c r="S83" s="71">
        <v>277.5686660084481</v>
      </c>
      <c r="T83" s="72">
        <v>36.759322181897176</v>
      </c>
      <c r="U83" s="72">
        <v>7.568666008448091</v>
      </c>
      <c r="V83" s="72">
        <v>53.240677818102824</v>
      </c>
      <c r="W83" s="72">
        <v>97.56866600844808</v>
      </c>
      <c r="AC83" s="47" t="s">
        <v>587</v>
      </c>
    </row>
    <row r="84" spans="2:29" ht="15" customHeight="1">
      <c r="B84" s="66" t="s">
        <v>775</v>
      </c>
      <c r="C84" s="66">
        <v>2</v>
      </c>
      <c r="D84" s="67" t="s">
        <v>423</v>
      </c>
      <c r="E84" s="66">
        <v>106</v>
      </c>
      <c r="G84" s="68">
        <f t="shared" si="5"/>
        <v>33.96</v>
      </c>
      <c r="H84" s="69" t="s">
        <v>557</v>
      </c>
      <c r="J84" s="66">
        <v>1</v>
      </c>
      <c r="N84" s="67">
        <v>1</v>
      </c>
      <c r="O84" s="73">
        <v>10</v>
      </c>
      <c r="P84" s="14">
        <v>90</v>
      </c>
      <c r="Q84" s="14">
        <v>13</v>
      </c>
      <c r="R84" s="14">
        <v>0</v>
      </c>
      <c r="S84" s="79">
        <v>217.37100122541898</v>
      </c>
      <c r="T84" s="80">
        <v>73.80132118109367</v>
      </c>
      <c r="U84" s="80">
        <v>307.371001225419</v>
      </c>
      <c r="V84" s="80">
        <v>16.19867881890633</v>
      </c>
      <c r="W84" s="80">
        <v>37.37100122541898</v>
      </c>
      <c r="X84" s="81"/>
      <c r="Y84" s="81"/>
      <c r="Z84" s="81"/>
      <c r="AA84" s="81"/>
      <c r="AB84" s="81"/>
      <c r="AC84" s="47" t="s">
        <v>418</v>
      </c>
    </row>
    <row r="85" spans="2:29" ht="15" customHeight="1">
      <c r="B85" s="66" t="s">
        <v>775</v>
      </c>
      <c r="C85" s="66">
        <v>2</v>
      </c>
      <c r="D85" s="67" t="s">
        <v>423</v>
      </c>
      <c r="E85" s="66">
        <v>106</v>
      </c>
      <c r="G85" s="68">
        <f t="shared" si="5"/>
        <v>33.96</v>
      </c>
      <c r="H85" s="69" t="s">
        <v>552</v>
      </c>
      <c r="N85" s="67">
        <v>0.3</v>
      </c>
      <c r="O85" s="73">
        <v>11</v>
      </c>
      <c r="P85" s="14">
        <v>90</v>
      </c>
      <c r="Q85" s="14">
        <v>0</v>
      </c>
      <c r="R85" s="14">
        <v>195</v>
      </c>
      <c r="S85" s="71">
        <v>285</v>
      </c>
      <c r="T85" s="72">
        <v>78.62191810394262</v>
      </c>
      <c r="U85" s="72">
        <v>15</v>
      </c>
      <c r="V85" s="72">
        <v>11.378081896057381</v>
      </c>
      <c r="W85" s="72">
        <v>105</v>
      </c>
      <c r="AC85" s="47" t="s">
        <v>424</v>
      </c>
    </row>
    <row r="86" spans="2:29" s="81" customFormat="1" ht="15" customHeight="1">
      <c r="B86" s="66" t="s">
        <v>775</v>
      </c>
      <c r="C86" s="66">
        <v>2</v>
      </c>
      <c r="D86" s="83" t="s">
        <v>423</v>
      </c>
      <c r="E86" s="81">
        <v>106</v>
      </c>
      <c r="G86" s="68">
        <f t="shared" si="5"/>
        <v>33.96</v>
      </c>
      <c r="H86" s="69" t="s">
        <v>552</v>
      </c>
      <c r="N86" s="83">
        <v>0.3</v>
      </c>
      <c r="O86" s="73">
        <v>31</v>
      </c>
      <c r="P86" s="14">
        <v>270</v>
      </c>
      <c r="Q86" s="14">
        <v>0</v>
      </c>
      <c r="R86" s="14">
        <v>118</v>
      </c>
      <c r="S86" s="77">
        <v>28</v>
      </c>
      <c r="T86" s="78">
        <v>38.00164592796102</v>
      </c>
      <c r="U86" s="78">
        <v>118</v>
      </c>
      <c r="V86" s="78">
        <v>51.99835407203898</v>
      </c>
      <c r="W86" s="78">
        <v>208</v>
      </c>
      <c r="AC86" s="47" t="s">
        <v>424</v>
      </c>
    </row>
    <row r="87" spans="2:29" s="81" customFormat="1" ht="15" customHeight="1">
      <c r="B87" s="66" t="s">
        <v>775</v>
      </c>
      <c r="C87" s="66">
        <v>2</v>
      </c>
      <c r="D87" s="83" t="s">
        <v>423</v>
      </c>
      <c r="E87" s="81">
        <v>106</v>
      </c>
      <c r="G87" s="68">
        <f t="shared" si="5"/>
        <v>33.96</v>
      </c>
      <c r="H87" s="69" t="s">
        <v>552</v>
      </c>
      <c r="N87" s="83">
        <v>1</v>
      </c>
      <c r="O87" s="73">
        <v>47</v>
      </c>
      <c r="P87" s="14">
        <v>270</v>
      </c>
      <c r="Q87" s="14">
        <v>21</v>
      </c>
      <c r="R87" s="14">
        <v>0</v>
      </c>
      <c r="S87" s="77">
        <v>109.6952852946655</v>
      </c>
      <c r="T87" s="78">
        <v>41.28188214946272</v>
      </c>
      <c r="U87" s="78">
        <v>199.6952852946655</v>
      </c>
      <c r="V87" s="78">
        <v>48.71811785053728</v>
      </c>
      <c r="W87" s="78">
        <v>289.6952852946655</v>
      </c>
      <c r="AC87" s="47" t="s">
        <v>421</v>
      </c>
    </row>
    <row r="88" spans="2:29" ht="15" customHeight="1">
      <c r="B88" s="66" t="s">
        <v>775</v>
      </c>
      <c r="C88" s="66">
        <v>2</v>
      </c>
      <c r="D88" s="67" t="s">
        <v>425</v>
      </c>
      <c r="E88" s="66">
        <v>118</v>
      </c>
      <c r="G88" s="68">
        <f t="shared" si="5"/>
        <v>34.08</v>
      </c>
      <c r="H88" s="69" t="s">
        <v>557</v>
      </c>
      <c r="N88" s="67">
        <v>5</v>
      </c>
      <c r="O88" s="73">
        <v>8</v>
      </c>
      <c r="P88" s="14">
        <v>90</v>
      </c>
      <c r="Q88" s="14">
        <v>3</v>
      </c>
      <c r="R88" s="14">
        <v>180</v>
      </c>
      <c r="S88" s="79">
        <v>290.4505219501267</v>
      </c>
      <c r="T88" s="80">
        <v>81.46955163874233</v>
      </c>
      <c r="U88" s="80">
        <v>20.450521950126685</v>
      </c>
      <c r="V88" s="80">
        <v>8.530448361257669</v>
      </c>
      <c r="W88" s="80">
        <v>110.4505219501267</v>
      </c>
      <c r="AC88" s="47" t="s">
        <v>419</v>
      </c>
    </row>
    <row r="89" spans="2:29" ht="15" customHeight="1">
      <c r="B89" s="66" t="s">
        <v>775</v>
      </c>
      <c r="C89" s="66">
        <v>2</v>
      </c>
      <c r="D89" s="67" t="s">
        <v>777</v>
      </c>
      <c r="E89" s="66">
        <v>136</v>
      </c>
      <c r="G89" s="68">
        <f t="shared" si="5"/>
        <v>34.26</v>
      </c>
      <c r="H89" s="69" t="s">
        <v>557</v>
      </c>
      <c r="N89" s="67">
        <v>2</v>
      </c>
      <c r="O89" s="73">
        <v>64</v>
      </c>
      <c r="P89" s="14">
        <v>90</v>
      </c>
      <c r="Q89" s="14">
        <v>0</v>
      </c>
      <c r="R89" s="14">
        <v>190</v>
      </c>
      <c r="S89" s="71">
        <v>280</v>
      </c>
      <c r="T89" s="72">
        <v>25.656037302919874</v>
      </c>
      <c r="U89" s="72">
        <v>10</v>
      </c>
      <c r="V89" s="72">
        <v>64.34396269708013</v>
      </c>
      <c r="W89" s="72">
        <v>100</v>
      </c>
      <c r="AC89" s="47" t="s">
        <v>419</v>
      </c>
    </row>
    <row r="90" spans="2:29" ht="15" customHeight="1">
      <c r="B90" s="66" t="s">
        <v>775</v>
      </c>
      <c r="C90" s="66">
        <v>2</v>
      </c>
      <c r="D90" s="67" t="s">
        <v>755</v>
      </c>
      <c r="E90" s="66">
        <v>146</v>
      </c>
      <c r="G90" s="68">
        <f t="shared" si="5"/>
        <v>34.36</v>
      </c>
      <c r="H90" s="69" t="s">
        <v>584</v>
      </c>
      <c r="N90" s="67">
        <v>0.5</v>
      </c>
      <c r="O90" s="73">
        <v>64</v>
      </c>
      <c r="P90" s="14">
        <v>270</v>
      </c>
      <c r="Q90" s="14">
        <v>0</v>
      </c>
      <c r="R90" s="14">
        <v>165</v>
      </c>
      <c r="S90" s="71">
        <v>75</v>
      </c>
      <c r="T90" s="72">
        <v>25.225757880242167</v>
      </c>
      <c r="U90" s="72">
        <v>165</v>
      </c>
      <c r="V90" s="72">
        <v>64.77424211975783</v>
      </c>
      <c r="W90" s="72">
        <v>255</v>
      </c>
      <c r="AC90" s="47" t="s">
        <v>426</v>
      </c>
    </row>
    <row r="91" spans="2:29" ht="15" customHeight="1">
      <c r="B91" s="66" t="s">
        <v>775</v>
      </c>
      <c r="C91" s="66">
        <v>2</v>
      </c>
      <c r="D91" s="67" t="s">
        <v>755</v>
      </c>
      <c r="E91" s="66">
        <v>146</v>
      </c>
      <c r="G91" s="68">
        <f t="shared" si="5"/>
        <v>34.36</v>
      </c>
      <c r="H91" s="69" t="s">
        <v>584</v>
      </c>
      <c r="N91" s="67">
        <v>0.5</v>
      </c>
      <c r="O91" s="73">
        <v>64</v>
      </c>
      <c r="P91" s="14">
        <v>90</v>
      </c>
      <c r="Q91" s="14">
        <v>12</v>
      </c>
      <c r="R91" s="14">
        <v>180</v>
      </c>
      <c r="S91" s="79">
        <v>275.9187533716227</v>
      </c>
      <c r="T91" s="80">
        <v>25.87953295395466</v>
      </c>
      <c r="U91" s="80">
        <v>5.918753371622714</v>
      </c>
      <c r="V91" s="80">
        <v>64.12046704604535</v>
      </c>
      <c r="W91" s="80">
        <v>95.9187533716227</v>
      </c>
      <c r="AC91" s="47" t="s">
        <v>427</v>
      </c>
    </row>
    <row r="92" spans="7:29" ht="15" customHeight="1">
      <c r="G92" s="68"/>
      <c r="H92" s="69"/>
      <c r="O92" s="75"/>
      <c r="P92" s="76"/>
      <c r="Q92" s="76"/>
      <c r="R92" s="76"/>
      <c r="S92" s="71"/>
      <c r="T92" s="72"/>
      <c r="U92" s="72"/>
      <c r="V92" s="72"/>
      <c r="W92" s="72"/>
      <c r="AC92" s="47"/>
    </row>
    <row r="93" spans="2:29" ht="15" customHeight="1">
      <c r="B93" s="66" t="s">
        <v>775</v>
      </c>
      <c r="C93" s="66">
        <v>3</v>
      </c>
      <c r="D93" s="67" t="s">
        <v>622</v>
      </c>
      <c r="E93" s="66">
        <v>0</v>
      </c>
      <c r="F93" s="66">
        <v>7</v>
      </c>
      <c r="G93" s="68">
        <v>34.4</v>
      </c>
      <c r="H93" s="69" t="s">
        <v>584</v>
      </c>
      <c r="M93" s="66">
        <v>3.5</v>
      </c>
      <c r="O93" s="75"/>
      <c r="P93" s="76"/>
      <c r="Q93" s="76"/>
      <c r="R93" s="76"/>
      <c r="S93" s="71"/>
      <c r="T93" s="72"/>
      <c r="U93" s="72"/>
      <c r="V93" s="72"/>
      <c r="W93" s="72"/>
      <c r="AC93" s="47" t="s">
        <v>428</v>
      </c>
    </row>
    <row r="94" spans="2:29" ht="15" customHeight="1">
      <c r="B94" s="66" t="s">
        <v>775</v>
      </c>
      <c r="C94" s="66">
        <v>3</v>
      </c>
      <c r="D94" s="67" t="s">
        <v>628</v>
      </c>
      <c r="E94" s="66">
        <v>8</v>
      </c>
      <c r="F94" s="66">
        <v>25</v>
      </c>
      <c r="G94" s="68">
        <f>G$93+E94/100</f>
        <v>34.48</v>
      </c>
      <c r="H94" s="69" t="s">
        <v>584</v>
      </c>
      <c r="M94" s="66">
        <v>2.5</v>
      </c>
      <c r="O94" s="75"/>
      <c r="P94" s="76"/>
      <c r="Q94" s="76"/>
      <c r="R94" s="76"/>
      <c r="S94" s="79"/>
      <c r="T94" s="80"/>
      <c r="U94" s="80"/>
      <c r="V94" s="80"/>
      <c r="W94" s="80"/>
      <c r="AC94" s="47"/>
    </row>
    <row r="95" spans="2:29" ht="15" customHeight="1">
      <c r="B95" s="66" t="s">
        <v>775</v>
      </c>
      <c r="C95" s="66">
        <v>3</v>
      </c>
      <c r="D95" s="67" t="s">
        <v>611</v>
      </c>
      <c r="E95" s="66">
        <v>27</v>
      </c>
      <c r="F95" s="66">
        <v>36</v>
      </c>
      <c r="G95" s="68">
        <f aca="true" t="shared" si="6" ref="G95:G100">G$93+E95/100</f>
        <v>34.67</v>
      </c>
      <c r="H95" s="69" t="s">
        <v>584</v>
      </c>
      <c r="M95" s="66">
        <v>3</v>
      </c>
      <c r="O95" s="75"/>
      <c r="P95" s="76"/>
      <c r="Q95" s="76"/>
      <c r="R95" s="76"/>
      <c r="S95" s="71"/>
      <c r="T95" s="72"/>
      <c r="U95" s="72"/>
      <c r="V95" s="72"/>
      <c r="W95" s="72"/>
      <c r="AC95" s="47"/>
    </row>
    <row r="96" spans="2:29" ht="15" customHeight="1">
      <c r="B96" s="66" t="s">
        <v>775</v>
      </c>
      <c r="C96" s="66">
        <v>3</v>
      </c>
      <c r="D96" s="67" t="s">
        <v>622</v>
      </c>
      <c r="E96" s="66">
        <v>4</v>
      </c>
      <c r="G96" s="68">
        <f t="shared" si="6"/>
        <v>34.44</v>
      </c>
      <c r="H96" s="69" t="s">
        <v>557</v>
      </c>
      <c r="N96" s="67">
        <v>3</v>
      </c>
      <c r="O96" s="73">
        <v>42</v>
      </c>
      <c r="P96" s="14">
        <v>90</v>
      </c>
      <c r="Q96" s="14">
        <v>0</v>
      </c>
      <c r="R96" s="14">
        <v>190</v>
      </c>
      <c r="S96" s="71">
        <v>280</v>
      </c>
      <c r="T96" s="72">
        <v>47.56350451363676</v>
      </c>
      <c r="U96" s="72">
        <v>10</v>
      </c>
      <c r="V96" s="72">
        <v>42.43649548636324</v>
      </c>
      <c r="W96" s="72">
        <v>100</v>
      </c>
      <c r="AC96" s="47" t="s">
        <v>429</v>
      </c>
    </row>
    <row r="97" spans="2:29" ht="15" customHeight="1">
      <c r="B97" s="66" t="s">
        <v>775</v>
      </c>
      <c r="C97" s="66">
        <v>3</v>
      </c>
      <c r="D97" s="67" t="s">
        <v>622</v>
      </c>
      <c r="E97" s="66">
        <v>4</v>
      </c>
      <c r="G97" s="68">
        <f t="shared" si="6"/>
        <v>34.44</v>
      </c>
      <c r="H97" s="69" t="s">
        <v>557</v>
      </c>
      <c r="N97" s="67">
        <v>0.8</v>
      </c>
      <c r="O97" s="73">
        <v>16</v>
      </c>
      <c r="P97" s="14">
        <v>90</v>
      </c>
      <c r="Q97" s="14">
        <v>6</v>
      </c>
      <c r="R97" s="14">
        <v>180</v>
      </c>
      <c r="S97" s="71">
        <v>290.1300082347948</v>
      </c>
      <c r="T97" s="72">
        <v>73.0172723398719</v>
      </c>
      <c r="U97" s="72">
        <v>20.130008234794815</v>
      </c>
      <c r="V97" s="72">
        <v>16.982727660128106</v>
      </c>
      <c r="W97" s="72">
        <v>110.13000823479479</v>
      </c>
      <c r="AC97" s="47" t="s">
        <v>430</v>
      </c>
    </row>
    <row r="98" spans="2:29" ht="15" customHeight="1">
      <c r="B98" s="66" t="s">
        <v>775</v>
      </c>
      <c r="C98" s="66">
        <v>3</v>
      </c>
      <c r="D98" s="67" t="s">
        <v>622</v>
      </c>
      <c r="E98" s="66">
        <v>4</v>
      </c>
      <c r="G98" s="68">
        <f t="shared" si="6"/>
        <v>34.44</v>
      </c>
      <c r="H98" s="69" t="s">
        <v>557</v>
      </c>
      <c r="N98" s="67">
        <v>1</v>
      </c>
      <c r="O98" s="73">
        <v>14</v>
      </c>
      <c r="P98" s="14">
        <v>270</v>
      </c>
      <c r="Q98" s="14">
        <v>5</v>
      </c>
      <c r="R98" s="14">
        <v>180</v>
      </c>
      <c r="S98" s="71">
        <v>70.66413695751305</v>
      </c>
      <c r="T98" s="72">
        <v>75.19887938684346</v>
      </c>
      <c r="U98" s="72">
        <v>160.66413695751305</v>
      </c>
      <c r="V98" s="72">
        <v>14.801120613156542</v>
      </c>
      <c r="W98" s="72">
        <v>250.66413695751305</v>
      </c>
      <c r="AC98" s="47" t="s">
        <v>430</v>
      </c>
    </row>
    <row r="99" spans="2:29" ht="15" customHeight="1">
      <c r="B99" s="66" t="s">
        <v>775</v>
      </c>
      <c r="C99" s="66">
        <v>3</v>
      </c>
      <c r="D99" s="67" t="s">
        <v>609</v>
      </c>
      <c r="E99" s="66">
        <v>14</v>
      </c>
      <c r="G99" s="68">
        <f t="shared" si="6"/>
        <v>34.54</v>
      </c>
      <c r="H99" s="69" t="s">
        <v>552</v>
      </c>
      <c r="N99" s="67">
        <v>0.3</v>
      </c>
      <c r="O99" s="73">
        <v>2</v>
      </c>
      <c r="P99" s="14">
        <v>90</v>
      </c>
      <c r="Q99" s="14">
        <v>7</v>
      </c>
      <c r="R99" s="14">
        <v>180</v>
      </c>
      <c r="S99" s="71">
        <v>344.1238852179074</v>
      </c>
      <c r="T99" s="72">
        <v>82.7253170821508</v>
      </c>
      <c r="U99" s="72">
        <v>74.12388521790743</v>
      </c>
      <c r="V99" s="72">
        <v>7.274682917849205</v>
      </c>
      <c r="W99" s="72">
        <v>164.1238852179074</v>
      </c>
      <c r="AC99" s="47" t="s">
        <v>431</v>
      </c>
    </row>
    <row r="100" spans="2:29" ht="15" customHeight="1">
      <c r="B100" s="66" t="s">
        <v>775</v>
      </c>
      <c r="C100" s="66">
        <v>3</v>
      </c>
      <c r="D100" s="67" t="s">
        <v>611</v>
      </c>
      <c r="E100" s="66">
        <v>32</v>
      </c>
      <c r="G100" s="68">
        <f t="shared" si="6"/>
        <v>34.72</v>
      </c>
      <c r="H100" s="69" t="s">
        <v>557</v>
      </c>
      <c r="N100" s="67">
        <v>1</v>
      </c>
      <c r="O100" s="73">
        <v>72</v>
      </c>
      <c r="P100" s="14">
        <v>270</v>
      </c>
      <c r="Q100" s="14">
        <v>12</v>
      </c>
      <c r="R100" s="14">
        <v>180</v>
      </c>
      <c r="S100" s="71">
        <v>86.04920851105072</v>
      </c>
      <c r="T100" s="72">
        <v>17.95997506004644</v>
      </c>
      <c r="U100" s="72">
        <v>176.04920851105072</v>
      </c>
      <c r="V100" s="72">
        <v>72.04002493995355</v>
      </c>
      <c r="W100" s="72">
        <v>266.0492085110507</v>
      </c>
      <c r="AC100" s="47" t="s">
        <v>419</v>
      </c>
    </row>
    <row r="101" spans="7:29" ht="15" customHeight="1">
      <c r="G101" s="68"/>
      <c r="H101" s="69"/>
      <c r="O101" s="73"/>
      <c r="P101" s="14"/>
      <c r="Q101" s="14"/>
      <c r="R101" s="14"/>
      <c r="S101" s="71"/>
      <c r="T101" s="72"/>
      <c r="U101" s="72"/>
      <c r="V101" s="72"/>
      <c r="W101" s="72"/>
      <c r="AC101" s="47"/>
    </row>
    <row r="102" spans="2:29" ht="15" customHeight="1">
      <c r="B102" s="66" t="s">
        <v>780</v>
      </c>
      <c r="C102" s="66">
        <v>1</v>
      </c>
      <c r="D102" s="67" t="s">
        <v>641</v>
      </c>
      <c r="E102" s="66">
        <v>0</v>
      </c>
      <c r="F102" s="66">
        <v>15</v>
      </c>
      <c r="G102" s="68">
        <v>36</v>
      </c>
      <c r="H102" s="69" t="s">
        <v>557</v>
      </c>
      <c r="M102" s="66">
        <v>1</v>
      </c>
      <c r="O102" s="75"/>
      <c r="P102" s="76"/>
      <c r="Q102" s="76"/>
      <c r="R102" s="76"/>
      <c r="S102" s="71"/>
      <c r="T102" s="72"/>
      <c r="U102" s="72"/>
      <c r="V102" s="72"/>
      <c r="W102" s="72"/>
      <c r="AC102" s="47"/>
    </row>
    <row r="103" spans="2:29" ht="15" customHeight="1">
      <c r="B103" s="66" t="s">
        <v>780</v>
      </c>
      <c r="C103" s="66">
        <v>1</v>
      </c>
      <c r="D103" s="67" t="s">
        <v>649</v>
      </c>
      <c r="E103" s="66">
        <v>15</v>
      </c>
      <c r="F103" s="66">
        <v>80</v>
      </c>
      <c r="G103" s="68">
        <f>G$102+E103/100</f>
        <v>36.15</v>
      </c>
      <c r="H103" s="69" t="s">
        <v>584</v>
      </c>
      <c r="M103" s="66">
        <v>3</v>
      </c>
      <c r="O103" s="75"/>
      <c r="P103" s="76"/>
      <c r="Q103" s="76"/>
      <c r="R103" s="76"/>
      <c r="S103" s="71"/>
      <c r="T103" s="72"/>
      <c r="U103" s="72"/>
      <c r="V103" s="72"/>
      <c r="W103" s="72"/>
      <c r="AC103" s="47"/>
    </row>
    <row r="104" spans="2:29" ht="15" customHeight="1">
      <c r="B104" s="66" t="s">
        <v>780</v>
      </c>
      <c r="C104" s="66">
        <v>1</v>
      </c>
      <c r="D104" s="67" t="s">
        <v>656</v>
      </c>
      <c r="E104" s="66">
        <v>81</v>
      </c>
      <c r="F104" s="66">
        <v>101</v>
      </c>
      <c r="G104" s="68">
        <f aca="true" t="shared" si="7" ref="G104:G119">G$102+E104/100</f>
        <v>36.81</v>
      </c>
      <c r="H104" s="69" t="s">
        <v>557</v>
      </c>
      <c r="M104" s="66">
        <v>1</v>
      </c>
      <c r="O104" s="73"/>
      <c r="P104" s="14"/>
      <c r="Q104" s="14"/>
      <c r="R104" s="14"/>
      <c r="S104" s="79"/>
      <c r="T104" s="80"/>
      <c r="U104" s="80"/>
      <c r="V104" s="80"/>
      <c r="W104" s="80"/>
      <c r="AC104" s="47"/>
    </row>
    <row r="105" spans="2:29" ht="15" customHeight="1">
      <c r="B105" s="66" t="s">
        <v>780</v>
      </c>
      <c r="C105" s="66">
        <v>1</v>
      </c>
      <c r="D105" s="67" t="s">
        <v>677</v>
      </c>
      <c r="E105" s="66">
        <v>101</v>
      </c>
      <c r="F105" s="66">
        <v>140</v>
      </c>
      <c r="G105" s="68">
        <f t="shared" si="7"/>
        <v>37.01</v>
      </c>
      <c r="H105" s="69" t="s">
        <v>584</v>
      </c>
      <c r="K105" s="66">
        <v>1</v>
      </c>
      <c r="M105" s="66">
        <v>3</v>
      </c>
      <c r="O105" s="73"/>
      <c r="P105" s="14"/>
      <c r="Q105" s="14"/>
      <c r="R105" s="76"/>
      <c r="S105" s="71"/>
      <c r="T105" s="72"/>
      <c r="U105" s="72"/>
      <c r="V105" s="72"/>
      <c r="W105" s="72"/>
      <c r="AC105" s="47"/>
    </row>
    <row r="106" spans="2:29" ht="15" customHeight="1">
      <c r="B106" s="66" t="s">
        <v>780</v>
      </c>
      <c r="C106" s="66">
        <v>1</v>
      </c>
      <c r="D106" s="67" t="s">
        <v>432</v>
      </c>
      <c r="E106" s="66">
        <v>18</v>
      </c>
      <c r="G106" s="68">
        <f t="shared" si="7"/>
        <v>36.18</v>
      </c>
      <c r="H106" s="69" t="s">
        <v>420</v>
      </c>
      <c r="N106" s="67">
        <v>4</v>
      </c>
      <c r="O106" s="73">
        <v>62</v>
      </c>
      <c r="P106" s="14">
        <v>270</v>
      </c>
      <c r="Q106" s="14">
        <v>0</v>
      </c>
      <c r="R106" s="14">
        <v>200</v>
      </c>
      <c r="S106" s="71">
        <v>110</v>
      </c>
      <c r="T106" s="72">
        <v>26.54870485069097</v>
      </c>
      <c r="U106" s="72">
        <v>200</v>
      </c>
      <c r="V106" s="72">
        <v>63.45129514930903</v>
      </c>
      <c r="W106" s="72">
        <v>290</v>
      </c>
      <c r="AC106" s="47" t="s">
        <v>81</v>
      </c>
    </row>
    <row r="107" spans="2:29" ht="15" customHeight="1">
      <c r="B107" s="66" t="s">
        <v>780</v>
      </c>
      <c r="C107" s="66">
        <v>1</v>
      </c>
      <c r="D107" s="67" t="s">
        <v>432</v>
      </c>
      <c r="E107" s="66">
        <v>18</v>
      </c>
      <c r="G107" s="68">
        <f t="shared" si="7"/>
        <v>36.18</v>
      </c>
      <c r="H107" s="69" t="s">
        <v>420</v>
      </c>
      <c r="N107" s="67">
        <v>4</v>
      </c>
      <c r="O107" s="73">
        <v>20</v>
      </c>
      <c r="P107" s="14">
        <v>90</v>
      </c>
      <c r="Q107" s="14">
        <v>10</v>
      </c>
      <c r="R107" s="14">
        <v>180</v>
      </c>
      <c r="S107" s="71">
        <v>295.84807211187916</v>
      </c>
      <c r="T107" s="72">
        <v>67.97999839228275</v>
      </c>
      <c r="U107" s="72">
        <v>25.848072111879162</v>
      </c>
      <c r="V107" s="72">
        <v>22.020001607717248</v>
      </c>
      <c r="W107" s="72">
        <v>115.84807211187916</v>
      </c>
      <c r="AC107" s="47" t="s">
        <v>81</v>
      </c>
    </row>
    <row r="108" spans="2:29" ht="15" customHeight="1">
      <c r="B108" s="66" t="s">
        <v>780</v>
      </c>
      <c r="C108" s="66">
        <v>1</v>
      </c>
      <c r="D108" s="67" t="s">
        <v>432</v>
      </c>
      <c r="E108" s="66">
        <v>18</v>
      </c>
      <c r="G108" s="68">
        <f t="shared" si="7"/>
        <v>36.18</v>
      </c>
      <c r="H108" s="69" t="s">
        <v>557</v>
      </c>
      <c r="N108" s="67">
        <v>0.8</v>
      </c>
      <c r="O108" s="73">
        <v>30</v>
      </c>
      <c r="P108" s="14">
        <v>90</v>
      </c>
      <c r="Q108" s="14">
        <v>9</v>
      </c>
      <c r="R108" s="14">
        <v>180</v>
      </c>
      <c r="S108" s="71">
        <v>285.34055051344865</v>
      </c>
      <c r="T108" s="72">
        <v>59.09184342216798</v>
      </c>
      <c r="U108" s="72">
        <v>15.340550513448676</v>
      </c>
      <c r="V108" s="72">
        <v>30.908156577832017</v>
      </c>
      <c r="W108" s="72">
        <v>105.34055051344865</v>
      </c>
      <c r="AC108" s="47" t="s">
        <v>417</v>
      </c>
    </row>
    <row r="109" spans="2:29" ht="15" customHeight="1">
      <c r="B109" s="66" t="s">
        <v>780</v>
      </c>
      <c r="C109" s="66">
        <v>1</v>
      </c>
      <c r="D109" s="67" t="s">
        <v>433</v>
      </c>
      <c r="E109" s="66">
        <v>37</v>
      </c>
      <c r="G109" s="68">
        <f t="shared" si="7"/>
        <v>36.37</v>
      </c>
      <c r="H109" s="69" t="s">
        <v>557</v>
      </c>
      <c r="N109" s="67">
        <v>0.5</v>
      </c>
      <c r="O109" s="73">
        <v>61</v>
      </c>
      <c r="P109" s="14">
        <v>90</v>
      </c>
      <c r="Q109" s="14">
        <v>45</v>
      </c>
      <c r="R109" s="14">
        <v>0</v>
      </c>
      <c r="S109" s="71">
        <v>241</v>
      </c>
      <c r="T109" s="72">
        <v>25.86455382168875</v>
      </c>
      <c r="U109" s="72">
        <v>331</v>
      </c>
      <c r="V109" s="72">
        <v>64.13544617831124</v>
      </c>
      <c r="W109" s="72">
        <v>61</v>
      </c>
      <c r="AC109" s="47" t="s">
        <v>434</v>
      </c>
    </row>
    <row r="110" spans="2:29" ht="15" customHeight="1">
      <c r="B110" s="66" t="s">
        <v>780</v>
      </c>
      <c r="C110" s="66">
        <v>1</v>
      </c>
      <c r="D110" s="67" t="s">
        <v>433</v>
      </c>
      <c r="E110" s="66">
        <v>37</v>
      </c>
      <c r="G110" s="68">
        <f t="shared" si="7"/>
        <v>36.37</v>
      </c>
      <c r="H110" s="69" t="s">
        <v>557</v>
      </c>
      <c r="N110" s="67">
        <v>0.5</v>
      </c>
      <c r="O110" s="73">
        <v>19</v>
      </c>
      <c r="P110" s="14">
        <v>270</v>
      </c>
      <c r="Q110" s="14">
        <v>4</v>
      </c>
      <c r="R110" s="14">
        <v>180</v>
      </c>
      <c r="S110" s="71">
        <v>78.52036331983692</v>
      </c>
      <c r="T110" s="72">
        <v>70.6407523731828</v>
      </c>
      <c r="U110" s="72">
        <v>168.52036331983692</v>
      </c>
      <c r="V110" s="72">
        <v>19.359247626817194</v>
      </c>
      <c r="W110" s="72">
        <v>258.5203633198369</v>
      </c>
      <c r="AC110" s="47" t="s">
        <v>417</v>
      </c>
    </row>
    <row r="111" spans="2:29" ht="15" customHeight="1">
      <c r="B111" s="66" t="s">
        <v>780</v>
      </c>
      <c r="C111" s="66">
        <v>1</v>
      </c>
      <c r="D111" s="67" t="s">
        <v>611</v>
      </c>
      <c r="E111" s="66">
        <v>46</v>
      </c>
      <c r="G111" s="68">
        <f t="shared" si="7"/>
        <v>36.46</v>
      </c>
      <c r="H111" s="69" t="s">
        <v>420</v>
      </c>
      <c r="N111" s="67">
        <v>12</v>
      </c>
      <c r="O111" s="73">
        <v>80</v>
      </c>
      <c r="P111" s="14">
        <v>270</v>
      </c>
      <c r="Q111" s="14" t="s">
        <v>435</v>
      </c>
      <c r="R111" s="14" t="s">
        <v>435</v>
      </c>
      <c r="S111" s="71"/>
      <c r="T111" s="72"/>
      <c r="U111" s="72"/>
      <c r="V111" s="72"/>
      <c r="W111" s="72"/>
      <c r="AC111" s="47" t="s">
        <v>132</v>
      </c>
    </row>
    <row r="112" spans="2:29" ht="15" customHeight="1">
      <c r="B112" s="66" t="s">
        <v>780</v>
      </c>
      <c r="C112" s="66">
        <v>1</v>
      </c>
      <c r="D112" s="67" t="s">
        <v>611</v>
      </c>
      <c r="E112" s="66">
        <v>46</v>
      </c>
      <c r="G112" s="68">
        <f t="shared" si="7"/>
        <v>36.46</v>
      </c>
      <c r="H112" s="69" t="s">
        <v>557</v>
      </c>
      <c r="N112" s="67">
        <v>3</v>
      </c>
      <c r="O112" s="73">
        <v>66</v>
      </c>
      <c r="P112" s="14">
        <v>270</v>
      </c>
      <c r="Q112" s="14">
        <v>44</v>
      </c>
      <c r="R112" s="14">
        <v>180</v>
      </c>
      <c r="S112" s="71">
        <v>66.73459965141782</v>
      </c>
      <c r="T112" s="72">
        <v>22.24578610846709</v>
      </c>
      <c r="U112" s="72">
        <v>156.73459965141782</v>
      </c>
      <c r="V112" s="72">
        <v>67.75421389153291</v>
      </c>
      <c r="W112" s="72">
        <v>246.73459965141782</v>
      </c>
      <c r="AC112" s="47" t="s">
        <v>417</v>
      </c>
    </row>
    <row r="113" spans="2:29" ht="15" customHeight="1">
      <c r="B113" s="66" t="s">
        <v>780</v>
      </c>
      <c r="C113" s="66">
        <v>1</v>
      </c>
      <c r="D113" s="67" t="s">
        <v>605</v>
      </c>
      <c r="E113" s="66">
        <v>64</v>
      </c>
      <c r="G113" s="68">
        <f t="shared" si="7"/>
        <v>36.64</v>
      </c>
      <c r="H113" s="69" t="s">
        <v>557</v>
      </c>
      <c r="N113" s="67">
        <v>0.5</v>
      </c>
      <c r="O113" s="73">
        <v>38</v>
      </c>
      <c r="P113" s="14">
        <v>270</v>
      </c>
      <c r="Q113" s="14">
        <v>34</v>
      </c>
      <c r="R113" s="14">
        <v>180</v>
      </c>
      <c r="S113" s="71">
        <v>49.19492158019551</v>
      </c>
      <c r="T113" s="72">
        <v>44.093142265772975</v>
      </c>
      <c r="U113" s="72">
        <v>139.1949215801955</v>
      </c>
      <c r="V113" s="72">
        <v>45.906857734227025</v>
      </c>
      <c r="W113" s="72">
        <v>229.1949215801955</v>
      </c>
      <c r="AC113" s="47" t="s">
        <v>436</v>
      </c>
    </row>
    <row r="114" spans="2:29" ht="15" customHeight="1">
      <c r="B114" s="66" t="s">
        <v>780</v>
      </c>
      <c r="C114" s="66">
        <v>1</v>
      </c>
      <c r="D114" s="67" t="s">
        <v>605</v>
      </c>
      <c r="E114" s="66">
        <v>66</v>
      </c>
      <c r="G114" s="68">
        <f t="shared" si="7"/>
        <v>36.66</v>
      </c>
      <c r="H114" s="69" t="s">
        <v>557</v>
      </c>
      <c r="N114" s="67">
        <v>10</v>
      </c>
      <c r="O114" s="73">
        <v>14</v>
      </c>
      <c r="P114" s="14">
        <v>270</v>
      </c>
      <c r="Q114" s="14">
        <v>10</v>
      </c>
      <c r="R114" s="14">
        <v>150</v>
      </c>
      <c r="S114" s="71">
        <v>35.65483431758341</v>
      </c>
      <c r="T114" s="72">
        <v>66.84183450152028</v>
      </c>
      <c r="U114" s="72">
        <v>125.65483431758341</v>
      </c>
      <c r="V114" s="72">
        <v>23.15816549847972</v>
      </c>
      <c r="W114" s="72">
        <v>215.6548343175834</v>
      </c>
      <c r="AC114" s="47" t="s">
        <v>20</v>
      </c>
    </row>
    <row r="115" spans="2:29" ht="15" customHeight="1">
      <c r="B115" s="66" t="s">
        <v>780</v>
      </c>
      <c r="C115" s="66">
        <v>1</v>
      </c>
      <c r="D115" s="67" t="s">
        <v>612</v>
      </c>
      <c r="E115" s="66">
        <v>75</v>
      </c>
      <c r="G115" s="68">
        <f t="shared" si="7"/>
        <v>36.75</v>
      </c>
      <c r="H115" s="69" t="s">
        <v>557</v>
      </c>
      <c r="N115" s="67">
        <v>0.5</v>
      </c>
      <c r="O115" s="73">
        <v>71</v>
      </c>
      <c r="P115" s="14">
        <v>90</v>
      </c>
      <c r="Q115" s="14">
        <v>0</v>
      </c>
      <c r="R115" s="14">
        <v>180</v>
      </c>
      <c r="S115" s="79">
        <v>270</v>
      </c>
      <c r="T115" s="80">
        <v>19</v>
      </c>
      <c r="U115" s="80">
        <v>360</v>
      </c>
      <c r="V115" s="80">
        <v>71</v>
      </c>
      <c r="W115" s="80">
        <v>90</v>
      </c>
      <c r="AC115" s="47" t="s">
        <v>431</v>
      </c>
    </row>
    <row r="116" spans="2:29" ht="15" customHeight="1">
      <c r="B116" s="66" t="s">
        <v>780</v>
      </c>
      <c r="C116" s="66">
        <v>1</v>
      </c>
      <c r="D116" s="67" t="s">
        <v>612</v>
      </c>
      <c r="E116" s="66">
        <v>75</v>
      </c>
      <c r="G116" s="68">
        <f t="shared" si="7"/>
        <v>36.75</v>
      </c>
      <c r="H116" s="69" t="s">
        <v>557</v>
      </c>
      <c r="N116" s="67">
        <v>0.3</v>
      </c>
      <c r="O116" s="73">
        <v>38</v>
      </c>
      <c r="P116" s="14">
        <v>270</v>
      </c>
      <c r="Q116" s="14">
        <v>9</v>
      </c>
      <c r="R116" s="14">
        <v>180</v>
      </c>
      <c r="S116" s="71">
        <v>78.54013946393383</v>
      </c>
      <c r="T116" s="72">
        <v>51.43891607723419</v>
      </c>
      <c r="U116" s="72">
        <v>168.54013946393383</v>
      </c>
      <c r="V116" s="72">
        <v>38.56108392276581</v>
      </c>
      <c r="W116" s="72">
        <v>258.5401394639338</v>
      </c>
      <c r="AC116" s="47" t="s">
        <v>437</v>
      </c>
    </row>
    <row r="117" spans="2:29" ht="15" customHeight="1">
      <c r="B117" s="66" t="s">
        <v>780</v>
      </c>
      <c r="C117" s="66">
        <v>1</v>
      </c>
      <c r="D117" s="67" t="s">
        <v>615</v>
      </c>
      <c r="E117" s="66">
        <v>122</v>
      </c>
      <c r="G117" s="68">
        <f t="shared" si="7"/>
        <v>37.22</v>
      </c>
      <c r="H117" s="69" t="s">
        <v>557</v>
      </c>
      <c r="N117" s="67">
        <v>0.1</v>
      </c>
      <c r="O117" s="73">
        <v>42</v>
      </c>
      <c r="P117" s="14">
        <v>270</v>
      </c>
      <c r="Q117" s="14">
        <v>11</v>
      </c>
      <c r="R117" s="14">
        <v>180</v>
      </c>
      <c r="S117" s="71">
        <v>77.8178700601606</v>
      </c>
      <c r="T117" s="72">
        <v>47.350382623253914</v>
      </c>
      <c r="U117" s="72">
        <v>167.8178700601606</v>
      </c>
      <c r="V117" s="72">
        <v>42.649617376746086</v>
      </c>
      <c r="W117" s="72">
        <v>257.8178700601606</v>
      </c>
      <c r="AC117" s="47" t="s">
        <v>438</v>
      </c>
    </row>
    <row r="118" spans="2:29" ht="15" customHeight="1">
      <c r="B118" s="66" t="s">
        <v>780</v>
      </c>
      <c r="C118" s="66">
        <v>1</v>
      </c>
      <c r="D118" s="67" t="s">
        <v>660</v>
      </c>
      <c r="E118" s="66">
        <v>136</v>
      </c>
      <c r="G118" s="68">
        <f t="shared" si="7"/>
        <v>37.36</v>
      </c>
      <c r="H118" s="69" t="s">
        <v>420</v>
      </c>
      <c r="N118" s="67" t="s">
        <v>794</v>
      </c>
      <c r="O118" s="73">
        <v>29</v>
      </c>
      <c r="P118" s="14">
        <v>90</v>
      </c>
      <c r="Q118" s="14">
        <v>12</v>
      </c>
      <c r="R118" s="14">
        <v>180</v>
      </c>
      <c r="S118" s="71">
        <v>290.97993009549384</v>
      </c>
      <c r="T118" s="72">
        <v>59.303853910392235</v>
      </c>
      <c r="U118" s="72">
        <v>20.979930095493856</v>
      </c>
      <c r="V118" s="72">
        <v>30.696146089607765</v>
      </c>
      <c r="W118" s="72">
        <v>110.97993009549384</v>
      </c>
      <c r="AC118" s="47" t="s">
        <v>21</v>
      </c>
    </row>
    <row r="119" spans="2:29" ht="15" customHeight="1">
      <c r="B119" s="66" t="s">
        <v>780</v>
      </c>
      <c r="C119" s="66">
        <v>1</v>
      </c>
      <c r="D119" s="67" t="s">
        <v>660</v>
      </c>
      <c r="E119" s="66">
        <v>136</v>
      </c>
      <c r="G119" s="68">
        <f t="shared" si="7"/>
        <v>37.36</v>
      </c>
      <c r="H119" s="69" t="s">
        <v>420</v>
      </c>
      <c r="N119" s="67" t="s">
        <v>794</v>
      </c>
      <c r="O119" s="73">
        <v>64</v>
      </c>
      <c r="P119" s="14">
        <v>90</v>
      </c>
      <c r="Q119" s="14">
        <v>0</v>
      </c>
      <c r="R119" s="14">
        <v>155</v>
      </c>
      <c r="S119" s="71">
        <v>245</v>
      </c>
      <c r="T119" s="72">
        <v>23.847146658784414</v>
      </c>
      <c r="U119" s="72">
        <v>335</v>
      </c>
      <c r="V119" s="72">
        <v>66.15285334121559</v>
      </c>
      <c r="W119" s="72">
        <v>65</v>
      </c>
      <c r="AC119" s="47" t="s">
        <v>21</v>
      </c>
    </row>
    <row r="120" spans="7:29" ht="15" customHeight="1">
      <c r="G120" s="68"/>
      <c r="H120" s="69"/>
      <c r="O120" s="73"/>
      <c r="P120" s="14"/>
      <c r="Q120" s="76"/>
      <c r="R120" s="76"/>
      <c r="S120" s="71"/>
      <c r="T120" s="72"/>
      <c r="U120" s="72"/>
      <c r="V120" s="72"/>
      <c r="W120" s="72"/>
      <c r="AC120" s="47"/>
    </row>
    <row r="121" spans="2:29" ht="15" customHeight="1">
      <c r="B121" s="66" t="s">
        <v>780</v>
      </c>
      <c r="C121" s="66">
        <v>2</v>
      </c>
      <c r="D121" s="67" t="s">
        <v>641</v>
      </c>
      <c r="E121" s="66">
        <v>0</v>
      </c>
      <c r="F121" s="66">
        <v>34</v>
      </c>
      <c r="G121" s="68">
        <v>37.41</v>
      </c>
      <c r="H121" s="69" t="s">
        <v>584</v>
      </c>
      <c r="M121" s="66">
        <v>2</v>
      </c>
      <c r="O121" s="73"/>
      <c r="P121" s="14"/>
      <c r="Q121" s="14"/>
      <c r="R121" s="14"/>
      <c r="S121" s="71"/>
      <c r="T121" s="72"/>
      <c r="U121" s="72"/>
      <c r="V121" s="72"/>
      <c r="W121" s="72"/>
      <c r="AC121" s="47" t="s">
        <v>22</v>
      </c>
    </row>
    <row r="122" spans="2:29" ht="15" customHeight="1">
      <c r="B122" s="66" t="s">
        <v>780</v>
      </c>
      <c r="C122" s="66">
        <v>2</v>
      </c>
      <c r="D122" s="67" t="s">
        <v>628</v>
      </c>
      <c r="E122" s="66">
        <v>34</v>
      </c>
      <c r="F122" s="66">
        <v>68</v>
      </c>
      <c r="G122" s="68">
        <f>G$121+E122/100</f>
        <v>37.75</v>
      </c>
      <c r="H122" s="69" t="s">
        <v>584</v>
      </c>
      <c r="M122" s="66">
        <v>1</v>
      </c>
      <c r="O122" s="75"/>
      <c r="P122" s="76"/>
      <c r="Q122" s="76"/>
      <c r="R122" s="76"/>
      <c r="S122" s="71"/>
      <c r="T122" s="72"/>
      <c r="U122" s="72"/>
      <c r="V122" s="72"/>
      <c r="W122" s="72"/>
      <c r="AC122" s="47"/>
    </row>
    <row r="123" spans="2:29" ht="15" customHeight="1">
      <c r="B123" s="66" t="s">
        <v>780</v>
      </c>
      <c r="C123" s="66">
        <v>2</v>
      </c>
      <c r="D123" s="67" t="s">
        <v>712</v>
      </c>
      <c r="E123" s="66">
        <v>69</v>
      </c>
      <c r="F123" s="66">
        <v>132</v>
      </c>
      <c r="G123" s="68">
        <f aca="true" t="shared" si="8" ref="G123:G135">G$121+E123/100</f>
        <v>38.099999999999994</v>
      </c>
      <c r="H123" s="69" t="s">
        <v>557</v>
      </c>
      <c r="M123" s="66">
        <v>2.5</v>
      </c>
      <c r="O123" s="75"/>
      <c r="P123" s="76"/>
      <c r="Q123" s="76"/>
      <c r="R123" s="76"/>
      <c r="S123" s="71"/>
      <c r="T123" s="72"/>
      <c r="U123" s="72"/>
      <c r="V123" s="72"/>
      <c r="W123" s="72"/>
      <c r="AC123" s="47"/>
    </row>
    <row r="124" spans="2:29" ht="15" customHeight="1">
      <c r="B124" s="66" t="s">
        <v>780</v>
      </c>
      <c r="C124" s="66">
        <v>2</v>
      </c>
      <c r="D124" s="67" t="s">
        <v>615</v>
      </c>
      <c r="E124" s="66">
        <v>133</v>
      </c>
      <c r="F124" s="66">
        <v>145</v>
      </c>
      <c r="G124" s="68">
        <f t="shared" si="8"/>
        <v>38.739999999999995</v>
      </c>
      <c r="H124" s="69" t="s">
        <v>584</v>
      </c>
      <c r="M124" s="66">
        <v>3</v>
      </c>
      <c r="O124" s="75"/>
      <c r="P124" s="76"/>
      <c r="Q124" s="76"/>
      <c r="R124" s="76"/>
      <c r="S124" s="71"/>
      <c r="T124" s="72"/>
      <c r="U124" s="72"/>
      <c r="V124" s="72"/>
      <c r="W124" s="72"/>
      <c r="AC124" s="47"/>
    </row>
    <row r="125" spans="2:29" ht="15" customHeight="1">
      <c r="B125" s="66" t="s">
        <v>780</v>
      </c>
      <c r="C125" s="66">
        <v>2</v>
      </c>
      <c r="D125" s="67" t="s">
        <v>622</v>
      </c>
      <c r="E125" s="66">
        <v>10</v>
      </c>
      <c r="G125" s="68">
        <f t="shared" si="8"/>
        <v>37.51</v>
      </c>
      <c r="H125" s="69" t="s">
        <v>420</v>
      </c>
      <c r="N125" s="67">
        <v>10</v>
      </c>
      <c r="O125" s="73">
        <v>72</v>
      </c>
      <c r="P125" s="14">
        <v>270</v>
      </c>
      <c r="Q125" s="14">
        <v>0</v>
      </c>
      <c r="R125" s="14">
        <v>185</v>
      </c>
      <c r="S125" s="71">
        <v>95</v>
      </c>
      <c r="T125" s="72">
        <v>17.93589998963458</v>
      </c>
      <c r="U125" s="72">
        <v>185</v>
      </c>
      <c r="V125" s="72">
        <v>72.06410001036542</v>
      </c>
      <c r="W125" s="72">
        <v>275</v>
      </c>
      <c r="AC125" s="47" t="s">
        <v>23</v>
      </c>
    </row>
    <row r="126" spans="2:29" ht="15" customHeight="1">
      <c r="B126" s="66" t="s">
        <v>780</v>
      </c>
      <c r="C126" s="66">
        <v>2</v>
      </c>
      <c r="D126" s="67" t="s">
        <v>622</v>
      </c>
      <c r="E126" s="66">
        <v>10</v>
      </c>
      <c r="G126" s="68">
        <f t="shared" si="8"/>
        <v>37.51</v>
      </c>
      <c r="H126" s="69" t="s">
        <v>557</v>
      </c>
      <c r="N126" s="67" t="s">
        <v>439</v>
      </c>
      <c r="O126" s="73">
        <v>28</v>
      </c>
      <c r="P126" s="14">
        <v>270</v>
      </c>
      <c r="Q126" s="14">
        <v>8</v>
      </c>
      <c r="R126" s="14">
        <v>180</v>
      </c>
      <c r="S126" s="71">
        <v>75.19424434537945</v>
      </c>
      <c r="T126" s="72">
        <v>61.190540142361506</v>
      </c>
      <c r="U126" s="72">
        <v>165.19424434537945</v>
      </c>
      <c r="V126" s="72">
        <v>28.809459857638494</v>
      </c>
      <c r="W126" s="72">
        <v>255.19424434537945</v>
      </c>
      <c r="AC126" s="47" t="s">
        <v>440</v>
      </c>
    </row>
    <row r="127" spans="2:29" ht="15" customHeight="1">
      <c r="B127" s="66" t="s">
        <v>780</v>
      </c>
      <c r="C127" s="66">
        <v>2</v>
      </c>
      <c r="D127" s="67" t="s">
        <v>441</v>
      </c>
      <c r="E127" s="66">
        <v>30</v>
      </c>
      <c r="G127" s="68">
        <f t="shared" si="8"/>
        <v>37.709999999999994</v>
      </c>
      <c r="H127" s="69" t="s">
        <v>552</v>
      </c>
      <c r="J127" s="66">
        <v>1</v>
      </c>
      <c r="O127" s="75">
        <v>54</v>
      </c>
      <c r="P127" s="76">
        <v>90</v>
      </c>
      <c r="Q127" s="76">
        <v>14</v>
      </c>
      <c r="R127" s="76">
        <v>0</v>
      </c>
      <c r="S127" s="71">
        <v>259.7323611701818</v>
      </c>
      <c r="T127" s="72">
        <v>35.56126393692977</v>
      </c>
      <c r="U127" s="72">
        <v>349.7323611701818</v>
      </c>
      <c r="V127" s="72">
        <v>54.43873606307023</v>
      </c>
      <c r="W127" s="72">
        <v>79.73236117018178</v>
      </c>
      <c r="AC127" s="47" t="s">
        <v>592</v>
      </c>
    </row>
    <row r="128" spans="2:29" ht="15" customHeight="1">
      <c r="B128" s="66" t="s">
        <v>780</v>
      </c>
      <c r="C128" s="66">
        <v>2</v>
      </c>
      <c r="D128" s="67" t="s">
        <v>441</v>
      </c>
      <c r="E128" s="66">
        <v>30</v>
      </c>
      <c r="G128" s="68">
        <f t="shared" si="8"/>
        <v>37.709999999999994</v>
      </c>
      <c r="H128" s="69" t="s">
        <v>584</v>
      </c>
      <c r="N128" s="67" t="s">
        <v>442</v>
      </c>
      <c r="O128" s="73">
        <v>24</v>
      </c>
      <c r="P128" s="14">
        <v>270</v>
      </c>
      <c r="Q128" s="14">
        <v>10</v>
      </c>
      <c r="R128" s="14">
        <v>180</v>
      </c>
      <c r="S128" s="71">
        <v>68.39460752472209</v>
      </c>
      <c r="T128" s="72">
        <v>64.41147679017544</v>
      </c>
      <c r="U128" s="72">
        <v>158.3946075247221</v>
      </c>
      <c r="V128" s="72">
        <v>25.588523209824558</v>
      </c>
      <c r="W128" s="72">
        <v>248.3946075247221</v>
      </c>
      <c r="AC128" s="47" t="s">
        <v>440</v>
      </c>
    </row>
    <row r="129" spans="2:29" ht="15" customHeight="1">
      <c r="B129" s="66" t="s">
        <v>780</v>
      </c>
      <c r="C129" s="66">
        <v>2</v>
      </c>
      <c r="D129" s="67" t="s">
        <v>443</v>
      </c>
      <c r="E129" s="66">
        <v>59</v>
      </c>
      <c r="G129" s="68">
        <f t="shared" si="8"/>
        <v>38</v>
      </c>
      <c r="H129" s="69" t="s">
        <v>584</v>
      </c>
      <c r="N129" s="67" t="s">
        <v>444</v>
      </c>
      <c r="O129" s="73">
        <v>11</v>
      </c>
      <c r="P129" s="14">
        <v>270</v>
      </c>
      <c r="Q129" s="14">
        <v>9</v>
      </c>
      <c r="R129" s="14">
        <v>180</v>
      </c>
      <c r="S129" s="71">
        <v>50.826256160396156</v>
      </c>
      <c r="T129" s="72">
        <v>75.92398895382198</v>
      </c>
      <c r="U129" s="72">
        <v>140.82625616039616</v>
      </c>
      <c r="V129" s="72">
        <v>14.076011046178024</v>
      </c>
      <c r="W129" s="72">
        <v>230.82625616039616</v>
      </c>
      <c r="AC129" s="47" t="s">
        <v>24</v>
      </c>
    </row>
    <row r="130" spans="2:29" ht="15" customHeight="1">
      <c r="B130" s="66" t="s">
        <v>780</v>
      </c>
      <c r="C130" s="66">
        <v>2</v>
      </c>
      <c r="D130" s="67" t="s">
        <v>611</v>
      </c>
      <c r="E130" s="66">
        <v>73</v>
      </c>
      <c r="G130" s="68">
        <f t="shared" si="8"/>
        <v>38.13999999999999</v>
      </c>
      <c r="H130" s="69" t="s">
        <v>552</v>
      </c>
      <c r="J130" s="66">
        <v>2</v>
      </c>
      <c r="O130" s="75">
        <v>66</v>
      </c>
      <c r="P130" s="76">
        <v>270</v>
      </c>
      <c r="Q130" s="76">
        <v>19</v>
      </c>
      <c r="R130" s="76">
        <v>0</v>
      </c>
      <c r="S130" s="71">
        <v>98.7158445900148</v>
      </c>
      <c r="T130" s="72">
        <v>23.753679842176506</v>
      </c>
      <c r="U130" s="72">
        <v>188.7158445900148</v>
      </c>
      <c r="V130" s="72">
        <v>66.24632015782349</v>
      </c>
      <c r="W130" s="72">
        <v>278.7158445900148</v>
      </c>
      <c r="AC130" s="47" t="s">
        <v>445</v>
      </c>
    </row>
    <row r="131" spans="2:29" ht="15" customHeight="1">
      <c r="B131" s="66" t="s">
        <v>780</v>
      </c>
      <c r="C131" s="66">
        <v>2</v>
      </c>
      <c r="D131" s="67" t="s">
        <v>611</v>
      </c>
      <c r="E131" s="66">
        <v>73</v>
      </c>
      <c r="G131" s="68">
        <f t="shared" si="8"/>
        <v>38.13999999999999</v>
      </c>
      <c r="H131" s="69" t="s">
        <v>552</v>
      </c>
      <c r="O131" s="73">
        <v>34</v>
      </c>
      <c r="P131" s="14">
        <v>90</v>
      </c>
      <c r="Q131" s="14">
        <v>6</v>
      </c>
      <c r="R131" s="14">
        <v>0</v>
      </c>
      <c r="S131" s="71">
        <v>261.14320020385696</v>
      </c>
      <c r="T131" s="72">
        <v>55.6806688795439</v>
      </c>
      <c r="U131" s="72">
        <v>351.14320020385696</v>
      </c>
      <c r="V131" s="72">
        <v>34.3193311204561</v>
      </c>
      <c r="W131" s="72">
        <v>81.14320020385696</v>
      </c>
      <c r="AC131" s="47" t="s">
        <v>446</v>
      </c>
    </row>
    <row r="132" spans="2:29" ht="15" customHeight="1">
      <c r="B132" s="66" t="s">
        <v>780</v>
      </c>
      <c r="C132" s="66">
        <v>2</v>
      </c>
      <c r="D132" s="67" t="s">
        <v>605</v>
      </c>
      <c r="E132" s="66">
        <v>93</v>
      </c>
      <c r="G132" s="68">
        <f t="shared" si="8"/>
        <v>38.339999999999996</v>
      </c>
      <c r="H132" s="69" t="s">
        <v>557</v>
      </c>
      <c r="J132" s="66">
        <v>1</v>
      </c>
      <c r="N132" s="67" t="s">
        <v>609</v>
      </c>
      <c r="O132" s="73">
        <v>22</v>
      </c>
      <c r="P132" s="14">
        <v>270</v>
      </c>
      <c r="Q132" s="14">
        <v>18</v>
      </c>
      <c r="R132" s="14">
        <v>180</v>
      </c>
      <c r="S132" s="71">
        <v>51.19360350349234</v>
      </c>
      <c r="T132" s="72">
        <v>62.59466514968467</v>
      </c>
      <c r="U132" s="72">
        <v>141.19360350349234</v>
      </c>
      <c r="V132" s="72">
        <v>27.405334850315327</v>
      </c>
      <c r="W132" s="72">
        <v>231.19360350349234</v>
      </c>
      <c r="AC132" s="47" t="s">
        <v>447</v>
      </c>
    </row>
    <row r="133" spans="2:29" ht="15" customHeight="1">
      <c r="B133" s="66" t="s">
        <v>780</v>
      </c>
      <c r="C133" s="66">
        <v>2</v>
      </c>
      <c r="D133" s="67" t="s">
        <v>613</v>
      </c>
      <c r="E133" s="66">
        <v>115</v>
      </c>
      <c r="G133" s="68">
        <f t="shared" si="8"/>
        <v>38.559999999999995</v>
      </c>
      <c r="H133" s="69" t="s">
        <v>557</v>
      </c>
      <c r="J133" s="66">
        <v>1</v>
      </c>
      <c r="N133" s="67" t="s">
        <v>448</v>
      </c>
      <c r="O133" s="73">
        <v>65</v>
      </c>
      <c r="P133" s="14">
        <v>90</v>
      </c>
      <c r="Q133" s="14">
        <v>0</v>
      </c>
      <c r="R133" s="14">
        <v>185</v>
      </c>
      <c r="S133" s="71">
        <v>275</v>
      </c>
      <c r="T133" s="72">
        <v>24.916433794404004</v>
      </c>
      <c r="U133" s="72">
        <v>5</v>
      </c>
      <c r="V133" s="72">
        <v>65.083566205596</v>
      </c>
      <c r="W133" s="72">
        <v>95</v>
      </c>
      <c r="AC133" s="47" t="s">
        <v>449</v>
      </c>
    </row>
    <row r="134" spans="2:29" ht="15" customHeight="1">
      <c r="B134" s="66" t="s">
        <v>780</v>
      </c>
      <c r="C134" s="66">
        <v>2</v>
      </c>
      <c r="D134" s="67" t="s">
        <v>615</v>
      </c>
      <c r="E134" s="66">
        <v>138</v>
      </c>
      <c r="G134" s="68">
        <f t="shared" si="8"/>
        <v>38.79</v>
      </c>
      <c r="H134" s="69" t="s">
        <v>584</v>
      </c>
      <c r="N134" s="67" t="s">
        <v>450</v>
      </c>
      <c r="O134" s="73">
        <v>10</v>
      </c>
      <c r="P134" s="14">
        <v>270</v>
      </c>
      <c r="Q134" s="14">
        <v>4</v>
      </c>
      <c r="R134" s="14">
        <v>180</v>
      </c>
      <c r="S134" s="71">
        <v>68.36797774921638</v>
      </c>
      <c r="T134" s="72">
        <v>79.25937103879262</v>
      </c>
      <c r="U134" s="72">
        <v>158.36797774921638</v>
      </c>
      <c r="V134" s="72">
        <v>10.740628961207378</v>
      </c>
      <c r="W134" s="72">
        <v>248.36797774921638</v>
      </c>
      <c r="AC134" s="47" t="s">
        <v>25</v>
      </c>
    </row>
    <row r="135" spans="2:29" ht="15" customHeight="1">
      <c r="B135" s="66" t="s">
        <v>780</v>
      </c>
      <c r="C135" s="66">
        <v>2</v>
      </c>
      <c r="D135" s="67" t="s">
        <v>615</v>
      </c>
      <c r="E135" s="66">
        <v>138</v>
      </c>
      <c r="G135" s="68">
        <f t="shared" si="8"/>
        <v>38.79</v>
      </c>
      <c r="H135" s="69" t="s">
        <v>584</v>
      </c>
      <c r="N135" s="67" t="s">
        <v>450</v>
      </c>
      <c r="O135" s="73">
        <v>76</v>
      </c>
      <c r="P135" s="14">
        <v>90</v>
      </c>
      <c r="Q135" s="14">
        <v>0</v>
      </c>
      <c r="R135" s="14">
        <v>255</v>
      </c>
      <c r="S135" s="71">
        <v>345</v>
      </c>
      <c r="T135" s="72">
        <v>3.692225117930649</v>
      </c>
      <c r="U135" s="72">
        <v>75</v>
      </c>
      <c r="V135" s="72">
        <v>86.30777488206935</v>
      </c>
      <c r="W135" s="72">
        <v>165</v>
      </c>
      <c r="AC135" s="47" t="s">
        <v>25</v>
      </c>
    </row>
    <row r="136" spans="7:29" ht="15" customHeight="1">
      <c r="G136" s="68"/>
      <c r="H136" s="69"/>
      <c r="O136" s="75"/>
      <c r="P136" s="76"/>
      <c r="Q136" s="76"/>
      <c r="R136" s="76"/>
      <c r="S136" s="71"/>
      <c r="T136" s="72"/>
      <c r="U136" s="72"/>
      <c r="V136" s="72"/>
      <c r="W136" s="72"/>
      <c r="AC136" s="47"/>
    </row>
    <row r="137" spans="2:29" ht="15" customHeight="1">
      <c r="B137" s="66" t="s">
        <v>780</v>
      </c>
      <c r="C137" s="66">
        <v>3</v>
      </c>
      <c r="D137" s="67" t="s">
        <v>623</v>
      </c>
      <c r="E137" s="66">
        <v>0</v>
      </c>
      <c r="F137" s="66">
        <v>41</v>
      </c>
      <c r="G137" s="68">
        <v>38.87</v>
      </c>
      <c r="H137" s="69" t="s">
        <v>584</v>
      </c>
      <c r="M137" s="66">
        <v>2.5</v>
      </c>
      <c r="O137" s="75"/>
      <c r="P137" s="76"/>
      <c r="Q137" s="76"/>
      <c r="R137" s="76"/>
      <c r="S137" s="71"/>
      <c r="T137" s="72"/>
      <c r="U137" s="72"/>
      <c r="V137" s="72"/>
      <c r="W137" s="72"/>
      <c r="AC137" s="47"/>
    </row>
    <row r="138" spans="2:29" ht="15" customHeight="1">
      <c r="B138" s="66" t="s">
        <v>780</v>
      </c>
      <c r="C138" s="66">
        <v>3</v>
      </c>
      <c r="D138" s="67" t="s">
        <v>634</v>
      </c>
      <c r="E138" s="66">
        <v>43</v>
      </c>
      <c r="F138" s="66">
        <v>98</v>
      </c>
      <c r="G138" s="68">
        <f>G$137+E138/100</f>
        <v>39.3</v>
      </c>
      <c r="H138" s="69" t="s">
        <v>584</v>
      </c>
      <c r="M138" s="66">
        <v>1.5</v>
      </c>
      <c r="O138" s="75"/>
      <c r="P138" s="76"/>
      <c r="Q138" s="76"/>
      <c r="R138" s="76"/>
      <c r="S138" s="71"/>
      <c r="T138" s="72"/>
      <c r="U138" s="72"/>
      <c r="V138" s="72"/>
      <c r="W138" s="72"/>
      <c r="AC138" s="47"/>
    </row>
    <row r="139" spans="2:29" ht="15" customHeight="1">
      <c r="B139" s="66" t="s">
        <v>780</v>
      </c>
      <c r="C139" s="66">
        <v>3</v>
      </c>
      <c r="D139" s="67" t="s">
        <v>636</v>
      </c>
      <c r="E139" s="66">
        <v>99</v>
      </c>
      <c r="F139" s="66">
        <v>119</v>
      </c>
      <c r="G139" s="68">
        <f aca="true" t="shared" si="9" ref="G139:G152">G$137+E139/100</f>
        <v>39.86</v>
      </c>
      <c r="H139" s="69" t="s">
        <v>557</v>
      </c>
      <c r="M139" s="66">
        <v>0.5</v>
      </c>
      <c r="O139" s="75"/>
      <c r="P139" s="76"/>
      <c r="Q139" s="76"/>
      <c r="R139" s="76"/>
      <c r="S139" s="71"/>
      <c r="T139" s="72"/>
      <c r="U139" s="72"/>
      <c r="V139" s="72"/>
      <c r="W139" s="72"/>
      <c r="AC139" s="47"/>
    </row>
    <row r="140" spans="2:29" ht="15" customHeight="1">
      <c r="B140" s="66" t="s">
        <v>780</v>
      </c>
      <c r="C140" s="66">
        <v>3</v>
      </c>
      <c r="D140" s="67" t="s">
        <v>600</v>
      </c>
      <c r="E140" s="66">
        <v>12</v>
      </c>
      <c r="F140" s="66">
        <v>145</v>
      </c>
      <c r="G140" s="68">
        <f t="shared" si="9"/>
        <v>38.989999999999995</v>
      </c>
      <c r="H140" s="69" t="s">
        <v>584</v>
      </c>
      <c r="I140" s="66" t="s">
        <v>451</v>
      </c>
      <c r="M140" s="66">
        <v>1.5</v>
      </c>
      <c r="O140" s="75"/>
      <c r="P140" s="76"/>
      <c r="Q140" s="76"/>
      <c r="R140" s="76"/>
      <c r="S140" s="71"/>
      <c r="T140" s="72"/>
      <c r="U140" s="72"/>
      <c r="V140" s="72"/>
      <c r="W140" s="72"/>
      <c r="AC140" s="47" t="s">
        <v>452</v>
      </c>
    </row>
    <row r="141" spans="2:29" ht="15" customHeight="1">
      <c r="B141" s="66" t="s">
        <v>780</v>
      </c>
      <c r="C141" s="66">
        <v>3</v>
      </c>
      <c r="D141" s="67" t="s">
        <v>609</v>
      </c>
      <c r="E141" s="66">
        <v>8</v>
      </c>
      <c r="G141" s="68">
        <f t="shared" si="9"/>
        <v>38.949999999999996</v>
      </c>
      <c r="H141" s="69" t="s">
        <v>557</v>
      </c>
      <c r="N141" s="67" t="s">
        <v>610</v>
      </c>
      <c r="O141" s="73">
        <v>24</v>
      </c>
      <c r="P141" s="14">
        <v>270</v>
      </c>
      <c r="Q141" s="14">
        <v>10</v>
      </c>
      <c r="R141" s="14">
        <v>0</v>
      </c>
      <c r="S141" s="71">
        <v>111.60539247527788</v>
      </c>
      <c r="T141" s="72">
        <v>64.41147679017544</v>
      </c>
      <c r="U141" s="72">
        <v>201.60539247527788</v>
      </c>
      <c r="V141" s="72">
        <v>25.588523209824558</v>
      </c>
      <c r="W141" s="72">
        <v>291.6053924752779</v>
      </c>
      <c r="AC141" s="47" t="s">
        <v>453</v>
      </c>
    </row>
    <row r="142" spans="2:29" ht="15" customHeight="1">
      <c r="B142" s="66" t="s">
        <v>780</v>
      </c>
      <c r="C142" s="66">
        <v>3</v>
      </c>
      <c r="D142" s="67" t="s">
        <v>609</v>
      </c>
      <c r="E142" s="66">
        <v>8</v>
      </c>
      <c r="G142" s="68">
        <f t="shared" si="9"/>
        <v>38.949999999999996</v>
      </c>
      <c r="H142" s="69"/>
      <c r="N142" s="67" t="s">
        <v>609</v>
      </c>
      <c r="O142" s="73">
        <v>61</v>
      </c>
      <c r="P142" s="14">
        <v>90</v>
      </c>
      <c r="Q142" s="14">
        <v>24</v>
      </c>
      <c r="R142" s="14">
        <v>0</v>
      </c>
      <c r="S142" s="71">
        <v>256.1367558056626</v>
      </c>
      <c r="T142" s="72">
        <v>28.287460286798893</v>
      </c>
      <c r="U142" s="72">
        <v>346.1367558056626</v>
      </c>
      <c r="V142" s="72">
        <v>61.71253971320111</v>
      </c>
      <c r="W142" s="72">
        <v>76.13675580566257</v>
      </c>
      <c r="AC142" s="47" t="s">
        <v>417</v>
      </c>
    </row>
    <row r="143" spans="2:29" ht="15" customHeight="1">
      <c r="B143" s="66" t="s">
        <v>780</v>
      </c>
      <c r="C143" s="66">
        <v>3</v>
      </c>
      <c r="D143" s="67" t="s">
        <v>610</v>
      </c>
      <c r="E143" s="66">
        <v>20</v>
      </c>
      <c r="G143" s="68">
        <f t="shared" si="9"/>
        <v>39.07</v>
      </c>
      <c r="H143" s="69"/>
      <c r="N143" s="67" t="s">
        <v>613</v>
      </c>
      <c r="O143" s="73">
        <v>20</v>
      </c>
      <c r="P143" s="14">
        <v>90</v>
      </c>
      <c r="Q143" s="14">
        <v>8</v>
      </c>
      <c r="R143" s="14">
        <v>180</v>
      </c>
      <c r="S143" s="71">
        <v>291.11320868804955</v>
      </c>
      <c r="T143" s="72">
        <v>68.6861812439947</v>
      </c>
      <c r="U143" s="72">
        <v>21.113208688049525</v>
      </c>
      <c r="V143" s="72">
        <v>21.313818756005304</v>
      </c>
      <c r="W143" s="72">
        <v>111.11320868804955</v>
      </c>
      <c r="AC143" s="47" t="s">
        <v>26</v>
      </c>
    </row>
    <row r="144" spans="2:29" ht="15" customHeight="1">
      <c r="B144" s="66" t="s">
        <v>780</v>
      </c>
      <c r="C144" s="66">
        <v>3</v>
      </c>
      <c r="D144" s="67" t="s">
        <v>610</v>
      </c>
      <c r="E144" s="66">
        <v>20</v>
      </c>
      <c r="G144" s="68">
        <f t="shared" si="9"/>
        <v>39.07</v>
      </c>
      <c r="H144" s="69"/>
      <c r="N144" s="67" t="s">
        <v>605</v>
      </c>
      <c r="O144" s="73">
        <v>16</v>
      </c>
      <c r="P144" s="14">
        <v>270</v>
      </c>
      <c r="Q144" s="14">
        <v>23</v>
      </c>
      <c r="R144" s="14">
        <v>180</v>
      </c>
      <c r="S144" s="71">
        <v>34.040198481075606</v>
      </c>
      <c r="T144" s="72">
        <v>62.87612947796258</v>
      </c>
      <c r="U144" s="72">
        <v>124.0401984810756</v>
      </c>
      <c r="V144" s="72">
        <v>27.12387052203742</v>
      </c>
      <c r="W144" s="72">
        <v>214.0401984810756</v>
      </c>
      <c r="AC144" s="47" t="s">
        <v>26</v>
      </c>
    </row>
    <row r="145" spans="2:29" ht="15" customHeight="1">
      <c r="B145" s="66" t="s">
        <v>780</v>
      </c>
      <c r="C145" s="66">
        <v>3</v>
      </c>
      <c r="D145" s="67" t="s">
        <v>610</v>
      </c>
      <c r="E145" s="66">
        <v>20</v>
      </c>
      <c r="G145" s="68">
        <f t="shared" si="9"/>
        <v>39.07</v>
      </c>
      <c r="H145" s="69"/>
      <c r="I145" s="66" t="s">
        <v>9</v>
      </c>
      <c r="N145" s="67" t="s">
        <v>454</v>
      </c>
      <c r="O145" s="73">
        <v>67</v>
      </c>
      <c r="P145" s="14">
        <v>270</v>
      </c>
      <c r="Q145" s="14">
        <v>29</v>
      </c>
      <c r="R145" s="14">
        <v>0</v>
      </c>
      <c r="S145" s="71">
        <v>103.24030900294593</v>
      </c>
      <c r="T145" s="72">
        <v>22.4499946246795</v>
      </c>
      <c r="U145" s="72">
        <v>193.24030900294593</v>
      </c>
      <c r="V145" s="72">
        <v>67.5500053753205</v>
      </c>
      <c r="W145" s="72">
        <v>283.24030900294593</v>
      </c>
      <c r="AC145" s="47" t="s">
        <v>8</v>
      </c>
    </row>
    <row r="146" spans="2:29" ht="15" customHeight="1">
      <c r="B146" s="66" t="s">
        <v>780</v>
      </c>
      <c r="C146" s="66">
        <v>3</v>
      </c>
      <c r="D146" s="67" t="s">
        <v>654</v>
      </c>
      <c r="E146" s="66">
        <v>65</v>
      </c>
      <c r="G146" s="68">
        <f t="shared" si="9"/>
        <v>39.519999999999996</v>
      </c>
      <c r="H146" s="69" t="s">
        <v>557</v>
      </c>
      <c r="N146" s="67" t="s">
        <v>455</v>
      </c>
      <c r="O146" s="73">
        <v>70</v>
      </c>
      <c r="P146" s="14">
        <v>270</v>
      </c>
      <c r="Q146" s="14">
        <v>0</v>
      </c>
      <c r="R146" s="14">
        <v>190</v>
      </c>
      <c r="S146" s="71">
        <v>100</v>
      </c>
      <c r="T146" s="72">
        <v>19.71974641445908</v>
      </c>
      <c r="U146" s="72">
        <v>190</v>
      </c>
      <c r="V146" s="72">
        <v>70.28025358554092</v>
      </c>
      <c r="W146" s="72">
        <v>280</v>
      </c>
      <c r="AC146" s="47" t="s">
        <v>456</v>
      </c>
    </row>
    <row r="147" spans="2:29" ht="15" customHeight="1">
      <c r="B147" s="66" t="s">
        <v>780</v>
      </c>
      <c r="C147" s="66">
        <v>3</v>
      </c>
      <c r="D147" s="67" t="s">
        <v>613</v>
      </c>
      <c r="E147" s="66">
        <v>71</v>
      </c>
      <c r="G147" s="68">
        <f t="shared" si="9"/>
        <v>39.58</v>
      </c>
      <c r="H147" s="69" t="s">
        <v>584</v>
      </c>
      <c r="N147" s="67" t="s">
        <v>457</v>
      </c>
      <c r="O147" s="73">
        <v>39</v>
      </c>
      <c r="P147" s="14">
        <v>90</v>
      </c>
      <c r="Q147" s="14">
        <v>9</v>
      </c>
      <c r="R147" s="14">
        <v>0</v>
      </c>
      <c r="S147" s="71">
        <v>258.9333114816159</v>
      </c>
      <c r="T147" s="72">
        <v>50.47301359999929</v>
      </c>
      <c r="U147" s="72">
        <v>348.9333114816159</v>
      </c>
      <c r="V147" s="72">
        <v>39.52698640000071</v>
      </c>
      <c r="W147" s="72">
        <v>78.93331148161587</v>
      </c>
      <c r="AC147" s="47" t="s">
        <v>27</v>
      </c>
    </row>
    <row r="148" spans="2:29" ht="15" customHeight="1">
      <c r="B148" s="66" t="s">
        <v>780</v>
      </c>
      <c r="C148" s="66">
        <v>3</v>
      </c>
      <c r="D148" s="67" t="s">
        <v>613</v>
      </c>
      <c r="E148" s="66">
        <v>75</v>
      </c>
      <c r="G148" s="68">
        <f t="shared" si="9"/>
        <v>39.62</v>
      </c>
      <c r="H148" s="69" t="s">
        <v>584</v>
      </c>
      <c r="N148" s="67" t="s">
        <v>458</v>
      </c>
      <c r="O148" s="73">
        <v>55</v>
      </c>
      <c r="P148" s="14">
        <v>90</v>
      </c>
      <c r="Q148" s="14">
        <v>12</v>
      </c>
      <c r="R148" s="14">
        <v>180</v>
      </c>
      <c r="S148" s="71">
        <v>278.4654012231975</v>
      </c>
      <c r="T148" s="72">
        <v>34.70565020276588</v>
      </c>
      <c r="U148" s="72">
        <v>8.465401223197503</v>
      </c>
      <c r="V148" s="72">
        <v>55.29434979723412</v>
      </c>
      <c r="W148" s="72">
        <v>98.46540122319749</v>
      </c>
      <c r="AC148" s="47" t="s">
        <v>27</v>
      </c>
    </row>
    <row r="149" spans="2:29" ht="15" customHeight="1">
      <c r="B149" s="66" t="s">
        <v>780</v>
      </c>
      <c r="C149" s="66">
        <v>3</v>
      </c>
      <c r="D149" s="67" t="s">
        <v>661</v>
      </c>
      <c r="E149" s="66">
        <v>93</v>
      </c>
      <c r="G149" s="68">
        <f t="shared" si="9"/>
        <v>39.8</v>
      </c>
      <c r="H149" s="69" t="s">
        <v>584</v>
      </c>
      <c r="J149" s="67"/>
      <c r="N149" s="67" t="s">
        <v>459</v>
      </c>
      <c r="O149" s="73">
        <v>50</v>
      </c>
      <c r="P149" s="14">
        <v>90</v>
      </c>
      <c r="Q149" s="14">
        <v>19</v>
      </c>
      <c r="R149" s="14">
        <v>180</v>
      </c>
      <c r="S149" s="71">
        <v>286.11533702155657</v>
      </c>
      <c r="T149" s="72">
        <v>38.87322910488974</v>
      </c>
      <c r="U149" s="72">
        <v>16.115337021556556</v>
      </c>
      <c r="V149" s="72">
        <v>51.12677089511026</v>
      </c>
      <c r="W149" s="72">
        <v>106.11533702155657</v>
      </c>
      <c r="AC149" s="47" t="s">
        <v>460</v>
      </c>
    </row>
    <row r="150" spans="2:29" ht="15" customHeight="1">
      <c r="B150" s="66" t="s">
        <v>780</v>
      </c>
      <c r="C150" s="66">
        <v>3</v>
      </c>
      <c r="D150" s="67" t="s">
        <v>600</v>
      </c>
      <c r="E150" s="66">
        <v>130</v>
      </c>
      <c r="G150" s="68">
        <f t="shared" si="9"/>
        <v>40.169999999999995</v>
      </c>
      <c r="H150" s="69" t="s">
        <v>584</v>
      </c>
      <c r="N150" s="67" t="s">
        <v>613</v>
      </c>
      <c r="O150" s="73">
        <v>73</v>
      </c>
      <c r="P150" s="14">
        <v>90</v>
      </c>
      <c r="Q150" s="14">
        <v>0</v>
      </c>
      <c r="R150" s="14">
        <v>210</v>
      </c>
      <c r="S150" s="71">
        <v>300</v>
      </c>
      <c r="T150" s="72">
        <v>14.829941775525114</v>
      </c>
      <c r="U150" s="72">
        <v>30</v>
      </c>
      <c r="V150" s="72">
        <v>75.17005822447489</v>
      </c>
      <c r="W150" s="72">
        <v>120</v>
      </c>
      <c r="AC150" s="47" t="s">
        <v>28</v>
      </c>
    </row>
    <row r="151" spans="2:29" ht="15" customHeight="1">
      <c r="B151" s="66" t="s">
        <v>780</v>
      </c>
      <c r="C151" s="66">
        <v>3</v>
      </c>
      <c r="D151" s="67" t="s">
        <v>600</v>
      </c>
      <c r="E151" s="66">
        <v>130</v>
      </c>
      <c r="G151" s="68">
        <f t="shared" si="9"/>
        <v>40.169999999999995</v>
      </c>
      <c r="H151" s="69" t="s">
        <v>584</v>
      </c>
      <c r="N151" s="67" t="s">
        <v>613</v>
      </c>
      <c r="O151" s="73">
        <v>80</v>
      </c>
      <c r="P151" s="14">
        <v>270</v>
      </c>
      <c r="Q151" s="14">
        <v>0</v>
      </c>
      <c r="R151" s="14">
        <v>145</v>
      </c>
      <c r="S151" s="71">
        <v>55</v>
      </c>
      <c r="T151" s="72">
        <v>8.218881607097416</v>
      </c>
      <c r="U151" s="72">
        <v>145</v>
      </c>
      <c r="V151" s="72">
        <v>81.78111839290258</v>
      </c>
      <c r="W151" s="72">
        <v>235</v>
      </c>
      <c r="AC151" s="47" t="s">
        <v>28</v>
      </c>
    </row>
    <row r="152" spans="2:29" ht="15" customHeight="1">
      <c r="B152" s="66" t="s">
        <v>780</v>
      </c>
      <c r="C152" s="66">
        <v>3</v>
      </c>
      <c r="D152" s="67" t="s">
        <v>600</v>
      </c>
      <c r="E152" s="66">
        <v>130</v>
      </c>
      <c r="G152" s="68">
        <f t="shared" si="9"/>
        <v>40.169999999999995</v>
      </c>
      <c r="H152" s="69" t="s">
        <v>557</v>
      </c>
      <c r="N152" s="67" t="s">
        <v>622</v>
      </c>
      <c r="O152" s="73">
        <v>49</v>
      </c>
      <c r="P152" s="14">
        <v>270</v>
      </c>
      <c r="Q152" s="14">
        <v>48</v>
      </c>
      <c r="R152" s="14">
        <v>0</v>
      </c>
      <c r="S152" s="71">
        <v>133.992645133517</v>
      </c>
      <c r="T152" s="72">
        <v>32.02145136601896</v>
      </c>
      <c r="U152" s="72">
        <v>223.992645133517</v>
      </c>
      <c r="V152" s="72">
        <v>57.97854863398104</v>
      </c>
      <c r="W152" s="72">
        <v>313.992645133517</v>
      </c>
      <c r="AC152" s="47" t="s">
        <v>461</v>
      </c>
    </row>
    <row r="153" spans="7:29" ht="15" customHeight="1">
      <c r="G153" s="68"/>
      <c r="H153" s="69"/>
      <c r="M153" s="83"/>
      <c r="O153" s="75"/>
      <c r="P153" s="76"/>
      <c r="Q153" s="76"/>
      <c r="R153" s="76"/>
      <c r="S153" s="77"/>
      <c r="T153" s="78"/>
      <c r="U153" s="78"/>
      <c r="V153" s="78"/>
      <c r="W153" s="78"/>
      <c r="AC153" s="47"/>
    </row>
    <row r="154" spans="2:29" ht="15" customHeight="1">
      <c r="B154" s="66" t="s">
        <v>780</v>
      </c>
      <c r="C154" s="66">
        <v>4</v>
      </c>
      <c r="D154" s="67" t="s">
        <v>639</v>
      </c>
      <c r="E154" s="66">
        <v>0</v>
      </c>
      <c r="F154" s="66">
        <v>21</v>
      </c>
      <c r="G154" s="68">
        <v>40.33</v>
      </c>
      <c r="H154" s="69" t="s">
        <v>557</v>
      </c>
      <c r="M154" s="66">
        <v>0.5</v>
      </c>
      <c r="O154" s="75"/>
      <c r="P154" s="76"/>
      <c r="Q154" s="76"/>
      <c r="R154" s="76"/>
      <c r="S154" s="77"/>
      <c r="T154" s="78"/>
      <c r="U154" s="78"/>
      <c r="V154" s="78"/>
      <c r="W154" s="78"/>
      <c r="AC154" s="47"/>
    </row>
    <row r="155" spans="7:29" ht="15" customHeight="1">
      <c r="G155" s="68"/>
      <c r="H155" s="69"/>
      <c r="O155" s="75"/>
      <c r="P155" s="76"/>
      <c r="Q155" s="76"/>
      <c r="R155" s="76"/>
      <c r="S155" s="77"/>
      <c r="T155" s="78"/>
      <c r="U155" s="78"/>
      <c r="V155" s="78"/>
      <c r="W155" s="78"/>
      <c r="AC155" s="47"/>
    </row>
    <row r="156" spans="2:29" ht="15" customHeight="1">
      <c r="B156" s="66" t="s">
        <v>781</v>
      </c>
      <c r="C156" s="66">
        <v>1</v>
      </c>
      <c r="D156" s="67" t="s">
        <v>604</v>
      </c>
      <c r="E156" s="66">
        <v>0</v>
      </c>
      <c r="F156" s="66">
        <v>19</v>
      </c>
      <c r="G156" s="68">
        <v>40.8</v>
      </c>
      <c r="H156" s="69" t="s">
        <v>557</v>
      </c>
      <c r="M156" s="66">
        <v>1</v>
      </c>
      <c r="O156" s="75"/>
      <c r="P156" s="76"/>
      <c r="Q156" s="76"/>
      <c r="R156" s="76"/>
      <c r="S156" s="77"/>
      <c r="T156" s="78"/>
      <c r="U156" s="78"/>
      <c r="V156" s="78"/>
      <c r="W156" s="78"/>
      <c r="AC156" s="47"/>
    </row>
    <row r="157" spans="2:29" ht="15" customHeight="1">
      <c r="B157" s="66" t="s">
        <v>781</v>
      </c>
      <c r="C157" s="66">
        <v>1</v>
      </c>
      <c r="D157" s="67" t="s">
        <v>605</v>
      </c>
      <c r="E157" s="66">
        <v>19</v>
      </c>
      <c r="F157" s="66">
        <v>23</v>
      </c>
      <c r="G157" s="68">
        <f>G$156+E157/100</f>
        <v>40.989999999999995</v>
      </c>
      <c r="H157" s="69" t="s">
        <v>552</v>
      </c>
      <c r="M157" s="66">
        <v>0.5</v>
      </c>
      <c r="O157" s="75"/>
      <c r="P157" s="76"/>
      <c r="Q157" s="76"/>
      <c r="R157" s="76"/>
      <c r="S157" s="77"/>
      <c r="T157" s="78"/>
      <c r="U157" s="78"/>
      <c r="V157" s="78"/>
      <c r="W157" s="78"/>
      <c r="AC157" s="47"/>
    </row>
    <row r="158" spans="2:29" ht="15" customHeight="1">
      <c r="B158" s="66" t="s">
        <v>781</v>
      </c>
      <c r="C158" s="66">
        <v>1</v>
      </c>
      <c r="D158" s="67" t="s">
        <v>653</v>
      </c>
      <c r="E158" s="66">
        <v>24</v>
      </c>
      <c r="F158" s="66">
        <v>51</v>
      </c>
      <c r="G158" s="68">
        <f aca="true" t="shared" si="10" ref="G158:G172">G$156+E158/100</f>
        <v>41.04</v>
      </c>
      <c r="H158" s="69" t="s">
        <v>557</v>
      </c>
      <c r="M158" s="66">
        <v>1.5</v>
      </c>
      <c r="O158" s="75"/>
      <c r="P158" s="76"/>
      <c r="Q158" s="76"/>
      <c r="R158" s="76"/>
      <c r="S158" s="77"/>
      <c r="T158" s="78"/>
      <c r="U158" s="78"/>
      <c r="V158" s="78"/>
      <c r="W158" s="78"/>
      <c r="AC158" s="47" t="s">
        <v>462</v>
      </c>
    </row>
    <row r="159" spans="2:29" ht="15" customHeight="1">
      <c r="B159" s="66" t="s">
        <v>781</v>
      </c>
      <c r="C159" s="66">
        <v>1</v>
      </c>
      <c r="D159" s="67" t="s">
        <v>630</v>
      </c>
      <c r="E159" s="66">
        <v>52</v>
      </c>
      <c r="F159" s="66">
        <v>63</v>
      </c>
      <c r="G159" s="68">
        <f t="shared" si="10"/>
        <v>41.32</v>
      </c>
      <c r="H159" s="69" t="s">
        <v>584</v>
      </c>
      <c r="M159" s="66">
        <v>3</v>
      </c>
      <c r="O159" s="75"/>
      <c r="P159" s="76"/>
      <c r="Q159" s="76"/>
      <c r="R159" s="76"/>
      <c r="S159" s="77"/>
      <c r="T159" s="78"/>
      <c r="U159" s="78"/>
      <c r="V159" s="78"/>
      <c r="W159" s="78"/>
      <c r="AC159" s="47" t="s">
        <v>463</v>
      </c>
    </row>
    <row r="160" spans="2:29" ht="15" customHeight="1">
      <c r="B160" s="66" t="s">
        <v>781</v>
      </c>
      <c r="C160" s="66">
        <v>1</v>
      </c>
      <c r="D160" s="67" t="s">
        <v>782</v>
      </c>
      <c r="E160" s="66">
        <v>65</v>
      </c>
      <c r="F160" s="66">
        <v>102</v>
      </c>
      <c r="G160" s="68">
        <f t="shared" si="10"/>
        <v>41.449999999999996</v>
      </c>
      <c r="H160" s="69" t="s">
        <v>557</v>
      </c>
      <c r="M160" s="66">
        <v>1.5</v>
      </c>
      <c r="O160" s="75"/>
      <c r="P160" s="76"/>
      <c r="Q160" s="76"/>
      <c r="R160" s="76"/>
      <c r="S160" s="79"/>
      <c r="T160" s="80"/>
      <c r="U160" s="80"/>
      <c r="V160" s="80"/>
      <c r="W160" s="80"/>
      <c r="AC160" s="47"/>
    </row>
    <row r="161" spans="2:29" ht="15" customHeight="1">
      <c r="B161" s="66" t="s">
        <v>781</v>
      </c>
      <c r="C161" s="66">
        <v>1</v>
      </c>
      <c r="D161" s="67" t="s">
        <v>667</v>
      </c>
      <c r="E161" s="66">
        <v>103</v>
      </c>
      <c r="F161" s="66">
        <v>117</v>
      </c>
      <c r="G161" s="68">
        <f t="shared" si="10"/>
        <v>41.83</v>
      </c>
      <c r="H161" s="69" t="s">
        <v>584</v>
      </c>
      <c r="M161" s="66">
        <v>3.5</v>
      </c>
      <c r="O161" s="75"/>
      <c r="P161" s="76"/>
      <c r="Q161" s="76"/>
      <c r="R161" s="76"/>
      <c r="S161" s="77"/>
      <c r="T161" s="78"/>
      <c r="U161" s="78"/>
      <c r="V161" s="78"/>
      <c r="W161" s="78"/>
      <c r="AC161" s="47" t="s">
        <v>463</v>
      </c>
    </row>
    <row r="162" spans="2:29" ht="15" customHeight="1">
      <c r="B162" s="66" t="s">
        <v>781</v>
      </c>
      <c r="C162" s="66">
        <v>1</v>
      </c>
      <c r="D162" s="67" t="s">
        <v>668</v>
      </c>
      <c r="E162" s="66">
        <v>119</v>
      </c>
      <c r="F162" s="66">
        <v>149</v>
      </c>
      <c r="G162" s="68">
        <f t="shared" si="10"/>
        <v>41.989999999999995</v>
      </c>
      <c r="H162" s="69" t="s">
        <v>557</v>
      </c>
      <c r="M162" s="66">
        <v>1.5</v>
      </c>
      <c r="O162" s="75"/>
      <c r="P162" s="76"/>
      <c r="Q162" s="76"/>
      <c r="R162" s="76"/>
      <c r="S162" s="77"/>
      <c r="T162" s="78"/>
      <c r="U162" s="78"/>
      <c r="V162" s="78"/>
      <c r="W162" s="78"/>
      <c r="AC162" s="47"/>
    </row>
    <row r="163" spans="2:29" ht="15" customHeight="1">
      <c r="B163" s="66" t="s">
        <v>781</v>
      </c>
      <c r="C163" s="66">
        <v>1</v>
      </c>
      <c r="D163" s="67" t="s">
        <v>613</v>
      </c>
      <c r="E163" s="66">
        <v>42</v>
      </c>
      <c r="G163" s="68">
        <f t="shared" si="10"/>
        <v>41.22</v>
      </c>
      <c r="H163" s="69" t="s">
        <v>584</v>
      </c>
      <c r="N163" s="67" t="s">
        <v>613</v>
      </c>
      <c r="O163" s="75">
        <v>64</v>
      </c>
      <c r="P163" s="76">
        <v>270</v>
      </c>
      <c r="Q163" s="76" t="s">
        <v>435</v>
      </c>
      <c r="R163" s="76" t="s">
        <v>435</v>
      </c>
      <c r="S163" s="77"/>
      <c r="T163" s="78"/>
      <c r="U163" s="78"/>
      <c r="V163" s="78"/>
      <c r="W163" s="78"/>
      <c r="AC163" s="47"/>
    </row>
    <row r="164" spans="2:29" ht="15" customHeight="1">
      <c r="B164" s="66" t="s">
        <v>781</v>
      </c>
      <c r="C164" s="66">
        <v>1</v>
      </c>
      <c r="D164" s="67" t="s">
        <v>613</v>
      </c>
      <c r="E164" s="66">
        <v>49</v>
      </c>
      <c r="G164" s="68">
        <f t="shared" si="10"/>
        <v>41.29</v>
      </c>
      <c r="H164" s="69" t="s">
        <v>584</v>
      </c>
      <c r="N164" s="67" t="s">
        <v>464</v>
      </c>
      <c r="O164" s="73">
        <v>8</v>
      </c>
      <c r="P164" s="14">
        <v>270</v>
      </c>
      <c r="Q164" s="14">
        <v>22</v>
      </c>
      <c r="R164" s="14">
        <v>180</v>
      </c>
      <c r="S164" s="77">
        <v>19.180269737606977</v>
      </c>
      <c r="T164" s="78">
        <v>66.84011517770344</v>
      </c>
      <c r="U164" s="78">
        <v>109.18026973760698</v>
      </c>
      <c r="V164" s="78">
        <v>23.15988482229656</v>
      </c>
      <c r="W164" s="78">
        <v>199.18026973760698</v>
      </c>
      <c r="AC164" s="47" t="s">
        <v>465</v>
      </c>
    </row>
    <row r="165" spans="2:29" ht="15" customHeight="1">
      <c r="B165" s="66" t="s">
        <v>781</v>
      </c>
      <c r="C165" s="66">
        <v>1</v>
      </c>
      <c r="D165" s="67" t="s">
        <v>613</v>
      </c>
      <c r="E165" s="66">
        <v>49</v>
      </c>
      <c r="G165" s="68">
        <f t="shared" si="10"/>
        <v>41.29</v>
      </c>
      <c r="H165" s="69" t="s">
        <v>552</v>
      </c>
      <c r="N165" s="67" t="s">
        <v>605</v>
      </c>
      <c r="O165" s="73">
        <v>54</v>
      </c>
      <c r="P165" s="14">
        <v>270</v>
      </c>
      <c r="Q165" s="14">
        <v>46</v>
      </c>
      <c r="R165" s="14">
        <v>0</v>
      </c>
      <c r="S165" s="79">
        <v>126.95622256760669</v>
      </c>
      <c r="T165" s="80">
        <v>30.138446551911986</v>
      </c>
      <c r="U165" s="80">
        <v>216.9562225676067</v>
      </c>
      <c r="V165" s="80">
        <v>59.86155344808802</v>
      </c>
      <c r="W165" s="80">
        <v>306.9562225676067</v>
      </c>
      <c r="AC165" s="47" t="s">
        <v>419</v>
      </c>
    </row>
    <row r="166" spans="2:29" ht="15" customHeight="1">
      <c r="B166" s="66" t="s">
        <v>781</v>
      </c>
      <c r="C166" s="66">
        <v>1</v>
      </c>
      <c r="D166" s="67" t="s">
        <v>613</v>
      </c>
      <c r="E166" s="66">
        <v>47</v>
      </c>
      <c r="G166" s="68">
        <f t="shared" si="10"/>
        <v>41.269999999999996</v>
      </c>
      <c r="H166" s="69" t="s">
        <v>552</v>
      </c>
      <c r="N166" s="67" t="s">
        <v>466</v>
      </c>
      <c r="O166" s="73">
        <v>56</v>
      </c>
      <c r="P166" s="14">
        <v>270</v>
      </c>
      <c r="Q166" s="14">
        <v>12</v>
      </c>
      <c r="R166" s="14">
        <v>0</v>
      </c>
      <c r="S166" s="71">
        <v>98.15896513956602</v>
      </c>
      <c r="T166" s="72">
        <v>33.73029255791834</v>
      </c>
      <c r="U166" s="72">
        <v>188.15896513956602</v>
      </c>
      <c r="V166" s="72">
        <v>56.26970744208166</v>
      </c>
      <c r="W166" s="72">
        <v>278.158965139566</v>
      </c>
      <c r="AC166" s="47" t="s">
        <v>467</v>
      </c>
    </row>
    <row r="167" spans="2:29" ht="15" customHeight="1">
      <c r="B167" s="66" t="s">
        <v>781</v>
      </c>
      <c r="C167" s="66">
        <v>1</v>
      </c>
      <c r="D167" s="67" t="s">
        <v>600</v>
      </c>
      <c r="E167" s="66">
        <v>85</v>
      </c>
      <c r="G167" s="68">
        <f t="shared" si="10"/>
        <v>41.65</v>
      </c>
      <c r="H167" s="69" t="s">
        <v>552</v>
      </c>
      <c r="N167" s="67" t="s">
        <v>448</v>
      </c>
      <c r="O167" s="73">
        <v>45</v>
      </c>
      <c r="P167" s="14">
        <v>90</v>
      </c>
      <c r="Q167" s="14">
        <v>0</v>
      </c>
      <c r="R167" s="14">
        <v>238</v>
      </c>
      <c r="S167" s="71">
        <v>328</v>
      </c>
      <c r="T167" s="72">
        <v>27.919978212895426</v>
      </c>
      <c r="U167" s="72">
        <v>58</v>
      </c>
      <c r="V167" s="72">
        <v>62.08002178710457</v>
      </c>
      <c r="W167" s="72">
        <v>148</v>
      </c>
      <c r="AC167" s="47" t="s">
        <v>468</v>
      </c>
    </row>
    <row r="168" spans="2:29" ht="15" customHeight="1">
      <c r="B168" s="66" t="s">
        <v>781</v>
      </c>
      <c r="C168" s="66">
        <v>1</v>
      </c>
      <c r="D168" s="67" t="s">
        <v>600</v>
      </c>
      <c r="E168" s="66">
        <v>85</v>
      </c>
      <c r="G168" s="68">
        <f t="shared" si="10"/>
        <v>41.65</v>
      </c>
      <c r="H168" s="69" t="s">
        <v>552</v>
      </c>
      <c r="N168" s="67" t="s">
        <v>455</v>
      </c>
      <c r="O168" s="73">
        <v>85</v>
      </c>
      <c r="P168" s="14">
        <v>90</v>
      </c>
      <c r="Q168" s="14">
        <v>0</v>
      </c>
      <c r="R168" s="14">
        <v>165</v>
      </c>
      <c r="S168" s="71">
        <v>255</v>
      </c>
      <c r="T168" s="72">
        <v>4.830449390284392</v>
      </c>
      <c r="U168" s="72">
        <v>345</v>
      </c>
      <c r="V168" s="72">
        <v>85.16955060971561</v>
      </c>
      <c r="W168" s="72">
        <v>75</v>
      </c>
      <c r="AC168" s="47" t="s">
        <v>572</v>
      </c>
    </row>
    <row r="169" spans="2:29" ht="15" customHeight="1">
      <c r="B169" s="66" t="s">
        <v>781</v>
      </c>
      <c r="C169" s="66">
        <v>1</v>
      </c>
      <c r="D169" s="67" t="s">
        <v>621</v>
      </c>
      <c r="E169" s="66">
        <v>98</v>
      </c>
      <c r="G169" s="68">
        <f t="shared" si="10"/>
        <v>41.779999999999994</v>
      </c>
      <c r="H169" s="69" t="s">
        <v>552</v>
      </c>
      <c r="N169" s="67" t="s">
        <v>454</v>
      </c>
      <c r="O169" s="73">
        <v>85</v>
      </c>
      <c r="P169" s="14">
        <v>270</v>
      </c>
      <c r="Q169" s="14">
        <v>0</v>
      </c>
      <c r="R169" s="14">
        <v>160</v>
      </c>
      <c r="S169" s="71">
        <v>70</v>
      </c>
      <c r="T169" s="72">
        <v>4.699856911810393</v>
      </c>
      <c r="U169" s="72">
        <v>160</v>
      </c>
      <c r="V169" s="72">
        <v>85.3001430881896</v>
      </c>
      <c r="W169" s="72">
        <v>250</v>
      </c>
      <c r="AC169" s="47" t="s">
        <v>419</v>
      </c>
    </row>
    <row r="170" spans="2:29" ht="15" customHeight="1">
      <c r="B170" s="66" t="s">
        <v>781</v>
      </c>
      <c r="C170" s="66">
        <v>1</v>
      </c>
      <c r="D170" s="67" t="s">
        <v>469</v>
      </c>
      <c r="E170" s="66">
        <v>106</v>
      </c>
      <c r="G170" s="68">
        <f t="shared" si="10"/>
        <v>41.86</v>
      </c>
      <c r="H170" s="69" t="s">
        <v>557</v>
      </c>
      <c r="J170" s="66">
        <v>1</v>
      </c>
      <c r="N170" s="67" t="s">
        <v>612</v>
      </c>
      <c r="O170" s="73">
        <v>30</v>
      </c>
      <c r="P170" s="14">
        <v>270</v>
      </c>
      <c r="Q170" s="14">
        <v>26</v>
      </c>
      <c r="R170" s="14">
        <v>180</v>
      </c>
      <c r="S170" s="71">
        <v>49.80962440910366</v>
      </c>
      <c r="T170" s="72">
        <v>52.91842747882219</v>
      </c>
      <c r="U170" s="72">
        <v>139.80962440910366</v>
      </c>
      <c r="V170" s="72">
        <v>37.08157252117781</v>
      </c>
      <c r="W170" s="72">
        <v>229.80962440910366</v>
      </c>
      <c r="AC170" s="47" t="s">
        <v>470</v>
      </c>
    </row>
    <row r="171" spans="2:29" ht="15" customHeight="1">
      <c r="B171" s="66" t="s">
        <v>781</v>
      </c>
      <c r="C171" s="66">
        <v>1</v>
      </c>
      <c r="D171" s="67" t="s">
        <v>469</v>
      </c>
      <c r="E171" s="66">
        <v>106</v>
      </c>
      <c r="G171" s="68">
        <f t="shared" si="10"/>
        <v>41.86</v>
      </c>
      <c r="H171" s="69" t="s">
        <v>420</v>
      </c>
      <c r="N171" s="67" t="s">
        <v>471</v>
      </c>
      <c r="O171" s="73">
        <v>25</v>
      </c>
      <c r="P171" s="14">
        <v>90</v>
      </c>
      <c r="Q171" s="14">
        <v>34</v>
      </c>
      <c r="R171" s="14">
        <v>0</v>
      </c>
      <c r="S171" s="71">
        <v>214.6572501825987</v>
      </c>
      <c r="T171" s="72">
        <v>50.64815187854911</v>
      </c>
      <c r="U171" s="72">
        <v>304.65725018259866</v>
      </c>
      <c r="V171" s="72">
        <v>39.35184812145089</v>
      </c>
      <c r="W171" s="72">
        <v>34.65725018259869</v>
      </c>
      <c r="AC171" s="47" t="s">
        <v>472</v>
      </c>
    </row>
    <row r="172" spans="2:29" ht="15" customHeight="1">
      <c r="B172" s="66" t="s">
        <v>781</v>
      </c>
      <c r="C172" s="66">
        <v>1</v>
      </c>
      <c r="D172" s="67" t="s">
        <v>473</v>
      </c>
      <c r="E172" s="66">
        <v>114</v>
      </c>
      <c r="G172" s="68">
        <f t="shared" si="10"/>
        <v>41.94</v>
      </c>
      <c r="H172" s="69" t="s">
        <v>557</v>
      </c>
      <c r="N172" s="67" t="s">
        <v>613</v>
      </c>
      <c r="O172" s="73">
        <v>55</v>
      </c>
      <c r="P172" s="14">
        <v>270</v>
      </c>
      <c r="Q172" s="14">
        <v>25</v>
      </c>
      <c r="R172" s="14">
        <v>180</v>
      </c>
      <c r="S172" s="71">
        <v>71.91751116596504</v>
      </c>
      <c r="T172" s="72">
        <v>33.64871806426629</v>
      </c>
      <c r="U172" s="72">
        <v>161.91751116596504</v>
      </c>
      <c r="V172" s="72">
        <v>56.35128193573371</v>
      </c>
      <c r="W172" s="72">
        <v>251.91751116596504</v>
      </c>
      <c r="AC172" s="47" t="s">
        <v>474</v>
      </c>
    </row>
    <row r="173" spans="7:29" ht="15" customHeight="1">
      <c r="G173" s="68"/>
      <c r="H173" s="69"/>
      <c r="O173" s="75"/>
      <c r="P173" s="76"/>
      <c r="Q173" s="76"/>
      <c r="R173" s="76"/>
      <c r="S173" s="79"/>
      <c r="T173" s="80"/>
      <c r="U173" s="80"/>
      <c r="V173" s="80"/>
      <c r="W173" s="80"/>
      <c r="AC173" s="47"/>
    </row>
    <row r="174" spans="2:29" ht="15" customHeight="1">
      <c r="B174" s="66" t="s">
        <v>781</v>
      </c>
      <c r="C174" s="66">
        <v>2</v>
      </c>
      <c r="D174" s="67" t="s">
        <v>639</v>
      </c>
      <c r="E174" s="66">
        <v>0</v>
      </c>
      <c r="F174" s="66">
        <v>26</v>
      </c>
      <c r="G174" s="68">
        <v>42.3</v>
      </c>
      <c r="H174" s="69" t="s">
        <v>584</v>
      </c>
      <c r="M174" s="66">
        <v>1.5</v>
      </c>
      <c r="O174" s="75"/>
      <c r="P174" s="76"/>
      <c r="Q174" s="76"/>
      <c r="R174" s="76"/>
      <c r="S174" s="71"/>
      <c r="T174" s="72"/>
      <c r="U174" s="72"/>
      <c r="V174" s="72"/>
      <c r="W174" s="72"/>
      <c r="AC174" s="47"/>
    </row>
    <row r="175" spans="2:29" ht="15" customHeight="1">
      <c r="B175" s="66" t="s">
        <v>781</v>
      </c>
      <c r="C175" s="66">
        <v>2</v>
      </c>
      <c r="D175" s="67" t="s">
        <v>611</v>
      </c>
      <c r="E175" s="66">
        <v>26</v>
      </c>
      <c r="F175" s="66">
        <v>37</v>
      </c>
      <c r="G175" s="68">
        <f>G$174+E175/100</f>
        <v>42.559999999999995</v>
      </c>
      <c r="H175" s="69" t="s">
        <v>584</v>
      </c>
      <c r="M175" s="66">
        <v>2</v>
      </c>
      <c r="O175" s="75"/>
      <c r="P175" s="76"/>
      <c r="Q175" s="76"/>
      <c r="R175" s="76"/>
      <c r="S175" s="71"/>
      <c r="T175" s="72"/>
      <c r="U175" s="72"/>
      <c r="V175" s="72"/>
      <c r="W175" s="72"/>
      <c r="AC175" s="47"/>
    </row>
    <row r="176" spans="2:29" ht="15" customHeight="1">
      <c r="B176" s="66" t="s">
        <v>781</v>
      </c>
      <c r="C176" s="66">
        <v>2</v>
      </c>
      <c r="D176" s="67" t="s">
        <v>605</v>
      </c>
      <c r="E176" s="66">
        <v>38</v>
      </c>
      <c r="F176" s="66">
        <v>49</v>
      </c>
      <c r="G176" s="68">
        <f aca="true" t="shared" si="11" ref="G176:G184">G$174+E176/100</f>
        <v>42.68</v>
      </c>
      <c r="H176" s="69" t="s">
        <v>584</v>
      </c>
      <c r="M176" s="66">
        <v>3.5</v>
      </c>
      <c r="O176" s="75"/>
      <c r="P176" s="76"/>
      <c r="Q176" s="76"/>
      <c r="R176" s="76"/>
      <c r="S176" s="71"/>
      <c r="T176" s="72"/>
      <c r="U176" s="72"/>
      <c r="V176" s="72"/>
      <c r="W176" s="72"/>
      <c r="AC176" s="47" t="s">
        <v>475</v>
      </c>
    </row>
    <row r="177" spans="2:29" ht="15" customHeight="1">
      <c r="B177" s="66" t="s">
        <v>781</v>
      </c>
      <c r="C177" s="66">
        <v>2</v>
      </c>
      <c r="D177" s="67" t="s">
        <v>624</v>
      </c>
      <c r="E177" s="66">
        <v>50</v>
      </c>
      <c r="F177" s="66">
        <v>66</v>
      </c>
      <c r="G177" s="68">
        <f t="shared" si="11"/>
        <v>42.8</v>
      </c>
      <c r="H177" s="69" t="s">
        <v>552</v>
      </c>
      <c r="M177" s="66">
        <v>0.5</v>
      </c>
      <c r="O177" s="75"/>
      <c r="P177" s="76"/>
      <c r="Q177" s="76"/>
      <c r="R177" s="76"/>
      <c r="S177" s="71"/>
      <c r="T177" s="72"/>
      <c r="U177" s="72"/>
      <c r="V177" s="72"/>
      <c r="W177" s="72"/>
      <c r="AC177" s="47"/>
    </row>
    <row r="178" spans="2:29" ht="15" customHeight="1">
      <c r="B178" s="66" t="s">
        <v>781</v>
      </c>
      <c r="C178" s="66">
        <v>2</v>
      </c>
      <c r="D178" s="67" t="s">
        <v>625</v>
      </c>
      <c r="E178" s="66">
        <v>66</v>
      </c>
      <c r="F178" s="66">
        <v>114</v>
      </c>
      <c r="G178" s="68">
        <f t="shared" si="11"/>
        <v>42.959999999999994</v>
      </c>
      <c r="H178" s="69" t="s">
        <v>552</v>
      </c>
      <c r="M178" s="66">
        <v>0</v>
      </c>
      <c r="O178" s="75"/>
      <c r="P178" s="76"/>
      <c r="Q178" s="76"/>
      <c r="R178" s="76"/>
      <c r="S178" s="71"/>
      <c r="T178" s="72"/>
      <c r="U178" s="72"/>
      <c r="V178" s="72"/>
      <c r="W178" s="72"/>
      <c r="AC178" s="47"/>
    </row>
    <row r="179" spans="2:29" ht="15" customHeight="1">
      <c r="B179" s="66" t="s">
        <v>781</v>
      </c>
      <c r="C179" s="66">
        <v>2</v>
      </c>
      <c r="D179" s="67" t="s">
        <v>610</v>
      </c>
      <c r="E179" s="66">
        <v>24</v>
      </c>
      <c r="G179" s="68">
        <f t="shared" si="11"/>
        <v>42.54</v>
      </c>
      <c r="H179" s="69" t="s">
        <v>557</v>
      </c>
      <c r="O179" s="73">
        <v>19</v>
      </c>
      <c r="P179" s="14">
        <v>90</v>
      </c>
      <c r="Q179" s="14">
        <v>2</v>
      </c>
      <c r="R179" s="14">
        <v>0</v>
      </c>
      <c r="S179" s="71">
        <v>264.20901811358067</v>
      </c>
      <c r="T179" s="72">
        <v>70.90957684578407</v>
      </c>
      <c r="U179" s="72">
        <v>354.20901811358067</v>
      </c>
      <c r="V179" s="72">
        <v>19.090423154215927</v>
      </c>
      <c r="W179" s="72">
        <v>84.20901811358067</v>
      </c>
      <c r="AC179" s="47" t="s">
        <v>476</v>
      </c>
    </row>
    <row r="180" spans="2:29" ht="15" customHeight="1">
      <c r="B180" s="66" t="s">
        <v>781</v>
      </c>
      <c r="C180" s="66">
        <v>2</v>
      </c>
      <c r="D180" s="67" t="s">
        <v>610</v>
      </c>
      <c r="E180" s="66">
        <v>24</v>
      </c>
      <c r="G180" s="68">
        <f t="shared" si="11"/>
        <v>42.54</v>
      </c>
      <c r="H180" s="69" t="s">
        <v>557</v>
      </c>
      <c r="O180" s="75">
        <v>10</v>
      </c>
      <c r="P180" s="76">
        <v>270</v>
      </c>
      <c r="Q180" s="76" t="s">
        <v>435</v>
      </c>
      <c r="R180" s="76" t="s">
        <v>435</v>
      </c>
      <c r="S180" s="71"/>
      <c r="T180" s="72"/>
      <c r="U180" s="72"/>
      <c r="V180" s="72"/>
      <c r="W180" s="72"/>
      <c r="AC180" s="47" t="s">
        <v>477</v>
      </c>
    </row>
    <row r="181" spans="2:29" ht="15" customHeight="1">
      <c r="B181" s="66" t="s">
        <v>781</v>
      </c>
      <c r="C181" s="66">
        <v>2</v>
      </c>
      <c r="D181" s="67" t="s">
        <v>605</v>
      </c>
      <c r="E181" s="66">
        <v>46</v>
      </c>
      <c r="G181" s="68">
        <f t="shared" si="11"/>
        <v>42.76</v>
      </c>
      <c r="H181" s="69" t="s">
        <v>557</v>
      </c>
      <c r="O181" s="73">
        <v>24</v>
      </c>
      <c r="P181" s="14">
        <v>270</v>
      </c>
      <c r="Q181" s="14">
        <v>5</v>
      </c>
      <c r="R181" s="14">
        <v>0</v>
      </c>
      <c r="S181" s="71">
        <v>101.1171330102498</v>
      </c>
      <c r="T181" s="72">
        <v>65.59415392943757</v>
      </c>
      <c r="U181" s="72">
        <v>191.1171330102498</v>
      </c>
      <c r="V181" s="72">
        <v>24.405846070562433</v>
      </c>
      <c r="W181" s="72">
        <v>281.1171330102498</v>
      </c>
      <c r="AC181" s="47" t="s">
        <v>478</v>
      </c>
    </row>
    <row r="182" spans="2:29" ht="15" customHeight="1">
      <c r="B182" s="66" t="s">
        <v>781</v>
      </c>
      <c r="C182" s="66">
        <v>2</v>
      </c>
      <c r="D182" s="67" t="s">
        <v>605</v>
      </c>
      <c r="E182" s="66">
        <v>47</v>
      </c>
      <c r="G182" s="68">
        <f t="shared" si="11"/>
        <v>42.769999999999996</v>
      </c>
      <c r="H182" s="69" t="s">
        <v>557</v>
      </c>
      <c r="O182" s="73">
        <v>23</v>
      </c>
      <c r="P182" s="14">
        <v>90</v>
      </c>
      <c r="Q182" s="14">
        <v>61</v>
      </c>
      <c r="R182" s="14">
        <v>180</v>
      </c>
      <c r="S182" s="71">
        <v>346.7596909970541</v>
      </c>
      <c r="T182" s="72">
        <v>28.35016383252476</v>
      </c>
      <c r="U182" s="72">
        <v>76.7596909970541</v>
      </c>
      <c r="V182" s="72">
        <v>61.64983616747524</v>
      </c>
      <c r="W182" s="72">
        <v>166.75969099705412</v>
      </c>
      <c r="AC182" s="47" t="s">
        <v>479</v>
      </c>
    </row>
    <row r="183" spans="2:29" ht="15" customHeight="1">
      <c r="B183" s="66" t="s">
        <v>781</v>
      </c>
      <c r="C183" s="66">
        <v>2</v>
      </c>
      <c r="D183" s="67" t="s">
        <v>612</v>
      </c>
      <c r="E183" s="66">
        <v>56</v>
      </c>
      <c r="G183" s="68">
        <f t="shared" si="11"/>
        <v>42.86</v>
      </c>
      <c r="H183" s="69" t="s">
        <v>557</v>
      </c>
      <c r="J183" s="66">
        <v>1</v>
      </c>
      <c r="O183" s="75">
        <v>32</v>
      </c>
      <c r="P183" s="76">
        <v>90</v>
      </c>
      <c r="Q183" s="76">
        <v>80</v>
      </c>
      <c r="R183" s="76">
        <v>180</v>
      </c>
      <c r="S183" s="71">
        <v>353.7124366958598</v>
      </c>
      <c r="T183" s="72">
        <v>9.941050985359317</v>
      </c>
      <c r="U183" s="72">
        <v>83.71243669585982</v>
      </c>
      <c r="V183" s="72">
        <v>80.05894901464069</v>
      </c>
      <c r="W183" s="72">
        <v>173.71243669585982</v>
      </c>
      <c r="AC183" s="47" t="s">
        <v>480</v>
      </c>
    </row>
    <row r="184" spans="2:29" ht="15" customHeight="1">
      <c r="B184" s="66" t="s">
        <v>781</v>
      </c>
      <c r="C184" s="66">
        <v>2</v>
      </c>
      <c r="D184" s="67" t="s">
        <v>612</v>
      </c>
      <c r="E184" s="66">
        <v>56</v>
      </c>
      <c r="G184" s="68">
        <f t="shared" si="11"/>
        <v>42.86</v>
      </c>
      <c r="H184" s="69" t="s">
        <v>557</v>
      </c>
      <c r="O184" s="75">
        <v>4</v>
      </c>
      <c r="P184" s="76">
        <v>90</v>
      </c>
      <c r="Q184" s="76">
        <v>3</v>
      </c>
      <c r="R184" s="76">
        <v>180</v>
      </c>
      <c r="S184" s="71">
        <v>306.85031711940064</v>
      </c>
      <c r="T184" s="72">
        <v>85.00583060689408</v>
      </c>
      <c r="U184" s="72">
        <v>36.850317119400614</v>
      </c>
      <c r="V184" s="72">
        <v>4.994169393105921</v>
      </c>
      <c r="W184" s="72">
        <v>126.85031711940064</v>
      </c>
      <c r="AC184" s="47" t="s">
        <v>480</v>
      </c>
    </row>
    <row r="185" spans="7:29" ht="15" customHeight="1">
      <c r="G185" s="68"/>
      <c r="H185" s="69"/>
      <c r="O185" s="75"/>
      <c r="P185" s="76"/>
      <c r="Q185" s="76"/>
      <c r="R185" s="76"/>
      <c r="S185" s="71"/>
      <c r="T185" s="72"/>
      <c r="U185" s="72"/>
      <c r="V185" s="72"/>
      <c r="W185" s="72"/>
      <c r="AC185" s="47"/>
    </row>
    <row r="186" spans="2:29" ht="15" customHeight="1">
      <c r="B186" s="66" t="s">
        <v>781</v>
      </c>
      <c r="C186" s="66">
        <v>3</v>
      </c>
      <c r="D186" s="67" t="s">
        <v>622</v>
      </c>
      <c r="E186" s="66">
        <v>0</v>
      </c>
      <c r="F186" s="66">
        <v>13</v>
      </c>
      <c r="G186" s="68">
        <v>43.44</v>
      </c>
      <c r="H186" s="69" t="s">
        <v>552</v>
      </c>
      <c r="M186" s="66">
        <v>0.5</v>
      </c>
      <c r="O186" s="75"/>
      <c r="P186" s="76"/>
      <c r="Q186" s="76"/>
      <c r="R186" s="76"/>
      <c r="S186" s="71"/>
      <c r="T186" s="72"/>
      <c r="U186" s="72"/>
      <c r="V186" s="72"/>
      <c r="W186" s="72"/>
      <c r="AC186" s="47"/>
    </row>
    <row r="187" spans="2:29" ht="15" customHeight="1">
      <c r="B187" s="66" t="s">
        <v>781</v>
      </c>
      <c r="C187" s="66">
        <v>3</v>
      </c>
      <c r="D187" s="67" t="s">
        <v>622</v>
      </c>
      <c r="E187" s="66">
        <v>13</v>
      </c>
      <c r="F187" s="66">
        <v>84</v>
      </c>
      <c r="G187" s="68">
        <f aca="true" t="shared" si="12" ref="G187:G192">G$186+E187/100</f>
        <v>43.57</v>
      </c>
      <c r="H187" s="69" t="s">
        <v>552</v>
      </c>
      <c r="M187" s="66">
        <v>0</v>
      </c>
      <c r="O187" s="75"/>
      <c r="P187" s="76"/>
      <c r="Q187" s="76"/>
      <c r="R187" s="76"/>
      <c r="S187" s="71"/>
      <c r="T187" s="72"/>
      <c r="U187" s="72"/>
      <c r="V187" s="72"/>
      <c r="W187" s="72"/>
      <c r="AC187" s="47"/>
    </row>
    <row r="188" spans="2:29" ht="15" customHeight="1">
      <c r="B188" s="66" t="s">
        <v>781</v>
      </c>
      <c r="C188" s="66">
        <v>3</v>
      </c>
      <c r="D188" s="67" t="s">
        <v>628</v>
      </c>
      <c r="E188" s="66">
        <v>84</v>
      </c>
      <c r="F188" s="66">
        <v>110</v>
      </c>
      <c r="G188" s="68">
        <f t="shared" si="12"/>
        <v>44.28</v>
      </c>
      <c r="H188" s="69" t="s">
        <v>552</v>
      </c>
      <c r="M188" s="66">
        <v>0.5</v>
      </c>
      <c r="O188" s="75"/>
      <c r="P188" s="76"/>
      <c r="Q188" s="76"/>
      <c r="R188" s="76"/>
      <c r="S188" s="79"/>
      <c r="T188" s="80"/>
      <c r="U188" s="80"/>
      <c r="V188" s="80"/>
      <c r="W188" s="80"/>
      <c r="AC188" s="47"/>
    </row>
    <row r="189" spans="2:29" ht="15" customHeight="1">
      <c r="B189" s="66" t="s">
        <v>781</v>
      </c>
      <c r="C189" s="66">
        <v>3</v>
      </c>
      <c r="D189" s="67" t="s">
        <v>610</v>
      </c>
      <c r="E189" s="66">
        <v>110</v>
      </c>
      <c r="F189" s="66">
        <v>136</v>
      </c>
      <c r="G189" s="68">
        <f t="shared" si="12"/>
        <v>44.54</v>
      </c>
      <c r="H189" s="69" t="s">
        <v>552</v>
      </c>
      <c r="M189" s="66">
        <v>0</v>
      </c>
      <c r="O189" s="75"/>
      <c r="P189" s="76"/>
      <c r="Q189" s="76"/>
      <c r="R189" s="76"/>
      <c r="S189" s="77"/>
      <c r="T189" s="78"/>
      <c r="U189" s="78"/>
      <c r="V189" s="78"/>
      <c r="W189" s="78"/>
      <c r="AC189" s="47"/>
    </row>
    <row r="190" spans="2:29" ht="15" customHeight="1">
      <c r="B190" s="66" t="s">
        <v>781</v>
      </c>
      <c r="C190" s="66">
        <v>3</v>
      </c>
      <c r="D190" s="67" t="s">
        <v>622</v>
      </c>
      <c r="E190" s="66">
        <v>6</v>
      </c>
      <c r="G190" s="68">
        <f t="shared" si="12"/>
        <v>43.5</v>
      </c>
      <c r="H190" s="69" t="s">
        <v>552</v>
      </c>
      <c r="O190" s="75">
        <v>56</v>
      </c>
      <c r="P190" s="76">
        <v>270</v>
      </c>
      <c r="Q190" s="76">
        <v>0</v>
      </c>
      <c r="R190" s="76">
        <v>100</v>
      </c>
      <c r="S190" s="77">
        <v>10</v>
      </c>
      <c r="T190" s="78">
        <v>6.680454526365501</v>
      </c>
      <c r="U190" s="78">
        <v>100</v>
      </c>
      <c r="V190" s="78">
        <v>83.3195454736345</v>
      </c>
      <c r="W190" s="78">
        <v>190</v>
      </c>
      <c r="AC190" s="47" t="s">
        <v>481</v>
      </c>
    </row>
    <row r="191" spans="2:29" ht="15" customHeight="1">
      <c r="B191" s="66" t="s">
        <v>781</v>
      </c>
      <c r="C191" s="66">
        <v>3</v>
      </c>
      <c r="D191" s="67" t="s">
        <v>609</v>
      </c>
      <c r="E191" s="66">
        <v>93</v>
      </c>
      <c r="G191" s="68">
        <f t="shared" si="12"/>
        <v>44.37</v>
      </c>
      <c r="H191" s="69"/>
      <c r="J191" s="66">
        <v>1</v>
      </c>
      <c r="O191" s="75">
        <v>62</v>
      </c>
      <c r="P191" s="76">
        <v>90</v>
      </c>
      <c r="Q191" s="76">
        <v>0</v>
      </c>
      <c r="R191" s="76">
        <v>134</v>
      </c>
      <c r="S191" s="79">
        <v>224</v>
      </c>
      <c r="T191" s="80">
        <v>20.272032102428327</v>
      </c>
      <c r="U191" s="80">
        <v>314</v>
      </c>
      <c r="V191" s="80">
        <v>69.72796789757167</v>
      </c>
      <c r="W191" s="80">
        <v>44</v>
      </c>
      <c r="AC191" s="47" t="s">
        <v>482</v>
      </c>
    </row>
    <row r="192" spans="2:29" ht="15" customHeight="1">
      <c r="B192" s="66" t="s">
        <v>781</v>
      </c>
      <c r="C192" s="66">
        <v>3</v>
      </c>
      <c r="D192" s="67" t="s">
        <v>610</v>
      </c>
      <c r="E192" s="66">
        <v>105</v>
      </c>
      <c r="G192" s="68">
        <f t="shared" si="12"/>
        <v>44.489999999999995</v>
      </c>
      <c r="H192" s="69" t="s">
        <v>552</v>
      </c>
      <c r="N192" s="67" t="s">
        <v>483</v>
      </c>
      <c r="O192" s="75">
        <v>53</v>
      </c>
      <c r="P192" s="76">
        <v>270</v>
      </c>
      <c r="Q192" s="76">
        <v>13</v>
      </c>
      <c r="R192" s="76">
        <v>180</v>
      </c>
      <c r="S192" s="77">
        <v>80.13093318170229</v>
      </c>
      <c r="T192" s="78">
        <v>36.59030218882857</v>
      </c>
      <c r="U192" s="78">
        <v>170.1309331817023</v>
      </c>
      <c r="V192" s="78">
        <v>53.40969781117143</v>
      </c>
      <c r="W192" s="78">
        <v>260.1309331817023</v>
      </c>
      <c r="AC192" s="47" t="s">
        <v>572</v>
      </c>
    </row>
    <row r="193" spans="7:29" ht="15" customHeight="1">
      <c r="G193" s="68"/>
      <c r="H193" s="69"/>
      <c r="O193" s="75"/>
      <c r="P193" s="76"/>
      <c r="Q193" s="76"/>
      <c r="R193" s="76"/>
      <c r="S193" s="71"/>
      <c r="T193" s="72"/>
      <c r="U193" s="72"/>
      <c r="V193" s="72"/>
      <c r="W193" s="72"/>
      <c r="AC193" s="47"/>
    </row>
    <row r="194" spans="2:29" ht="15" customHeight="1">
      <c r="B194" s="66" t="s">
        <v>781</v>
      </c>
      <c r="C194" s="66">
        <v>4</v>
      </c>
      <c r="D194" s="67" t="s">
        <v>641</v>
      </c>
      <c r="E194" s="66">
        <v>0</v>
      </c>
      <c r="F194" s="66">
        <v>25</v>
      </c>
      <c r="G194" s="68">
        <v>44.79</v>
      </c>
      <c r="H194" s="69" t="s">
        <v>552</v>
      </c>
      <c r="M194" s="66">
        <v>0</v>
      </c>
      <c r="O194" s="75"/>
      <c r="P194" s="76"/>
      <c r="Q194" s="76"/>
      <c r="R194" s="76"/>
      <c r="S194" s="79"/>
      <c r="T194" s="80"/>
      <c r="U194" s="80"/>
      <c r="V194" s="80"/>
      <c r="W194" s="80"/>
      <c r="AC194" s="47"/>
    </row>
    <row r="195" spans="7:29" ht="15" customHeight="1">
      <c r="G195" s="68"/>
      <c r="H195" s="69"/>
      <c r="O195" s="75"/>
      <c r="P195" s="76"/>
      <c r="Q195" s="76"/>
      <c r="R195" s="76"/>
      <c r="S195" s="71"/>
      <c r="T195" s="72"/>
      <c r="U195" s="72"/>
      <c r="V195" s="72"/>
      <c r="W195" s="72"/>
      <c r="AC195" s="47"/>
    </row>
    <row r="196" spans="2:29" ht="15" customHeight="1">
      <c r="B196" s="66" t="s">
        <v>783</v>
      </c>
      <c r="C196" s="66">
        <v>1</v>
      </c>
      <c r="D196" s="67" t="s">
        <v>622</v>
      </c>
      <c r="E196" s="66">
        <v>0</v>
      </c>
      <c r="F196" s="66">
        <v>5</v>
      </c>
      <c r="G196" s="68">
        <v>45.6</v>
      </c>
      <c r="H196" s="69" t="s">
        <v>552</v>
      </c>
      <c r="M196" s="66">
        <v>0</v>
      </c>
      <c r="O196" s="75"/>
      <c r="P196" s="76"/>
      <c r="Q196" s="76"/>
      <c r="R196" s="76"/>
      <c r="S196" s="71"/>
      <c r="T196" s="72"/>
      <c r="U196" s="72"/>
      <c r="V196" s="72"/>
      <c r="W196" s="72"/>
      <c r="AC196" s="47"/>
    </row>
    <row r="197" spans="2:29" ht="15" customHeight="1">
      <c r="B197" s="66" t="s">
        <v>783</v>
      </c>
      <c r="C197" s="66">
        <v>1</v>
      </c>
      <c r="D197" s="67" t="s">
        <v>609</v>
      </c>
      <c r="E197" s="66">
        <v>5.5</v>
      </c>
      <c r="F197" s="66">
        <v>15</v>
      </c>
      <c r="G197" s="68">
        <f>G$196+E197/100</f>
        <v>45.655</v>
      </c>
      <c r="H197" s="69" t="s">
        <v>584</v>
      </c>
      <c r="M197" s="66">
        <v>2</v>
      </c>
      <c r="O197" s="75"/>
      <c r="P197" s="76"/>
      <c r="Q197" s="76"/>
      <c r="R197" s="76"/>
      <c r="S197" s="71"/>
      <c r="T197" s="72"/>
      <c r="U197" s="72"/>
      <c r="V197" s="72"/>
      <c r="W197" s="72"/>
      <c r="AC197" s="47"/>
    </row>
    <row r="198" spans="2:29" ht="15" customHeight="1">
      <c r="B198" s="66" t="s">
        <v>783</v>
      </c>
      <c r="C198" s="66">
        <v>1</v>
      </c>
      <c r="D198" s="67" t="s">
        <v>689</v>
      </c>
      <c r="E198" s="66">
        <v>16</v>
      </c>
      <c r="F198" s="66">
        <v>36</v>
      </c>
      <c r="G198" s="68">
        <f aca="true" t="shared" si="13" ref="G198:G206">G$196+E198/100</f>
        <v>45.76</v>
      </c>
      <c r="H198" s="69" t="s">
        <v>557</v>
      </c>
      <c r="M198" s="66">
        <v>1</v>
      </c>
      <c r="O198" s="75"/>
      <c r="P198" s="76"/>
      <c r="Q198" s="76"/>
      <c r="R198" s="76"/>
      <c r="S198" s="79"/>
      <c r="T198" s="80"/>
      <c r="U198" s="80"/>
      <c r="V198" s="80"/>
      <c r="W198" s="80"/>
      <c r="AC198" s="47"/>
    </row>
    <row r="199" spans="2:29" ht="15" customHeight="1">
      <c r="B199" s="66" t="s">
        <v>783</v>
      </c>
      <c r="C199" s="66">
        <v>1</v>
      </c>
      <c r="D199" s="67" t="s">
        <v>613</v>
      </c>
      <c r="E199" s="66">
        <v>36</v>
      </c>
      <c r="F199" s="66">
        <v>43</v>
      </c>
      <c r="G199" s="68">
        <f t="shared" si="13"/>
        <v>45.96</v>
      </c>
      <c r="H199" s="69" t="s">
        <v>557</v>
      </c>
      <c r="M199" s="66">
        <v>1.5</v>
      </c>
      <c r="O199" s="75"/>
      <c r="P199" s="76"/>
      <c r="Q199" s="76"/>
      <c r="R199" s="76"/>
      <c r="S199" s="71"/>
      <c r="T199" s="72"/>
      <c r="U199" s="72"/>
      <c r="V199" s="72"/>
      <c r="W199" s="72"/>
      <c r="AC199" s="47"/>
    </row>
    <row r="200" spans="2:29" ht="15" customHeight="1">
      <c r="B200" s="66" t="s">
        <v>783</v>
      </c>
      <c r="C200" s="66">
        <v>1</v>
      </c>
      <c r="D200" s="67" t="s">
        <v>632</v>
      </c>
      <c r="E200" s="66">
        <v>44</v>
      </c>
      <c r="F200" s="66">
        <v>56</v>
      </c>
      <c r="G200" s="68">
        <f t="shared" si="13"/>
        <v>46.04</v>
      </c>
      <c r="H200" s="69" t="s">
        <v>552</v>
      </c>
      <c r="M200" s="66">
        <v>0</v>
      </c>
      <c r="O200" s="73"/>
      <c r="P200" s="14"/>
      <c r="Q200" s="14"/>
      <c r="R200" s="14"/>
      <c r="S200" s="71"/>
      <c r="T200" s="72"/>
      <c r="U200" s="72"/>
      <c r="V200" s="72"/>
      <c r="W200" s="72"/>
      <c r="AC200" s="47"/>
    </row>
    <row r="201" spans="2:29" ht="15" customHeight="1">
      <c r="B201" s="66" t="s">
        <v>783</v>
      </c>
      <c r="C201" s="66">
        <v>1</v>
      </c>
      <c r="D201" s="67" t="s">
        <v>632</v>
      </c>
      <c r="E201" s="66">
        <v>56</v>
      </c>
      <c r="F201" s="66">
        <v>66</v>
      </c>
      <c r="G201" s="68">
        <f t="shared" si="13"/>
        <v>46.160000000000004</v>
      </c>
      <c r="H201" s="69" t="s">
        <v>552</v>
      </c>
      <c r="M201" s="66">
        <v>0.5</v>
      </c>
      <c r="O201" s="75"/>
      <c r="P201" s="76"/>
      <c r="Q201" s="76"/>
      <c r="R201" s="76"/>
      <c r="S201" s="71"/>
      <c r="T201" s="72"/>
      <c r="U201" s="72"/>
      <c r="V201" s="72"/>
      <c r="W201" s="72"/>
      <c r="AC201" s="47"/>
    </row>
    <row r="202" spans="2:29" ht="15" customHeight="1">
      <c r="B202" s="66" t="s">
        <v>783</v>
      </c>
      <c r="C202" s="66">
        <v>1</v>
      </c>
      <c r="D202" s="67" t="s">
        <v>632</v>
      </c>
      <c r="E202" s="66">
        <v>66</v>
      </c>
      <c r="F202" s="66">
        <v>97</v>
      </c>
      <c r="G202" s="68">
        <f t="shared" si="13"/>
        <v>46.26</v>
      </c>
      <c r="H202" s="69" t="s">
        <v>552</v>
      </c>
      <c r="M202" s="66">
        <v>0</v>
      </c>
      <c r="O202" s="75"/>
      <c r="P202" s="76"/>
      <c r="Q202" s="76"/>
      <c r="R202" s="76"/>
      <c r="S202" s="71"/>
      <c r="T202" s="72"/>
      <c r="U202" s="72"/>
      <c r="V202" s="72"/>
      <c r="W202" s="72"/>
      <c r="AC202" s="47"/>
    </row>
    <row r="203" spans="2:29" ht="15" customHeight="1">
      <c r="B203" s="66" t="s">
        <v>783</v>
      </c>
      <c r="C203" s="66">
        <v>1</v>
      </c>
      <c r="D203" s="67" t="s">
        <v>609</v>
      </c>
      <c r="E203" s="66">
        <v>10</v>
      </c>
      <c r="G203" s="68">
        <f t="shared" si="13"/>
        <v>45.7</v>
      </c>
      <c r="H203" s="69" t="s">
        <v>584</v>
      </c>
      <c r="N203" s="67" t="s">
        <v>484</v>
      </c>
      <c r="O203" s="73">
        <v>33</v>
      </c>
      <c r="P203" s="14">
        <v>90</v>
      </c>
      <c r="Q203" s="14">
        <v>4</v>
      </c>
      <c r="R203" s="14">
        <v>180</v>
      </c>
      <c r="S203" s="71">
        <v>276.1458066627334</v>
      </c>
      <c r="T203" s="72">
        <v>56.8489756187018</v>
      </c>
      <c r="U203" s="72">
        <v>6.145806662733392</v>
      </c>
      <c r="V203" s="72">
        <v>33.1510243812982</v>
      </c>
      <c r="W203" s="72">
        <v>96.14580666273338</v>
      </c>
      <c r="AC203" s="47" t="s">
        <v>460</v>
      </c>
    </row>
    <row r="204" spans="2:29" ht="15" customHeight="1">
      <c r="B204" s="66" t="s">
        <v>783</v>
      </c>
      <c r="C204" s="66">
        <v>1</v>
      </c>
      <c r="D204" s="67" t="s">
        <v>609</v>
      </c>
      <c r="E204" s="66">
        <v>10</v>
      </c>
      <c r="G204" s="68">
        <f t="shared" si="13"/>
        <v>45.7</v>
      </c>
      <c r="H204" s="69" t="s">
        <v>584</v>
      </c>
      <c r="N204" s="67" t="s">
        <v>485</v>
      </c>
      <c r="O204" s="73">
        <v>62</v>
      </c>
      <c r="P204" s="14">
        <v>270</v>
      </c>
      <c r="Q204" s="14">
        <v>5</v>
      </c>
      <c r="R204" s="14">
        <v>180</v>
      </c>
      <c r="S204" s="71">
        <v>87.33660362297297</v>
      </c>
      <c r="T204" s="72">
        <v>27.974338125484625</v>
      </c>
      <c r="U204" s="72">
        <v>177.33660362297297</v>
      </c>
      <c r="V204" s="72">
        <v>62.02566187451538</v>
      </c>
      <c r="W204" s="72">
        <v>267.336603622973</v>
      </c>
      <c r="AC204" s="47" t="s">
        <v>460</v>
      </c>
    </row>
    <row r="205" spans="2:29" ht="15" customHeight="1">
      <c r="B205" s="66" t="s">
        <v>783</v>
      </c>
      <c r="C205" s="66">
        <v>1</v>
      </c>
      <c r="D205" s="67" t="s">
        <v>609</v>
      </c>
      <c r="E205" s="66">
        <v>10</v>
      </c>
      <c r="G205" s="68">
        <f t="shared" si="13"/>
        <v>45.7</v>
      </c>
      <c r="H205" s="69" t="s">
        <v>557</v>
      </c>
      <c r="N205" s="67" t="s">
        <v>609</v>
      </c>
      <c r="O205" s="73">
        <v>64</v>
      </c>
      <c r="P205" s="14">
        <v>270</v>
      </c>
      <c r="Q205" s="14">
        <v>0</v>
      </c>
      <c r="R205" s="14">
        <v>230</v>
      </c>
      <c r="S205" s="71">
        <v>140</v>
      </c>
      <c r="T205" s="72">
        <v>17.40664964920651</v>
      </c>
      <c r="U205" s="72">
        <v>230</v>
      </c>
      <c r="V205" s="72">
        <v>72.59335035079349</v>
      </c>
      <c r="W205" s="72">
        <v>320</v>
      </c>
      <c r="AC205" s="47" t="s">
        <v>446</v>
      </c>
    </row>
    <row r="206" spans="2:29" ht="15" customHeight="1">
      <c r="B206" s="66" t="s">
        <v>783</v>
      </c>
      <c r="C206" s="66">
        <v>1</v>
      </c>
      <c r="D206" s="67" t="s">
        <v>632</v>
      </c>
      <c r="E206" s="66">
        <v>60</v>
      </c>
      <c r="G206" s="68">
        <f t="shared" si="13"/>
        <v>46.2</v>
      </c>
      <c r="H206" s="69" t="s">
        <v>552</v>
      </c>
      <c r="J206" s="66">
        <v>1</v>
      </c>
      <c r="O206" s="75">
        <v>50</v>
      </c>
      <c r="P206" s="76">
        <v>270</v>
      </c>
      <c r="Q206" s="76">
        <v>30</v>
      </c>
      <c r="R206" s="76">
        <v>180</v>
      </c>
      <c r="S206" s="71">
        <v>64.15192788812084</v>
      </c>
      <c r="T206" s="72">
        <v>37.05829541482056</v>
      </c>
      <c r="U206" s="72">
        <v>154.15192788812084</v>
      </c>
      <c r="V206" s="72">
        <v>52.94170458517944</v>
      </c>
      <c r="W206" s="72">
        <v>244.15192788812084</v>
      </c>
      <c r="AC206" s="47" t="s">
        <v>481</v>
      </c>
    </row>
    <row r="207" spans="7:29" ht="15" customHeight="1">
      <c r="G207" s="68"/>
      <c r="H207" s="69"/>
      <c r="O207" s="75"/>
      <c r="P207" s="76"/>
      <c r="Q207" s="76"/>
      <c r="R207" s="76"/>
      <c r="S207" s="71"/>
      <c r="T207" s="72"/>
      <c r="U207" s="72"/>
      <c r="V207" s="72"/>
      <c r="W207" s="72"/>
      <c r="AC207" s="47"/>
    </row>
    <row r="208" spans="2:29" ht="15" customHeight="1">
      <c r="B208" s="66" t="s">
        <v>783</v>
      </c>
      <c r="C208" s="66">
        <v>2</v>
      </c>
      <c r="D208" s="67" t="s">
        <v>622</v>
      </c>
      <c r="E208" s="66">
        <v>0</v>
      </c>
      <c r="F208" s="66">
        <v>41</v>
      </c>
      <c r="G208" s="68">
        <v>46.58</v>
      </c>
      <c r="H208" s="69"/>
      <c r="M208" s="66">
        <v>0</v>
      </c>
      <c r="O208" s="75"/>
      <c r="P208" s="76"/>
      <c r="Q208" s="76"/>
      <c r="R208" s="76"/>
      <c r="S208" s="71"/>
      <c r="T208" s="72"/>
      <c r="U208" s="72"/>
      <c r="V208" s="72"/>
      <c r="W208" s="72"/>
      <c r="AC208" s="47"/>
    </row>
    <row r="209" spans="2:29" ht="15" customHeight="1">
      <c r="B209" s="66" t="s">
        <v>783</v>
      </c>
      <c r="C209" s="66">
        <v>2</v>
      </c>
      <c r="D209" s="67" t="s">
        <v>740</v>
      </c>
      <c r="E209" s="66">
        <v>41</v>
      </c>
      <c r="F209" s="66">
        <v>144</v>
      </c>
      <c r="G209" s="68">
        <f>G$208+E209/100</f>
        <v>46.989999999999995</v>
      </c>
      <c r="H209" s="69" t="s">
        <v>552</v>
      </c>
      <c r="J209" s="66">
        <v>1</v>
      </c>
      <c r="M209" s="66">
        <v>0.5</v>
      </c>
      <c r="O209" s="75"/>
      <c r="P209" s="76"/>
      <c r="Q209" s="76"/>
      <c r="R209" s="76"/>
      <c r="S209" s="71"/>
      <c r="T209" s="72"/>
      <c r="U209" s="72"/>
      <c r="V209" s="72"/>
      <c r="W209" s="72"/>
      <c r="AC209" s="47"/>
    </row>
    <row r="210" spans="2:29" ht="15" customHeight="1">
      <c r="B210" s="66" t="s">
        <v>783</v>
      </c>
      <c r="C210" s="66">
        <v>2</v>
      </c>
      <c r="D210" s="67" t="s">
        <v>610</v>
      </c>
      <c r="E210" s="66">
        <v>72</v>
      </c>
      <c r="G210" s="68">
        <f>G$208+E210/100</f>
        <v>47.3</v>
      </c>
      <c r="H210" s="69"/>
      <c r="J210" s="66">
        <v>1</v>
      </c>
      <c r="O210" s="75">
        <v>19</v>
      </c>
      <c r="P210" s="76">
        <v>90</v>
      </c>
      <c r="Q210" s="76">
        <v>14</v>
      </c>
      <c r="R210" s="76">
        <v>180</v>
      </c>
      <c r="S210" s="79">
        <v>305.90833863293096</v>
      </c>
      <c r="T210" s="80">
        <v>66.96874491457237</v>
      </c>
      <c r="U210" s="80">
        <v>35.90833863293099</v>
      </c>
      <c r="V210" s="80">
        <v>23.03125508542763</v>
      </c>
      <c r="W210" s="80">
        <v>125.90833863293096</v>
      </c>
      <c r="AC210" s="47" t="s">
        <v>481</v>
      </c>
    </row>
    <row r="211" spans="2:29" ht="15" customHeight="1">
      <c r="B211" s="66" t="s">
        <v>783</v>
      </c>
      <c r="C211" s="66">
        <v>2</v>
      </c>
      <c r="D211" s="67" t="s">
        <v>611</v>
      </c>
      <c r="E211" s="66">
        <v>81</v>
      </c>
      <c r="G211" s="68">
        <f>G$208+E211/100</f>
        <v>47.39</v>
      </c>
      <c r="H211" s="69"/>
      <c r="J211" s="66">
        <v>1</v>
      </c>
      <c r="O211" s="75">
        <v>85</v>
      </c>
      <c r="P211" s="76">
        <v>270</v>
      </c>
      <c r="Q211" s="76">
        <v>28</v>
      </c>
      <c r="R211" s="76">
        <v>180</v>
      </c>
      <c r="S211" s="71">
        <v>87.33660362297297</v>
      </c>
      <c r="T211" s="72">
        <v>4.994626161969875</v>
      </c>
      <c r="U211" s="72">
        <v>177.33660362297297</v>
      </c>
      <c r="V211" s="72">
        <v>85.00537383803012</v>
      </c>
      <c r="W211" s="72">
        <v>267.336603622973</v>
      </c>
      <c r="AC211" s="47" t="s">
        <v>482</v>
      </c>
    </row>
    <row r="212" spans="2:29" ht="15" customHeight="1">
      <c r="B212" s="66" t="s">
        <v>783</v>
      </c>
      <c r="C212" s="66">
        <v>2</v>
      </c>
      <c r="D212" s="67" t="s">
        <v>605</v>
      </c>
      <c r="E212" s="66">
        <v>93</v>
      </c>
      <c r="G212" s="68">
        <f>G$208+E212/100</f>
        <v>47.51</v>
      </c>
      <c r="H212" s="69"/>
      <c r="J212" s="66">
        <v>1</v>
      </c>
      <c r="O212" s="75">
        <v>8</v>
      </c>
      <c r="P212" s="76">
        <v>90</v>
      </c>
      <c r="Q212" s="76">
        <v>28</v>
      </c>
      <c r="R212" s="76">
        <v>0</v>
      </c>
      <c r="S212" s="71">
        <v>194.80575565462055</v>
      </c>
      <c r="T212" s="72">
        <v>61.19054014236147</v>
      </c>
      <c r="U212" s="72">
        <v>284.80575565462055</v>
      </c>
      <c r="V212" s="72">
        <v>28.80945985763853</v>
      </c>
      <c r="W212" s="72">
        <v>14.805755654620555</v>
      </c>
      <c r="AC212" s="47" t="s">
        <v>481</v>
      </c>
    </row>
    <row r="213" spans="7:29" ht="15" customHeight="1">
      <c r="G213" s="68"/>
      <c r="H213" s="69"/>
      <c r="O213" s="75"/>
      <c r="P213" s="76"/>
      <c r="Q213" s="76"/>
      <c r="R213" s="76"/>
      <c r="S213" s="77"/>
      <c r="T213" s="78"/>
      <c r="U213" s="78"/>
      <c r="V213" s="78"/>
      <c r="W213" s="78"/>
      <c r="AC213" s="47"/>
    </row>
    <row r="214" spans="2:29" ht="15" customHeight="1">
      <c r="B214" s="66" t="s">
        <v>783</v>
      </c>
      <c r="C214" s="66">
        <v>3</v>
      </c>
      <c r="D214" s="67" t="s">
        <v>622</v>
      </c>
      <c r="E214" s="66">
        <v>0</v>
      </c>
      <c r="F214" s="66">
        <v>5</v>
      </c>
      <c r="G214" s="68">
        <v>48.03</v>
      </c>
      <c r="H214" s="69" t="s">
        <v>552</v>
      </c>
      <c r="M214" s="66">
        <v>0</v>
      </c>
      <c r="O214" s="75"/>
      <c r="P214" s="76"/>
      <c r="Q214" s="76"/>
      <c r="R214" s="76"/>
      <c r="S214" s="71"/>
      <c r="T214" s="72"/>
      <c r="U214" s="72"/>
      <c r="V214" s="72"/>
      <c r="W214" s="72"/>
      <c r="AC214" s="47"/>
    </row>
    <row r="215" spans="2:29" ht="15" customHeight="1">
      <c r="B215" s="66" t="s">
        <v>783</v>
      </c>
      <c r="C215" s="66">
        <v>3</v>
      </c>
      <c r="D215" s="67" t="s">
        <v>628</v>
      </c>
      <c r="E215" s="66">
        <v>6</v>
      </c>
      <c r="F215" s="66">
        <v>20</v>
      </c>
      <c r="G215" s="68">
        <f aca="true" t="shared" si="14" ref="G215:G220">G$214+E215/100</f>
        <v>48.09</v>
      </c>
      <c r="H215" s="69" t="s">
        <v>557</v>
      </c>
      <c r="M215" s="66">
        <v>3</v>
      </c>
      <c r="O215" s="75"/>
      <c r="P215" s="76"/>
      <c r="Q215" s="76"/>
      <c r="R215" s="76"/>
      <c r="S215" s="71"/>
      <c r="T215" s="72"/>
      <c r="U215" s="72"/>
      <c r="V215" s="72"/>
      <c r="W215" s="72"/>
      <c r="AC215" s="47" t="s">
        <v>486</v>
      </c>
    </row>
    <row r="216" spans="2:29" ht="15" customHeight="1">
      <c r="B216" s="66" t="s">
        <v>783</v>
      </c>
      <c r="C216" s="66">
        <v>3</v>
      </c>
      <c r="D216" s="67" t="s">
        <v>744</v>
      </c>
      <c r="E216" s="66">
        <v>21</v>
      </c>
      <c r="F216" s="66">
        <v>110</v>
      </c>
      <c r="G216" s="68">
        <f t="shared" si="14"/>
        <v>48.24</v>
      </c>
      <c r="H216" s="69" t="s">
        <v>557</v>
      </c>
      <c r="M216" s="66">
        <v>1.5</v>
      </c>
      <c r="O216" s="75"/>
      <c r="P216" s="76"/>
      <c r="Q216" s="76"/>
      <c r="R216" s="76"/>
      <c r="S216" s="71"/>
      <c r="T216" s="72"/>
      <c r="U216" s="72"/>
      <c r="V216" s="72"/>
      <c r="W216" s="72"/>
      <c r="AC216" s="47"/>
    </row>
    <row r="217" spans="2:29" ht="15" customHeight="1">
      <c r="B217" s="66" t="s">
        <v>783</v>
      </c>
      <c r="C217" s="66">
        <v>3</v>
      </c>
      <c r="D217" s="67" t="s">
        <v>614</v>
      </c>
      <c r="E217" s="66">
        <v>62</v>
      </c>
      <c r="G217" s="68">
        <f t="shared" si="14"/>
        <v>48.65</v>
      </c>
      <c r="H217" s="69" t="s">
        <v>557</v>
      </c>
      <c r="N217" s="67" t="s">
        <v>610</v>
      </c>
      <c r="O217" s="73">
        <v>27</v>
      </c>
      <c r="P217" s="14">
        <v>270</v>
      </c>
      <c r="Q217" s="14">
        <v>22</v>
      </c>
      <c r="R217" s="14">
        <v>180</v>
      </c>
      <c r="S217" s="79">
        <v>51.58747880636548</v>
      </c>
      <c r="T217" s="80">
        <v>56.96518738989739</v>
      </c>
      <c r="U217" s="80">
        <v>141.58747880636548</v>
      </c>
      <c r="V217" s="80">
        <v>33.03481261010261</v>
      </c>
      <c r="W217" s="80">
        <v>231.58747880636548</v>
      </c>
      <c r="AC217" s="47" t="s">
        <v>487</v>
      </c>
    </row>
    <row r="218" spans="2:29" ht="15" customHeight="1">
      <c r="B218" s="66" t="s">
        <v>783</v>
      </c>
      <c r="C218" s="66">
        <v>3</v>
      </c>
      <c r="D218" s="67" t="s">
        <v>667</v>
      </c>
      <c r="E218" s="66">
        <v>102</v>
      </c>
      <c r="G218" s="68">
        <f t="shared" si="14"/>
        <v>49.050000000000004</v>
      </c>
      <c r="H218" s="69" t="s">
        <v>584</v>
      </c>
      <c r="N218" s="67" t="s">
        <v>488</v>
      </c>
      <c r="O218" s="73">
        <v>24</v>
      </c>
      <c r="P218" s="14">
        <v>90</v>
      </c>
      <c r="Q218" s="14">
        <v>11</v>
      </c>
      <c r="R218" s="14">
        <v>180</v>
      </c>
      <c r="S218" s="79">
        <v>293.5853753077569</v>
      </c>
      <c r="T218" s="80">
        <v>64.0890105580699</v>
      </c>
      <c r="U218" s="80">
        <v>23.585375307756905</v>
      </c>
      <c r="V218" s="80">
        <v>25.9109894419301</v>
      </c>
      <c r="W218" s="80">
        <v>113.58537530775692</v>
      </c>
      <c r="AC218" s="47" t="s">
        <v>460</v>
      </c>
    </row>
    <row r="219" spans="2:29" ht="15" customHeight="1">
      <c r="B219" s="66" t="s">
        <v>783</v>
      </c>
      <c r="C219" s="66">
        <v>3</v>
      </c>
      <c r="D219" s="67" t="s">
        <v>667</v>
      </c>
      <c r="E219" s="66">
        <v>100</v>
      </c>
      <c r="G219" s="68">
        <f t="shared" si="14"/>
        <v>49.03</v>
      </c>
      <c r="H219" s="69" t="s">
        <v>557</v>
      </c>
      <c r="N219" s="67" t="s">
        <v>455</v>
      </c>
      <c r="O219" s="73">
        <v>43</v>
      </c>
      <c r="P219" s="14">
        <v>270</v>
      </c>
      <c r="Q219" s="14">
        <v>7</v>
      </c>
      <c r="R219" s="14">
        <v>0</v>
      </c>
      <c r="S219" s="71">
        <v>97.50100381612026</v>
      </c>
      <c r="T219" s="72">
        <v>46.754321979782304</v>
      </c>
      <c r="U219" s="72">
        <v>187.50100381612026</v>
      </c>
      <c r="V219" s="72">
        <v>43.245678020217696</v>
      </c>
      <c r="W219" s="72">
        <v>277.50100381612026</v>
      </c>
      <c r="AC219" s="47" t="s">
        <v>489</v>
      </c>
    </row>
    <row r="220" spans="2:29" ht="15" customHeight="1">
      <c r="B220" s="66" t="s">
        <v>783</v>
      </c>
      <c r="C220" s="66">
        <v>3</v>
      </c>
      <c r="D220" s="67" t="s">
        <v>667</v>
      </c>
      <c r="E220" s="66">
        <v>97</v>
      </c>
      <c r="G220" s="68">
        <f t="shared" si="14"/>
        <v>49</v>
      </c>
      <c r="H220" s="69" t="s">
        <v>552</v>
      </c>
      <c r="N220" s="67" t="s">
        <v>490</v>
      </c>
      <c r="O220" s="73">
        <v>61</v>
      </c>
      <c r="P220" s="14">
        <v>270</v>
      </c>
      <c r="Q220" s="14">
        <v>0</v>
      </c>
      <c r="R220" s="14">
        <v>190</v>
      </c>
      <c r="S220" s="79">
        <v>100</v>
      </c>
      <c r="T220" s="80">
        <v>28.629590060050337</v>
      </c>
      <c r="U220" s="80">
        <v>190</v>
      </c>
      <c r="V220" s="80">
        <v>61.37040993994967</v>
      </c>
      <c r="W220" s="80">
        <v>280</v>
      </c>
      <c r="AC220" s="47" t="s">
        <v>491</v>
      </c>
    </row>
    <row r="221" spans="7:29" ht="15" customHeight="1">
      <c r="G221" s="68"/>
      <c r="H221" s="69"/>
      <c r="O221" s="75"/>
      <c r="P221" s="76"/>
      <c r="Q221" s="76"/>
      <c r="R221" s="76"/>
      <c r="S221" s="79"/>
      <c r="T221" s="80"/>
      <c r="U221" s="80"/>
      <c r="V221" s="80"/>
      <c r="W221" s="80"/>
      <c r="AC221" s="47"/>
    </row>
    <row r="222" spans="2:29" ht="15" customHeight="1">
      <c r="B222" s="66" t="s">
        <v>784</v>
      </c>
      <c r="C222" s="66">
        <v>1</v>
      </c>
      <c r="D222" s="67" t="s">
        <v>639</v>
      </c>
      <c r="E222" s="66">
        <v>0</v>
      </c>
      <c r="F222" s="66">
        <v>16</v>
      </c>
      <c r="G222" s="68">
        <v>50.5</v>
      </c>
      <c r="H222" s="69" t="s">
        <v>557</v>
      </c>
      <c r="M222" s="66">
        <v>1</v>
      </c>
      <c r="O222" s="75"/>
      <c r="P222" s="76"/>
      <c r="Q222" s="76"/>
      <c r="R222" s="76"/>
      <c r="S222" s="71"/>
      <c r="T222" s="72"/>
      <c r="U222" s="72"/>
      <c r="V222" s="72"/>
      <c r="W222" s="72"/>
      <c r="AC222" s="47"/>
    </row>
    <row r="223" spans="2:29" ht="15" customHeight="1">
      <c r="B223" s="66" t="s">
        <v>784</v>
      </c>
      <c r="C223" s="66">
        <v>1</v>
      </c>
      <c r="D223" s="67" t="s">
        <v>785</v>
      </c>
      <c r="E223" s="66">
        <v>19</v>
      </c>
      <c r="F223" s="66">
        <v>130</v>
      </c>
      <c r="G223" s="68">
        <f>G$222+E223/100</f>
        <v>50.69</v>
      </c>
      <c r="H223" s="69" t="s">
        <v>557</v>
      </c>
      <c r="M223" s="66">
        <v>1</v>
      </c>
      <c r="O223" s="75"/>
      <c r="P223" s="76"/>
      <c r="Q223" s="76"/>
      <c r="R223" s="76"/>
      <c r="S223" s="71"/>
      <c r="T223" s="72"/>
      <c r="U223" s="72"/>
      <c r="V223" s="72"/>
      <c r="W223" s="72"/>
      <c r="AC223" s="47" t="s">
        <v>336</v>
      </c>
    </row>
    <row r="224" spans="2:29" ht="15" customHeight="1">
      <c r="B224" s="66" t="s">
        <v>784</v>
      </c>
      <c r="C224" s="66">
        <v>1</v>
      </c>
      <c r="D224" s="67" t="s">
        <v>667</v>
      </c>
      <c r="E224" s="66">
        <v>130</v>
      </c>
      <c r="F224" s="66">
        <v>145</v>
      </c>
      <c r="G224" s="68">
        <f aca="true" t="shared" si="15" ref="G224:G234">G$222+E224/100</f>
        <v>51.8</v>
      </c>
      <c r="H224" s="69" t="s">
        <v>557</v>
      </c>
      <c r="K224" s="66">
        <v>1</v>
      </c>
      <c r="M224" s="66">
        <v>1</v>
      </c>
      <c r="O224" s="73"/>
      <c r="P224" s="14"/>
      <c r="Q224" s="14"/>
      <c r="R224" s="14"/>
      <c r="S224" s="71"/>
      <c r="T224" s="72"/>
      <c r="U224" s="72"/>
      <c r="V224" s="72"/>
      <c r="W224" s="72"/>
      <c r="AC224" s="47"/>
    </row>
    <row r="225" spans="2:29" ht="15" customHeight="1">
      <c r="B225" s="66" t="s">
        <v>784</v>
      </c>
      <c r="C225" s="66">
        <v>1</v>
      </c>
      <c r="D225" s="67" t="s">
        <v>611</v>
      </c>
      <c r="E225" s="66">
        <v>23</v>
      </c>
      <c r="G225" s="68">
        <f t="shared" si="15"/>
        <v>50.73</v>
      </c>
      <c r="H225" s="69"/>
      <c r="O225" s="73"/>
      <c r="P225" s="14"/>
      <c r="Q225" s="14"/>
      <c r="R225" s="14"/>
      <c r="S225" s="71"/>
      <c r="T225" s="72"/>
      <c r="U225" s="72"/>
      <c r="V225" s="72"/>
      <c r="W225" s="72"/>
      <c r="AC225" s="47" t="s">
        <v>337</v>
      </c>
    </row>
    <row r="226" spans="2:29" ht="15" customHeight="1">
      <c r="B226" s="66" t="s">
        <v>784</v>
      </c>
      <c r="C226" s="66">
        <v>1</v>
      </c>
      <c r="D226" s="67" t="s">
        <v>611</v>
      </c>
      <c r="E226" s="66">
        <v>23</v>
      </c>
      <c r="G226" s="68">
        <f t="shared" si="15"/>
        <v>50.73</v>
      </c>
      <c r="H226" s="69" t="s">
        <v>552</v>
      </c>
      <c r="N226" s="67" t="s">
        <v>455</v>
      </c>
      <c r="O226" s="75">
        <v>68</v>
      </c>
      <c r="P226" s="76">
        <v>270</v>
      </c>
      <c r="Q226" s="76">
        <v>5</v>
      </c>
      <c r="R226" s="76">
        <v>180</v>
      </c>
      <c r="S226" s="71">
        <v>87.97556801093566</v>
      </c>
      <c r="T226" s="72">
        <v>21.98757810417672</v>
      </c>
      <c r="U226" s="72">
        <v>177.97556801093566</v>
      </c>
      <c r="V226" s="72">
        <v>68.01242189582328</v>
      </c>
      <c r="W226" s="72">
        <v>267.97556801093566</v>
      </c>
      <c r="AC226" s="47" t="s">
        <v>338</v>
      </c>
    </row>
    <row r="227" spans="2:29" ht="15" customHeight="1">
      <c r="B227" s="66" t="s">
        <v>784</v>
      </c>
      <c r="C227" s="66">
        <v>1</v>
      </c>
      <c r="D227" s="67" t="s">
        <v>613</v>
      </c>
      <c r="E227" s="66">
        <v>60</v>
      </c>
      <c r="G227" s="68">
        <f t="shared" si="15"/>
        <v>51.1</v>
      </c>
      <c r="H227" s="69"/>
      <c r="O227" s="73"/>
      <c r="P227" s="14"/>
      <c r="Q227" s="14"/>
      <c r="R227" s="14"/>
      <c r="S227" s="71"/>
      <c r="T227" s="72"/>
      <c r="U227" s="72"/>
      <c r="V227" s="72"/>
      <c r="W227" s="72"/>
      <c r="AC227" s="47" t="s">
        <v>337</v>
      </c>
    </row>
    <row r="228" spans="2:29" ht="15" customHeight="1">
      <c r="B228" s="66" t="s">
        <v>784</v>
      </c>
      <c r="C228" s="66">
        <v>1</v>
      </c>
      <c r="D228" s="67" t="s">
        <v>613</v>
      </c>
      <c r="E228" s="66">
        <v>60</v>
      </c>
      <c r="G228" s="68">
        <f t="shared" si="15"/>
        <v>51.1</v>
      </c>
      <c r="H228" s="69" t="s">
        <v>552</v>
      </c>
      <c r="N228" s="67" t="s">
        <v>455</v>
      </c>
      <c r="O228" s="75">
        <v>23</v>
      </c>
      <c r="P228" s="76">
        <v>90</v>
      </c>
      <c r="Q228" s="76">
        <v>8</v>
      </c>
      <c r="R228" s="76">
        <v>0</v>
      </c>
      <c r="S228" s="79">
        <v>251.68063055202893</v>
      </c>
      <c r="T228" s="80">
        <v>65.90886282396812</v>
      </c>
      <c r="U228" s="80">
        <v>341.6806305520289</v>
      </c>
      <c r="V228" s="80">
        <v>24.09113717603188</v>
      </c>
      <c r="W228" s="80">
        <v>71.68063055202893</v>
      </c>
      <c r="AC228" s="47" t="s">
        <v>339</v>
      </c>
    </row>
    <row r="229" spans="2:29" ht="15" customHeight="1">
      <c r="B229" s="66" t="s">
        <v>784</v>
      </c>
      <c r="C229" s="66">
        <v>1</v>
      </c>
      <c r="D229" s="67" t="s">
        <v>632</v>
      </c>
      <c r="E229" s="66">
        <v>72</v>
      </c>
      <c r="G229" s="68">
        <f t="shared" si="15"/>
        <v>51.22</v>
      </c>
      <c r="H229" s="69" t="s">
        <v>584</v>
      </c>
      <c r="N229" s="67" t="s">
        <v>340</v>
      </c>
      <c r="O229" s="73">
        <v>4</v>
      </c>
      <c r="P229" s="14">
        <v>270</v>
      </c>
      <c r="Q229" s="14">
        <v>7</v>
      </c>
      <c r="R229" s="14">
        <v>180</v>
      </c>
      <c r="S229" s="71">
        <v>29.661866791478985</v>
      </c>
      <c r="T229" s="72">
        <v>81.95732666086836</v>
      </c>
      <c r="U229" s="72">
        <v>119.66186679147899</v>
      </c>
      <c r="V229" s="72">
        <v>8.042673339131639</v>
      </c>
      <c r="W229" s="72">
        <v>209.66186679147899</v>
      </c>
      <c r="AC229" s="47" t="s">
        <v>29</v>
      </c>
    </row>
    <row r="230" spans="2:29" ht="15" customHeight="1">
      <c r="B230" s="66" t="s">
        <v>784</v>
      </c>
      <c r="C230" s="66">
        <v>1</v>
      </c>
      <c r="D230" s="67" t="s">
        <v>615</v>
      </c>
      <c r="E230" s="66">
        <v>97</v>
      </c>
      <c r="G230" s="68">
        <f t="shared" si="15"/>
        <v>51.47</v>
      </c>
      <c r="H230" s="69" t="s">
        <v>341</v>
      </c>
      <c r="N230" s="67" t="s">
        <v>455</v>
      </c>
      <c r="O230" s="73">
        <v>3</v>
      </c>
      <c r="P230" s="14">
        <v>90</v>
      </c>
      <c r="Q230" s="14">
        <v>16</v>
      </c>
      <c r="R230" s="14">
        <v>180</v>
      </c>
      <c r="S230" s="71">
        <v>349.64250283869166</v>
      </c>
      <c r="T230" s="72">
        <v>73.74884617916499</v>
      </c>
      <c r="U230" s="72">
        <v>79.64250283869166</v>
      </c>
      <c r="V230" s="72">
        <v>16.251153820835015</v>
      </c>
      <c r="W230" s="72">
        <v>169.64250283869166</v>
      </c>
      <c r="AC230" s="47" t="s">
        <v>338</v>
      </c>
    </row>
    <row r="231" spans="2:29" ht="15" customHeight="1">
      <c r="B231" s="66" t="s">
        <v>784</v>
      </c>
      <c r="C231" s="66">
        <v>1</v>
      </c>
      <c r="D231" s="67" t="s">
        <v>660</v>
      </c>
      <c r="E231" s="66">
        <v>117</v>
      </c>
      <c r="G231" s="68">
        <f t="shared" si="15"/>
        <v>51.67</v>
      </c>
      <c r="H231" s="69" t="s">
        <v>341</v>
      </c>
      <c r="N231" s="67" t="s">
        <v>455</v>
      </c>
      <c r="O231" s="73">
        <v>23</v>
      </c>
      <c r="P231" s="14">
        <v>90</v>
      </c>
      <c r="Q231" s="14">
        <v>3</v>
      </c>
      <c r="R231" s="14">
        <v>180</v>
      </c>
      <c r="S231" s="71">
        <v>277.03840357357024</v>
      </c>
      <c r="T231" s="72">
        <v>66.84370881453769</v>
      </c>
      <c r="U231" s="72">
        <v>7.03840357357025</v>
      </c>
      <c r="V231" s="72">
        <v>23.156291185462308</v>
      </c>
      <c r="W231" s="72">
        <v>97.03840357357024</v>
      </c>
      <c r="AC231" s="47" t="s">
        <v>338</v>
      </c>
    </row>
    <row r="232" spans="2:29" ht="15" customHeight="1">
      <c r="B232" s="66" t="s">
        <v>784</v>
      </c>
      <c r="C232" s="66">
        <v>1</v>
      </c>
      <c r="D232" s="67" t="s">
        <v>621</v>
      </c>
      <c r="E232" s="66">
        <v>123</v>
      </c>
      <c r="G232" s="68">
        <f t="shared" si="15"/>
        <v>51.73</v>
      </c>
      <c r="H232" s="69" t="s">
        <v>341</v>
      </c>
      <c r="N232" s="67" t="s">
        <v>448</v>
      </c>
      <c r="O232" s="73">
        <v>2</v>
      </c>
      <c r="P232" s="14">
        <v>270</v>
      </c>
      <c r="Q232" s="14">
        <v>14</v>
      </c>
      <c r="R232" s="14">
        <v>0</v>
      </c>
      <c r="S232" s="71">
        <v>172.02704289520273</v>
      </c>
      <c r="T232" s="72">
        <v>75.86879986294362</v>
      </c>
      <c r="U232" s="72">
        <v>262.0270428952027</v>
      </c>
      <c r="V232" s="72">
        <v>14.131200137056382</v>
      </c>
      <c r="W232" s="72">
        <v>352.0270428952027</v>
      </c>
      <c r="AC232" s="47" t="s">
        <v>338</v>
      </c>
    </row>
    <row r="233" spans="2:29" ht="15" customHeight="1">
      <c r="B233" s="66" t="s">
        <v>784</v>
      </c>
      <c r="C233" s="66">
        <v>1</v>
      </c>
      <c r="D233" s="67" t="s">
        <v>667</v>
      </c>
      <c r="E233" s="66">
        <v>143</v>
      </c>
      <c r="G233" s="68">
        <f t="shared" si="15"/>
        <v>51.93</v>
      </c>
      <c r="H233" s="69" t="s">
        <v>341</v>
      </c>
      <c r="N233" s="67" t="s">
        <v>622</v>
      </c>
      <c r="O233" s="73">
        <v>2</v>
      </c>
      <c r="P233" s="14">
        <v>270</v>
      </c>
      <c r="Q233" s="14">
        <v>1</v>
      </c>
      <c r="R233" s="14">
        <v>180</v>
      </c>
      <c r="S233" s="71">
        <v>63.4419319834189</v>
      </c>
      <c r="T233" s="72">
        <v>87.76429506217757</v>
      </c>
      <c r="U233" s="72">
        <v>153.4419319834189</v>
      </c>
      <c r="V233" s="72">
        <v>2.235704937822433</v>
      </c>
      <c r="W233" s="72">
        <v>243.4419319834189</v>
      </c>
      <c r="AC233" s="47" t="s">
        <v>338</v>
      </c>
    </row>
    <row r="234" spans="2:29" ht="15" customHeight="1">
      <c r="B234" s="66" t="s">
        <v>784</v>
      </c>
      <c r="C234" s="66">
        <v>1</v>
      </c>
      <c r="D234" s="67" t="s">
        <v>667</v>
      </c>
      <c r="E234" s="66">
        <v>143</v>
      </c>
      <c r="G234" s="68">
        <f t="shared" si="15"/>
        <v>51.93</v>
      </c>
      <c r="H234" s="69" t="s">
        <v>341</v>
      </c>
      <c r="N234" s="67" t="s">
        <v>490</v>
      </c>
      <c r="O234" s="73">
        <v>69</v>
      </c>
      <c r="P234" s="14">
        <v>90</v>
      </c>
      <c r="Q234" s="14">
        <v>19</v>
      </c>
      <c r="R234" s="14">
        <v>0</v>
      </c>
      <c r="S234" s="79">
        <v>262.4705755829902</v>
      </c>
      <c r="T234" s="80">
        <v>20.83453478536032</v>
      </c>
      <c r="U234" s="80">
        <v>352.4705755829902</v>
      </c>
      <c r="V234" s="80">
        <v>69.16546521463968</v>
      </c>
      <c r="W234" s="80">
        <v>82.4705755829902</v>
      </c>
      <c r="AC234" s="47" t="s">
        <v>338</v>
      </c>
    </row>
    <row r="235" spans="7:29" ht="15" customHeight="1">
      <c r="G235" s="68"/>
      <c r="H235" s="69"/>
      <c r="O235" s="73"/>
      <c r="P235" s="14"/>
      <c r="Q235" s="14"/>
      <c r="R235" s="14"/>
      <c r="S235" s="71"/>
      <c r="T235" s="72"/>
      <c r="U235" s="72"/>
      <c r="V235" s="72"/>
      <c r="W235" s="72"/>
      <c r="AC235" s="47"/>
    </row>
    <row r="236" spans="2:29" ht="15" customHeight="1">
      <c r="B236" s="66" t="s">
        <v>784</v>
      </c>
      <c r="C236" s="66">
        <v>2</v>
      </c>
      <c r="D236" s="67" t="s">
        <v>682</v>
      </c>
      <c r="E236" s="66">
        <v>0</v>
      </c>
      <c r="F236" s="66">
        <v>79</v>
      </c>
      <c r="G236" s="68">
        <v>51.96</v>
      </c>
      <c r="H236" s="69" t="s">
        <v>557</v>
      </c>
      <c r="M236" s="66">
        <v>1</v>
      </c>
      <c r="O236" s="75"/>
      <c r="P236" s="76"/>
      <c r="Q236" s="76"/>
      <c r="R236" s="76"/>
      <c r="S236" s="71"/>
      <c r="T236" s="72"/>
      <c r="U236" s="72"/>
      <c r="V236" s="72"/>
      <c r="W236" s="72"/>
      <c r="AC236" s="47" t="s">
        <v>342</v>
      </c>
    </row>
    <row r="237" spans="2:29" ht="15" customHeight="1">
      <c r="B237" s="66" t="s">
        <v>784</v>
      </c>
      <c r="C237" s="66">
        <v>2</v>
      </c>
      <c r="D237" s="67" t="s">
        <v>786</v>
      </c>
      <c r="E237" s="66">
        <v>79</v>
      </c>
      <c r="F237" s="66">
        <v>142</v>
      </c>
      <c r="G237" s="68">
        <f>G$236+E237/100</f>
        <v>52.75</v>
      </c>
      <c r="H237" s="69" t="s">
        <v>557</v>
      </c>
      <c r="M237" s="66">
        <v>0.5</v>
      </c>
      <c r="O237" s="75"/>
      <c r="P237" s="76"/>
      <c r="Q237" s="76"/>
      <c r="R237" s="76"/>
      <c r="S237" s="79"/>
      <c r="T237" s="80"/>
      <c r="U237" s="80"/>
      <c r="V237" s="80"/>
      <c r="W237" s="80"/>
      <c r="AC237" s="47"/>
    </row>
    <row r="238" spans="2:29" ht="15" customHeight="1">
      <c r="B238" s="66" t="s">
        <v>784</v>
      </c>
      <c r="C238" s="66">
        <v>2</v>
      </c>
      <c r="D238" s="67" t="s">
        <v>609</v>
      </c>
      <c r="E238" s="66">
        <v>20</v>
      </c>
      <c r="G238" s="68">
        <f aca="true" t="shared" si="16" ref="G238:G246">G$236+E238/100</f>
        <v>52.160000000000004</v>
      </c>
      <c r="H238" s="69" t="s">
        <v>552</v>
      </c>
      <c r="N238" s="67" t="s">
        <v>466</v>
      </c>
      <c r="O238" s="75">
        <v>25</v>
      </c>
      <c r="P238" s="76">
        <v>90</v>
      </c>
      <c r="Q238" s="76">
        <v>7</v>
      </c>
      <c r="R238" s="76">
        <v>180</v>
      </c>
      <c r="S238" s="71">
        <v>284.75183848933733</v>
      </c>
      <c r="T238" s="72">
        <v>64.25653683990272</v>
      </c>
      <c r="U238" s="72">
        <v>14.751838489337317</v>
      </c>
      <c r="V238" s="72">
        <v>25.743463160097278</v>
      </c>
      <c r="W238" s="72">
        <v>104.75183848933733</v>
      </c>
      <c r="AC238" s="47" t="s">
        <v>343</v>
      </c>
    </row>
    <row r="239" spans="2:29" ht="15" customHeight="1">
      <c r="B239" s="66" t="s">
        <v>784</v>
      </c>
      <c r="C239" s="66">
        <v>2</v>
      </c>
      <c r="D239" s="67" t="s">
        <v>609</v>
      </c>
      <c r="E239" s="66">
        <v>27</v>
      </c>
      <c r="G239" s="68">
        <f t="shared" si="16"/>
        <v>52.230000000000004</v>
      </c>
      <c r="H239" s="69" t="s">
        <v>552</v>
      </c>
      <c r="I239" s="66" t="s">
        <v>344</v>
      </c>
      <c r="N239" s="67" t="s">
        <v>622</v>
      </c>
      <c r="O239" s="73">
        <v>75</v>
      </c>
      <c r="P239" s="14">
        <v>270</v>
      </c>
      <c r="Q239" s="14">
        <v>44</v>
      </c>
      <c r="R239" s="14">
        <v>180</v>
      </c>
      <c r="S239" s="71">
        <v>75.49259217119638</v>
      </c>
      <c r="T239" s="72">
        <v>14.542316909101443</v>
      </c>
      <c r="U239" s="72">
        <v>165.49259217119638</v>
      </c>
      <c r="V239" s="72">
        <v>75.45768309089856</v>
      </c>
      <c r="W239" s="72">
        <v>255.49259217119638</v>
      </c>
      <c r="AC239" s="47" t="s">
        <v>345</v>
      </c>
    </row>
    <row r="240" spans="2:29" ht="15" customHeight="1">
      <c r="B240" s="66" t="s">
        <v>784</v>
      </c>
      <c r="C240" s="66">
        <v>2</v>
      </c>
      <c r="D240" s="67" t="s">
        <v>610</v>
      </c>
      <c r="E240" s="66">
        <v>38</v>
      </c>
      <c r="G240" s="68">
        <f t="shared" si="16"/>
        <v>52.34</v>
      </c>
      <c r="H240" s="69" t="s">
        <v>552</v>
      </c>
      <c r="I240" s="66" t="s">
        <v>344</v>
      </c>
      <c r="N240" s="67" t="s">
        <v>622</v>
      </c>
      <c r="O240" s="73">
        <v>73</v>
      </c>
      <c r="P240" s="14">
        <v>90</v>
      </c>
      <c r="Q240" s="14">
        <v>0</v>
      </c>
      <c r="R240" s="14">
        <v>180</v>
      </c>
      <c r="S240" s="71">
        <v>270</v>
      </c>
      <c r="T240" s="72">
        <v>17</v>
      </c>
      <c r="U240" s="72">
        <v>360</v>
      </c>
      <c r="V240" s="72">
        <v>73</v>
      </c>
      <c r="W240" s="72">
        <v>90</v>
      </c>
      <c r="AC240" s="47" t="s">
        <v>345</v>
      </c>
    </row>
    <row r="241" spans="2:29" ht="15" customHeight="1">
      <c r="B241" s="66" t="s">
        <v>784</v>
      </c>
      <c r="C241" s="66">
        <v>2</v>
      </c>
      <c r="D241" s="67" t="s">
        <v>610</v>
      </c>
      <c r="E241" s="66">
        <v>40</v>
      </c>
      <c r="G241" s="68">
        <f t="shared" si="16"/>
        <v>52.36</v>
      </c>
      <c r="H241" s="69" t="s">
        <v>552</v>
      </c>
      <c r="N241" s="67" t="s">
        <v>455</v>
      </c>
      <c r="O241" s="75">
        <v>52</v>
      </c>
      <c r="P241" s="76">
        <v>90</v>
      </c>
      <c r="Q241" s="76">
        <v>2</v>
      </c>
      <c r="R241" s="76">
        <v>180</v>
      </c>
      <c r="S241" s="79">
        <v>271.56281851766516</v>
      </c>
      <c r="T241" s="80">
        <v>37.98965875332574</v>
      </c>
      <c r="U241" s="80">
        <v>1.56281851766515</v>
      </c>
      <c r="V241" s="80">
        <v>52.01034124667426</v>
      </c>
      <c r="W241" s="80">
        <v>91.56281851766516</v>
      </c>
      <c r="AC241" s="47" t="s">
        <v>346</v>
      </c>
    </row>
    <row r="242" spans="2:29" ht="15" customHeight="1">
      <c r="B242" s="66" t="s">
        <v>784</v>
      </c>
      <c r="C242" s="66">
        <v>2</v>
      </c>
      <c r="D242" s="67" t="s">
        <v>610</v>
      </c>
      <c r="E242" s="66">
        <v>42</v>
      </c>
      <c r="G242" s="68">
        <f t="shared" si="16"/>
        <v>52.38</v>
      </c>
      <c r="H242" s="69" t="s">
        <v>557</v>
      </c>
      <c r="N242" s="67" t="s">
        <v>610</v>
      </c>
      <c r="O242" s="73">
        <v>4</v>
      </c>
      <c r="P242" s="14">
        <v>90</v>
      </c>
      <c r="Q242" s="14">
        <v>5</v>
      </c>
      <c r="R242" s="14">
        <v>180</v>
      </c>
      <c r="S242" s="71">
        <v>321.36580520133214</v>
      </c>
      <c r="T242" s="72">
        <v>83.60949830070746</v>
      </c>
      <c r="U242" s="72">
        <v>51.365805201332165</v>
      </c>
      <c r="V242" s="72">
        <v>6.3905016992925425</v>
      </c>
      <c r="W242" s="72">
        <v>141.36580520133214</v>
      </c>
      <c r="AC242" s="47" t="s">
        <v>347</v>
      </c>
    </row>
    <row r="243" spans="2:29" ht="15" customHeight="1">
      <c r="B243" s="66" t="s">
        <v>784</v>
      </c>
      <c r="C243" s="66">
        <v>2</v>
      </c>
      <c r="D243" s="67" t="s">
        <v>611</v>
      </c>
      <c r="E243" s="66">
        <v>50</v>
      </c>
      <c r="G243" s="68">
        <f t="shared" si="16"/>
        <v>52.46</v>
      </c>
      <c r="H243" s="69" t="s">
        <v>420</v>
      </c>
      <c r="N243" s="67" t="s">
        <v>609</v>
      </c>
      <c r="O243" s="73">
        <v>22</v>
      </c>
      <c r="P243" s="14">
        <v>90</v>
      </c>
      <c r="Q243" s="14">
        <v>43</v>
      </c>
      <c r="R243" s="14">
        <v>180</v>
      </c>
      <c r="S243" s="71">
        <v>336.574599537307</v>
      </c>
      <c r="T243" s="72">
        <v>44.537436148481746</v>
      </c>
      <c r="U243" s="72">
        <v>66.574599537307</v>
      </c>
      <c r="V243" s="72">
        <v>45.462563851518254</v>
      </c>
      <c r="W243" s="72">
        <v>156.574599537307</v>
      </c>
      <c r="AC243" s="47" t="s">
        <v>30</v>
      </c>
    </row>
    <row r="244" spans="2:29" ht="15" customHeight="1">
      <c r="B244" s="66" t="s">
        <v>784</v>
      </c>
      <c r="C244" s="66">
        <v>2</v>
      </c>
      <c r="D244" s="67" t="s">
        <v>654</v>
      </c>
      <c r="E244" s="66">
        <v>73</v>
      </c>
      <c r="G244" s="68">
        <f t="shared" si="16"/>
        <v>52.69</v>
      </c>
      <c r="H244" s="69" t="s">
        <v>420</v>
      </c>
      <c r="N244" s="67" t="s">
        <v>611</v>
      </c>
      <c r="O244" s="73">
        <v>61</v>
      </c>
      <c r="P244" s="14">
        <v>270</v>
      </c>
      <c r="Q244" s="14">
        <v>12</v>
      </c>
      <c r="R244" s="14">
        <v>180</v>
      </c>
      <c r="S244" s="71">
        <v>83.28027536628719</v>
      </c>
      <c r="T244" s="72">
        <v>28.832835710318914</v>
      </c>
      <c r="U244" s="72">
        <v>173.28027536628719</v>
      </c>
      <c r="V244" s="72">
        <v>61.16716428968108</v>
      </c>
      <c r="W244" s="72">
        <v>263.2802753662872</v>
      </c>
      <c r="AC244" s="47" t="s">
        <v>31</v>
      </c>
    </row>
    <row r="245" spans="2:29" ht="15" customHeight="1">
      <c r="B245" s="66" t="s">
        <v>784</v>
      </c>
      <c r="C245" s="66">
        <v>2</v>
      </c>
      <c r="D245" s="67" t="s">
        <v>654</v>
      </c>
      <c r="E245" s="66">
        <v>66</v>
      </c>
      <c r="G245" s="68">
        <f t="shared" si="16"/>
        <v>52.62</v>
      </c>
      <c r="H245" s="69" t="s">
        <v>420</v>
      </c>
      <c r="I245" s="66" t="s">
        <v>344</v>
      </c>
      <c r="N245" s="67" t="s">
        <v>610</v>
      </c>
      <c r="O245" s="75">
        <v>25</v>
      </c>
      <c r="P245" s="76">
        <v>90</v>
      </c>
      <c r="Q245" s="76">
        <v>7</v>
      </c>
      <c r="R245" s="76">
        <v>180</v>
      </c>
      <c r="S245" s="79">
        <v>284.75183848933733</v>
      </c>
      <c r="T245" s="80">
        <v>64.25653683990272</v>
      </c>
      <c r="U245" s="80">
        <v>14.751838489337317</v>
      </c>
      <c r="V245" s="80">
        <v>25.743463160097278</v>
      </c>
      <c r="W245" s="80">
        <v>104.75183848933733</v>
      </c>
      <c r="AC245" s="47" t="s">
        <v>32</v>
      </c>
    </row>
    <row r="246" spans="2:29" ht="15" customHeight="1">
      <c r="B246" s="66" t="s">
        <v>784</v>
      </c>
      <c r="C246" s="66">
        <v>2</v>
      </c>
      <c r="D246" s="67" t="s">
        <v>667</v>
      </c>
      <c r="E246" s="66">
        <v>142</v>
      </c>
      <c r="G246" s="68">
        <f t="shared" si="16"/>
        <v>53.38</v>
      </c>
      <c r="H246" s="69"/>
      <c r="O246" s="73">
        <v>36</v>
      </c>
      <c r="P246" s="14">
        <v>270</v>
      </c>
      <c r="Q246" s="14">
        <v>19</v>
      </c>
      <c r="R246" s="14">
        <v>180</v>
      </c>
      <c r="S246" s="79">
        <v>64.642496253345</v>
      </c>
      <c r="T246" s="80">
        <v>51.20051167594913</v>
      </c>
      <c r="U246" s="80">
        <v>154.642496253345</v>
      </c>
      <c r="V246" s="80">
        <v>38.79948832405087</v>
      </c>
      <c r="W246" s="80">
        <v>244.642496253345</v>
      </c>
      <c r="AC246" s="47" t="s">
        <v>472</v>
      </c>
    </row>
    <row r="247" spans="7:29" ht="15" customHeight="1">
      <c r="G247" s="68"/>
      <c r="H247" s="69"/>
      <c r="O247" s="75"/>
      <c r="P247" s="76"/>
      <c r="Q247" s="76"/>
      <c r="R247" s="76"/>
      <c r="S247" s="79"/>
      <c r="T247" s="80"/>
      <c r="U247" s="80"/>
      <c r="V247" s="80"/>
      <c r="W247" s="80"/>
      <c r="AC247" s="47"/>
    </row>
    <row r="248" spans="2:29" ht="15" customHeight="1">
      <c r="B248" s="66" t="s">
        <v>784</v>
      </c>
      <c r="C248" s="66">
        <v>3</v>
      </c>
      <c r="D248" s="67" t="s">
        <v>622</v>
      </c>
      <c r="E248" s="66">
        <v>0</v>
      </c>
      <c r="F248" s="66">
        <v>14</v>
      </c>
      <c r="G248" s="68">
        <v>53.4</v>
      </c>
      <c r="H248" s="69" t="s">
        <v>552</v>
      </c>
      <c r="J248" s="66">
        <v>1</v>
      </c>
      <c r="M248" s="66">
        <v>1</v>
      </c>
      <c r="N248" s="67" t="s">
        <v>490</v>
      </c>
      <c r="O248" s="75">
        <v>62</v>
      </c>
      <c r="P248" s="76">
        <v>270</v>
      </c>
      <c r="Q248" s="76">
        <v>0</v>
      </c>
      <c r="R248" s="76">
        <v>180</v>
      </c>
      <c r="S248" s="79">
        <v>90</v>
      </c>
      <c r="T248" s="80">
        <v>28</v>
      </c>
      <c r="U248" s="80">
        <v>180</v>
      </c>
      <c r="V248" s="80">
        <v>62</v>
      </c>
      <c r="W248" s="80">
        <v>270</v>
      </c>
      <c r="AC248" s="47" t="s">
        <v>348</v>
      </c>
    </row>
    <row r="249" spans="7:29" ht="15" customHeight="1">
      <c r="G249" s="68"/>
      <c r="H249" s="69"/>
      <c r="O249" s="75"/>
      <c r="P249" s="76"/>
      <c r="Q249" s="76"/>
      <c r="R249" s="76"/>
      <c r="S249" s="71"/>
      <c r="T249" s="72"/>
      <c r="U249" s="72"/>
      <c r="V249" s="72"/>
      <c r="W249" s="72"/>
      <c r="AC249" s="47"/>
    </row>
    <row r="250" spans="2:29" ht="15" customHeight="1">
      <c r="B250" s="66" t="s">
        <v>787</v>
      </c>
      <c r="C250" s="66">
        <v>1</v>
      </c>
      <c r="D250" s="67" t="s">
        <v>680</v>
      </c>
      <c r="E250" s="66">
        <v>0</v>
      </c>
      <c r="F250" s="66">
        <v>44</v>
      </c>
      <c r="G250" s="68">
        <v>55.3</v>
      </c>
      <c r="H250" s="69" t="s">
        <v>552</v>
      </c>
      <c r="M250" s="66">
        <v>0</v>
      </c>
      <c r="O250" s="75"/>
      <c r="P250" s="76"/>
      <c r="Q250" s="76"/>
      <c r="R250" s="76"/>
      <c r="S250" s="71"/>
      <c r="T250" s="72"/>
      <c r="U250" s="72"/>
      <c r="V250" s="72"/>
      <c r="W250" s="72"/>
      <c r="AC250" s="47" t="s">
        <v>813</v>
      </c>
    </row>
    <row r="251" spans="2:29" ht="15" customHeight="1">
      <c r="B251" s="66" t="s">
        <v>787</v>
      </c>
      <c r="C251" s="66">
        <v>1</v>
      </c>
      <c r="D251" s="67" t="s">
        <v>618</v>
      </c>
      <c r="E251" s="66">
        <v>44</v>
      </c>
      <c r="F251" s="66">
        <v>102</v>
      </c>
      <c r="G251" s="68">
        <f>G$250+E251/100</f>
        <v>55.739999999999995</v>
      </c>
      <c r="H251" s="69" t="s">
        <v>584</v>
      </c>
      <c r="M251" s="66">
        <v>1</v>
      </c>
      <c r="O251" s="75"/>
      <c r="P251" s="76"/>
      <c r="Q251" s="76"/>
      <c r="R251" s="76"/>
      <c r="S251" s="71"/>
      <c r="T251" s="72"/>
      <c r="U251" s="72"/>
      <c r="V251" s="72"/>
      <c r="W251" s="72"/>
      <c r="AC251" s="47"/>
    </row>
    <row r="252" spans="2:29" ht="15" customHeight="1">
      <c r="B252" s="66" t="s">
        <v>787</v>
      </c>
      <c r="C252" s="66">
        <v>1</v>
      </c>
      <c r="D252" s="67" t="s">
        <v>615</v>
      </c>
      <c r="E252" s="66">
        <v>102</v>
      </c>
      <c r="F252" s="66">
        <v>113</v>
      </c>
      <c r="G252" s="68">
        <f aca="true" t="shared" si="17" ref="G252:G259">G$250+E252/100</f>
        <v>56.32</v>
      </c>
      <c r="H252" s="69" t="s">
        <v>584</v>
      </c>
      <c r="M252" s="66">
        <v>1.5</v>
      </c>
      <c r="O252" s="75"/>
      <c r="P252" s="76"/>
      <c r="Q252" s="76"/>
      <c r="R252" s="76"/>
      <c r="S252" s="71"/>
      <c r="T252" s="72"/>
      <c r="U252" s="72"/>
      <c r="V252" s="72"/>
      <c r="W252" s="72"/>
      <c r="AC252" s="47"/>
    </row>
    <row r="253" spans="2:29" ht="15" customHeight="1">
      <c r="B253" s="66" t="s">
        <v>787</v>
      </c>
      <c r="C253" s="66">
        <v>1</v>
      </c>
      <c r="D253" s="67" t="s">
        <v>615</v>
      </c>
      <c r="E253" s="66">
        <v>113</v>
      </c>
      <c r="F253" s="66">
        <v>125</v>
      </c>
      <c r="G253" s="68">
        <f t="shared" si="17"/>
        <v>56.43</v>
      </c>
      <c r="H253" s="69" t="s">
        <v>557</v>
      </c>
      <c r="M253" s="66">
        <v>1</v>
      </c>
      <c r="O253" s="75"/>
      <c r="P253" s="76"/>
      <c r="Q253" s="76"/>
      <c r="R253" s="76"/>
      <c r="S253" s="79"/>
      <c r="T253" s="80"/>
      <c r="U253" s="80"/>
      <c r="V253" s="80"/>
      <c r="W253" s="80"/>
      <c r="AC253" s="47"/>
    </row>
    <row r="254" spans="2:29" ht="15" customHeight="1">
      <c r="B254" s="66" t="s">
        <v>787</v>
      </c>
      <c r="C254" s="66">
        <v>1</v>
      </c>
      <c r="D254" s="67" t="s">
        <v>788</v>
      </c>
      <c r="E254" s="66">
        <v>125</v>
      </c>
      <c r="F254" s="66">
        <v>136</v>
      </c>
      <c r="G254" s="68">
        <f t="shared" si="17"/>
        <v>56.55</v>
      </c>
      <c r="H254" s="69" t="s">
        <v>557</v>
      </c>
      <c r="M254" s="66">
        <v>2.5</v>
      </c>
      <c r="O254" s="73"/>
      <c r="P254" s="14"/>
      <c r="Q254" s="14"/>
      <c r="R254" s="14"/>
      <c r="S254" s="71"/>
      <c r="T254" s="72"/>
      <c r="U254" s="72"/>
      <c r="V254" s="72"/>
      <c r="W254" s="72"/>
      <c r="AC254" s="47" t="s">
        <v>349</v>
      </c>
    </row>
    <row r="255" spans="2:29" ht="15" customHeight="1">
      <c r="B255" s="66" t="s">
        <v>787</v>
      </c>
      <c r="C255" s="66">
        <v>1</v>
      </c>
      <c r="D255" s="67" t="s">
        <v>614</v>
      </c>
      <c r="E255" s="66">
        <v>70</v>
      </c>
      <c r="G255" s="68">
        <f t="shared" si="17"/>
        <v>56</v>
      </c>
      <c r="H255" s="69" t="s">
        <v>557</v>
      </c>
      <c r="I255" s="66" t="s">
        <v>344</v>
      </c>
      <c r="N255" s="67" t="s">
        <v>609</v>
      </c>
      <c r="O255" s="73">
        <v>32</v>
      </c>
      <c r="P255" s="14">
        <v>90</v>
      </c>
      <c r="Q255" s="14">
        <v>4</v>
      </c>
      <c r="R255" s="14">
        <v>180</v>
      </c>
      <c r="S255" s="71">
        <v>276.38519268277685</v>
      </c>
      <c r="T255" s="72">
        <v>57.839558473254016</v>
      </c>
      <c r="U255" s="72">
        <v>6.385192682776818</v>
      </c>
      <c r="V255" s="72">
        <v>32.160441526745984</v>
      </c>
      <c r="W255" s="72">
        <v>96.38519268277685</v>
      </c>
      <c r="AC255" s="47" t="s">
        <v>350</v>
      </c>
    </row>
    <row r="256" spans="2:29" ht="15" customHeight="1">
      <c r="B256" s="66" t="s">
        <v>787</v>
      </c>
      <c r="C256" s="66">
        <v>1</v>
      </c>
      <c r="D256" s="67" t="s">
        <v>614</v>
      </c>
      <c r="E256" s="66">
        <v>70</v>
      </c>
      <c r="G256" s="68">
        <f t="shared" si="17"/>
        <v>56</v>
      </c>
      <c r="H256" s="69" t="s">
        <v>584</v>
      </c>
      <c r="I256" s="66" t="s">
        <v>553</v>
      </c>
      <c r="O256" s="73">
        <v>32</v>
      </c>
      <c r="P256" s="14">
        <v>90</v>
      </c>
      <c r="Q256" s="14">
        <v>4</v>
      </c>
      <c r="R256" s="14">
        <v>180</v>
      </c>
      <c r="S256" s="79">
        <v>276.38519268277685</v>
      </c>
      <c r="T256" s="80">
        <v>57.839558473254016</v>
      </c>
      <c r="U256" s="80">
        <v>6.385192682776818</v>
      </c>
      <c r="V256" s="80">
        <v>32.160441526745984</v>
      </c>
      <c r="W256" s="80">
        <v>96.38519268277685</v>
      </c>
      <c r="AC256" s="74" t="s">
        <v>11</v>
      </c>
    </row>
    <row r="257" spans="2:29" ht="15" customHeight="1">
      <c r="B257" s="66" t="s">
        <v>787</v>
      </c>
      <c r="C257" s="66">
        <v>1</v>
      </c>
      <c r="D257" s="67" t="s">
        <v>615</v>
      </c>
      <c r="E257" s="66">
        <v>90</v>
      </c>
      <c r="G257" s="68">
        <f t="shared" si="17"/>
        <v>56.199999999999996</v>
      </c>
      <c r="H257" s="69" t="s">
        <v>584</v>
      </c>
      <c r="N257" s="67" t="s">
        <v>485</v>
      </c>
      <c r="O257" s="73">
        <v>7</v>
      </c>
      <c r="P257" s="14">
        <v>270</v>
      </c>
      <c r="Q257" s="14">
        <v>37</v>
      </c>
      <c r="R257" s="14">
        <v>180</v>
      </c>
      <c r="S257" s="71">
        <v>9.254480461378193</v>
      </c>
      <c r="T257" s="72">
        <v>52.6385622658539</v>
      </c>
      <c r="U257" s="72">
        <v>99.2544804613782</v>
      </c>
      <c r="V257" s="72">
        <v>37.3614377341461</v>
      </c>
      <c r="W257" s="72">
        <v>189.2544804613782</v>
      </c>
      <c r="AC257" s="47" t="s">
        <v>29</v>
      </c>
    </row>
    <row r="258" spans="2:29" ht="15" customHeight="1">
      <c r="B258" s="66" t="s">
        <v>787</v>
      </c>
      <c r="C258" s="66">
        <v>1</v>
      </c>
      <c r="D258" s="67" t="s">
        <v>615</v>
      </c>
      <c r="E258" s="66">
        <v>105</v>
      </c>
      <c r="G258" s="68">
        <f t="shared" si="17"/>
        <v>56.349999999999994</v>
      </c>
      <c r="H258" s="69" t="s">
        <v>552</v>
      </c>
      <c r="N258" s="67" t="s">
        <v>448</v>
      </c>
      <c r="O258" s="75">
        <v>23</v>
      </c>
      <c r="P258" s="76">
        <v>90</v>
      </c>
      <c r="Q258" s="76">
        <v>19</v>
      </c>
      <c r="R258" s="76">
        <v>180</v>
      </c>
      <c r="S258" s="71">
        <v>309.0484467927802</v>
      </c>
      <c r="T258" s="72">
        <v>61.34024233470047</v>
      </c>
      <c r="U258" s="72">
        <v>39.048446792780226</v>
      </c>
      <c r="V258" s="72">
        <v>28.65975766529953</v>
      </c>
      <c r="W258" s="72">
        <v>129.04844679278023</v>
      </c>
      <c r="AC258" s="47" t="s">
        <v>491</v>
      </c>
    </row>
    <row r="259" spans="2:29" ht="15" customHeight="1">
      <c r="B259" s="66" t="s">
        <v>787</v>
      </c>
      <c r="C259" s="66">
        <v>1</v>
      </c>
      <c r="D259" s="67" t="s">
        <v>615</v>
      </c>
      <c r="E259" s="66">
        <v>122</v>
      </c>
      <c r="G259" s="68">
        <f t="shared" si="17"/>
        <v>56.519999999999996</v>
      </c>
      <c r="H259" s="69" t="s">
        <v>552</v>
      </c>
      <c r="N259" s="67" t="s">
        <v>455</v>
      </c>
      <c r="O259" s="73">
        <v>52</v>
      </c>
      <c r="P259" s="14">
        <v>270</v>
      </c>
      <c r="Q259" s="14">
        <v>49</v>
      </c>
      <c r="R259" s="14">
        <v>180</v>
      </c>
      <c r="S259" s="71">
        <v>48.051864344034016</v>
      </c>
      <c r="T259" s="72">
        <v>30.160072650740528</v>
      </c>
      <c r="U259" s="72">
        <v>138.05186434403402</v>
      </c>
      <c r="V259" s="72">
        <v>59.83992734925947</v>
      </c>
      <c r="W259" s="72">
        <v>228.05186434403402</v>
      </c>
      <c r="AC259" s="47" t="s">
        <v>351</v>
      </c>
    </row>
    <row r="260" spans="7:29" ht="15" customHeight="1">
      <c r="G260" s="68"/>
      <c r="H260" s="69"/>
      <c r="O260" s="73"/>
      <c r="P260" s="14"/>
      <c r="Q260" s="14"/>
      <c r="R260" s="14"/>
      <c r="S260" s="79"/>
      <c r="T260" s="80"/>
      <c r="U260" s="80"/>
      <c r="V260" s="80"/>
      <c r="W260" s="80"/>
      <c r="AC260" s="47"/>
    </row>
    <row r="261" spans="2:29" ht="15" customHeight="1">
      <c r="B261" s="66" t="s">
        <v>787</v>
      </c>
      <c r="C261" s="66">
        <v>2</v>
      </c>
      <c r="D261" s="67" t="s">
        <v>641</v>
      </c>
      <c r="E261" s="66">
        <v>0</v>
      </c>
      <c r="F261" s="66">
        <v>20</v>
      </c>
      <c r="G261" s="68">
        <v>56.66</v>
      </c>
      <c r="H261" s="69" t="s">
        <v>584</v>
      </c>
      <c r="M261" s="66">
        <v>3.5</v>
      </c>
      <c r="O261" s="75"/>
      <c r="P261" s="76"/>
      <c r="Q261" s="76"/>
      <c r="R261" s="76"/>
      <c r="S261" s="71"/>
      <c r="T261" s="72"/>
      <c r="U261" s="72"/>
      <c r="V261" s="72"/>
      <c r="W261" s="72"/>
      <c r="AC261" s="47"/>
    </row>
    <row r="262" spans="2:29" ht="15" customHeight="1">
      <c r="B262" s="66" t="s">
        <v>787</v>
      </c>
      <c r="C262" s="66">
        <v>2</v>
      </c>
      <c r="D262" s="67" t="s">
        <v>673</v>
      </c>
      <c r="E262" s="66">
        <v>20</v>
      </c>
      <c r="F262" s="66">
        <v>93</v>
      </c>
      <c r="G262" s="68">
        <f>G$261+E262/100</f>
        <v>56.86</v>
      </c>
      <c r="H262" s="69" t="s">
        <v>584</v>
      </c>
      <c r="I262" s="81"/>
      <c r="M262" s="66">
        <v>1.5</v>
      </c>
      <c r="O262" s="73"/>
      <c r="P262" s="14"/>
      <c r="Q262" s="14"/>
      <c r="R262" s="14"/>
      <c r="S262" s="71"/>
      <c r="T262" s="72"/>
      <c r="U262" s="72"/>
      <c r="V262" s="72"/>
      <c r="W262" s="72"/>
      <c r="AC262" s="47"/>
    </row>
    <row r="263" spans="2:29" ht="15" customHeight="1">
      <c r="B263" s="66" t="s">
        <v>787</v>
      </c>
      <c r="C263" s="66">
        <v>2</v>
      </c>
      <c r="D263" s="67" t="s">
        <v>788</v>
      </c>
      <c r="E263" s="66">
        <v>94</v>
      </c>
      <c r="F263" s="66">
        <v>112</v>
      </c>
      <c r="G263" s="68">
        <f aca="true" t="shared" si="18" ref="G263:G275">G$261+E263/100</f>
        <v>57.599999999999994</v>
      </c>
      <c r="H263" s="69" t="s">
        <v>584</v>
      </c>
      <c r="M263" s="66">
        <v>3</v>
      </c>
      <c r="O263" s="75"/>
      <c r="P263" s="76"/>
      <c r="Q263" s="76"/>
      <c r="R263" s="76"/>
      <c r="S263" s="79"/>
      <c r="T263" s="80"/>
      <c r="U263" s="80"/>
      <c r="V263" s="80"/>
      <c r="W263" s="80"/>
      <c r="AC263" s="47"/>
    </row>
    <row r="264" spans="2:29" ht="15" customHeight="1">
      <c r="B264" s="66" t="s">
        <v>787</v>
      </c>
      <c r="C264" s="66">
        <v>2</v>
      </c>
      <c r="D264" s="67" t="s">
        <v>789</v>
      </c>
      <c r="E264" s="66">
        <v>113</v>
      </c>
      <c r="F264" s="66">
        <v>146</v>
      </c>
      <c r="G264" s="68">
        <f t="shared" si="18"/>
        <v>57.79</v>
      </c>
      <c r="H264" s="69" t="s">
        <v>584</v>
      </c>
      <c r="M264" s="66">
        <v>1.5</v>
      </c>
      <c r="O264" s="75"/>
      <c r="P264" s="76"/>
      <c r="Q264" s="76"/>
      <c r="R264" s="76"/>
      <c r="S264" s="79"/>
      <c r="T264" s="80"/>
      <c r="U264" s="80"/>
      <c r="V264" s="80"/>
      <c r="W264" s="80"/>
      <c r="AC264" s="47"/>
    </row>
    <row r="265" spans="2:29" ht="15" customHeight="1">
      <c r="B265" s="66" t="s">
        <v>787</v>
      </c>
      <c r="C265" s="66">
        <v>2</v>
      </c>
      <c r="D265" s="67" t="s">
        <v>622</v>
      </c>
      <c r="E265" s="66">
        <v>10</v>
      </c>
      <c r="G265" s="68">
        <f t="shared" si="18"/>
        <v>56.76</v>
      </c>
      <c r="H265" s="69" t="s">
        <v>552</v>
      </c>
      <c r="N265" s="67" t="s">
        <v>466</v>
      </c>
      <c r="O265" s="75">
        <v>57</v>
      </c>
      <c r="P265" s="76">
        <v>90</v>
      </c>
      <c r="Q265" s="76">
        <v>45</v>
      </c>
      <c r="R265" s="76">
        <v>0</v>
      </c>
      <c r="S265" s="79">
        <v>237</v>
      </c>
      <c r="T265" s="80">
        <v>28.57443609754045</v>
      </c>
      <c r="U265" s="80">
        <v>327</v>
      </c>
      <c r="V265" s="80">
        <v>61.42556390245955</v>
      </c>
      <c r="W265" s="80">
        <v>57</v>
      </c>
      <c r="AC265" s="47" t="s">
        <v>352</v>
      </c>
    </row>
    <row r="266" spans="2:29" ht="15" customHeight="1">
      <c r="B266" s="66" t="s">
        <v>787</v>
      </c>
      <c r="C266" s="66">
        <v>2</v>
      </c>
      <c r="D266" s="67" t="s">
        <v>622</v>
      </c>
      <c r="E266" s="66">
        <v>10</v>
      </c>
      <c r="G266" s="68">
        <f t="shared" si="18"/>
        <v>56.76</v>
      </c>
      <c r="H266" s="69" t="s">
        <v>552</v>
      </c>
      <c r="N266" s="67" t="s">
        <v>353</v>
      </c>
      <c r="O266" s="75">
        <v>7</v>
      </c>
      <c r="P266" s="76">
        <v>270</v>
      </c>
      <c r="Q266" s="76">
        <v>4</v>
      </c>
      <c r="R266" s="76">
        <v>0</v>
      </c>
      <c r="S266" s="71">
        <v>119.66186679147899</v>
      </c>
      <c r="T266" s="72">
        <v>81.95732666086836</v>
      </c>
      <c r="U266" s="72">
        <v>209.66186679147899</v>
      </c>
      <c r="V266" s="72">
        <v>8.042673339131639</v>
      </c>
      <c r="W266" s="72">
        <v>299.661866791479</v>
      </c>
      <c r="AC266" s="47" t="s">
        <v>352</v>
      </c>
    </row>
    <row r="267" spans="2:29" ht="15" customHeight="1">
      <c r="B267" s="66" t="s">
        <v>787</v>
      </c>
      <c r="C267" s="66">
        <v>2</v>
      </c>
      <c r="D267" s="67" t="s">
        <v>610</v>
      </c>
      <c r="E267" s="66">
        <v>27</v>
      </c>
      <c r="G267" s="68">
        <f t="shared" si="18"/>
        <v>56.93</v>
      </c>
      <c r="H267" s="69" t="s">
        <v>552</v>
      </c>
      <c r="N267" s="67" t="s">
        <v>466</v>
      </c>
      <c r="O267" s="73">
        <v>42</v>
      </c>
      <c r="P267" s="14">
        <v>90</v>
      </c>
      <c r="Q267" s="14">
        <v>40</v>
      </c>
      <c r="R267" s="14">
        <v>0</v>
      </c>
      <c r="S267" s="71">
        <v>227.01840965541254</v>
      </c>
      <c r="T267" s="72">
        <v>39.09364846094841</v>
      </c>
      <c r="U267" s="72">
        <v>317.01840965541254</v>
      </c>
      <c r="V267" s="72">
        <v>50.90635153905159</v>
      </c>
      <c r="W267" s="72">
        <v>47.01840965541254</v>
      </c>
      <c r="AC267" s="47" t="s">
        <v>572</v>
      </c>
    </row>
    <row r="268" spans="2:29" ht="15" customHeight="1">
      <c r="B268" s="66" t="s">
        <v>787</v>
      </c>
      <c r="C268" s="66">
        <v>2</v>
      </c>
      <c r="D268" s="67" t="s">
        <v>605</v>
      </c>
      <c r="E268" s="66">
        <v>44</v>
      </c>
      <c r="G268" s="68">
        <f t="shared" si="18"/>
        <v>57.099999999999994</v>
      </c>
      <c r="H268" s="69" t="s">
        <v>584</v>
      </c>
      <c r="N268" s="67" t="s">
        <v>354</v>
      </c>
      <c r="O268" s="73">
        <v>6</v>
      </c>
      <c r="P268" s="14">
        <v>270</v>
      </c>
      <c r="Q268" s="14">
        <v>15</v>
      </c>
      <c r="R268" s="14">
        <v>180</v>
      </c>
      <c r="S268" s="71">
        <v>21.41781022956897</v>
      </c>
      <c r="T268" s="72">
        <v>73.94281830940439</v>
      </c>
      <c r="U268" s="72">
        <v>111.41781022956897</v>
      </c>
      <c r="V268" s="72">
        <v>16.057181690595613</v>
      </c>
      <c r="W268" s="72">
        <v>201.41781022956897</v>
      </c>
      <c r="AC268" s="47" t="s">
        <v>29</v>
      </c>
    </row>
    <row r="269" spans="2:29" ht="15" customHeight="1">
      <c r="B269" s="66" t="s">
        <v>787</v>
      </c>
      <c r="C269" s="66">
        <v>2</v>
      </c>
      <c r="D269" s="67" t="s">
        <v>605</v>
      </c>
      <c r="E269" s="66">
        <v>55</v>
      </c>
      <c r="G269" s="68">
        <f t="shared" si="18"/>
        <v>57.209999999999994</v>
      </c>
      <c r="H269" s="69" t="s">
        <v>584</v>
      </c>
      <c r="N269" s="67" t="s">
        <v>355</v>
      </c>
      <c r="O269" s="73">
        <v>36</v>
      </c>
      <c r="P269" s="14">
        <v>90</v>
      </c>
      <c r="Q269" s="14">
        <v>27</v>
      </c>
      <c r="R269" s="14">
        <v>0</v>
      </c>
      <c r="S269" s="71">
        <v>234.95795862770743</v>
      </c>
      <c r="T269" s="72">
        <v>48.414123667329335</v>
      </c>
      <c r="U269" s="72">
        <v>324.9579586277074</v>
      </c>
      <c r="V269" s="72">
        <v>41.585876332670665</v>
      </c>
      <c r="W269" s="72">
        <v>54.95795862770743</v>
      </c>
      <c r="AC269" s="47" t="s">
        <v>29</v>
      </c>
    </row>
    <row r="270" spans="2:29" ht="15" customHeight="1">
      <c r="B270" s="66" t="s">
        <v>787</v>
      </c>
      <c r="C270" s="66">
        <v>2</v>
      </c>
      <c r="D270" s="67" t="s">
        <v>605</v>
      </c>
      <c r="E270" s="66">
        <v>55</v>
      </c>
      <c r="G270" s="68">
        <f t="shared" si="18"/>
        <v>57.209999999999994</v>
      </c>
      <c r="H270" s="69" t="s">
        <v>584</v>
      </c>
      <c r="N270" s="67" t="s">
        <v>356</v>
      </c>
      <c r="O270" s="73">
        <v>18</v>
      </c>
      <c r="P270" s="14">
        <v>270</v>
      </c>
      <c r="Q270" s="14">
        <v>17</v>
      </c>
      <c r="R270" s="14">
        <v>180</v>
      </c>
      <c r="S270" s="77">
        <v>46.742820567774345</v>
      </c>
      <c r="T270" s="78">
        <v>65.956269187509</v>
      </c>
      <c r="U270" s="78">
        <v>136.74282056777434</v>
      </c>
      <c r="V270" s="78">
        <v>24.043730812491006</v>
      </c>
      <c r="W270" s="78">
        <v>226.74282056777434</v>
      </c>
      <c r="AC270" s="47" t="s">
        <v>29</v>
      </c>
    </row>
    <row r="271" spans="2:29" ht="15" customHeight="1">
      <c r="B271" s="66" t="s">
        <v>787</v>
      </c>
      <c r="C271" s="66">
        <v>2</v>
      </c>
      <c r="D271" s="67" t="s">
        <v>615</v>
      </c>
      <c r="E271" s="66">
        <v>100</v>
      </c>
      <c r="G271" s="68">
        <f t="shared" si="18"/>
        <v>57.66</v>
      </c>
      <c r="H271" s="69" t="s">
        <v>584</v>
      </c>
      <c r="N271" s="67" t="s">
        <v>357</v>
      </c>
      <c r="O271" s="73">
        <v>5</v>
      </c>
      <c r="P271" s="14">
        <v>270</v>
      </c>
      <c r="Q271" s="14">
        <v>6</v>
      </c>
      <c r="R271" s="14">
        <v>180</v>
      </c>
      <c r="S271" s="71">
        <v>39.773964143793535</v>
      </c>
      <c r="T271" s="72">
        <v>82.21297801271763</v>
      </c>
      <c r="U271" s="72">
        <v>129.77396414379353</v>
      </c>
      <c r="V271" s="72">
        <v>7.7870219872823725</v>
      </c>
      <c r="W271" s="72">
        <v>219.77396414379353</v>
      </c>
      <c r="AC271" s="47" t="s">
        <v>33</v>
      </c>
    </row>
    <row r="272" spans="2:29" ht="15" customHeight="1">
      <c r="B272" s="66" t="s">
        <v>787</v>
      </c>
      <c r="C272" s="66">
        <v>2</v>
      </c>
      <c r="D272" s="67" t="s">
        <v>600</v>
      </c>
      <c r="E272" s="66">
        <v>108</v>
      </c>
      <c r="G272" s="68">
        <f t="shared" si="18"/>
        <v>57.739999999999995</v>
      </c>
      <c r="H272" s="69" t="s">
        <v>584</v>
      </c>
      <c r="N272" s="67" t="s">
        <v>358</v>
      </c>
      <c r="O272" s="73">
        <v>67</v>
      </c>
      <c r="P272" s="14">
        <v>270</v>
      </c>
      <c r="Q272" s="14">
        <v>0</v>
      </c>
      <c r="R272" s="14">
        <v>185</v>
      </c>
      <c r="S272" s="79">
        <v>95</v>
      </c>
      <c r="T272" s="80">
        <v>22.921536449789542</v>
      </c>
      <c r="U272" s="80">
        <v>185</v>
      </c>
      <c r="V272" s="80">
        <v>67.07846355021046</v>
      </c>
      <c r="W272" s="80">
        <v>275</v>
      </c>
      <c r="AC272" s="47" t="s">
        <v>33</v>
      </c>
    </row>
    <row r="273" spans="2:29" ht="15" customHeight="1">
      <c r="B273" s="66" t="s">
        <v>787</v>
      </c>
      <c r="C273" s="66">
        <v>2</v>
      </c>
      <c r="D273" s="67" t="s">
        <v>425</v>
      </c>
      <c r="E273" s="66">
        <v>134</v>
      </c>
      <c r="G273" s="68">
        <f t="shared" si="18"/>
        <v>58</v>
      </c>
      <c r="H273" s="69" t="s">
        <v>584</v>
      </c>
      <c r="N273" s="67" t="s">
        <v>359</v>
      </c>
      <c r="O273" s="73">
        <v>85</v>
      </c>
      <c r="P273" s="14">
        <v>270</v>
      </c>
      <c r="Q273" s="14">
        <v>0</v>
      </c>
      <c r="R273" s="14">
        <v>175</v>
      </c>
      <c r="S273" s="71">
        <v>85</v>
      </c>
      <c r="T273" s="72">
        <v>4.981069393700201</v>
      </c>
      <c r="U273" s="72">
        <v>175</v>
      </c>
      <c r="V273" s="72">
        <v>85.0189306062998</v>
      </c>
      <c r="W273" s="72">
        <v>265</v>
      </c>
      <c r="AC273" s="47" t="s">
        <v>460</v>
      </c>
    </row>
    <row r="274" spans="2:29" ht="15" customHeight="1">
      <c r="B274" s="66" t="s">
        <v>787</v>
      </c>
      <c r="C274" s="66">
        <v>2</v>
      </c>
      <c r="D274" s="67" t="s">
        <v>425</v>
      </c>
      <c r="E274" s="66">
        <v>142</v>
      </c>
      <c r="G274" s="68">
        <f t="shared" si="18"/>
        <v>58.08</v>
      </c>
      <c r="H274" s="69" t="s">
        <v>584</v>
      </c>
      <c r="N274" s="67" t="s">
        <v>360</v>
      </c>
      <c r="O274" s="73">
        <v>12</v>
      </c>
      <c r="P274" s="14">
        <v>270</v>
      </c>
      <c r="Q274" s="14">
        <v>18</v>
      </c>
      <c r="R274" s="14">
        <v>0</v>
      </c>
      <c r="S274" s="71">
        <v>146.80801744509233</v>
      </c>
      <c r="T274" s="72">
        <v>68.78033394965195</v>
      </c>
      <c r="U274" s="72">
        <v>236.80801744509233</v>
      </c>
      <c r="V274" s="72">
        <v>21.219666050348053</v>
      </c>
      <c r="W274" s="72">
        <v>326.80801744509233</v>
      </c>
      <c r="AC274" s="47" t="s">
        <v>29</v>
      </c>
    </row>
    <row r="275" spans="2:29" ht="15" customHeight="1">
      <c r="B275" s="66" t="s">
        <v>787</v>
      </c>
      <c r="C275" s="66">
        <v>2</v>
      </c>
      <c r="D275" s="67" t="s">
        <v>425</v>
      </c>
      <c r="E275" s="66">
        <v>144</v>
      </c>
      <c r="G275" s="68">
        <f t="shared" si="18"/>
        <v>58.099999999999994</v>
      </c>
      <c r="H275" s="69" t="s">
        <v>552</v>
      </c>
      <c r="N275" s="67" t="s">
        <v>490</v>
      </c>
      <c r="O275" s="73">
        <v>17</v>
      </c>
      <c r="P275" s="14">
        <v>90</v>
      </c>
      <c r="Q275" s="14">
        <v>43</v>
      </c>
      <c r="R275" s="14">
        <v>0</v>
      </c>
      <c r="S275" s="71">
        <v>198.15204182259836</v>
      </c>
      <c r="T275" s="72">
        <v>45.539180118183815</v>
      </c>
      <c r="U275" s="72">
        <v>288.15204182259833</v>
      </c>
      <c r="V275" s="72">
        <v>44.460819881816185</v>
      </c>
      <c r="W275" s="72">
        <v>18.152041822598363</v>
      </c>
      <c r="AC275" s="47" t="s">
        <v>491</v>
      </c>
    </row>
    <row r="276" spans="7:29" ht="15" customHeight="1">
      <c r="G276" s="68"/>
      <c r="H276" s="69"/>
      <c r="O276" s="75"/>
      <c r="P276" s="76"/>
      <c r="Q276" s="76"/>
      <c r="R276" s="76"/>
      <c r="S276" s="71"/>
      <c r="T276" s="72"/>
      <c r="U276" s="72"/>
      <c r="V276" s="72"/>
      <c r="W276" s="72"/>
      <c r="AC276" s="47"/>
    </row>
    <row r="277" spans="2:29" ht="15" customHeight="1">
      <c r="B277" s="66" t="s">
        <v>787</v>
      </c>
      <c r="C277" s="66">
        <v>3</v>
      </c>
      <c r="D277" s="67" t="s">
        <v>623</v>
      </c>
      <c r="E277" s="66">
        <v>0</v>
      </c>
      <c r="F277" s="66">
        <v>39</v>
      </c>
      <c r="G277" s="68">
        <v>58.11</v>
      </c>
      <c r="H277" s="69" t="s">
        <v>557</v>
      </c>
      <c r="M277" s="66">
        <v>1.5</v>
      </c>
      <c r="O277" s="75"/>
      <c r="P277" s="76"/>
      <c r="Q277" s="76"/>
      <c r="R277" s="76"/>
      <c r="S277" s="79"/>
      <c r="T277" s="80"/>
      <c r="U277" s="80"/>
      <c r="V277" s="80"/>
      <c r="W277" s="80"/>
      <c r="AC277" s="47"/>
    </row>
    <row r="278" spans="2:29" ht="15" customHeight="1">
      <c r="B278" s="66" t="s">
        <v>787</v>
      </c>
      <c r="C278" s="66">
        <v>3</v>
      </c>
      <c r="D278" s="67" t="s">
        <v>617</v>
      </c>
      <c r="E278" s="66">
        <v>39</v>
      </c>
      <c r="F278" s="66">
        <v>51</v>
      </c>
      <c r="G278" s="68">
        <f>G$277+E278/100</f>
        <v>58.5</v>
      </c>
      <c r="H278" s="69" t="s">
        <v>584</v>
      </c>
      <c r="M278" s="66">
        <v>3</v>
      </c>
      <c r="O278" s="75"/>
      <c r="P278" s="76"/>
      <c r="Q278" s="76"/>
      <c r="R278" s="76"/>
      <c r="S278" s="71"/>
      <c r="T278" s="72"/>
      <c r="U278" s="72"/>
      <c r="V278" s="72"/>
      <c r="W278" s="72"/>
      <c r="AC278" s="47"/>
    </row>
    <row r="279" spans="2:29" ht="15" customHeight="1">
      <c r="B279" s="66" t="s">
        <v>787</v>
      </c>
      <c r="C279" s="66">
        <v>3</v>
      </c>
      <c r="D279" s="67" t="s">
        <v>790</v>
      </c>
      <c r="E279" s="66">
        <v>51</v>
      </c>
      <c r="F279" s="66">
        <v>83</v>
      </c>
      <c r="G279" s="68">
        <f aca="true" t="shared" si="19" ref="G279:G287">G$277+E279/100</f>
        <v>58.62</v>
      </c>
      <c r="H279" s="69" t="s">
        <v>584</v>
      </c>
      <c r="M279" s="66">
        <v>1.5</v>
      </c>
      <c r="O279" s="75"/>
      <c r="P279" s="76"/>
      <c r="Q279" s="76"/>
      <c r="R279" s="76"/>
      <c r="S279" s="71"/>
      <c r="T279" s="72"/>
      <c r="U279" s="72"/>
      <c r="V279" s="72"/>
      <c r="W279" s="72"/>
      <c r="AC279" s="47"/>
    </row>
    <row r="280" spans="2:29" ht="15" customHeight="1">
      <c r="B280" s="66" t="s">
        <v>787</v>
      </c>
      <c r="C280" s="66">
        <v>3</v>
      </c>
      <c r="D280" s="67" t="s">
        <v>609</v>
      </c>
      <c r="E280" s="66">
        <v>10</v>
      </c>
      <c r="G280" s="68">
        <f t="shared" si="19"/>
        <v>58.21</v>
      </c>
      <c r="H280" s="69" t="s">
        <v>584</v>
      </c>
      <c r="N280" s="67" t="s">
        <v>459</v>
      </c>
      <c r="O280" s="73">
        <v>13</v>
      </c>
      <c r="P280" s="14">
        <v>90</v>
      </c>
      <c r="Q280" s="14">
        <v>13</v>
      </c>
      <c r="R280" s="14">
        <v>0</v>
      </c>
      <c r="S280" s="71">
        <v>225</v>
      </c>
      <c r="T280" s="72">
        <v>71.91829869987819</v>
      </c>
      <c r="U280" s="72">
        <v>315</v>
      </c>
      <c r="V280" s="72">
        <v>18.081701300121807</v>
      </c>
      <c r="W280" s="72">
        <v>45</v>
      </c>
      <c r="AC280" s="47" t="s">
        <v>29</v>
      </c>
    </row>
    <row r="281" spans="2:29" ht="15" customHeight="1">
      <c r="B281" s="66" t="s">
        <v>787</v>
      </c>
      <c r="C281" s="66">
        <v>3</v>
      </c>
      <c r="D281" s="67" t="s">
        <v>609</v>
      </c>
      <c r="E281" s="66">
        <v>10</v>
      </c>
      <c r="G281" s="68">
        <f t="shared" si="19"/>
        <v>58.21</v>
      </c>
      <c r="H281" s="69" t="s">
        <v>552</v>
      </c>
      <c r="N281" s="67" t="s">
        <v>448</v>
      </c>
      <c r="O281" s="75">
        <v>28</v>
      </c>
      <c r="P281" s="76">
        <v>90</v>
      </c>
      <c r="Q281" s="76">
        <v>9</v>
      </c>
      <c r="R281" s="76">
        <v>0</v>
      </c>
      <c r="S281" s="71">
        <v>253.41237367251102</v>
      </c>
      <c r="T281" s="72">
        <v>60.9785850040054</v>
      </c>
      <c r="U281" s="72">
        <v>343.412373672511</v>
      </c>
      <c r="V281" s="72">
        <v>29.021414995994597</v>
      </c>
      <c r="W281" s="72">
        <v>73.41237367251102</v>
      </c>
      <c r="AC281" s="47" t="s">
        <v>361</v>
      </c>
    </row>
    <row r="282" spans="2:29" ht="15" customHeight="1">
      <c r="B282" s="66" t="s">
        <v>787</v>
      </c>
      <c r="C282" s="66">
        <v>3</v>
      </c>
      <c r="D282" s="67" t="s">
        <v>610</v>
      </c>
      <c r="E282" s="66">
        <v>20</v>
      </c>
      <c r="G282" s="68">
        <f t="shared" si="19"/>
        <v>58.31</v>
      </c>
      <c r="H282" s="69" t="s">
        <v>552</v>
      </c>
      <c r="N282" s="67" t="s">
        <v>448</v>
      </c>
      <c r="O282" s="75">
        <v>15</v>
      </c>
      <c r="P282" s="76">
        <v>90</v>
      </c>
      <c r="Q282" s="76">
        <v>0</v>
      </c>
      <c r="R282" s="76">
        <v>185</v>
      </c>
      <c r="S282" s="71">
        <v>275</v>
      </c>
      <c r="T282" s="72">
        <v>74.94529887116654</v>
      </c>
      <c r="U282" s="72">
        <v>5</v>
      </c>
      <c r="V282" s="72">
        <v>15.054701128833457</v>
      </c>
      <c r="W282" s="72">
        <v>95</v>
      </c>
      <c r="AC282" s="47" t="s">
        <v>361</v>
      </c>
    </row>
    <row r="283" spans="2:29" ht="15" customHeight="1">
      <c r="B283" s="66" t="s">
        <v>787</v>
      </c>
      <c r="C283" s="66">
        <v>3</v>
      </c>
      <c r="D283" s="67" t="s">
        <v>605</v>
      </c>
      <c r="E283" s="66">
        <v>37</v>
      </c>
      <c r="G283" s="68">
        <f t="shared" si="19"/>
        <v>58.48</v>
      </c>
      <c r="H283" s="69" t="s">
        <v>552</v>
      </c>
      <c r="N283" s="67" t="s">
        <v>455</v>
      </c>
      <c r="O283" s="75">
        <v>50</v>
      </c>
      <c r="P283" s="76">
        <v>90</v>
      </c>
      <c r="Q283" s="76">
        <v>8</v>
      </c>
      <c r="R283" s="76">
        <v>0</v>
      </c>
      <c r="S283" s="71">
        <v>263.27430013477436</v>
      </c>
      <c r="T283" s="72">
        <v>39.80529369913406</v>
      </c>
      <c r="U283" s="72">
        <v>353.27430013477436</v>
      </c>
      <c r="V283" s="72">
        <v>50.19470630086594</v>
      </c>
      <c r="W283" s="72">
        <v>83.27430013477436</v>
      </c>
      <c r="AC283" s="47" t="s">
        <v>361</v>
      </c>
    </row>
    <row r="284" spans="2:29" ht="15" customHeight="1">
      <c r="B284" s="66" t="s">
        <v>787</v>
      </c>
      <c r="C284" s="66">
        <v>3</v>
      </c>
      <c r="D284" s="67" t="s">
        <v>605</v>
      </c>
      <c r="E284" s="66">
        <v>44</v>
      </c>
      <c r="G284" s="68">
        <f t="shared" si="19"/>
        <v>58.55</v>
      </c>
      <c r="H284" s="69" t="s">
        <v>552</v>
      </c>
      <c r="N284" s="67" t="s">
        <v>448</v>
      </c>
      <c r="O284" s="75">
        <v>19</v>
      </c>
      <c r="P284" s="76">
        <v>90</v>
      </c>
      <c r="Q284" s="76">
        <v>8</v>
      </c>
      <c r="R284" s="76">
        <v>180</v>
      </c>
      <c r="S284" s="71">
        <v>292.2033290101989</v>
      </c>
      <c r="T284" s="72">
        <v>69.59958713358326</v>
      </c>
      <c r="U284" s="72">
        <v>22.203329010198885</v>
      </c>
      <c r="V284" s="72">
        <v>20.400412866416744</v>
      </c>
      <c r="W284" s="72">
        <v>112.2033290101989</v>
      </c>
      <c r="AC284" s="47" t="s">
        <v>361</v>
      </c>
    </row>
    <row r="285" spans="2:29" ht="15" customHeight="1">
      <c r="B285" s="66" t="s">
        <v>787</v>
      </c>
      <c r="C285" s="66">
        <v>3</v>
      </c>
      <c r="D285" s="67" t="s">
        <v>654</v>
      </c>
      <c r="E285" s="66">
        <v>57</v>
      </c>
      <c r="G285" s="68">
        <f t="shared" si="19"/>
        <v>58.68</v>
      </c>
      <c r="H285" s="69" t="s">
        <v>362</v>
      </c>
      <c r="N285" s="67" t="s">
        <v>609</v>
      </c>
      <c r="O285" s="73">
        <v>20</v>
      </c>
      <c r="P285" s="14">
        <v>270</v>
      </c>
      <c r="Q285" s="14">
        <v>6</v>
      </c>
      <c r="R285" s="14">
        <v>180</v>
      </c>
      <c r="S285" s="71">
        <v>73.89278907383485</v>
      </c>
      <c r="T285" s="72">
        <v>69.25120988410396</v>
      </c>
      <c r="U285" s="72">
        <v>163.89278907383485</v>
      </c>
      <c r="V285" s="72">
        <v>20.748790115896043</v>
      </c>
      <c r="W285" s="72">
        <v>253.89278907383485</v>
      </c>
      <c r="AC285" s="47" t="s">
        <v>460</v>
      </c>
    </row>
    <row r="286" spans="2:29" ht="15" customHeight="1">
      <c r="B286" s="66" t="s">
        <v>787</v>
      </c>
      <c r="C286" s="66">
        <v>3</v>
      </c>
      <c r="D286" s="67" t="s">
        <v>654</v>
      </c>
      <c r="E286" s="66">
        <v>57</v>
      </c>
      <c r="G286" s="68">
        <f t="shared" si="19"/>
        <v>58.68</v>
      </c>
      <c r="H286" s="69" t="s">
        <v>552</v>
      </c>
      <c r="N286" s="67" t="s">
        <v>466</v>
      </c>
      <c r="O286" s="75">
        <v>20</v>
      </c>
      <c r="P286" s="76">
        <v>90</v>
      </c>
      <c r="Q286" s="76">
        <v>4</v>
      </c>
      <c r="R286" s="76">
        <v>180</v>
      </c>
      <c r="S286" s="71">
        <v>280.8752853638345</v>
      </c>
      <c r="T286" s="72">
        <v>69.66395334529928</v>
      </c>
      <c r="U286" s="72">
        <v>10.875285363834521</v>
      </c>
      <c r="V286" s="72">
        <v>20.336046654700723</v>
      </c>
      <c r="W286" s="72">
        <v>100.87528536383451</v>
      </c>
      <c r="AC286" s="47" t="s">
        <v>363</v>
      </c>
    </row>
    <row r="287" spans="2:29" ht="15" customHeight="1">
      <c r="B287" s="66" t="s">
        <v>787</v>
      </c>
      <c r="C287" s="66">
        <v>3</v>
      </c>
      <c r="D287" s="67" t="s">
        <v>632</v>
      </c>
      <c r="E287" s="66">
        <v>78</v>
      </c>
      <c r="G287" s="68">
        <f t="shared" si="19"/>
        <v>58.89</v>
      </c>
      <c r="H287" s="69" t="s">
        <v>584</v>
      </c>
      <c r="N287" s="67" t="s">
        <v>364</v>
      </c>
      <c r="O287" s="73">
        <v>58</v>
      </c>
      <c r="P287" s="14">
        <v>90</v>
      </c>
      <c r="Q287" s="14">
        <v>49</v>
      </c>
      <c r="R287" s="14">
        <v>0</v>
      </c>
      <c r="S287" s="71">
        <v>234.2902878596409</v>
      </c>
      <c r="T287" s="72">
        <v>26.902521423370448</v>
      </c>
      <c r="U287" s="72">
        <v>324.2902878596409</v>
      </c>
      <c r="V287" s="72">
        <v>63.097478576629555</v>
      </c>
      <c r="W287" s="72">
        <v>54.2902878596409</v>
      </c>
      <c r="AC287" s="47" t="s">
        <v>29</v>
      </c>
    </row>
    <row r="288" spans="7:29" ht="15" customHeight="1">
      <c r="G288" s="68"/>
      <c r="H288" s="69"/>
      <c r="O288" s="75"/>
      <c r="P288" s="76"/>
      <c r="Q288" s="76"/>
      <c r="R288" s="76"/>
      <c r="S288" s="71"/>
      <c r="T288" s="72"/>
      <c r="U288" s="72"/>
      <c r="V288" s="72"/>
      <c r="W288" s="72"/>
      <c r="AC288" s="47"/>
    </row>
    <row r="289" spans="2:29" ht="15" customHeight="1">
      <c r="B289" s="66" t="s">
        <v>791</v>
      </c>
      <c r="C289" s="66">
        <v>1</v>
      </c>
      <c r="D289" s="67" t="s">
        <v>641</v>
      </c>
      <c r="E289" s="66">
        <v>0</v>
      </c>
      <c r="F289" s="66">
        <v>10</v>
      </c>
      <c r="G289" s="68">
        <v>60.2</v>
      </c>
      <c r="H289" s="69" t="s">
        <v>552</v>
      </c>
      <c r="M289" s="66">
        <v>0</v>
      </c>
      <c r="O289" s="75"/>
      <c r="P289" s="76"/>
      <c r="Q289" s="76"/>
      <c r="R289" s="76"/>
      <c r="S289" s="71"/>
      <c r="T289" s="72"/>
      <c r="U289" s="72"/>
      <c r="V289" s="72"/>
      <c r="W289" s="72"/>
      <c r="AC289" s="47"/>
    </row>
    <row r="290" spans="2:29" ht="15" customHeight="1">
      <c r="B290" s="66" t="s">
        <v>791</v>
      </c>
      <c r="C290" s="66">
        <v>1</v>
      </c>
      <c r="D290" s="67" t="s">
        <v>649</v>
      </c>
      <c r="E290" s="66">
        <v>11</v>
      </c>
      <c r="F290" s="66">
        <v>40</v>
      </c>
      <c r="G290" s="68">
        <f>G$289+E290/100</f>
        <v>60.31</v>
      </c>
      <c r="H290" s="69" t="s">
        <v>557</v>
      </c>
      <c r="M290" s="66">
        <v>3</v>
      </c>
      <c r="O290" s="75"/>
      <c r="P290" s="76"/>
      <c r="Q290" s="76"/>
      <c r="R290" s="76"/>
      <c r="S290" s="71"/>
      <c r="T290" s="72"/>
      <c r="U290" s="72"/>
      <c r="V290" s="72"/>
      <c r="W290" s="72"/>
      <c r="AC290" s="47"/>
    </row>
    <row r="291" spans="2:29" ht="15" customHeight="1">
      <c r="B291" s="66" t="s">
        <v>791</v>
      </c>
      <c r="C291" s="66">
        <v>1</v>
      </c>
      <c r="D291" s="67" t="s">
        <v>624</v>
      </c>
      <c r="E291" s="66">
        <v>40</v>
      </c>
      <c r="F291" s="66">
        <v>55</v>
      </c>
      <c r="G291" s="68">
        <f aca="true" t="shared" si="20" ref="G291:G313">G$289+E291/100</f>
        <v>60.6</v>
      </c>
      <c r="H291" s="69" t="s">
        <v>552</v>
      </c>
      <c r="M291" s="66">
        <v>1</v>
      </c>
      <c r="O291" s="75"/>
      <c r="P291" s="76"/>
      <c r="Q291" s="76"/>
      <c r="R291" s="76"/>
      <c r="S291" s="71"/>
      <c r="T291" s="72"/>
      <c r="U291" s="72"/>
      <c r="V291" s="72"/>
      <c r="W291" s="72"/>
      <c r="AC291" s="47"/>
    </row>
    <row r="292" spans="2:29" ht="15" customHeight="1">
      <c r="B292" s="66" t="s">
        <v>791</v>
      </c>
      <c r="C292" s="66">
        <v>1</v>
      </c>
      <c r="D292" s="67" t="s">
        <v>613</v>
      </c>
      <c r="E292" s="66">
        <v>56</v>
      </c>
      <c r="F292" s="66">
        <v>65</v>
      </c>
      <c r="G292" s="68">
        <f t="shared" si="20"/>
        <v>60.760000000000005</v>
      </c>
      <c r="H292" s="69" t="s">
        <v>557</v>
      </c>
      <c r="M292" s="66">
        <v>2.5</v>
      </c>
      <c r="O292" s="75"/>
      <c r="P292" s="76"/>
      <c r="Q292" s="76"/>
      <c r="R292" s="76"/>
      <c r="S292" s="71"/>
      <c r="T292" s="72"/>
      <c r="U292" s="72"/>
      <c r="V292" s="72"/>
      <c r="W292" s="72"/>
      <c r="AC292" s="47"/>
    </row>
    <row r="293" spans="2:29" ht="15" customHeight="1">
      <c r="B293" s="66" t="s">
        <v>791</v>
      </c>
      <c r="C293" s="66">
        <v>1</v>
      </c>
      <c r="D293" s="67" t="s">
        <v>630</v>
      </c>
      <c r="E293" s="66">
        <v>66</v>
      </c>
      <c r="F293" s="66">
        <v>84</v>
      </c>
      <c r="G293" s="68">
        <f t="shared" si="20"/>
        <v>60.86</v>
      </c>
      <c r="H293" s="69" t="s">
        <v>557</v>
      </c>
      <c r="M293" s="66">
        <v>1</v>
      </c>
      <c r="O293" s="75"/>
      <c r="P293" s="76"/>
      <c r="Q293" s="76"/>
      <c r="R293" s="76"/>
      <c r="S293" s="71"/>
      <c r="T293" s="72"/>
      <c r="U293" s="72"/>
      <c r="V293" s="72"/>
      <c r="W293" s="72"/>
      <c r="AC293" s="47"/>
    </row>
    <row r="294" spans="2:29" ht="15" customHeight="1">
      <c r="B294" s="66" t="s">
        <v>791</v>
      </c>
      <c r="C294" s="66">
        <v>1</v>
      </c>
      <c r="D294" s="67" t="s">
        <v>614</v>
      </c>
      <c r="E294" s="66">
        <v>85</v>
      </c>
      <c r="F294" s="66">
        <v>98</v>
      </c>
      <c r="G294" s="68">
        <f t="shared" si="20"/>
        <v>61.050000000000004</v>
      </c>
      <c r="H294" s="69" t="s">
        <v>557</v>
      </c>
      <c r="M294" s="66">
        <v>0.5</v>
      </c>
      <c r="O294" s="75"/>
      <c r="P294" s="76"/>
      <c r="Q294" s="76"/>
      <c r="R294" s="76"/>
      <c r="S294" s="71"/>
      <c r="T294" s="72"/>
      <c r="U294" s="72"/>
      <c r="V294" s="72"/>
      <c r="W294" s="72"/>
      <c r="AC294" s="47"/>
    </row>
    <row r="295" spans="2:29" ht="15" customHeight="1">
      <c r="B295" s="66" t="s">
        <v>791</v>
      </c>
      <c r="C295" s="66">
        <v>1</v>
      </c>
      <c r="D295" s="67" t="s">
        <v>615</v>
      </c>
      <c r="E295" s="66">
        <v>91</v>
      </c>
      <c r="F295" s="66">
        <v>107</v>
      </c>
      <c r="G295" s="68">
        <f t="shared" si="20"/>
        <v>61.11</v>
      </c>
      <c r="H295" s="69" t="s">
        <v>557</v>
      </c>
      <c r="L295" s="66">
        <v>1</v>
      </c>
      <c r="M295" s="66">
        <v>1</v>
      </c>
      <c r="O295" s="75"/>
      <c r="P295" s="76"/>
      <c r="Q295" s="76"/>
      <c r="R295" s="76"/>
      <c r="S295" s="71"/>
      <c r="T295" s="72"/>
      <c r="U295" s="72"/>
      <c r="V295" s="72"/>
      <c r="W295" s="72"/>
      <c r="AC295" s="47" t="s">
        <v>365</v>
      </c>
    </row>
    <row r="296" spans="2:29" ht="15" customHeight="1">
      <c r="B296" s="66" t="s">
        <v>791</v>
      </c>
      <c r="C296" s="66">
        <v>1</v>
      </c>
      <c r="D296" s="67" t="s">
        <v>600</v>
      </c>
      <c r="E296" s="66">
        <v>112</v>
      </c>
      <c r="F296" s="66">
        <v>120</v>
      </c>
      <c r="G296" s="68">
        <f t="shared" si="20"/>
        <v>61.32</v>
      </c>
      <c r="H296" s="69" t="s">
        <v>552</v>
      </c>
      <c r="M296" s="66">
        <v>0.5</v>
      </c>
      <c r="O296" s="75"/>
      <c r="P296" s="76"/>
      <c r="Q296" s="76"/>
      <c r="R296" s="76"/>
      <c r="S296" s="71"/>
      <c r="T296" s="72"/>
      <c r="U296" s="72"/>
      <c r="V296" s="72"/>
      <c r="W296" s="72"/>
      <c r="AC296" s="47"/>
    </row>
    <row r="297" spans="2:29" ht="15" customHeight="1">
      <c r="B297" s="66" t="s">
        <v>791</v>
      </c>
      <c r="C297" s="66">
        <v>1</v>
      </c>
      <c r="D297" s="67" t="s">
        <v>660</v>
      </c>
      <c r="E297" s="66">
        <v>121</v>
      </c>
      <c r="F297" s="66">
        <v>132</v>
      </c>
      <c r="G297" s="68">
        <f t="shared" si="20"/>
        <v>61.410000000000004</v>
      </c>
      <c r="H297" s="69" t="s">
        <v>584</v>
      </c>
      <c r="M297" s="66">
        <v>3.5</v>
      </c>
      <c r="O297" s="75"/>
      <c r="P297" s="76"/>
      <c r="Q297" s="76"/>
      <c r="R297" s="76"/>
      <c r="S297" s="71"/>
      <c r="T297" s="72"/>
      <c r="U297" s="72"/>
      <c r="V297" s="72"/>
      <c r="W297" s="72"/>
      <c r="AC297" s="47" t="s">
        <v>366</v>
      </c>
    </row>
    <row r="298" spans="2:29" ht="15" customHeight="1">
      <c r="B298" s="66" t="s">
        <v>791</v>
      </c>
      <c r="C298" s="66">
        <v>1</v>
      </c>
      <c r="D298" s="67" t="s">
        <v>621</v>
      </c>
      <c r="E298" s="66">
        <v>133</v>
      </c>
      <c r="F298" s="66">
        <v>136</v>
      </c>
      <c r="G298" s="68">
        <f t="shared" si="20"/>
        <v>61.53</v>
      </c>
      <c r="H298" s="69" t="s">
        <v>552</v>
      </c>
      <c r="M298" s="66">
        <v>0.5</v>
      </c>
      <c r="O298" s="75"/>
      <c r="P298" s="76"/>
      <c r="Q298" s="76"/>
      <c r="R298" s="76"/>
      <c r="S298" s="71"/>
      <c r="T298" s="72"/>
      <c r="U298" s="72"/>
      <c r="V298" s="72"/>
      <c r="W298" s="72"/>
      <c r="AC298" s="47"/>
    </row>
    <row r="299" spans="2:29" ht="15" customHeight="1">
      <c r="B299" s="66" t="s">
        <v>791</v>
      </c>
      <c r="C299" s="66">
        <v>1</v>
      </c>
      <c r="D299" s="67" t="s">
        <v>610</v>
      </c>
      <c r="E299" s="66">
        <v>16</v>
      </c>
      <c r="G299" s="68">
        <f t="shared" si="20"/>
        <v>60.36</v>
      </c>
      <c r="H299" s="69" t="s">
        <v>552</v>
      </c>
      <c r="N299" s="67" t="s">
        <v>455</v>
      </c>
      <c r="O299" s="73">
        <v>34</v>
      </c>
      <c r="P299" s="14">
        <v>270</v>
      </c>
      <c r="Q299" s="14">
        <v>29</v>
      </c>
      <c r="R299" s="14">
        <v>0</v>
      </c>
      <c r="S299" s="71">
        <v>129.4132617086915</v>
      </c>
      <c r="T299" s="72">
        <v>48.8773411351688</v>
      </c>
      <c r="U299" s="72">
        <v>219.4132617086915</v>
      </c>
      <c r="V299" s="72">
        <v>41.1226588648312</v>
      </c>
      <c r="W299" s="72">
        <v>309.4132617086915</v>
      </c>
      <c r="AC299" s="47" t="s">
        <v>367</v>
      </c>
    </row>
    <row r="300" spans="2:29" ht="15" customHeight="1">
      <c r="B300" s="66" t="s">
        <v>791</v>
      </c>
      <c r="C300" s="66">
        <v>1</v>
      </c>
      <c r="D300" s="67" t="s">
        <v>605</v>
      </c>
      <c r="E300" s="66">
        <v>30</v>
      </c>
      <c r="G300" s="68">
        <f t="shared" si="20"/>
        <v>60.5</v>
      </c>
      <c r="H300" s="69" t="s">
        <v>552</v>
      </c>
      <c r="N300" s="67" t="s">
        <v>448</v>
      </c>
      <c r="O300" s="73">
        <v>25</v>
      </c>
      <c r="P300" s="14">
        <v>90</v>
      </c>
      <c r="Q300" s="14">
        <v>26</v>
      </c>
      <c r="R300" s="14">
        <v>0</v>
      </c>
      <c r="S300" s="71">
        <v>223.71352199742336</v>
      </c>
      <c r="T300" s="72">
        <v>55.989372835173626</v>
      </c>
      <c r="U300" s="72">
        <v>313.71352199742336</v>
      </c>
      <c r="V300" s="72">
        <v>34.010627164826374</v>
      </c>
      <c r="W300" s="72">
        <v>43.713521997423356</v>
      </c>
      <c r="AC300" s="47" t="s">
        <v>367</v>
      </c>
    </row>
    <row r="301" spans="2:29" ht="15" customHeight="1">
      <c r="B301" s="66" t="s">
        <v>791</v>
      </c>
      <c r="C301" s="66">
        <v>1</v>
      </c>
      <c r="D301" s="67" t="s">
        <v>605</v>
      </c>
      <c r="E301" s="66">
        <v>30</v>
      </c>
      <c r="G301" s="68">
        <f t="shared" si="20"/>
        <v>60.5</v>
      </c>
      <c r="H301" s="69" t="s">
        <v>552</v>
      </c>
      <c r="N301" s="67" t="s">
        <v>466</v>
      </c>
      <c r="O301" s="75">
        <v>19</v>
      </c>
      <c r="P301" s="76">
        <v>270</v>
      </c>
      <c r="Q301" s="76">
        <v>17</v>
      </c>
      <c r="R301" s="76">
        <v>0</v>
      </c>
      <c r="S301" s="79">
        <v>131.60207691674088</v>
      </c>
      <c r="T301" s="80">
        <v>65.2753408667949</v>
      </c>
      <c r="U301" s="80">
        <v>221.60207691674088</v>
      </c>
      <c r="V301" s="80">
        <v>24.724659133205094</v>
      </c>
      <c r="W301" s="80">
        <v>311.6020769167409</v>
      </c>
      <c r="AC301" s="47" t="s">
        <v>368</v>
      </c>
    </row>
    <row r="302" spans="2:29" ht="15" customHeight="1">
      <c r="B302" s="66" t="s">
        <v>791</v>
      </c>
      <c r="C302" s="66">
        <v>1</v>
      </c>
      <c r="D302" s="67" t="s">
        <v>612</v>
      </c>
      <c r="E302" s="66">
        <v>37</v>
      </c>
      <c r="G302" s="68">
        <f t="shared" si="20"/>
        <v>60.57</v>
      </c>
      <c r="H302" s="69" t="s">
        <v>552</v>
      </c>
      <c r="N302" s="67" t="s">
        <v>466</v>
      </c>
      <c r="O302" s="75">
        <v>38</v>
      </c>
      <c r="P302" s="76">
        <v>270</v>
      </c>
      <c r="Q302" s="76">
        <v>10</v>
      </c>
      <c r="R302" s="76">
        <v>0</v>
      </c>
      <c r="S302" s="71">
        <v>102.71791127778022</v>
      </c>
      <c r="T302" s="72">
        <v>51.30750706562869</v>
      </c>
      <c r="U302" s="72">
        <v>192.71791127778022</v>
      </c>
      <c r="V302" s="72">
        <v>38.69249293437131</v>
      </c>
      <c r="W302" s="72">
        <v>282.7179112777802</v>
      </c>
      <c r="AC302" s="47" t="s">
        <v>352</v>
      </c>
    </row>
    <row r="303" spans="2:29" ht="15" customHeight="1">
      <c r="B303" s="66" t="s">
        <v>791</v>
      </c>
      <c r="C303" s="66">
        <v>1</v>
      </c>
      <c r="D303" s="67" t="s">
        <v>654</v>
      </c>
      <c r="E303" s="66">
        <v>48</v>
      </c>
      <c r="G303" s="68">
        <f t="shared" si="20"/>
        <v>60.68</v>
      </c>
      <c r="H303" s="69" t="s">
        <v>552</v>
      </c>
      <c r="N303" s="67" t="s">
        <v>455</v>
      </c>
      <c r="O303" s="75">
        <v>63</v>
      </c>
      <c r="P303" s="76">
        <v>90</v>
      </c>
      <c r="Q303" s="76">
        <v>0</v>
      </c>
      <c r="R303" s="76">
        <v>190</v>
      </c>
      <c r="S303" s="71">
        <v>280</v>
      </c>
      <c r="T303" s="72">
        <v>26.64679340553003</v>
      </c>
      <c r="U303" s="72">
        <v>10</v>
      </c>
      <c r="V303" s="72">
        <v>63.35320659446997</v>
      </c>
      <c r="W303" s="72">
        <v>100</v>
      </c>
      <c r="AC303" s="47" t="s">
        <v>352</v>
      </c>
    </row>
    <row r="304" spans="2:29" ht="15" customHeight="1">
      <c r="B304" s="66" t="s">
        <v>791</v>
      </c>
      <c r="C304" s="66">
        <v>1</v>
      </c>
      <c r="D304" s="67" t="s">
        <v>632</v>
      </c>
      <c r="E304" s="66">
        <v>70</v>
      </c>
      <c r="G304" s="68">
        <f t="shared" si="20"/>
        <v>60.900000000000006</v>
      </c>
      <c r="H304" s="69" t="s">
        <v>552</v>
      </c>
      <c r="N304" s="67" t="s">
        <v>622</v>
      </c>
      <c r="O304" s="73">
        <v>66</v>
      </c>
      <c r="P304" s="14">
        <v>270</v>
      </c>
      <c r="Q304" s="14">
        <v>26</v>
      </c>
      <c r="R304" s="14">
        <v>180</v>
      </c>
      <c r="S304" s="71">
        <v>77.74828981606555</v>
      </c>
      <c r="T304" s="72">
        <v>23.513303978037392</v>
      </c>
      <c r="U304" s="72">
        <v>167.74828981606555</v>
      </c>
      <c r="V304" s="72">
        <v>66.48669602196262</v>
      </c>
      <c r="W304" s="72">
        <v>257.74828981606555</v>
      </c>
      <c r="AC304" s="47" t="s">
        <v>369</v>
      </c>
    </row>
    <row r="305" spans="2:29" ht="15" customHeight="1">
      <c r="B305" s="66" t="s">
        <v>791</v>
      </c>
      <c r="C305" s="66">
        <v>1</v>
      </c>
      <c r="D305" s="67" t="s">
        <v>661</v>
      </c>
      <c r="E305" s="66">
        <v>81</v>
      </c>
      <c r="G305" s="68">
        <f t="shared" si="20"/>
        <v>61.010000000000005</v>
      </c>
      <c r="H305" s="69"/>
      <c r="O305" s="73">
        <v>28</v>
      </c>
      <c r="P305" s="14">
        <v>270</v>
      </c>
      <c r="Q305" s="14">
        <v>22</v>
      </c>
      <c r="R305" s="14">
        <v>180</v>
      </c>
      <c r="S305" s="71">
        <v>52.77014865365288</v>
      </c>
      <c r="T305" s="72">
        <v>56.26514114082867</v>
      </c>
      <c r="U305" s="72">
        <v>142.77014865365288</v>
      </c>
      <c r="V305" s="72">
        <v>33.73485885917133</v>
      </c>
      <c r="W305" s="72">
        <v>232.77014865365288</v>
      </c>
      <c r="AC305" s="47" t="s">
        <v>370</v>
      </c>
    </row>
    <row r="306" spans="2:29" ht="15" customHeight="1">
      <c r="B306" s="66" t="s">
        <v>791</v>
      </c>
      <c r="C306" s="66">
        <v>1</v>
      </c>
      <c r="D306" s="67" t="s">
        <v>615</v>
      </c>
      <c r="E306" s="66">
        <v>98</v>
      </c>
      <c r="G306" s="68">
        <f t="shared" si="20"/>
        <v>61.18</v>
      </c>
      <c r="H306" s="69"/>
      <c r="O306" s="73">
        <v>61</v>
      </c>
      <c r="P306" s="14">
        <v>270</v>
      </c>
      <c r="Q306" s="14">
        <v>50</v>
      </c>
      <c r="R306" s="14">
        <v>180</v>
      </c>
      <c r="S306" s="79">
        <v>56.551256850429525</v>
      </c>
      <c r="T306" s="80">
        <v>24.820728788050186</v>
      </c>
      <c r="U306" s="80">
        <v>146.55125685042952</v>
      </c>
      <c r="V306" s="80">
        <v>65.17927121194981</v>
      </c>
      <c r="W306" s="80">
        <v>236.55125685042952</v>
      </c>
      <c r="AC306" s="47" t="s">
        <v>371</v>
      </c>
    </row>
    <row r="307" spans="2:29" ht="15" customHeight="1">
      <c r="B307" s="66" t="s">
        <v>791</v>
      </c>
      <c r="C307" s="66">
        <v>1</v>
      </c>
      <c r="D307" s="67" t="s">
        <v>615</v>
      </c>
      <c r="E307" s="66">
        <v>93</v>
      </c>
      <c r="G307" s="68">
        <f t="shared" si="20"/>
        <v>61.13</v>
      </c>
      <c r="H307" s="69"/>
      <c r="O307" s="73">
        <v>9</v>
      </c>
      <c r="P307" s="14">
        <v>270</v>
      </c>
      <c r="Q307" s="14">
        <v>8</v>
      </c>
      <c r="R307" s="14">
        <v>180</v>
      </c>
      <c r="S307" s="71">
        <v>48.416076437640754</v>
      </c>
      <c r="T307" s="72">
        <v>78.04431351289408</v>
      </c>
      <c r="U307" s="72">
        <v>138.41607643764075</v>
      </c>
      <c r="V307" s="72">
        <v>11.955686487105922</v>
      </c>
      <c r="W307" s="72">
        <v>228.41607643764075</v>
      </c>
      <c r="AC307" s="47" t="s">
        <v>372</v>
      </c>
    </row>
    <row r="308" spans="2:29" ht="15" customHeight="1">
      <c r="B308" s="66" t="s">
        <v>791</v>
      </c>
      <c r="C308" s="66">
        <v>1</v>
      </c>
      <c r="D308" s="67" t="s">
        <v>615</v>
      </c>
      <c r="E308" s="66">
        <v>95</v>
      </c>
      <c r="G308" s="68">
        <f t="shared" si="20"/>
        <v>61.150000000000006</v>
      </c>
      <c r="H308" s="69" t="s">
        <v>552</v>
      </c>
      <c r="N308" s="67" t="s">
        <v>373</v>
      </c>
      <c r="O308" s="75">
        <v>65</v>
      </c>
      <c r="P308" s="76">
        <v>270</v>
      </c>
      <c r="Q308" s="76">
        <v>48</v>
      </c>
      <c r="R308" s="76">
        <v>180</v>
      </c>
      <c r="S308" s="71">
        <v>62.62094284669183</v>
      </c>
      <c r="T308" s="72">
        <v>22.49315110571908</v>
      </c>
      <c r="U308" s="72">
        <v>152.62094284669183</v>
      </c>
      <c r="V308" s="72">
        <v>67.50684889428092</v>
      </c>
      <c r="W308" s="72">
        <v>242.62094284669183</v>
      </c>
      <c r="AC308" s="47" t="s">
        <v>374</v>
      </c>
    </row>
    <row r="309" spans="2:29" ht="15" customHeight="1">
      <c r="B309" s="66" t="s">
        <v>791</v>
      </c>
      <c r="C309" s="66">
        <v>1</v>
      </c>
      <c r="D309" s="67" t="s">
        <v>615</v>
      </c>
      <c r="E309" s="66">
        <v>104</v>
      </c>
      <c r="G309" s="68">
        <f t="shared" si="20"/>
        <v>61.24</v>
      </c>
      <c r="H309" s="69" t="s">
        <v>552</v>
      </c>
      <c r="N309" s="67" t="s">
        <v>612</v>
      </c>
      <c r="O309" s="75">
        <v>24</v>
      </c>
      <c r="P309" s="76">
        <v>270</v>
      </c>
      <c r="Q309" s="76">
        <v>42</v>
      </c>
      <c r="R309" s="76">
        <v>180</v>
      </c>
      <c r="S309" s="71">
        <v>26.311315929675146</v>
      </c>
      <c r="T309" s="72">
        <v>44.87228586912606</v>
      </c>
      <c r="U309" s="72">
        <v>116.31131592967515</v>
      </c>
      <c r="V309" s="72">
        <v>45.12771413087394</v>
      </c>
      <c r="W309" s="72">
        <v>206.31131592967515</v>
      </c>
      <c r="AC309" s="47" t="s">
        <v>374</v>
      </c>
    </row>
    <row r="310" spans="2:29" ht="15" customHeight="1">
      <c r="B310" s="66" t="s">
        <v>791</v>
      </c>
      <c r="C310" s="66">
        <v>1</v>
      </c>
      <c r="D310" s="67" t="s">
        <v>615</v>
      </c>
      <c r="E310" s="66">
        <v>94</v>
      </c>
      <c r="G310" s="68">
        <f t="shared" si="20"/>
        <v>61.14</v>
      </c>
      <c r="H310" s="69" t="s">
        <v>552</v>
      </c>
      <c r="N310" s="67" t="s">
        <v>466</v>
      </c>
      <c r="O310" s="75">
        <v>34</v>
      </c>
      <c r="P310" s="76">
        <v>270</v>
      </c>
      <c r="Q310" s="76">
        <v>31</v>
      </c>
      <c r="R310" s="76">
        <v>0</v>
      </c>
      <c r="S310" s="71">
        <v>131.69504886837217</v>
      </c>
      <c r="T310" s="72">
        <v>47.90772259927294</v>
      </c>
      <c r="U310" s="72">
        <v>221.69504886837217</v>
      </c>
      <c r="V310" s="72">
        <v>42.09227740072706</v>
      </c>
      <c r="W310" s="72">
        <v>311.69504886837217</v>
      </c>
      <c r="AC310" s="47" t="s">
        <v>437</v>
      </c>
    </row>
    <row r="311" spans="2:29" ht="15" customHeight="1">
      <c r="B311" s="66" t="s">
        <v>791</v>
      </c>
      <c r="C311" s="66">
        <v>1</v>
      </c>
      <c r="D311" s="67" t="s">
        <v>615</v>
      </c>
      <c r="E311" s="66">
        <v>103</v>
      </c>
      <c r="G311" s="68">
        <f t="shared" si="20"/>
        <v>61.230000000000004</v>
      </c>
      <c r="H311" s="69" t="s">
        <v>552</v>
      </c>
      <c r="N311" s="67" t="s">
        <v>466</v>
      </c>
      <c r="O311" s="75">
        <v>62</v>
      </c>
      <c r="P311" s="76">
        <v>270</v>
      </c>
      <c r="Q311" s="76">
        <v>48</v>
      </c>
      <c r="R311" s="76">
        <v>180</v>
      </c>
      <c r="S311" s="71">
        <v>59.437165812586215</v>
      </c>
      <c r="T311" s="72">
        <v>24.600207512933494</v>
      </c>
      <c r="U311" s="72">
        <v>149.43716581258622</v>
      </c>
      <c r="V311" s="72">
        <v>65.3997924870665</v>
      </c>
      <c r="W311" s="72">
        <v>239.43716581258622</v>
      </c>
      <c r="AC311" s="47" t="s">
        <v>375</v>
      </c>
    </row>
    <row r="312" spans="2:29" ht="15" customHeight="1">
      <c r="B312" s="66" t="s">
        <v>791</v>
      </c>
      <c r="C312" s="66">
        <v>1</v>
      </c>
      <c r="D312" s="67" t="s">
        <v>600</v>
      </c>
      <c r="E312" s="66">
        <v>116</v>
      </c>
      <c r="G312" s="68">
        <f t="shared" si="20"/>
        <v>61.36</v>
      </c>
      <c r="H312" s="69" t="s">
        <v>552</v>
      </c>
      <c r="N312" s="67" t="s">
        <v>448</v>
      </c>
      <c r="O312" s="75">
        <v>67</v>
      </c>
      <c r="P312" s="76">
        <v>90</v>
      </c>
      <c r="Q312" s="76">
        <v>0</v>
      </c>
      <c r="R312" s="76">
        <v>165</v>
      </c>
      <c r="S312" s="71">
        <v>255</v>
      </c>
      <c r="T312" s="72">
        <v>22.29417791318519</v>
      </c>
      <c r="U312" s="72">
        <v>345</v>
      </c>
      <c r="V312" s="72">
        <v>67.7058220868148</v>
      </c>
      <c r="W312" s="72">
        <v>75</v>
      </c>
      <c r="AC312" s="47" t="s">
        <v>437</v>
      </c>
    </row>
    <row r="313" spans="2:29" ht="15" customHeight="1">
      <c r="B313" s="66" t="s">
        <v>791</v>
      </c>
      <c r="C313" s="66">
        <v>1</v>
      </c>
      <c r="D313" s="67" t="s">
        <v>660</v>
      </c>
      <c r="E313" s="66">
        <v>127</v>
      </c>
      <c r="G313" s="68">
        <f t="shared" si="20"/>
        <v>61.470000000000006</v>
      </c>
      <c r="H313" s="69" t="s">
        <v>557</v>
      </c>
      <c r="J313" s="66">
        <v>1</v>
      </c>
      <c r="N313" s="67" t="s">
        <v>376</v>
      </c>
      <c r="O313" s="73">
        <v>40</v>
      </c>
      <c r="P313" s="14">
        <v>90</v>
      </c>
      <c r="Q313" s="14">
        <v>4</v>
      </c>
      <c r="R313" s="14">
        <v>180</v>
      </c>
      <c r="S313" s="71">
        <v>274.763766645582</v>
      </c>
      <c r="T313" s="72">
        <v>49.902343659928526</v>
      </c>
      <c r="U313" s="72">
        <v>4.763766645581967</v>
      </c>
      <c r="V313" s="72">
        <v>40.097656340071474</v>
      </c>
      <c r="W313" s="72">
        <v>94.763766645582</v>
      </c>
      <c r="AC313" s="47" t="s">
        <v>377</v>
      </c>
    </row>
    <row r="314" spans="7:29" ht="15" customHeight="1">
      <c r="G314" s="68"/>
      <c r="H314" s="69"/>
      <c r="O314" s="75"/>
      <c r="P314" s="76"/>
      <c r="Q314" s="76"/>
      <c r="R314" s="76"/>
      <c r="S314" s="71"/>
      <c r="T314" s="72"/>
      <c r="U314" s="72"/>
      <c r="V314" s="72"/>
      <c r="W314" s="72"/>
      <c r="AC314" s="47"/>
    </row>
    <row r="315" spans="2:29" ht="15" customHeight="1">
      <c r="B315" s="66" t="s">
        <v>791</v>
      </c>
      <c r="C315" s="66">
        <v>2</v>
      </c>
      <c r="D315" s="67" t="s">
        <v>622</v>
      </c>
      <c r="E315" s="66">
        <v>0</v>
      </c>
      <c r="F315" s="66">
        <v>16</v>
      </c>
      <c r="G315" s="68">
        <v>61.58</v>
      </c>
      <c r="H315" s="69" t="s">
        <v>552</v>
      </c>
      <c r="M315" s="66">
        <v>1</v>
      </c>
      <c r="O315" s="75"/>
      <c r="P315" s="76"/>
      <c r="Q315" s="76"/>
      <c r="R315" s="76"/>
      <c r="S315" s="71"/>
      <c r="T315" s="72"/>
      <c r="U315" s="72"/>
      <c r="V315" s="72"/>
      <c r="W315" s="72"/>
      <c r="AC315" s="47"/>
    </row>
    <row r="316" spans="2:29" ht="15" customHeight="1">
      <c r="B316" s="66" t="s">
        <v>791</v>
      </c>
      <c r="C316" s="66">
        <v>2</v>
      </c>
      <c r="D316" s="67" t="s">
        <v>757</v>
      </c>
      <c r="E316" s="66">
        <v>17</v>
      </c>
      <c r="F316" s="66">
        <v>68</v>
      </c>
      <c r="G316" s="68">
        <f>G$315+E316/100</f>
        <v>61.75</v>
      </c>
      <c r="H316" s="69" t="s">
        <v>552</v>
      </c>
      <c r="M316" s="66">
        <v>0.5</v>
      </c>
      <c r="O316" s="75"/>
      <c r="P316" s="76"/>
      <c r="Q316" s="76"/>
      <c r="R316" s="76"/>
      <c r="S316" s="71"/>
      <c r="T316" s="72"/>
      <c r="U316" s="72"/>
      <c r="V316" s="72"/>
      <c r="W316" s="72"/>
      <c r="AC316" s="47" t="s">
        <v>378</v>
      </c>
    </row>
    <row r="317" spans="2:29" ht="15" customHeight="1">
      <c r="B317" s="66" t="s">
        <v>791</v>
      </c>
      <c r="C317" s="66">
        <v>2</v>
      </c>
      <c r="D317" s="67" t="s">
        <v>622</v>
      </c>
      <c r="E317" s="66">
        <v>13</v>
      </c>
      <c r="G317" s="68">
        <f>G$315+E317/100</f>
        <v>61.71</v>
      </c>
      <c r="H317" s="69" t="s">
        <v>557</v>
      </c>
      <c r="N317" s="67" t="s">
        <v>622</v>
      </c>
      <c r="O317" s="75">
        <v>32</v>
      </c>
      <c r="P317" s="76">
        <v>270</v>
      </c>
      <c r="Q317" s="76">
        <v>14</v>
      </c>
      <c r="R317" s="76">
        <v>0</v>
      </c>
      <c r="S317" s="71">
        <v>111.75240544068248</v>
      </c>
      <c r="T317" s="72">
        <v>56.0683212267398</v>
      </c>
      <c r="U317" s="72">
        <v>201.75240544068248</v>
      </c>
      <c r="V317" s="72">
        <v>33.9316787732602</v>
      </c>
      <c r="W317" s="72">
        <v>291.7524054406825</v>
      </c>
      <c r="AC317" s="47"/>
    </row>
    <row r="318" spans="2:29" ht="15" customHeight="1">
      <c r="B318" s="66" t="s">
        <v>791</v>
      </c>
      <c r="C318" s="66">
        <v>2</v>
      </c>
      <c r="D318" s="67" t="s">
        <v>605</v>
      </c>
      <c r="E318" s="66">
        <v>37</v>
      </c>
      <c r="G318" s="68">
        <f>G$315+E318/100</f>
        <v>61.949999999999996</v>
      </c>
      <c r="H318" s="69" t="s">
        <v>552</v>
      </c>
      <c r="N318" s="67" t="s">
        <v>490</v>
      </c>
      <c r="O318" s="75">
        <v>68</v>
      </c>
      <c r="P318" s="76">
        <v>90</v>
      </c>
      <c r="Q318" s="76">
        <v>0</v>
      </c>
      <c r="R318" s="76">
        <v>190</v>
      </c>
      <c r="S318" s="71">
        <v>280</v>
      </c>
      <c r="T318" s="72">
        <v>21.697023636999646</v>
      </c>
      <c r="U318" s="72">
        <v>10</v>
      </c>
      <c r="V318" s="72">
        <v>68.30297636300035</v>
      </c>
      <c r="W318" s="72">
        <v>100</v>
      </c>
      <c r="AC318" s="85" t="s">
        <v>379</v>
      </c>
    </row>
    <row r="319" spans="2:29" ht="15" customHeight="1">
      <c r="B319" s="66" t="s">
        <v>791</v>
      </c>
      <c r="C319" s="66">
        <v>2</v>
      </c>
      <c r="D319" s="67" t="s">
        <v>612</v>
      </c>
      <c r="E319" s="66">
        <v>44</v>
      </c>
      <c r="G319" s="68">
        <f>G$315+E319/100</f>
        <v>62.019999999999996</v>
      </c>
      <c r="H319" s="69" t="s">
        <v>552</v>
      </c>
      <c r="N319" s="67" t="s">
        <v>466</v>
      </c>
      <c r="O319" s="75">
        <v>80</v>
      </c>
      <c r="P319" s="76">
        <v>270</v>
      </c>
      <c r="Q319" s="76">
        <v>0</v>
      </c>
      <c r="R319" s="76">
        <v>180</v>
      </c>
      <c r="S319" s="71">
        <v>90</v>
      </c>
      <c r="T319" s="72">
        <v>10</v>
      </c>
      <c r="U319" s="72">
        <v>180</v>
      </c>
      <c r="V319" s="72">
        <v>80</v>
      </c>
      <c r="W319" s="72">
        <v>270</v>
      </c>
      <c r="AC319" s="47" t="s">
        <v>363</v>
      </c>
    </row>
    <row r="320" spans="2:29" ht="15" customHeight="1">
      <c r="B320" s="66" t="s">
        <v>791</v>
      </c>
      <c r="C320" s="66">
        <v>2</v>
      </c>
      <c r="D320" s="67" t="s">
        <v>613</v>
      </c>
      <c r="E320" s="66">
        <v>59</v>
      </c>
      <c r="G320" s="68">
        <f>G$315+E320/100</f>
        <v>62.17</v>
      </c>
      <c r="H320" s="69" t="s">
        <v>552</v>
      </c>
      <c r="N320" s="67" t="s">
        <v>466</v>
      </c>
      <c r="O320" s="75">
        <v>85</v>
      </c>
      <c r="P320" s="76">
        <v>270</v>
      </c>
      <c r="Q320" s="76">
        <v>0</v>
      </c>
      <c r="R320" s="76">
        <v>175</v>
      </c>
      <c r="S320" s="71">
        <v>85</v>
      </c>
      <c r="T320" s="72">
        <v>4.981069393700201</v>
      </c>
      <c r="U320" s="72">
        <v>175</v>
      </c>
      <c r="V320" s="72">
        <v>85.0189306062998</v>
      </c>
      <c r="W320" s="72">
        <v>265</v>
      </c>
      <c r="AC320" s="47" t="s">
        <v>363</v>
      </c>
    </row>
    <row r="321" spans="7:29" ht="15" customHeight="1">
      <c r="G321" s="68"/>
      <c r="H321" s="69"/>
      <c r="O321" s="75"/>
      <c r="P321" s="76"/>
      <c r="Q321" s="76"/>
      <c r="R321" s="76"/>
      <c r="S321" s="71"/>
      <c r="T321" s="72"/>
      <c r="U321" s="72"/>
      <c r="V321" s="72"/>
      <c r="W321" s="72"/>
      <c r="AC321" s="47"/>
    </row>
    <row r="322" spans="2:29" ht="15" customHeight="1">
      <c r="B322" s="66" t="s">
        <v>792</v>
      </c>
      <c r="C322" s="66">
        <v>1</v>
      </c>
      <c r="D322" s="67" t="s">
        <v>622</v>
      </c>
      <c r="E322" s="66">
        <v>0</v>
      </c>
      <c r="F322" s="66">
        <v>3</v>
      </c>
      <c r="G322" s="68">
        <v>64.9</v>
      </c>
      <c r="H322" s="69" t="s">
        <v>552</v>
      </c>
      <c r="M322" s="66">
        <v>2.5</v>
      </c>
      <c r="O322" s="75"/>
      <c r="P322" s="76"/>
      <c r="Q322" s="76"/>
      <c r="R322" s="76"/>
      <c r="S322" s="71"/>
      <c r="T322" s="72"/>
      <c r="U322" s="72"/>
      <c r="V322" s="72"/>
      <c r="W322" s="72"/>
      <c r="AC322" s="47"/>
    </row>
    <row r="323" spans="2:29" ht="15" customHeight="1">
      <c r="B323" s="66" t="s">
        <v>792</v>
      </c>
      <c r="C323" s="66">
        <v>1</v>
      </c>
      <c r="D323" s="67" t="s">
        <v>628</v>
      </c>
      <c r="E323" s="66">
        <v>4</v>
      </c>
      <c r="F323" s="66">
        <v>11</v>
      </c>
      <c r="G323" s="68">
        <f>G$322+E323/100</f>
        <v>64.94000000000001</v>
      </c>
      <c r="H323" s="69" t="s">
        <v>552</v>
      </c>
      <c r="M323" s="66">
        <v>0.5</v>
      </c>
      <c r="O323" s="75"/>
      <c r="P323" s="76"/>
      <c r="Q323" s="76"/>
      <c r="R323" s="76"/>
      <c r="S323" s="71"/>
      <c r="T323" s="72"/>
      <c r="U323" s="72"/>
      <c r="V323" s="72"/>
      <c r="W323" s="72"/>
      <c r="AC323" s="47"/>
    </row>
    <row r="324" spans="2:29" ht="15" customHeight="1">
      <c r="B324" s="66" t="s">
        <v>792</v>
      </c>
      <c r="C324" s="66">
        <v>1</v>
      </c>
      <c r="D324" s="67" t="s">
        <v>643</v>
      </c>
      <c r="E324" s="66">
        <v>12</v>
      </c>
      <c r="F324" s="66">
        <v>36</v>
      </c>
      <c r="G324" s="68">
        <f aca="true" t="shared" si="21" ref="G324:G332">G$322+E324/100</f>
        <v>65.02000000000001</v>
      </c>
      <c r="H324" s="69" t="s">
        <v>552</v>
      </c>
      <c r="M324" s="66">
        <v>1</v>
      </c>
      <c r="O324" s="75"/>
      <c r="P324" s="76"/>
      <c r="Q324" s="76"/>
      <c r="R324" s="76"/>
      <c r="S324" s="71"/>
      <c r="T324" s="72"/>
      <c r="U324" s="72"/>
      <c r="V324" s="72"/>
      <c r="W324" s="72"/>
      <c r="AC324" s="47" t="s">
        <v>380</v>
      </c>
    </row>
    <row r="325" spans="2:29" ht="15" customHeight="1">
      <c r="B325" s="66" t="s">
        <v>792</v>
      </c>
      <c r="C325" s="66">
        <v>1</v>
      </c>
      <c r="D325" s="67" t="s">
        <v>654</v>
      </c>
      <c r="E325" s="66">
        <v>36</v>
      </c>
      <c r="F325" s="66">
        <v>64</v>
      </c>
      <c r="G325" s="68">
        <f t="shared" si="21"/>
        <v>65.26</v>
      </c>
      <c r="H325" s="69" t="s">
        <v>552</v>
      </c>
      <c r="M325" s="66">
        <v>0.5</v>
      </c>
      <c r="O325" s="75"/>
      <c r="P325" s="76"/>
      <c r="Q325" s="76"/>
      <c r="R325" s="76"/>
      <c r="S325" s="71"/>
      <c r="T325" s="72"/>
      <c r="U325" s="72"/>
      <c r="V325" s="72"/>
      <c r="W325" s="72"/>
      <c r="AC325" s="47"/>
    </row>
    <row r="326" spans="2:29" ht="15" customHeight="1">
      <c r="B326" s="66" t="s">
        <v>792</v>
      </c>
      <c r="C326" s="66">
        <v>1</v>
      </c>
      <c r="D326" s="67" t="s">
        <v>613</v>
      </c>
      <c r="E326" s="66">
        <v>65</v>
      </c>
      <c r="F326" s="66">
        <v>71</v>
      </c>
      <c r="G326" s="68">
        <f t="shared" si="21"/>
        <v>65.55000000000001</v>
      </c>
      <c r="H326" s="69" t="s">
        <v>584</v>
      </c>
      <c r="M326" s="66">
        <v>3</v>
      </c>
      <c r="O326" s="75"/>
      <c r="P326" s="76"/>
      <c r="Q326" s="76"/>
      <c r="R326" s="76"/>
      <c r="S326" s="79"/>
      <c r="T326" s="80"/>
      <c r="U326" s="80"/>
      <c r="V326" s="80"/>
      <c r="W326" s="80"/>
      <c r="AC326" s="47"/>
    </row>
    <row r="327" spans="2:29" ht="15" customHeight="1">
      <c r="B327" s="66" t="s">
        <v>792</v>
      </c>
      <c r="C327" s="66">
        <v>1</v>
      </c>
      <c r="D327" s="67" t="s">
        <v>685</v>
      </c>
      <c r="E327" s="66">
        <v>71</v>
      </c>
      <c r="F327" s="66">
        <v>138</v>
      </c>
      <c r="G327" s="68">
        <f t="shared" si="21"/>
        <v>65.61</v>
      </c>
      <c r="H327" s="69" t="s">
        <v>552</v>
      </c>
      <c r="M327" s="66">
        <v>0.5</v>
      </c>
      <c r="O327" s="75"/>
      <c r="P327" s="76"/>
      <c r="Q327" s="76"/>
      <c r="R327" s="76"/>
      <c r="S327" s="71"/>
      <c r="T327" s="72"/>
      <c r="U327" s="72"/>
      <c r="V327" s="72"/>
      <c r="W327" s="72"/>
      <c r="AC327" s="47"/>
    </row>
    <row r="328" spans="2:29" ht="15" customHeight="1">
      <c r="B328" s="66" t="s">
        <v>792</v>
      </c>
      <c r="C328" s="66">
        <v>1</v>
      </c>
      <c r="D328" s="67" t="s">
        <v>605</v>
      </c>
      <c r="E328" s="66">
        <v>21</v>
      </c>
      <c r="G328" s="68">
        <f t="shared" si="21"/>
        <v>65.11</v>
      </c>
      <c r="H328" s="69" t="s">
        <v>552</v>
      </c>
      <c r="N328" s="67" t="s">
        <v>448</v>
      </c>
      <c r="O328" s="75">
        <v>17</v>
      </c>
      <c r="P328" s="76">
        <v>90</v>
      </c>
      <c r="Q328" s="76">
        <v>15</v>
      </c>
      <c r="R328" s="76">
        <v>180</v>
      </c>
      <c r="S328" s="71">
        <v>311.2320478598474</v>
      </c>
      <c r="T328" s="72">
        <v>67.87669944423355</v>
      </c>
      <c r="U328" s="72">
        <v>41.23204785984737</v>
      </c>
      <c r="V328" s="72">
        <v>22.12330055576645</v>
      </c>
      <c r="W328" s="72">
        <v>131.2320478598474</v>
      </c>
      <c r="AC328" s="47" t="s">
        <v>381</v>
      </c>
    </row>
    <row r="329" spans="2:29" ht="15" customHeight="1">
      <c r="B329" s="66" t="s">
        <v>792</v>
      </c>
      <c r="C329" s="66">
        <v>1</v>
      </c>
      <c r="D329" s="67" t="s">
        <v>605</v>
      </c>
      <c r="E329" s="66">
        <v>21</v>
      </c>
      <c r="G329" s="68">
        <f t="shared" si="21"/>
        <v>65.11</v>
      </c>
      <c r="H329" s="69" t="s">
        <v>552</v>
      </c>
      <c r="N329" s="67" t="s">
        <v>455</v>
      </c>
      <c r="O329" s="75">
        <v>25</v>
      </c>
      <c r="P329" s="76">
        <v>270</v>
      </c>
      <c r="Q329" s="76">
        <v>20</v>
      </c>
      <c r="R329" s="76">
        <v>180</v>
      </c>
      <c r="S329" s="71">
        <v>52.02665581076573</v>
      </c>
      <c r="T329" s="72">
        <v>59.394073908375255</v>
      </c>
      <c r="U329" s="72">
        <v>142.02665581076573</v>
      </c>
      <c r="V329" s="72">
        <v>30.605926091624745</v>
      </c>
      <c r="W329" s="72">
        <v>232.02665581076573</v>
      </c>
      <c r="AC329" s="85" t="s">
        <v>379</v>
      </c>
    </row>
    <row r="330" spans="2:29" ht="15" customHeight="1">
      <c r="B330" s="66" t="s">
        <v>792</v>
      </c>
      <c r="C330" s="66">
        <v>1</v>
      </c>
      <c r="D330" s="67" t="s">
        <v>654</v>
      </c>
      <c r="E330" s="66">
        <v>35</v>
      </c>
      <c r="G330" s="68">
        <f t="shared" si="21"/>
        <v>65.25</v>
      </c>
      <c r="H330" s="69" t="s">
        <v>557</v>
      </c>
      <c r="N330" s="67" t="s">
        <v>605</v>
      </c>
      <c r="O330" s="75">
        <v>19</v>
      </c>
      <c r="P330" s="76">
        <v>270</v>
      </c>
      <c r="Q330" s="76">
        <v>17</v>
      </c>
      <c r="R330" s="76">
        <v>180</v>
      </c>
      <c r="S330" s="71">
        <v>48.397923083259116</v>
      </c>
      <c r="T330" s="72">
        <v>65.2753408667949</v>
      </c>
      <c r="U330" s="72">
        <v>138.39792308325912</v>
      </c>
      <c r="V330" s="72">
        <v>24.724659133205094</v>
      </c>
      <c r="W330" s="72">
        <v>228.39792308325912</v>
      </c>
      <c r="AC330" s="47" t="s">
        <v>382</v>
      </c>
    </row>
    <row r="331" spans="2:29" ht="15" customHeight="1">
      <c r="B331" s="66" t="s">
        <v>792</v>
      </c>
      <c r="C331" s="66">
        <v>1</v>
      </c>
      <c r="D331" s="67" t="s">
        <v>613</v>
      </c>
      <c r="E331" s="66">
        <v>68</v>
      </c>
      <c r="G331" s="68">
        <f t="shared" si="21"/>
        <v>65.58000000000001</v>
      </c>
      <c r="H331" s="69" t="s">
        <v>584</v>
      </c>
      <c r="N331" s="67" t="s">
        <v>615</v>
      </c>
      <c r="O331" s="73">
        <v>46</v>
      </c>
      <c r="P331" s="14">
        <v>270</v>
      </c>
      <c r="Q331" s="14">
        <v>23</v>
      </c>
      <c r="R331" s="14">
        <v>0</v>
      </c>
      <c r="S331" s="71">
        <v>112.28924220881322</v>
      </c>
      <c r="T331" s="72">
        <v>41.781852813556625</v>
      </c>
      <c r="U331" s="72">
        <v>202.28924220881322</v>
      </c>
      <c r="V331" s="72">
        <v>48.218147186443375</v>
      </c>
      <c r="W331" s="72">
        <v>292.2892422088132</v>
      </c>
      <c r="AC331" s="47" t="s">
        <v>34</v>
      </c>
    </row>
    <row r="332" spans="2:29" ht="15" customHeight="1">
      <c r="B332" s="66" t="s">
        <v>792</v>
      </c>
      <c r="C332" s="66">
        <v>1</v>
      </c>
      <c r="D332" s="67" t="s">
        <v>661</v>
      </c>
      <c r="E332" s="66">
        <v>133</v>
      </c>
      <c r="G332" s="68">
        <f t="shared" si="21"/>
        <v>66.23</v>
      </c>
      <c r="H332" s="69" t="s">
        <v>552</v>
      </c>
      <c r="J332" s="66">
        <v>1</v>
      </c>
      <c r="O332" s="75">
        <v>50</v>
      </c>
      <c r="P332" s="76">
        <v>270</v>
      </c>
      <c r="Q332" s="76">
        <v>0</v>
      </c>
      <c r="R332" s="76">
        <v>165</v>
      </c>
      <c r="S332" s="71">
        <v>75</v>
      </c>
      <c r="T332" s="72">
        <v>39.02504352461163</v>
      </c>
      <c r="U332" s="72">
        <v>165</v>
      </c>
      <c r="V332" s="72">
        <v>50.97495647538837</v>
      </c>
      <c r="W332" s="72">
        <v>255</v>
      </c>
      <c r="AC332" s="47" t="s">
        <v>592</v>
      </c>
    </row>
    <row r="333" spans="8:29" ht="15" customHeight="1">
      <c r="H333" s="69"/>
      <c r="O333" s="75"/>
      <c r="P333" s="76"/>
      <c r="Q333" s="76"/>
      <c r="R333" s="76"/>
      <c r="S333" s="71"/>
      <c r="T333" s="72"/>
      <c r="U333" s="72"/>
      <c r="V333" s="72"/>
      <c r="W333" s="72"/>
      <c r="AC333" s="47"/>
    </row>
    <row r="334" spans="2:29" ht="15" customHeight="1">
      <c r="B334" s="66" t="s">
        <v>792</v>
      </c>
      <c r="C334" s="66">
        <v>2</v>
      </c>
      <c r="D334" s="67" t="s">
        <v>622</v>
      </c>
      <c r="E334" s="66">
        <v>0</v>
      </c>
      <c r="F334" s="66">
        <v>27</v>
      </c>
      <c r="G334" s="66">
        <v>66.29</v>
      </c>
      <c r="H334" s="69" t="s">
        <v>552</v>
      </c>
      <c r="M334" s="66">
        <v>0</v>
      </c>
      <c r="O334" s="75"/>
      <c r="P334" s="76"/>
      <c r="Q334" s="76"/>
      <c r="R334" s="76"/>
      <c r="S334" s="71"/>
      <c r="T334" s="72"/>
      <c r="U334" s="72"/>
      <c r="V334" s="72"/>
      <c r="W334" s="72"/>
      <c r="AC334" s="47"/>
    </row>
    <row r="335" spans="2:29" ht="15" customHeight="1">
      <c r="B335" s="66" t="s">
        <v>792</v>
      </c>
      <c r="C335" s="66">
        <v>2</v>
      </c>
      <c r="D335" s="67" t="s">
        <v>699</v>
      </c>
      <c r="E335" s="66">
        <v>28</v>
      </c>
      <c r="F335" s="66">
        <v>96</v>
      </c>
      <c r="G335" s="66">
        <f aca="true" t="shared" si="22" ref="G335:G340">G$334+E335/100</f>
        <v>66.57000000000001</v>
      </c>
      <c r="H335" s="69" t="s">
        <v>552</v>
      </c>
      <c r="J335" s="66">
        <v>1</v>
      </c>
      <c r="K335" s="66">
        <v>1</v>
      </c>
      <c r="M335" s="66">
        <v>0.5</v>
      </c>
      <c r="O335" s="75"/>
      <c r="P335" s="76"/>
      <c r="Q335" s="76"/>
      <c r="R335" s="76"/>
      <c r="S335" s="71"/>
      <c r="T335" s="72"/>
      <c r="U335" s="72"/>
      <c r="V335" s="72"/>
      <c r="W335" s="72"/>
      <c r="AC335" s="47"/>
    </row>
    <row r="336" spans="2:29" ht="15" customHeight="1">
      <c r="B336" s="66" t="s">
        <v>792</v>
      </c>
      <c r="C336" s="66">
        <v>2</v>
      </c>
      <c r="D336" s="67" t="s">
        <v>642</v>
      </c>
      <c r="E336" s="66">
        <v>97</v>
      </c>
      <c r="F336" s="66">
        <v>145</v>
      </c>
      <c r="G336" s="66">
        <f t="shared" si="22"/>
        <v>67.26</v>
      </c>
      <c r="H336" s="69" t="s">
        <v>552</v>
      </c>
      <c r="M336" s="66">
        <v>0</v>
      </c>
      <c r="O336" s="75"/>
      <c r="P336" s="76"/>
      <c r="Q336" s="76"/>
      <c r="R336" s="76"/>
      <c r="S336" s="71"/>
      <c r="T336" s="72"/>
      <c r="U336" s="72"/>
      <c r="V336" s="72"/>
      <c r="W336" s="72"/>
      <c r="AC336" s="47"/>
    </row>
    <row r="337" spans="2:29" ht="15" customHeight="1">
      <c r="B337" s="66" t="s">
        <v>792</v>
      </c>
      <c r="C337" s="66">
        <v>2</v>
      </c>
      <c r="D337" s="67" t="s">
        <v>609</v>
      </c>
      <c r="E337" s="66">
        <v>35</v>
      </c>
      <c r="G337" s="66">
        <f t="shared" si="22"/>
        <v>66.64</v>
      </c>
      <c r="H337" s="69" t="s">
        <v>584</v>
      </c>
      <c r="N337" s="67" t="s">
        <v>605</v>
      </c>
      <c r="O337" s="73">
        <v>35</v>
      </c>
      <c r="P337" s="14">
        <v>270</v>
      </c>
      <c r="Q337" s="14">
        <v>15</v>
      </c>
      <c r="R337" s="14">
        <v>180</v>
      </c>
      <c r="S337" s="71">
        <v>69.05959560912041</v>
      </c>
      <c r="T337" s="72">
        <v>53.140192863187316</v>
      </c>
      <c r="U337" s="72">
        <v>159.0595956091204</v>
      </c>
      <c r="V337" s="72">
        <v>36.859807136812684</v>
      </c>
      <c r="W337" s="72">
        <v>249.0595956091204</v>
      </c>
      <c r="AC337" s="47" t="s">
        <v>29</v>
      </c>
    </row>
    <row r="338" spans="2:29" ht="15" customHeight="1">
      <c r="B338" s="66" t="s">
        <v>792</v>
      </c>
      <c r="C338" s="66">
        <v>2</v>
      </c>
      <c r="D338" s="67" t="s">
        <v>609</v>
      </c>
      <c r="E338" s="66">
        <v>32</v>
      </c>
      <c r="G338" s="66">
        <f t="shared" si="22"/>
        <v>66.61</v>
      </c>
      <c r="H338" s="69" t="s">
        <v>552</v>
      </c>
      <c r="N338" s="67" t="s">
        <v>383</v>
      </c>
      <c r="O338" s="75">
        <v>28</v>
      </c>
      <c r="P338" s="76">
        <v>90</v>
      </c>
      <c r="Q338" s="76">
        <v>60</v>
      </c>
      <c r="R338" s="76">
        <v>180</v>
      </c>
      <c r="S338" s="71">
        <v>342.93442573469355</v>
      </c>
      <c r="T338" s="72">
        <v>28.895590816033636</v>
      </c>
      <c r="U338" s="72">
        <v>72.93442573469355</v>
      </c>
      <c r="V338" s="72">
        <v>61.10440918396637</v>
      </c>
      <c r="W338" s="72">
        <v>162.93442573469355</v>
      </c>
      <c r="AC338" s="47" t="s">
        <v>491</v>
      </c>
    </row>
    <row r="339" spans="2:29" ht="15" customHeight="1">
      <c r="B339" s="66" t="s">
        <v>792</v>
      </c>
      <c r="C339" s="66">
        <v>2</v>
      </c>
      <c r="D339" s="67" t="s">
        <v>610</v>
      </c>
      <c r="E339" s="66">
        <v>48</v>
      </c>
      <c r="G339" s="66">
        <f t="shared" si="22"/>
        <v>66.77000000000001</v>
      </c>
      <c r="H339" s="69" t="s">
        <v>552</v>
      </c>
      <c r="O339" s="75">
        <v>17</v>
      </c>
      <c r="P339" s="76">
        <v>270</v>
      </c>
      <c r="Q339" s="76">
        <v>5</v>
      </c>
      <c r="R339" s="76">
        <v>180</v>
      </c>
      <c r="S339" s="71">
        <v>74.03086301621963</v>
      </c>
      <c r="T339" s="72">
        <v>72.35921197679812</v>
      </c>
      <c r="U339" s="72">
        <v>164.03086301621963</v>
      </c>
      <c r="V339" s="72">
        <v>17.64078802320188</v>
      </c>
      <c r="W339" s="72">
        <v>254.03086301621963</v>
      </c>
      <c r="AC339" s="47" t="s">
        <v>491</v>
      </c>
    </row>
    <row r="340" spans="2:29" ht="15" customHeight="1">
      <c r="B340" s="66" t="s">
        <v>792</v>
      </c>
      <c r="C340" s="66">
        <v>2</v>
      </c>
      <c r="D340" s="67" t="s">
        <v>611</v>
      </c>
      <c r="E340" s="66">
        <v>65</v>
      </c>
      <c r="G340" s="66">
        <f t="shared" si="22"/>
        <v>66.94000000000001</v>
      </c>
      <c r="H340" s="69" t="s">
        <v>552</v>
      </c>
      <c r="J340" s="66">
        <v>1</v>
      </c>
      <c r="O340" s="75">
        <v>60</v>
      </c>
      <c r="P340" s="76">
        <v>270</v>
      </c>
      <c r="Q340" s="76">
        <v>35</v>
      </c>
      <c r="R340" s="76">
        <v>180</v>
      </c>
      <c r="S340" s="71">
        <v>67.98823951916961</v>
      </c>
      <c r="T340" s="72">
        <v>28.15860427078874</v>
      </c>
      <c r="U340" s="72">
        <v>157.9882395191696</v>
      </c>
      <c r="V340" s="72">
        <v>61.84139572921126</v>
      </c>
      <c r="W340" s="72">
        <v>247.9882395191696</v>
      </c>
      <c r="AC340" s="47" t="s">
        <v>384</v>
      </c>
    </row>
    <row r="341" spans="8:29" ht="15" customHeight="1">
      <c r="H341" s="69"/>
      <c r="O341" s="75"/>
      <c r="P341" s="76"/>
      <c r="Q341" s="76"/>
      <c r="R341" s="76"/>
      <c r="S341" s="71"/>
      <c r="T341" s="72"/>
      <c r="U341" s="72"/>
      <c r="V341" s="72"/>
      <c r="W341" s="72"/>
      <c r="AC341" s="47"/>
    </row>
    <row r="342" spans="2:29" ht="15" customHeight="1">
      <c r="B342" s="66" t="s">
        <v>792</v>
      </c>
      <c r="C342" s="66">
        <v>3</v>
      </c>
      <c r="D342" s="67" t="s">
        <v>772</v>
      </c>
      <c r="E342" s="66">
        <v>0</v>
      </c>
      <c r="F342" s="66">
        <v>105</v>
      </c>
      <c r="G342" s="66">
        <v>67.75</v>
      </c>
      <c r="H342" s="69" t="s">
        <v>552</v>
      </c>
      <c r="M342" s="66">
        <v>0</v>
      </c>
      <c r="O342" s="75"/>
      <c r="P342" s="76"/>
      <c r="Q342" s="76"/>
      <c r="R342" s="76"/>
      <c r="S342" s="71"/>
      <c r="T342" s="72"/>
      <c r="U342" s="72"/>
      <c r="V342" s="72"/>
      <c r="W342" s="72"/>
      <c r="AC342" s="47"/>
    </row>
    <row r="343" spans="2:29" ht="15" customHeight="1">
      <c r="B343" s="66" t="s">
        <v>792</v>
      </c>
      <c r="C343" s="66">
        <v>3</v>
      </c>
      <c r="D343" s="67" t="s">
        <v>609</v>
      </c>
      <c r="E343" s="66">
        <v>3</v>
      </c>
      <c r="G343" s="66">
        <f>G$342+E343/100</f>
        <v>67.78</v>
      </c>
      <c r="H343" s="69" t="s">
        <v>552</v>
      </c>
      <c r="N343" s="67" t="s">
        <v>385</v>
      </c>
      <c r="O343" s="75">
        <v>31</v>
      </c>
      <c r="P343" s="76">
        <v>270</v>
      </c>
      <c r="Q343" s="76">
        <v>22</v>
      </c>
      <c r="R343" s="76">
        <v>180</v>
      </c>
      <c r="S343" s="71">
        <v>56.082618195846266</v>
      </c>
      <c r="T343" s="72">
        <v>54.0930039424073</v>
      </c>
      <c r="U343" s="72">
        <v>146.08261819584627</v>
      </c>
      <c r="V343" s="72">
        <v>35.9069960575927</v>
      </c>
      <c r="W343" s="72">
        <v>236.08261819584627</v>
      </c>
      <c r="AC343" s="47" t="s">
        <v>386</v>
      </c>
    </row>
    <row r="344" spans="2:29" ht="15" customHeight="1">
      <c r="B344" s="66" t="s">
        <v>792</v>
      </c>
      <c r="C344" s="66">
        <v>3</v>
      </c>
      <c r="D344" s="67" t="s">
        <v>654</v>
      </c>
      <c r="E344" s="66">
        <v>56</v>
      </c>
      <c r="G344" s="66">
        <f>G$342+E344/100</f>
        <v>68.31</v>
      </c>
      <c r="H344" s="69" t="s">
        <v>552</v>
      </c>
      <c r="N344" s="67" t="s">
        <v>455</v>
      </c>
      <c r="O344" s="75">
        <v>39</v>
      </c>
      <c r="P344" s="76">
        <v>270</v>
      </c>
      <c r="Q344" s="76">
        <v>4</v>
      </c>
      <c r="R344" s="76">
        <v>180</v>
      </c>
      <c r="S344" s="71">
        <v>85.06461371277896</v>
      </c>
      <c r="T344" s="72">
        <v>50.89587173599905</v>
      </c>
      <c r="U344" s="72">
        <v>175.06461371277896</v>
      </c>
      <c r="V344" s="72">
        <v>39.10412826400095</v>
      </c>
      <c r="W344" s="72">
        <v>265.06461371277896</v>
      </c>
      <c r="AC344" s="47" t="s">
        <v>387</v>
      </c>
    </row>
    <row r="345" spans="2:29" ht="15" customHeight="1">
      <c r="B345" s="66" t="s">
        <v>792</v>
      </c>
      <c r="C345" s="66">
        <v>3</v>
      </c>
      <c r="D345" s="67" t="s">
        <v>661</v>
      </c>
      <c r="E345" s="66">
        <v>100</v>
      </c>
      <c r="G345" s="66">
        <f>G$342+E345/100</f>
        <v>68.75</v>
      </c>
      <c r="H345" s="69" t="s">
        <v>552</v>
      </c>
      <c r="N345" s="67" t="s">
        <v>448</v>
      </c>
      <c r="O345" s="75">
        <v>76</v>
      </c>
      <c r="P345" s="76">
        <v>270</v>
      </c>
      <c r="Q345" s="76">
        <v>49</v>
      </c>
      <c r="R345" s="76">
        <v>0</v>
      </c>
      <c r="S345" s="71">
        <v>106.00390030347444</v>
      </c>
      <c r="T345" s="72">
        <v>13.477571263356484</v>
      </c>
      <c r="U345" s="72">
        <v>196.00390030347444</v>
      </c>
      <c r="V345" s="72">
        <v>76.52242873664352</v>
      </c>
      <c r="W345" s="72">
        <v>286.00390030347444</v>
      </c>
      <c r="AC345" s="47" t="s">
        <v>491</v>
      </c>
    </row>
    <row r="346" spans="8:29" ht="15" customHeight="1">
      <c r="H346" s="69"/>
      <c r="O346" s="75"/>
      <c r="P346" s="76"/>
      <c r="Q346" s="76"/>
      <c r="R346" s="76"/>
      <c r="S346" s="71"/>
      <c r="T346" s="72"/>
      <c r="U346" s="72"/>
      <c r="V346" s="72"/>
      <c r="W346" s="72"/>
      <c r="AC346" s="47"/>
    </row>
    <row r="347" spans="2:29" ht="15" customHeight="1">
      <c r="B347" s="66" t="s">
        <v>793</v>
      </c>
      <c r="C347" s="66">
        <v>1</v>
      </c>
      <c r="D347" s="67" t="s">
        <v>622</v>
      </c>
      <c r="E347" s="66">
        <v>0</v>
      </c>
      <c r="F347" s="66">
        <v>4</v>
      </c>
      <c r="G347" s="66">
        <v>69.8</v>
      </c>
      <c r="H347" s="69" t="s">
        <v>552</v>
      </c>
      <c r="M347" s="66">
        <v>0.5</v>
      </c>
      <c r="O347" s="75"/>
      <c r="P347" s="76"/>
      <c r="Q347" s="76"/>
      <c r="R347" s="76"/>
      <c r="S347" s="71"/>
      <c r="T347" s="72"/>
      <c r="U347" s="72"/>
      <c r="V347" s="72"/>
      <c r="W347" s="72"/>
      <c r="AC347" s="47"/>
    </row>
    <row r="348" spans="2:29" ht="15" customHeight="1">
      <c r="B348" s="66" t="s">
        <v>793</v>
      </c>
      <c r="C348" s="66">
        <v>1</v>
      </c>
      <c r="D348" s="67" t="s">
        <v>609</v>
      </c>
      <c r="E348" s="66">
        <v>5</v>
      </c>
      <c r="F348" s="66">
        <v>10</v>
      </c>
      <c r="G348" s="66">
        <f>G$347+E348/100</f>
        <v>69.85</v>
      </c>
      <c r="H348" s="69" t="s">
        <v>557</v>
      </c>
      <c r="M348" s="66">
        <v>1.5</v>
      </c>
      <c r="O348" s="75"/>
      <c r="P348" s="76"/>
      <c r="Q348" s="76"/>
      <c r="R348" s="76"/>
      <c r="S348" s="71"/>
      <c r="T348" s="72"/>
      <c r="U348" s="72"/>
      <c r="V348" s="72"/>
      <c r="W348" s="72"/>
      <c r="AC348" s="47"/>
    </row>
    <row r="349" spans="2:29" ht="15" customHeight="1">
      <c r="B349" s="66" t="s">
        <v>793</v>
      </c>
      <c r="C349" s="66">
        <v>1</v>
      </c>
      <c r="D349" s="67" t="s">
        <v>794</v>
      </c>
      <c r="E349" s="66">
        <v>11</v>
      </c>
      <c r="F349" s="66">
        <v>104</v>
      </c>
      <c r="G349" s="66">
        <f aca="true" t="shared" si="23" ref="G349:G354">G$347+E349/100</f>
        <v>69.91</v>
      </c>
      <c r="H349" s="69" t="s">
        <v>552</v>
      </c>
      <c r="M349" s="66">
        <v>0.5</v>
      </c>
      <c r="O349" s="75"/>
      <c r="P349" s="76"/>
      <c r="Q349" s="76"/>
      <c r="R349" s="76"/>
      <c r="S349" s="71"/>
      <c r="T349" s="72"/>
      <c r="U349" s="72"/>
      <c r="V349" s="72"/>
      <c r="W349" s="72"/>
      <c r="AC349" s="47"/>
    </row>
    <row r="350" spans="2:29" ht="15" customHeight="1">
      <c r="B350" s="66" t="s">
        <v>793</v>
      </c>
      <c r="C350" s="66">
        <v>1</v>
      </c>
      <c r="D350" s="67" t="s">
        <v>737</v>
      </c>
      <c r="E350" s="66">
        <v>104</v>
      </c>
      <c r="F350" s="66">
        <v>146</v>
      </c>
      <c r="G350" s="66">
        <f t="shared" si="23"/>
        <v>70.84</v>
      </c>
      <c r="H350" s="69" t="s">
        <v>552</v>
      </c>
      <c r="M350" s="66">
        <v>0</v>
      </c>
      <c r="O350" s="75"/>
      <c r="P350" s="76"/>
      <c r="Q350" s="76"/>
      <c r="R350" s="76"/>
      <c r="S350" s="71"/>
      <c r="T350" s="72"/>
      <c r="U350" s="72"/>
      <c r="V350" s="72"/>
      <c r="W350" s="72"/>
      <c r="AC350" s="47"/>
    </row>
    <row r="351" spans="2:29" ht="15" customHeight="1">
      <c r="B351" s="66" t="s">
        <v>793</v>
      </c>
      <c r="C351" s="66">
        <v>1</v>
      </c>
      <c r="D351" s="67" t="s">
        <v>610</v>
      </c>
      <c r="E351" s="66">
        <v>19</v>
      </c>
      <c r="G351" s="66">
        <f t="shared" si="23"/>
        <v>69.99</v>
      </c>
      <c r="H351" s="69" t="s">
        <v>552</v>
      </c>
      <c r="N351" s="67" t="s">
        <v>490</v>
      </c>
      <c r="O351" s="75">
        <v>33</v>
      </c>
      <c r="P351" s="76">
        <v>270</v>
      </c>
      <c r="Q351" s="76">
        <v>2</v>
      </c>
      <c r="R351" s="76">
        <v>180</v>
      </c>
      <c r="S351" s="71">
        <v>86.92198308722988</v>
      </c>
      <c r="T351" s="72">
        <v>56.962205731950085</v>
      </c>
      <c r="U351" s="72">
        <v>176.92198308722988</v>
      </c>
      <c r="V351" s="72">
        <v>33.037794268049915</v>
      </c>
      <c r="W351" s="72">
        <v>266.9219830872299</v>
      </c>
      <c r="AC351" s="47" t="s">
        <v>388</v>
      </c>
    </row>
    <row r="352" spans="2:29" ht="15" customHeight="1">
      <c r="B352" s="66" t="s">
        <v>793</v>
      </c>
      <c r="C352" s="66">
        <v>1</v>
      </c>
      <c r="D352" s="67" t="s">
        <v>611</v>
      </c>
      <c r="E352" s="66">
        <v>50</v>
      </c>
      <c r="G352" s="66">
        <f t="shared" si="23"/>
        <v>70.3</v>
      </c>
      <c r="H352" s="69" t="s">
        <v>389</v>
      </c>
      <c r="N352" s="67" t="s">
        <v>622</v>
      </c>
      <c r="O352" s="73">
        <v>40</v>
      </c>
      <c r="P352" s="14">
        <v>90</v>
      </c>
      <c r="Q352" s="14">
        <v>0</v>
      </c>
      <c r="R352" s="14">
        <v>235</v>
      </c>
      <c r="S352" s="71">
        <v>325</v>
      </c>
      <c r="T352" s="72">
        <v>34.35501904645307</v>
      </c>
      <c r="U352" s="72">
        <v>55</v>
      </c>
      <c r="V352" s="72">
        <v>55.64498095354693</v>
      </c>
      <c r="W352" s="72">
        <v>145</v>
      </c>
      <c r="AC352" s="47" t="s">
        <v>390</v>
      </c>
    </row>
    <row r="353" spans="2:29" ht="15" customHeight="1">
      <c r="B353" s="66" t="s">
        <v>793</v>
      </c>
      <c r="C353" s="66">
        <v>1</v>
      </c>
      <c r="D353" s="67" t="s">
        <v>612</v>
      </c>
      <c r="E353" s="66">
        <v>73</v>
      </c>
      <c r="G353" s="66">
        <f t="shared" si="23"/>
        <v>70.53</v>
      </c>
      <c r="H353" s="69" t="s">
        <v>391</v>
      </c>
      <c r="N353" s="67" t="s">
        <v>471</v>
      </c>
      <c r="O353" s="75">
        <v>31</v>
      </c>
      <c r="P353" s="76">
        <v>270</v>
      </c>
      <c r="Q353" s="76">
        <v>7</v>
      </c>
      <c r="R353" s="76">
        <v>1</v>
      </c>
      <c r="S353" s="71">
        <v>102.50761022415179</v>
      </c>
      <c r="T353" s="72">
        <v>58.389059536057694</v>
      </c>
      <c r="U353" s="72">
        <v>192.5076102241518</v>
      </c>
      <c r="V353" s="72">
        <v>31.610940463942306</v>
      </c>
      <c r="W353" s="72">
        <v>282.5076102241518</v>
      </c>
      <c r="AC353" s="47" t="s">
        <v>392</v>
      </c>
    </row>
    <row r="354" spans="2:29" ht="15" customHeight="1">
      <c r="B354" s="66" t="s">
        <v>793</v>
      </c>
      <c r="C354" s="66">
        <v>1</v>
      </c>
      <c r="D354" s="67" t="s">
        <v>612</v>
      </c>
      <c r="E354" s="66">
        <v>82</v>
      </c>
      <c r="G354" s="66">
        <f t="shared" si="23"/>
        <v>70.61999999999999</v>
      </c>
      <c r="H354" s="69" t="s">
        <v>557</v>
      </c>
      <c r="N354" s="67" t="s">
        <v>611</v>
      </c>
      <c r="O354" s="73">
        <v>23</v>
      </c>
      <c r="P354" s="14">
        <v>90</v>
      </c>
      <c r="Q354" s="14">
        <v>46</v>
      </c>
      <c r="R354" s="14">
        <v>180</v>
      </c>
      <c r="S354" s="71">
        <v>337.71075779118684</v>
      </c>
      <c r="T354" s="72">
        <v>41.781852813556604</v>
      </c>
      <c r="U354" s="72">
        <v>67.71075779118684</v>
      </c>
      <c r="V354" s="72">
        <v>48.218147186443396</v>
      </c>
      <c r="W354" s="72">
        <v>157.71075779118684</v>
      </c>
      <c r="AC354" s="47" t="s">
        <v>390</v>
      </c>
    </row>
    <row r="355" spans="8:29" ht="15" customHeight="1">
      <c r="H355" s="69"/>
      <c r="O355" s="75"/>
      <c r="P355" s="76"/>
      <c r="Q355" s="76"/>
      <c r="R355" s="76"/>
      <c r="S355" s="71"/>
      <c r="T355" s="72"/>
      <c r="U355" s="72"/>
      <c r="V355" s="72"/>
      <c r="W355" s="72"/>
      <c r="AC355" s="47"/>
    </row>
    <row r="356" spans="2:29" ht="15" customHeight="1">
      <c r="B356" s="66" t="s">
        <v>793</v>
      </c>
      <c r="C356" s="66">
        <v>2</v>
      </c>
      <c r="D356" s="67" t="s">
        <v>682</v>
      </c>
      <c r="E356" s="66">
        <v>0</v>
      </c>
      <c r="F356" s="66">
        <v>66</v>
      </c>
      <c r="G356" s="66">
        <v>71.27</v>
      </c>
      <c r="H356" s="69" t="s">
        <v>552</v>
      </c>
      <c r="M356" s="66">
        <v>0.5</v>
      </c>
      <c r="O356" s="75"/>
      <c r="P356" s="76"/>
      <c r="Q356" s="76"/>
      <c r="R356" s="76"/>
      <c r="S356" s="71"/>
      <c r="T356" s="72"/>
      <c r="U356" s="72"/>
      <c r="V356" s="72"/>
      <c r="W356" s="72"/>
      <c r="AC356" s="47"/>
    </row>
    <row r="357" spans="2:29" ht="15" customHeight="1">
      <c r="B357" s="66" t="s">
        <v>793</v>
      </c>
      <c r="C357" s="66">
        <v>2</v>
      </c>
      <c r="D357" s="67" t="s">
        <v>681</v>
      </c>
      <c r="E357" s="66">
        <v>66</v>
      </c>
      <c r="F357" s="66">
        <v>102</v>
      </c>
      <c r="G357" s="66">
        <f>G$356+E357/100</f>
        <v>71.92999999999999</v>
      </c>
      <c r="H357" s="69" t="s">
        <v>552</v>
      </c>
      <c r="M357" s="66">
        <v>0</v>
      </c>
      <c r="O357" s="75"/>
      <c r="P357" s="76"/>
      <c r="Q357" s="76"/>
      <c r="R357" s="76"/>
      <c r="S357" s="71"/>
      <c r="T357" s="72"/>
      <c r="U357" s="72"/>
      <c r="V357" s="72"/>
      <c r="W357" s="72"/>
      <c r="AC357" s="47"/>
    </row>
    <row r="358" spans="2:29" ht="15" customHeight="1">
      <c r="B358" s="66" t="s">
        <v>793</v>
      </c>
      <c r="C358" s="66">
        <v>2</v>
      </c>
      <c r="D358" s="67" t="s">
        <v>708</v>
      </c>
      <c r="E358" s="66">
        <v>102</v>
      </c>
      <c r="F358" s="66">
        <v>132</v>
      </c>
      <c r="G358" s="66">
        <f aca="true" t="shared" si="24" ref="G358:G365">G$356+E358/100</f>
        <v>72.28999999999999</v>
      </c>
      <c r="H358" s="69" t="s">
        <v>552</v>
      </c>
      <c r="M358" s="66">
        <v>0.5</v>
      </c>
      <c r="O358" s="75"/>
      <c r="P358" s="76"/>
      <c r="Q358" s="76"/>
      <c r="R358" s="76"/>
      <c r="S358" s="71"/>
      <c r="T358" s="72"/>
      <c r="U358" s="72"/>
      <c r="V358" s="72"/>
      <c r="W358" s="72"/>
      <c r="AC358" s="47"/>
    </row>
    <row r="359" spans="2:29" ht="15" customHeight="1">
      <c r="B359" s="66" t="s">
        <v>793</v>
      </c>
      <c r="C359" s="66">
        <v>2</v>
      </c>
      <c r="D359" s="67" t="s">
        <v>609</v>
      </c>
      <c r="E359" s="66">
        <v>17</v>
      </c>
      <c r="G359" s="66">
        <f t="shared" si="24"/>
        <v>71.44</v>
      </c>
      <c r="H359" s="69" t="s">
        <v>552</v>
      </c>
      <c r="O359" s="75">
        <v>20</v>
      </c>
      <c r="P359" s="76">
        <v>90</v>
      </c>
      <c r="Q359" s="76">
        <v>11</v>
      </c>
      <c r="R359" s="76">
        <v>0</v>
      </c>
      <c r="S359" s="71">
        <v>241.89530826539772</v>
      </c>
      <c r="T359" s="72">
        <v>67.57781262957211</v>
      </c>
      <c r="U359" s="72">
        <v>331.8953082653977</v>
      </c>
      <c r="V359" s="72">
        <v>22.422187370427892</v>
      </c>
      <c r="W359" s="72">
        <v>61.895308265397716</v>
      </c>
      <c r="AC359" s="47" t="s">
        <v>393</v>
      </c>
    </row>
    <row r="360" spans="2:29" ht="15" customHeight="1">
      <c r="B360" s="66" t="s">
        <v>793</v>
      </c>
      <c r="C360" s="66">
        <v>2</v>
      </c>
      <c r="D360" s="67" t="s">
        <v>610</v>
      </c>
      <c r="E360" s="66">
        <v>19</v>
      </c>
      <c r="G360" s="66">
        <f t="shared" si="24"/>
        <v>71.46</v>
      </c>
      <c r="H360" s="69" t="s">
        <v>552</v>
      </c>
      <c r="O360" s="75">
        <v>46</v>
      </c>
      <c r="P360" s="76">
        <v>270</v>
      </c>
      <c r="Q360" s="76">
        <v>1</v>
      </c>
      <c r="R360" s="76">
        <v>180</v>
      </c>
      <c r="S360" s="71">
        <v>89.0343046121622</v>
      </c>
      <c r="T360" s="72">
        <v>43.99593320262179</v>
      </c>
      <c r="U360" s="72">
        <v>179.0343046121622</v>
      </c>
      <c r="V360" s="72">
        <v>46.00406679737821</v>
      </c>
      <c r="W360" s="72">
        <v>269.0343046121622</v>
      </c>
      <c r="AC360" s="47" t="s">
        <v>393</v>
      </c>
    </row>
    <row r="361" spans="2:29" ht="15" customHeight="1">
      <c r="B361" s="66" t="s">
        <v>793</v>
      </c>
      <c r="C361" s="66">
        <v>2</v>
      </c>
      <c r="D361" s="67" t="s">
        <v>609</v>
      </c>
      <c r="E361" s="66">
        <v>8</v>
      </c>
      <c r="G361" s="66">
        <f t="shared" si="24"/>
        <v>71.35</v>
      </c>
      <c r="H361" s="69" t="s">
        <v>552</v>
      </c>
      <c r="N361" s="67" t="s">
        <v>455</v>
      </c>
      <c r="O361" s="75">
        <v>19</v>
      </c>
      <c r="P361" s="76">
        <v>270</v>
      </c>
      <c r="Q361" s="76">
        <v>12</v>
      </c>
      <c r="R361" s="76">
        <v>180</v>
      </c>
      <c r="S361" s="71">
        <v>58.31258983158688</v>
      </c>
      <c r="T361" s="72">
        <v>67.96927174958714</v>
      </c>
      <c r="U361" s="72">
        <v>148.31258983158688</v>
      </c>
      <c r="V361" s="72">
        <v>22.030728250412864</v>
      </c>
      <c r="W361" s="72">
        <v>238.31258983158688</v>
      </c>
      <c r="AC361" s="47" t="s">
        <v>394</v>
      </c>
    </row>
    <row r="362" spans="2:29" ht="15" customHeight="1">
      <c r="B362" s="66" t="s">
        <v>793</v>
      </c>
      <c r="C362" s="66">
        <v>2</v>
      </c>
      <c r="D362" s="67" t="s">
        <v>605</v>
      </c>
      <c r="E362" s="66">
        <v>46</v>
      </c>
      <c r="G362" s="66">
        <f t="shared" si="24"/>
        <v>71.72999999999999</v>
      </c>
      <c r="H362" s="69" t="s">
        <v>557</v>
      </c>
      <c r="N362" s="67" t="s">
        <v>448</v>
      </c>
      <c r="O362" s="73">
        <v>46</v>
      </c>
      <c r="P362" s="14">
        <v>270</v>
      </c>
      <c r="Q362" s="14">
        <v>0</v>
      </c>
      <c r="R362" s="14">
        <v>230</v>
      </c>
      <c r="S362" s="71">
        <v>140</v>
      </c>
      <c r="T362" s="72">
        <v>31.829230204437703</v>
      </c>
      <c r="U362" s="72">
        <v>230</v>
      </c>
      <c r="V362" s="72">
        <v>58.17076979556229</v>
      </c>
      <c r="W362" s="72">
        <v>320</v>
      </c>
      <c r="AC362" s="47" t="s">
        <v>390</v>
      </c>
    </row>
    <row r="363" spans="2:29" ht="15" customHeight="1">
      <c r="B363" s="66" t="s">
        <v>793</v>
      </c>
      <c r="C363" s="66">
        <v>2</v>
      </c>
      <c r="D363" s="67" t="s">
        <v>612</v>
      </c>
      <c r="E363" s="66">
        <v>59</v>
      </c>
      <c r="G363" s="66">
        <f t="shared" si="24"/>
        <v>71.86</v>
      </c>
      <c r="H363" s="69" t="s">
        <v>557</v>
      </c>
      <c r="N363" s="67" t="s">
        <v>622</v>
      </c>
      <c r="O363" s="73">
        <v>61</v>
      </c>
      <c r="P363" s="14">
        <v>270</v>
      </c>
      <c r="Q363" s="14">
        <v>39</v>
      </c>
      <c r="R363" s="14">
        <v>0</v>
      </c>
      <c r="S363" s="71">
        <v>114.17391073403923</v>
      </c>
      <c r="T363" s="72">
        <v>26.825716905796295</v>
      </c>
      <c r="U363" s="72">
        <v>204.17391073403923</v>
      </c>
      <c r="V363" s="72">
        <v>63.1742830942037</v>
      </c>
      <c r="W363" s="72">
        <v>294.1739107340392</v>
      </c>
      <c r="AC363" s="47" t="s">
        <v>29</v>
      </c>
    </row>
    <row r="364" spans="2:29" ht="15" customHeight="1">
      <c r="B364" s="66" t="s">
        <v>793</v>
      </c>
      <c r="C364" s="66">
        <v>2</v>
      </c>
      <c r="D364" s="67" t="s">
        <v>615</v>
      </c>
      <c r="E364" s="66">
        <v>120</v>
      </c>
      <c r="G364" s="66">
        <f t="shared" si="24"/>
        <v>72.47</v>
      </c>
      <c r="H364" s="69"/>
      <c r="J364" s="66">
        <v>1</v>
      </c>
      <c r="O364" s="75">
        <v>62</v>
      </c>
      <c r="P364" s="76">
        <v>270</v>
      </c>
      <c r="Q364" s="76">
        <v>0</v>
      </c>
      <c r="R364" s="76">
        <v>180</v>
      </c>
      <c r="S364" s="71">
        <v>90</v>
      </c>
      <c r="T364" s="72">
        <v>28</v>
      </c>
      <c r="U364" s="72">
        <v>180</v>
      </c>
      <c r="V364" s="72">
        <v>62</v>
      </c>
      <c r="W364" s="72">
        <v>270</v>
      </c>
      <c r="AC364" s="47" t="s">
        <v>384</v>
      </c>
    </row>
    <row r="365" spans="2:29" ht="15" customHeight="1">
      <c r="B365" s="66" t="s">
        <v>793</v>
      </c>
      <c r="C365" s="66">
        <v>2</v>
      </c>
      <c r="D365" s="67" t="s">
        <v>615</v>
      </c>
      <c r="E365" s="66">
        <v>120</v>
      </c>
      <c r="G365" s="66">
        <f t="shared" si="24"/>
        <v>72.47</v>
      </c>
      <c r="H365" s="69" t="s">
        <v>557</v>
      </c>
      <c r="N365" s="67" t="s">
        <v>448</v>
      </c>
      <c r="O365" s="75">
        <v>39</v>
      </c>
      <c r="P365" s="76">
        <v>90</v>
      </c>
      <c r="Q365" s="76">
        <v>14</v>
      </c>
      <c r="R365" s="76">
        <v>180</v>
      </c>
      <c r="S365" s="71">
        <v>287.1133081595084</v>
      </c>
      <c r="T365" s="72">
        <v>49.725445968824836</v>
      </c>
      <c r="U365" s="72">
        <v>17.113308159508364</v>
      </c>
      <c r="V365" s="72">
        <v>40.274554031175164</v>
      </c>
      <c r="W365" s="72">
        <v>107.11330815950839</v>
      </c>
      <c r="AC365" s="47" t="s">
        <v>394</v>
      </c>
    </row>
    <row r="366" spans="8:29" ht="15" customHeight="1">
      <c r="H366" s="69"/>
      <c r="O366" s="75"/>
      <c r="P366" s="76"/>
      <c r="Q366" s="76"/>
      <c r="R366" s="76"/>
      <c r="S366" s="71"/>
      <c r="T366" s="72"/>
      <c r="U366" s="72"/>
      <c r="V366" s="72"/>
      <c r="W366" s="72"/>
      <c r="AC366" s="47"/>
    </row>
    <row r="367" spans="2:29" ht="15" customHeight="1">
      <c r="B367" s="66" t="s">
        <v>793</v>
      </c>
      <c r="C367" s="66">
        <v>3</v>
      </c>
      <c r="D367" s="67" t="s">
        <v>637</v>
      </c>
      <c r="E367" s="66">
        <v>0</v>
      </c>
      <c r="F367" s="66">
        <v>78</v>
      </c>
      <c r="G367" s="66">
        <v>72.58</v>
      </c>
      <c r="H367" s="69" t="s">
        <v>557</v>
      </c>
      <c r="M367" s="66">
        <v>0.5</v>
      </c>
      <c r="O367" s="75"/>
      <c r="P367" s="76"/>
      <c r="Q367" s="76"/>
      <c r="R367" s="76"/>
      <c r="S367" s="71"/>
      <c r="T367" s="72"/>
      <c r="U367" s="72"/>
      <c r="V367" s="72"/>
      <c r="W367" s="72"/>
      <c r="AC367" s="47"/>
    </row>
    <row r="368" spans="2:29" ht="15" customHeight="1">
      <c r="B368" s="66" t="s">
        <v>793</v>
      </c>
      <c r="C368" s="66">
        <v>3</v>
      </c>
      <c r="D368" s="67" t="s">
        <v>632</v>
      </c>
      <c r="E368" s="66">
        <v>78</v>
      </c>
      <c r="F368" s="66">
        <v>83</v>
      </c>
      <c r="G368" s="66">
        <f>G$367+E368/100</f>
        <v>73.36</v>
      </c>
      <c r="H368" s="69" t="s">
        <v>557</v>
      </c>
      <c r="M368" s="66">
        <v>1</v>
      </c>
      <c r="O368" s="75"/>
      <c r="P368" s="76"/>
      <c r="Q368" s="76"/>
      <c r="R368" s="76"/>
      <c r="S368" s="71"/>
      <c r="T368" s="72"/>
      <c r="U368" s="72"/>
      <c r="V368" s="72"/>
      <c r="W368" s="72"/>
      <c r="AC368" s="47"/>
    </row>
    <row r="369" spans="2:29" ht="15" customHeight="1">
      <c r="B369" s="66" t="s">
        <v>793</v>
      </c>
      <c r="C369" s="66">
        <v>3</v>
      </c>
      <c r="D369" s="67" t="s">
        <v>622</v>
      </c>
      <c r="E369" s="66">
        <v>12</v>
      </c>
      <c r="G369" s="66">
        <f>G$367+E369/100</f>
        <v>72.7</v>
      </c>
      <c r="H369" s="69" t="s">
        <v>557</v>
      </c>
      <c r="N369" s="67" t="s">
        <v>455</v>
      </c>
      <c r="O369" s="73">
        <v>13</v>
      </c>
      <c r="P369" s="14">
        <v>90</v>
      </c>
      <c r="Q369" s="14">
        <v>36</v>
      </c>
      <c r="R369" s="14">
        <v>180</v>
      </c>
      <c r="S369" s="71">
        <v>342.3716790574806</v>
      </c>
      <c r="T369" s="72">
        <v>52.68023196453254</v>
      </c>
      <c r="U369" s="72">
        <v>72.3716790574806</v>
      </c>
      <c r="V369" s="72">
        <v>37.31976803546746</v>
      </c>
      <c r="W369" s="72">
        <v>162.3716790574806</v>
      </c>
      <c r="AC369" s="47" t="s">
        <v>390</v>
      </c>
    </row>
    <row r="370" spans="2:29" ht="15" customHeight="1">
      <c r="B370" s="66" t="s">
        <v>793</v>
      </c>
      <c r="C370" s="66">
        <v>3</v>
      </c>
      <c r="D370" s="67" t="s">
        <v>611</v>
      </c>
      <c r="E370" s="66">
        <v>40</v>
      </c>
      <c r="G370" s="66">
        <f>G$367+E370/100</f>
        <v>72.98</v>
      </c>
      <c r="H370" s="69" t="s">
        <v>557</v>
      </c>
      <c r="N370" s="67" t="s">
        <v>622</v>
      </c>
      <c r="O370" s="73">
        <v>61</v>
      </c>
      <c r="P370" s="14">
        <v>90</v>
      </c>
      <c r="Q370" s="14">
        <v>22</v>
      </c>
      <c r="R370" s="14">
        <v>0</v>
      </c>
      <c r="S370" s="71">
        <v>257.37659676991433</v>
      </c>
      <c r="T370" s="72">
        <v>28.40940141532958</v>
      </c>
      <c r="U370" s="72">
        <v>347.37659676991433</v>
      </c>
      <c r="V370" s="72">
        <v>61.59059858467042</v>
      </c>
      <c r="W370" s="72">
        <v>77.37659676991433</v>
      </c>
      <c r="AC370" s="47" t="s">
        <v>390</v>
      </c>
    </row>
    <row r="371" spans="2:29" ht="15" customHeight="1">
      <c r="B371" s="66" t="s">
        <v>793</v>
      </c>
      <c r="C371" s="66">
        <v>3</v>
      </c>
      <c r="D371" s="67" t="s">
        <v>617</v>
      </c>
      <c r="E371" s="66">
        <v>54</v>
      </c>
      <c r="G371" s="66">
        <f>G$367+E371/100</f>
        <v>73.12</v>
      </c>
      <c r="H371" s="69" t="s">
        <v>584</v>
      </c>
      <c r="N371" s="67" t="s">
        <v>395</v>
      </c>
      <c r="O371" s="73">
        <v>46</v>
      </c>
      <c r="P371" s="14">
        <v>270</v>
      </c>
      <c r="Q371" s="14">
        <v>0</v>
      </c>
      <c r="R371" s="14">
        <v>175</v>
      </c>
      <c r="S371" s="71">
        <v>85</v>
      </c>
      <c r="T371" s="72">
        <v>43.89085224804187</v>
      </c>
      <c r="U371" s="72">
        <v>175</v>
      </c>
      <c r="V371" s="72">
        <v>46.10914775195813</v>
      </c>
      <c r="W371" s="72">
        <v>265</v>
      </c>
      <c r="AC371" s="47" t="s">
        <v>35</v>
      </c>
    </row>
    <row r="372" spans="2:29" ht="15" customHeight="1">
      <c r="B372" s="66" t="s">
        <v>793</v>
      </c>
      <c r="C372" s="66">
        <v>3</v>
      </c>
      <c r="D372" s="67" t="s">
        <v>612</v>
      </c>
      <c r="E372" s="66">
        <v>56</v>
      </c>
      <c r="G372" s="66">
        <f>G$367+E372/100</f>
        <v>73.14</v>
      </c>
      <c r="H372" s="69" t="s">
        <v>584</v>
      </c>
      <c r="N372" s="67" t="s">
        <v>582</v>
      </c>
      <c r="O372" s="73">
        <v>49</v>
      </c>
      <c r="P372" s="14">
        <v>90</v>
      </c>
      <c r="Q372" s="14">
        <v>13</v>
      </c>
      <c r="R372" s="14">
        <v>0</v>
      </c>
      <c r="S372" s="71">
        <v>258.6520228580074</v>
      </c>
      <c r="T372" s="72">
        <v>40.44070243636581</v>
      </c>
      <c r="U372" s="72">
        <v>348.6520228580074</v>
      </c>
      <c r="V372" s="72">
        <v>49.55929756363419</v>
      </c>
      <c r="W372" s="72">
        <v>78.6520228580074</v>
      </c>
      <c r="AC372" s="47" t="s">
        <v>36</v>
      </c>
    </row>
    <row r="373" spans="8:29" ht="15" customHeight="1">
      <c r="H373" s="69"/>
      <c r="O373" s="75"/>
      <c r="P373" s="76"/>
      <c r="Q373" s="76"/>
      <c r="R373" s="76"/>
      <c r="S373" s="71"/>
      <c r="T373" s="72"/>
      <c r="U373" s="72"/>
      <c r="V373" s="72"/>
      <c r="W373" s="72"/>
      <c r="AC373" s="47"/>
    </row>
    <row r="374" spans="2:29" ht="15" customHeight="1">
      <c r="B374" s="66" t="s">
        <v>795</v>
      </c>
      <c r="C374" s="66">
        <v>1</v>
      </c>
      <c r="D374" s="67" t="s">
        <v>622</v>
      </c>
      <c r="E374" s="66">
        <v>0</v>
      </c>
      <c r="F374" s="66">
        <v>4</v>
      </c>
      <c r="G374" s="66">
        <v>74.5</v>
      </c>
      <c r="H374" s="69" t="s">
        <v>584</v>
      </c>
      <c r="M374" s="66">
        <v>0.5</v>
      </c>
      <c r="O374" s="75"/>
      <c r="P374" s="76"/>
      <c r="Q374" s="76"/>
      <c r="R374" s="76"/>
      <c r="S374" s="71"/>
      <c r="T374" s="72"/>
      <c r="U374" s="72"/>
      <c r="V374" s="72"/>
      <c r="W374" s="72"/>
      <c r="AC374" s="47"/>
    </row>
    <row r="375" spans="2:29" ht="15" customHeight="1">
      <c r="B375" s="66" t="s">
        <v>795</v>
      </c>
      <c r="C375" s="66">
        <v>1</v>
      </c>
      <c r="D375" s="67" t="s">
        <v>609</v>
      </c>
      <c r="E375" s="66">
        <v>4</v>
      </c>
      <c r="F375" s="66">
        <v>11</v>
      </c>
      <c r="G375" s="66">
        <f>G$374+E375/100</f>
        <v>74.54</v>
      </c>
      <c r="H375" s="69" t="s">
        <v>552</v>
      </c>
      <c r="M375" s="66">
        <v>0</v>
      </c>
      <c r="O375" s="75"/>
      <c r="P375" s="76"/>
      <c r="Q375" s="76"/>
      <c r="R375" s="76"/>
      <c r="S375" s="71"/>
      <c r="T375" s="72"/>
      <c r="U375" s="72"/>
      <c r="V375" s="72"/>
      <c r="W375" s="72"/>
      <c r="AC375" s="47"/>
    </row>
    <row r="376" spans="2:29" ht="15" customHeight="1">
      <c r="B376" s="66" t="s">
        <v>795</v>
      </c>
      <c r="C376" s="66">
        <v>1</v>
      </c>
      <c r="D376" s="67" t="s">
        <v>657</v>
      </c>
      <c r="E376" s="66">
        <v>11</v>
      </c>
      <c r="F376" s="66">
        <v>50</v>
      </c>
      <c r="G376" s="66">
        <f aca="true" t="shared" si="25" ref="G376:G384">G$374+E376/100</f>
        <v>74.61</v>
      </c>
      <c r="H376" s="69" t="s">
        <v>557</v>
      </c>
      <c r="M376" s="66">
        <v>2.5</v>
      </c>
      <c r="O376" s="75"/>
      <c r="P376" s="76"/>
      <c r="Q376" s="76"/>
      <c r="R376" s="76"/>
      <c r="S376" s="71"/>
      <c r="T376" s="72"/>
      <c r="U376" s="72"/>
      <c r="V376" s="72"/>
      <c r="W376" s="72"/>
      <c r="AC376" s="47" t="s">
        <v>396</v>
      </c>
    </row>
    <row r="377" spans="2:29" ht="15" customHeight="1">
      <c r="B377" s="66" t="s">
        <v>795</v>
      </c>
      <c r="C377" s="66">
        <v>1</v>
      </c>
      <c r="D377" s="67" t="s">
        <v>652</v>
      </c>
      <c r="E377" s="66">
        <v>50</v>
      </c>
      <c r="F377" s="66">
        <v>114</v>
      </c>
      <c r="G377" s="66">
        <f t="shared" si="25"/>
        <v>75</v>
      </c>
      <c r="H377" s="69" t="s">
        <v>557</v>
      </c>
      <c r="M377" s="66">
        <v>1.5</v>
      </c>
      <c r="O377" s="75"/>
      <c r="P377" s="76"/>
      <c r="Q377" s="76"/>
      <c r="R377" s="76"/>
      <c r="S377" s="71"/>
      <c r="T377" s="72"/>
      <c r="U377" s="72"/>
      <c r="V377" s="72"/>
      <c r="W377" s="72"/>
      <c r="AC377" s="47"/>
    </row>
    <row r="378" spans="2:29" ht="15" customHeight="1">
      <c r="B378" s="66" t="s">
        <v>795</v>
      </c>
      <c r="C378" s="66">
        <v>1</v>
      </c>
      <c r="D378" s="67" t="s">
        <v>790</v>
      </c>
      <c r="E378" s="66">
        <v>114</v>
      </c>
      <c r="F378" s="66">
        <v>130</v>
      </c>
      <c r="G378" s="66">
        <f t="shared" si="25"/>
        <v>75.64</v>
      </c>
      <c r="H378" s="69" t="s">
        <v>557</v>
      </c>
      <c r="M378" s="66">
        <v>2.5</v>
      </c>
      <c r="O378" s="75"/>
      <c r="P378" s="76"/>
      <c r="Q378" s="76"/>
      <c r="R378" s="76"/>
      <c r="S378" s="71"/>
      <c r="T378" s="72"/>
      <c r="U378" s="72"/>
      <c r="V378" s="72"/>
      <c r="W378" s="72"/>
      <c r="AC378" s="47"/>
    </row>
    <row r="379" spans="2:29" ht="15" customHeight="1">
      <c r="B379" s="66" t="s">
        <v>795</v>
      </c>
      <c r="C379" s="66">
        <v>1</v>
      </c>
      <c r="D379" s="67" t="s">
        <v>611</v>
      </c>
      <c r="E379" s="66">
        <v>30</v>
      </c>
      <c r="G379" s="66">
        <f t="shared" si="25"/>
        <v>74.8</v>
      </c>
      <c r="H379" s="69" t="s">
        <v>557</v>
      </c>
      <c r="N379" s="67" t="s">
        <v>621</v>
      </c>
      <c r="O379" s="73">
        <v>53</v>
      </c>
      <c r="P379" s="14">
        <v>270</v>
      </c>
      <c r="Q379" s="14">
        <v>49</v>
      </c>
      <c r="R379" s="14">
        <v>180</v>
      </c>
      <c r="S379" s="71">
        <v>49.079135461977955</v>
      </c>
      <c r="T379" s="72">
        <v>29.657045104809487</v>
      </c>
      <c r="U379" s="72">
        <v>139.07913546197796</v>
      </c>
      <c r="V379" s="72">
        <v>60.342954895190516</v>
      </c>
      <c r="W379" s="72">
        <v>229.07913546197796</v>
      </c>
      <c r="AC379" s="47" t="s">
        <v>390</v>
      </c>
    </row>
    <row r="380" spans="2:29" ht="15" customHeight="1">
      <c r="B380" s="66" t="s">
        <v>795</v>
      </c>
      <c r="C380" s="66">
        <v>1</v>
      </c>
      <c r="D380" s="67" t="s">
        <v>611</v>
      </c>
      <c r="E380" s="66">
        <v>48</v>
      </c>
      <c r="G380" s="66">
        <f t="shared" si="25"/>
        <v>74.98</v>
      </c>
      <c r="H380" s="69" t="s">
        <v>557</v>
      </c>
      <c r="N380" s="67" t="s">
        <v>397</v>
      </c>
      <c r="O380" s="73">
        <v>5</v>
      </c>
      <c r="P380" s="14">
        <v>90</v>
      </c>
      <c r="Q380" s="14">
        <v>56</v>
      </c>
      <c r="R380" s="14">
        <v>180</v>
      </c>
      <c r="S380" s="71">
        <v>356.6227867629396</v>
      </c>
      <c r="T380" s="72">
        <v>33.95384590158041</v>
      </c>
      <c r="U380" s="72">
        <v>86.6227867629396</v>
      </c>
      <c r="V380" s="72">
        <v>56.04615409841959</v>
      </c>
      <c r="W380" s="72">
        <v>176.6227867629396</v>
      </c>
      <c r="AC380" s="47" t="s">
        <v>390</v>
      </c>
    </row>
    <row r="381" spans="2:29" ht="15" customHeight="1">
      <c r="B381" s="66" t="s">
        <v>795</v>
      </c>
      <c r="C381" s="66">
        <v>1</v>
      </c>
      <c r="D381" s="67" t="s">
        <v>611</v>
      </c>
      <c r="E381" s="66">
        <v>55</v>
      </c>
      <c r="G381" s="66">
        <f t="shared" si="25"/>
        <v>75.05</v>
      </c>
      <c r="H381" s="69" t="s">
        <v>557</v>
      </c>
      <c r="N381" s="67" t="s">
        <v>398</v>
      </c>
      <c r="O381" s="73">
        <v>42</v>
      </c>
      <c r="P381" s="14">
        <v>270</v>
      </c>
      <c r="Q381" s="14">
        <v>8</v>
      </c>
      <c r="R381" s="14">
        <v>0</v>
      </c>
      <c r="S381" s="71">
        <v>98.87150927797609</v>
      </c>
      <c r="T381" s="72">
        <v>47.656890625330426</v>
      </c>
      <c r="U381" s="72">
        <v>188.8715092779761</v>
      </c>
      <c r="V381" s="72">
        <v>42.343109374669574</v>
      </c>
      <c r="W381" s="72">
        <v>278.8715092779761</v>
      </c>
      <c r="AC381" s="47" t="s">
        <v>390</v>
      </c>
    </row>
    <row r="382" spans="2:29" ht="15" customHeight="1">
      <c r="B382" s="66" t="s">
        <v>795</v>
      </c>
      <c r="C382" s="66">
        <v>1</v>
      </c>
      <c r="D382" s="67" t="s">
        <v>611</v>
      </c>
      <c r="E382" s="66">
        <v>78</v>
      </c>
      <c r="G382" s="66">
        <f t="shared" si="25"/>
        <v>75.28</v>
      </c>
      <c r="H382" s="69" t="s">
        <v>557</v>
      </c>
      <c r="N382" s="67" t="s">
        <v>609</v>
      </c>
      <c r="O382" s="73">
        <v>29</v>
      </c>
      <c r="P382" s="14">
        <v>270</v>
      </c>
      <c r="Q382" s="14">
        <v>3</v>
      </c>
      <c r="R382" s="14">
        <v>0</v>
      </c>
      <c r="S382" s="71">
        <v>95.40103953133615</v>
      </c>
      <c r="T382" s="72">
        <v>60.89176993837368</v>
      </c>
      <c r="U382" s="72">
        <v>185.40103953133615</v>
      </c>
      <c r="V382" s="72">
        <v>29.108230061626323</v>
      </c>
      <c r="W382" s="72">
        <v>275.40103953133615</v>
      </c>
      <c r="AC382" s="47" t="s">
        <v>390</v>
      </c>
    </row>
    <row r="383" spans="2:29" ht="15" customHeight="1">
      <c r="B383" s="66" t="s">
        <v>795</v>
      </c>
      <c r="C383" s="66">
        <v>1</v>
      </c>
      <c r="D383" s="67" t="s">
        <v>611</v>
      </c>
      <c r="E383" s="66">
        <v>82</v>
      </c>
      <c r="G383" s="66">
        <f t="shared" si="25"/>
        <v>75.32</v>
      </c>
      <c r="H383" s="69"/>
      <c r="J383" s="66">
        <v>1</v>
      </c>
      <c r="O383" s="73">
        <v>62</v>
      </c>
      <c r="P383" s="14">
        <v>270</v>
      </c>
      <c r="Q383" s="14">
        <v>0</v>
      </c>
      <c r="R383" s="14">
        <v>195</v>
      </c>
      <c r="S383" s="71">
        <v>105</v>
      </c>
      <c r="T383" s="72">
        <v>27.18466373913337</v>
      </c>
      <c r="U383" s="72">
        <v>195</v>
      </c>
      <c r="V383" s="72">
        <v>62.81533626086663</v>
      </c>
      <c r="W383" s="72">
        <v>285</v>
      </c>
      <c r="AC383" s="47" t="s">
        <v>399</v>
      </c>
    </row>
    <row r="384" spans="2:29" ht="15" customHeight="1">
      <c r="B384" s="66" t="s">
        <v>795</v>
      </c>
      <c r="C384" s="66">
        <v>1</v>
      </c>
      <c r="D384" s="67" t="s">
        <v>613</v>
      </c>
      <c r="E384" s="66">
        <v>110</v>
      </c>
      <c r="G384" s="66">
        <f t="shared" si="25"/>
        <v>75.6</v>
      </c>
      <c r="H384" s="69" t="s">
        <v>552</v>
      </c>
      <c r="N384" s="67" t="s">
        <v>455</v>
      </c>
      <c r="O384" s="75">
        <v>68</v>
      </c>
      <c r="P384" s="76">
        <v>270</v>
      </c>
      <c r="Q384" s="76">
        <v>0</v>
      </c>
      <c r="R384" s="76">
        <v>150</v>
      </c>
      <c r="S384" s="71">
        <v>60</v>
      </c>
      <c r="T384" s="72">
        <v>19.284787362897045</v>
      </c>
      <c r="U384" s="72">
        <v>150</v>
      </c>
      <c r="V384" s="72">
        <v>70.71521263710295</v>
      </c>
      <c r="W384" s="72">
        <v>240</v>
      </c>
      <c r="AC384" s="47" t="s">
        <v>400</v>
      </c>
    </row>
    <row r="385" spans="8:29" ht="15" customHeight="1">
      <c r="H385" s="69"/>
      <c r="O385" s="75"/>
      <c r="P385" s="76"/>
      <c r="Q385" s="76"/>
      <c r="R385" s="76"/>
      <c r="S385" s="71"/>
      <c r="T385" s="72"/>
      <c r="U385" s="72"/>
      <c r="V385" s="72"/>
      <c r="W385" s="72"/>
      <c r="AC385" s="47"/>
    </row>
    <row r="386" spans="2:29" ht="15" customHeight="1">
      <c r="B386" s="66" t="s">
        <v>795</v>
      </c>
      <c r="C386" s="66">
        <v>2</v>
      </c>
      <c r="D386" s="67" t="s">
        <v>641</v>
      </c>
      <c r="E386" s="66">
        <v>0</v>
      </c>
      <c r="F386" s="66">
        <v>44</v>
      </c>
      <c r="G386" s="66">
        <v>75.83</v>
      </c>
      <c r="H386" s="69" t="s">
        <v>557</v>
      </c>
      <c r="K386" s="66">
        <v>1</v>
      </c>
      <c r="M386" s="66">
        <v>2.5</v>
      </c>
      <c r="O386" s="75"/>
      <c r="P386" s="76"/>
      <c r="Q386" s="76"/>
      <c r="R386" s="76"/>
      <c r="S386" s="71"/>
      <c r="T386" s="72"/>
      <c r="U386" s="72"/>
      <c r="V386" s="72"/>
      <c r="W386" s="72"/>
      <c r="AC386" s="47"/>
    </row>
    <row r="387" spans="2:29" ht="15" customHeight="1">
      <c r="B387" s="66" t="s">
        <v>795</v>
      </c>
      <c r="C387" s="66">
        <v>2</v>
      </c>
      <c r="D387" s="67" t="s">
        <v>610</v>
      </c>
      <c r="E387" s="66">
        <v>45</v>
      </c>
      <c r="F387" s="66">
        <v>71</v>
      </c>
      <c r="G387" s="66">
        <f>G$386+E387/100</f>
        <v>76.28</v>
      </c>
      <c r="H387" s="69" t="s">
        <v>557</v>
      </c>
      <c r="M387" s="66">
        <v>0.5</v>
      </c>
      <c r="O387" s="75"/>
      <c r="P387" s="76"/>
      <c r="Q387" s="76"/>
      <c r="R387" s="76"/>
      <c r="S387" s="71"/>
      <c r="T387" s="72"/>
      <c r="U387" s="72"/>
      <c r="V387" s="72"/>
      <c r="W387" s="72"/>
      <c r="AC387" s="47"/>
    </row>
    <row r="388" spans="2:29" ht="15" customHeight="1">
      <c r="B388" s="66" t="s">
        <v>795</v>
      </c>
      <c r="C388" s="66">
        <v>2</v>
      </c>
      <c r="D388" s="67" t="s">
        <v>643</v>
      </c>
      <c r="E388" s="66">
        <v>71</v>
      </c>
      <c r="F388" s="66">
        <v>103</v>
      </c>
      <c r="G388" s="66">
        <f aca="true" t="shared" si="26" ref="G388:G398">G$386+E388/100</f>
        <v>76.53999999999999</v>
      </c>
      <c r="H388" s="69" t="s">
        <v>557</v>
      </c>
      <c r="M388" s="66">
        <v>1</v>
      </c>
      <c r="O388" s="75"/>
      <c r="P388" s="76"/>
      <c r="Q388" s="76"/>
      <c r="R388" s="76"/>
      <c r="S388" s="71"/>
      <c r="T388" s="72"/>
      <c r="U388" s="72"/>
      <c r="V388" s="72"/>
      <c r="W388" s="72"/>
      <c r="AC388" s="47"/>
    </row>
    <row r="389" spans="2:29" ht="15" customHeight="1">
      <c r="B389" s="66" t="s">
        <v>795</v>
      </c>
      <c r="C389" s="66">
        <v>2</v>
      </c>
      <c r="D389" s="67" t="s">
        <v>613</v>
      </c>
      <c r="E389" s="66">
        <v>103</v>
      </c>
      <c r="F389" s="66">
        <v>108</v>
      </c>
      <c r="G389" s="66">
        <f t="shared" si="26"/>
        <v>76.86</v>
      </c>
      <c r="H389" s="69" t="s">
        <v>557</v>
      </c>
      <c r="M389" s="66">
        <v>2</v>
      </c>
      <c r="O389" s="75"/>
      <c r="P389" s="76"/>
      <c r="Q389" s="76"/>
      <c r="R389" s="76"/>
      <c r="S389" s="71"/>
      <c r="T389" s="72"/>
      <c r="U389" s="72"/>
      <c r="V389" s="72"/>
      <c r="W389" s="72"/>
      <c r="AC389" s="47"/>
    </row>
    <row r="390" spans="2:29" ht="15" customHeight="1">
      <c r="B390" s="66" t="s">
        <v>795</v>
      </c>
      <c r="C390" s="66">
        <v>2</v>
      </c>
      <c r="D390" s="67" t="s">
        <v>630</v>
      </c>
      <c r="E390" s="66">
        <v>108</v>
      </c>
      <c r="F390" s="66">
        <v>121</v>
      </c>
      <c r="G390" s="66">
        <f t="shared" si="26"/>
        <v>76.91</v>
      </c>
      <c r="H390" s="69" t="s">
        <v>552</v>
      </c>
      <c r="M390" s="66">
        <v>0</v>
      </c>
      <c r="O390" s="75"/>
      <c r="P390" s="76"/>
      <c r="Q390" s="76"/>
      <c r="R390" s="76"/>
      <c r="S390" s="71"/>
      <c r="T390" s="72"/>
      <c r="U390" s="72"/>
      <c r="V390" s="72"/>
      <c r="W390" s="72"/>
      <c r="AC390" s="47"/>
    </row>
    <row r="391" spans="2:29" ht="15" customHeight="1">
      <c r="B391" s="66" t="s">
        <v>795</v>
      </c>
      <c r="C391" s="66">
        <v>2</v>
      </c>
      <c r="D391" s="67" t="s">
        <v>636</v>
      </c>
      <c r="E391" s="66">
        <v>122</v>
      </c>
      <c r="F391" s="66">
        <v>142</v>
      </c>
      <c r="G391" s="66">
        <f t="shared" si="26"/>
        <v>77.05</v>
      </c>
      <c r="H391" s="69" t="s">
        <v>401</v>
      </c>
      <c r="M391" s="66">
        <v>3</v>
      </c>
      <c r="O391" s="75"/>
      <c r="P391" s="76"/>
      <c r="Q391" s="76"/>
      <c r="R391" s="76"/>
      <c r="S391" s="71"/>
      <c r="T391" s="72"/>
      <c r="U391" s="72"/>
      <c r="V391" s="72"/>
      <c r="W391" s="72"/>
      <c r="AC391" s="47"/>
    </row>
    <row r="392" spans="2:29" ht="15" customHeight="1">
      <c r="B392" s="66" t="s">
        <v>795</v>
      </c>
      <c r="C392" s="66">
        <v>2</v>
      </c>
      <c r="D392" s="67" t="s">
        <v>622</v>
      </c>
      <c r="E392" s="66">
        <v>20</v>
      </c>
      <c r="G392" s="66">
        <f t="shared" si="26"/>
        <v>76.03</v>
      </c>
      <c r="H392" s="69" t="s">
        <v>557</v>
      </c>
      <c r="N392" s="67" t="s">
        <v>610</v>
      </c>
      <c r="O392" s="73">
        <v>80</v>
      </c>
      <c r="P392" s="14">
        <v>90</v>
      </c>
      <c r="Q392" s="14">
        <v>53</v>
      </c>
      <c r="R392" s="14">
        <v>270</v>
      </c>
      <c r="S392" s="71">
        <v>360</v>
      </c>
      <c r="T392" s="72">
        <v>6.188709887456235E-16</v>
      </c>
      <c r="U392" s="72">
        <v>90</v>
      </c>
      <c r="V392" s="72">
        <v>90</v>
      </c>
      <c r="W392" s="72">
        <v>180</v>
      </c>
      <c r="AC392" s="47" t="s">
        <v>390</v>
      </c>
    </row>
    <row r="393" spans="2:29" ht="15" customHeight="1">
      <c r="B393" s="66" t="s">
        <v>795</v>
      </c>
      <c r="C393" s="66">
        <v>2</v>
      </c>
      <c r="D393" s="67" t="s">
        <v>609</v>
      </c>
      <c r="E393" s="66">
        <v>32</v>
      </c>
      <c r="G393" s="66">
        <f t="shared" si="26"/>
        <v>76.14999999999999</v>
      </c>
      <c r="H393" s="69" t="s">
        <v>552</v>
      </c>
      <c r="N393" s="67" t="s">
        <v>455</v>
      </c>
      <c r="O393" s="75">
        <v>25</v>
      </c>
      <c r="P393" s="76">
        <v>270</v>
      </c>
      <c r="Q393" s="76">
        <v>5</v>
      </c>
      <c r="R393" s="76">
        <v>0</v>
      </c>
      <c r="S393" s="71">
        <v>100.62629957526138</v>
      </c>
      <c r="T393" s="72">
        <v>64.6182800322446</v>
      </c>
      <c r="U393" s="72">
        <v>190.62629957526138</v>
      </c>
      <c r="V393" s="72">
        <v>25.3817199677554</v>
      </c>
      <c r="W393" s="72">
        <v>280.6262995752614</v>
      </c>
      <c r="AC393" s="47" t="s">
        <v>400</v>
      </c>
    </row>
    <row r="394" spans="2:29" ht="15" customHeight="1">
      <c r="B394" s="66" t="s">
        <v>795</v>
      </c>
      <c r="C394" s="66">
        <v>2</v>
      </c>
      <c r="D394" s="67" t="s">
        <v>609</v>
      </c>
      <c r="E394" s="66">
        <v>41</v>
      </c>
      <c r="G394" s="66">
        <f t="shared" si="26"/>
        <v>76.24</v>
      </c>
      <c r="H394" s="69" t="s">
        <v>552</v>
      </c>
      <c r="N394" s="67" t="s">
        <v>466</v>
      </c>
      <c r="O394" s="73">
        <v>34</v>
      </c>
      <c r="P394" s="14">
        <v>90</v>
      </c>
      <c r="Q394" s="14">
        <v>12</v>
      </c>
      <c r="R394" s="14">
        <v>0</v>
      </c>
      <c r="S394" s="71">
        <v>252.5088978476963</v>
      </c>
      <c r="T394" s="72">
        <v>54.731774580971305</v>
      </c>
      <c r="U394" s="72">
        <v>342.5088978476963</v>
      </c>
      <c r="V394" s="72">
        <v>35.268225419028695</v>
      </c>
      <c r="W394" s="72">
        <v>72.50889784769629</v>
      </c>
      <c r="AC394" s="47" t="s">
        <v>390</v>
      </c>
    </row>
    <row r="395" spans="2:29" ht="15" customHeight="1">
      <c r="B395" s="66" t="s">
        <v>795</v>
      </c>
      <c r="C395" s="66">
        <v>2</v>
      </c>
      <c r="D395" s="67" t="s">
        <v>610</v>
      </c>
      <c r="E395" s="66">
        <v>62</v>
      </c>
      <c r="G395" s="66">
        <f t="shared" si="26"/>
        <v>76.45</v>
      </c>
      <c r="H395" s="69" t="s">
        <v>557</v>
      </c>
      <c r="N395" s="67" t="s">
        <v>402</v>
      </c>
      <c r="O395" s="73">
        <v>40</v>
      </c>
      <c r="P395" s="14">
        <v>90</v>
      </c>
      <c r="Q395" s="14">
        <v>35</v>
      </c>
      <c r="R395" s="14">
        <v>0</v>
      </c>
      <c r="S395" s="71">
        <v>230.1558514638122</v>
      </c>
      <c r="T395" s="72">
        <v>42.45903023651906</v>
      </c>
      <c r="U395" s="72">
        <v>320.1558514638122</v>
      </c>
      <c r="V395" s="72">
        <v>47.54096976348094</v>
      </c>
      <c r="W395" s="72">
        <v>50.15585146381221</v>
      </c>
      <c r="AC395" s="47" t="s">
        <v>390</v>
      </c>
    </row>
    <row r="396" spans="2:29" ht="15" customHeight="1">
      <c r="B396" s="66" t="s">
        <v>795</v>
      </c>
      <c r="C396" s="66">
        <v>2</v>
      </c>
      <c r="D396" s="67" t="s">
        <v>610</v>
      </c>
      <c r="E396" s="66">
        <v>60</v>
      </c>
      <c r="G396" s="66">
        <f t="shared" si="26"/>
        <v>76.42999999999999</v>
      </c>
      <c r="H396" s="69" t="s">
        <v>557</v>
      </c>
      <c r="N396" s="67" t="s">
        <v>403</v>
      </c>
      <c r="O396" s="73">
        <v>67</v>
      </c>
      <c r="P396" s="14">
        <v>270</v>
      </c>
      <c r="Q396" s="14">
        <v>17</v>
      </c>
      <c r="R396" s="14">
        <v>180</v>
      </c>
      <c r="S396" s="71">
        <v>82.60576695862176</v>
      </c>
      <c r="T396" s="72">
        <v>22.828412629150943</v>
      </c>
      <c r="U396" s="72">
        <v>172.60576695862176</v>
      </c>
      <c r="V396" s="72">
        <v>67.17158737084905</v>
      </c>
      <c r="W396" s="72">
        <v>262.60576695862176</v>
      </c>
      <c r="AC396" s="47" t="s">
        <v>390</v>
      </c>
    </row>
    <row r="397" spans="2:29" ht="15" customHeight="1">
      <c r="B397" s="66" t="s">
        <v>795</v>
      </c>
      <c r="C397" s="66">
        <v>2</v>
      </c>
      <c r="D397" s="67" t="s">
        <v>654</v>
      </c>
      <c r="E397" s="66">
        <v>85</v>
      </c>
      <c r="G397" s="66">
        <f t="shared" si="26"/>
        <v>76.67999999999999</v>
      </c>
      <c r="H397" s="69" t="s">
        <v>557</v>
      </c>
      <c r="N397" s="67" t="s">
        <v>454</v>
      </c>
      <c r="O397" s="73">
        <v>19</v>
      </c>
      <c r="P397" s="14">
        <v>270</v>
      </c>
      <c r="Q397" s="14">
        <v>30</v>
      </c>
      <c r="R397" s="14">
        <v>0</v>
      </c>
      <c r="S397" s="71">
        <v>149.1884488695398</v>
      </c>
      <c r="T397" s="72">
        <v>56.0897729455075</v>
      </c>
      <c r="U397" s="72">
        <v>239.1884488695398</v>
      </c>
      <c r="V397" s="72">
        <v>33.9102270544925</v>
      </c>
      <c r="W397" s="72">
        <v>329.1884488695398</v>
      </c>
      <c r="AC397" s="47" t="s">
        <v>390</v>
      </c>
    </row>
    <row r="398" spans="2:29" ht="15" customHeight="1">
      <c r="B398" s="66" t="s">
        <v>795</v>
      </c>
      <c r="C398" s="66">
        <v>2</v>
      </c>
      <c r="D398" s="67" t="s">
        <v>614</v>
      </c>
      <c r="E398" s="66">
        <v>130</v>
      </c>
      <c r="G398" s="66">
        <f t="shared" si="26"/>
        <v>77.13</v>
      </c>
      <c r="H398" s="69" t="s">
        <v>552</v>
      </c>
      <c r="J398" s="66">
        <v>1</v>
      </c>
      <c r="N398" s="67" t="s">
        <v>466</v>
      </c>
      <c r="O398" s="75">
        <v>65</v>
      </c>
      <c r="P398" s="76">
        <v>90</v>
      </c>
      <c r="Q398" s="76">
        <v>3</v>
      </c>
      <c r="R398" s="76">
        <v>180</v>
      </c>
      <c r="S398" s="71">
        <v>271.39992414222513</v>
      </c>
      <c r="T398" s="72">
        <v>24.993449387729324</v>
      </c>
      <c r="U398" s="72">
        <v>1.3999241422251316</v>
      </c>
      <c r="V398" s="72">
        <v>65.00655061227067</v>
      </c>
      <c r="W398" s="72">
        <v>91.39992414222513</v>
      </c>
      <c r="AC398" s="47" t="s">
        <v>384</v>
      </c>
    </row>
    <row r="399" spans="8:29" ht="15" customHeight="1">
      <c r="H399" s="69"/>
      <c r="O399" s="75"/>
      <c r="P399" s="76"/>
      <c r="Q399" s="76"/>
      <c r="R399" s="76"/>
      <c r="S399" s="71"/>
      <c r="T399" s="72"/>
      <c r="U399" s="72"/>
      <c r="V399" s="72"/>
      <c r="W399" s="72"/>
      <c r="AC399" s="47"/>
    </row>
    <row r="400" spans="2:29" ht="15" customHeight="1">
      <c r="B400" s="66" t="s">
        <v>795</v>
      </c>
      <c r="C400" s="66">
        <v>3</v>
      </c>
      <c r="D400" s="67" t="s">
        <v>726</v>
      </c>
      <c r="E400" s="66">
        <v>0</v>
      </c>
      <c r="F400" s="66">
        <v>60</v>
      </c>
      <c r="G400" s="66">
        <v>77.26</v>
      </c>
      <c r="H400" s="69" t="s">
        <v>552</v>
      </c>
      <c r="M400" s="66">
        <v>0.5</v>
      </c>
      <c r="O400" s="75"/>
      <c r="P400" s="76"/>
      <c r="Q400" s="76"/>
      <c r="R400" s="76"/>
      <c r="S400" s="71"/>
      <c r="T400" s="72"/>
      <c r="U400" s="72"/>
      <c r="V400" s="72"/>
      <c r="W400" s="72"/>
      <c r="AC400" s="47"/>
    </row>
    <row r="401" spans="2:29" ht="15" customHeight="1">
      <c r="B401" s="66" t="s">
        <v>795</v>
      </c>
      <c r="C401" s="66">
        <v>3</v>
      </c>
      <c r="D401" s="67" t="s">
        <v>646</v>
      </c>
      <c r="E401" s="66">
        <v>60</v>
      </c>
      <c r="F401" s="66">
        <v>74</v>
      </c>
      <c r="G401" s="66">
        <f aca="true" t="shared" si="27" ref="G401:G406">G$400+E401/100</f>
        <v>77.86</v>
      </c>
      <c r="H401" s="69" t="s">
        <v>557</v>
      </c>
      <c r="M401" s="66">
        <v>2</v>
      </c>
      <c r="O401" s="75"/>
      <c r="P401" s="76"/>
      <c r="Q401" s="76"/>
      <c r="R401" s="76"/>
      <c r="S401" s="71"/>
      <c r="T401" s="72"/>
      <c r="U401" s="72"/>
      <c r="V401" s="72"/>
      <c r="W401" s="72"/>
      <c r="AC401" s="47"/>
    </row>
    <row r="402" spans="2:29" ht="15" customHeight="1">
      <c r="B402" s="66" t="s">
        <v>795</v>
      </c>
      <c r="C402" s="66">
        <v>3</v>
      </c>
      <c r="D402" s="67" t="s">
        <v>622</v>
      </c>
      <c r="E402" s="66">
        <v>5</v>
      </c>
      <c r="G402" s="66">
        <f t="shared" si="27"/>
        <v>77.31</v>
      </c>
      <c r="H402" s="69" t="s">
        <v>552</v>
      </c>
      <c r="J402" s="66">
        <v>1</v>
      </c>
      <c r="N402" s="67" t="s">
        <v>466</v>
      </c>
      <c r="O402" s="75">
        <v>85</v>
      </c>
      <c r="P402" s="76">
        <v>90</v>
      </c>
      <c r="Q402" s="76">
        <v>0</v>
      </c>
      <c r="R402" s="76">
        <v>135</v>
      </c>
      <c r="S402" s="71">
        <v>225</v>
      </c>
      <c r="T402" s="72">
        <v>3.5400247573563695</v>
      </c>
      <c r="U402" s="72">
        <v>315</v>
      </c>
      <c r="V402" s="72">
        <v>86.45997524264364</v>
      </c>
      <c r="W402" s="72">
        <v>45</v>
      </c>
      <c r="AC402" s="47" t="s">
        <v>491</v>
      </c>
    </row>
    <row r="403" spans="2:29" ht="15" customHeight="1">
      <c r="B403" s="66" t="s">
        <v>795</v>
      </c>
      <c r="C403" s="66">
        <v>3</v>
      </c>
      <c r="D403" s="67" t="s">
        <v>605</v>
      </c>
      <c r="E403" s="66">
        <v>23</v>
      </c>
      <c r="G403" s="66">
        <f t="shared" si="27"/>
        <v>77.49000000000001</v>
      </c>
      <c r="H403" s="69" t="s">
        <v>552</v>
      </c>
      <c r="J403" s="66">
        <v>1</v>
      </c>
      <c r="N403" s="67" t="s">
        <v>622</v>
      </c>
      <c r="O403" s="75">
        <v>10</v>
      </c>
      <c r="P403" s="76">
        <v>90</v>
      </c>
      <c r="Q403" s="76">
        <v>40</v>
      </c>
      <c r="R403" s="76">
        <v>180</v>
      </c>
      <c r="S403" s="71">
        <v>348.13263107422574</v>
      </c>
      <c r="T403" s="72">
        <v>49.38935368711575</v>
      </c>
      <c r="U403" s="72">
        <v>78.13263107422571</v>
      </c>
      <c r="V403" s="72">
        <v>40.61064631288425</v>
      </c>
      <c r="W403" s="72">
        <v>168.13263107422574</v>
      </c>
      <c r="AC403" s="47" t="s">
        <v>491</v>
      </c>
    </row>
    <row r="404" spans="2:29" ht="15" customHeight="1">
      <c r="B404" s="66" t="s">
        <v>795</v>
      </c>
      <c r="C404" s="66">
        <v>3</v>
      </c>
      <c r="D404" s="67" t="s">
        <v>605</v>
      </c>
      <c r="E404" s="66">
        <v>25</v>
      </c>
      <c r="G404" s="66">
        <f t="shared" si="27"/>
        <v>77.51</v>
      </c>
      <c r="H404" s="69" t="s">
        <v>552</v>
      </c>
      <c r="N404" s="67" t="s">
        <v>466</v>
      </c>
      <c r="O404" s="75">
        <v>19</v>
      </c>
      <c r="P404" s="76">
        <v>270</v>
      </c>
      <c r="Q404" s="76">
        <v>17</v>
      </c>
      <c r="R404" s="76">
        <v>180</v>
      </c>
      <c r="S404" s="71">
        <v>48.397923083259116</v>
      </c>
      <c r="T404" s="72">
        <v>65.2753408667949</v>
      </c>
      <c r="U404" s="72">
        <v>138.39792308325912</v>
      </c>
      <c r="V404" s="72">
        <v>24.724659133205094</v>
      </c>
      <c r="W404" s="72">
        <v>228.39792308325912</v>
      </c>
      <c r="AC404" s="47" t="s">
        <v>491</v>
      </c>
    </row>
    <row r="405" spans="2:29" ht="15" customHeight="1">
      <c r="B405" s="66" t="s">
        <v>795</v>
      </c>
      <c r="C405" s="66">
        <v>3</v>
      </c>
      <c r="D405" s="67" t="s">
        <v>613</v>
      </c>
      <c r="E405" s="66">
        <v>49</v>
      </c>
      <c r="G405" s="66">
        <f t="shared" si="27"/>
        <v>77.75</v>
      </c>
      <c r="H405" s="69" t="s">
        <v>552</v>
      </c>
      <c r="N405" s="67" t="s">
        <v>448</v>
      </c>
      <c r="O405" s="75">
        <v>34</v>
      </c>
      <c r="P405" s="76">
        <v>270</v>
      </c>
      <c r="Q405" s="76">
        <v>12</v>
      </c>
      <c r="R405" s="76">
        <v>180</v>
      </c>
      <c r="S405" s="71">
        <v>72.50889784769629</v>
      </c>
      <c r="T405" s="72">
        <v>54.7317745809713</v>
      </c>
      <c r="U405" s="72">
        <v>162.5088978476963</v>
      </c>
      <c r="V405" s="72">
        <v>35.2682254190287</v>
      </c>
      <c r="W405" s="72">
        <v>252.5088978476963</v>
      </c>
      <c r="AC405" s="47" t="s">
        <v>491</v>
      </c>
    </row>
    <row r="406" spans="2:29" ht="15" customHeight="1">
      <c r="B406" s="66" t="s">
        <v>795</v>
      </c>
      <c r="C406" s="66">
        <v>3</v>
      </c>
      <c r="D406" s="67" t="s">
        <v>632</v>
      </c>
      <c r="E406" s="66">
        <v>56</v>
      </c>
      <c r="G406" s="66">
        <f t="shared" si="27"/>
        <v>77.82000000000001</v>
      </c>
      <c r="H406" s="69" t="s">
        <v>557</v>
      </c>
      <c r="N406" s="67" t="s">
        <v>622</v>
      </c>
      <c r="O406" s="73">
        <v>60</v>
      </c>
      <c r="P406" s="14">
        <v>90</v>
      </c>
      <c r="Q406" s="14">
        <v>0</v>
      </c>
      <c r="R406" s="14">
        <v>215</v>
      </c>
      <c r="S406" s="71">
        <v>305</v>
      </c>
      <c r="T406" s="72">
        <v>25.311230053869338</v>
      </c>
      <c r="U406" s="72">
        <v>35</v>
      </c>
      <c r="V406" s="72">
        <v>64.68876994613066</v>
      </c>
      <c r="W406" s="72">
        <v>125</v>
      </c>
      <c r="AC406" s="47" t="s">
        <v>390</v>
      </c>
    </row>
    <row r="407" spans="8:29" ht="15" customHeight="1">
      <c r="H407" s="69"/>
      <c r="O407" s="75"/>
      <c r="P407" s="76"/>
      <c r="Q407" s="76"/>
      <c r="R407" s="76"/>
      <c r="S407" s="71"/>
      <c r="T407" s="72"/>
      <c r="U407" s="72"/>
      <c r="V407" s="72"/>
      <c r="W407" s="72"/>
      <c r="AC407" s="47"/>
    </row>
    <row r="408" spans="2:29" ht="15" customHeight="1">
      <c r="B408" s="66" t="s">
        <v>796</v>
      </c>
      <c r="C408" s="66">
        <v>1</v>
      </c>
      <c r="D408" s="67" t="s">
        <v>622</v>
      </c>
      <c r="E408" s="66">
        <v>0</v>
      </c>
      <c r="F408" s="66">
        <v>6</v>
      </c>
      <c r="G408" s="66">
        <v>79.4</v>
      </c>
      <c r="H408" s="69" t="s">
        <v>552</v>
      </c>
      <c r="M408" s="66">
        <v>0.5</v>
      </c>
      <c r="O408" s="75"/>
      <c r="P408" s="76"/>
      <c r="Q408" s="76"/>
      <c r="R408" s="76"/>
      <c r="S408" s="71"/>
      <c r="T408" s="72"/>
      <c r="U408" s="72"/>
      <c r="V408" s="72"/>
      <c r="W408" s="72"/>
      <c r="AC408" s="47"/>
    </row>
    <row r="409" spans="2:29" ht="15" customHeight="1">
      <c r="B409" s="66" t="s">
        <v>796</v>
      </c>
      <c r="C409" s="66">
        <v>1</v>
      </c>
      <c r="D409" s="67" t="s">
        <v>628</v>
      </c>
      <c r="E409" s="66">
        <v>6</v>
      </c>
      <c r="F409" s="66">
        <v>19</v>
      </c>
      <c r="G409" s="66">
        <f>G$408+E409/100</f>
        <v>79.46000000000001</v>
      </c>
      <c r="H409" s="69" t="s">
        <v>552</v>
      </c>
      <c r="M409" s="66">
        <v>0</v>
      </c>
      <c r="O409" s="75"/>
      <c r="P409" s="76"/>
      <c r="Q409" s="76"/>
      <c r="R409" s="76"/>
      <c r="S409" s="71"/>
      <c r="T409" s="72"/>
      <c r="U409" s="72"/>
      <c r="V409" s="72"/>
      <c r="W409" s="72"/>
      <c r="AC409" s="47"/>
    </row>
    <row r="410" spans="2:29" ht="15" customHeight="1">
      <c r="B410" s="66" t="s">
        <v>796</v>
      </c>
      <c r="C410" s="66">
        <v>1</v>
      </c>
      <c r="D410" s="67" t="s">
        <v>611</v>
      </c>
      <c r="E410" s="66">
        <v>19</v>
      </c>
      <c r="F410" s="66">
        <v>30</v>
      </c>
      <c r="G410" s="66">
        <f aca="true" t="shared" si="28" ref="G410:G417">G$408+E410/100</f>
        <v>79.59</v>
      </c>
      <c r="H410" s="69" t="s">
        <v>557</v>
      </c>
      <c r="M410" s="66">
        <v>0.5</v>
      </c>
      <c r="O410" s="75"/>
      <c r="P410" s="76"/>
      <c r="Q410" s="76"/>
      <c r="R410" s="76"/>
      <c r="S410" s="71"/>
      <c r="T410" s="72"/>
      <c r="U410" s="72"/>
      <c r="V410" s="72"/>
      <c r="W410" s="72"/>
      <c r="AC410" s="47"/>
    </row>
    <row r="411" spans="2:29" ht="15" customHeight="1">
      <c r="B411" s="66" t="s">
        <v>796</v>
      </c>
      <c r="C411" s="66">
        <v>1</v>
      </c>
      <c r="D411" s="67" t="s">
        <v>697</v>
      </c>
      <c r="E411" s="66">
        <v>30</v>
      </c>
      <c r="F411" s="66">
        <v>45</v>
      </c>
      <c r="G411" s="66">
        <f t="shared" si="28"/>
        <v>79.7</v>
      </c>
      <c r="H411" s="69" t="s">
        <v>584</v>
      </c>
      <c r="M411" s="66">
        <v>2.5</v>
      </c>
      <c r="O411" s="75"/>
      <c r="P411" s="76"/>
      <c r="Q411" s="76"/>
      <c r="R411" s="76"/>
      <c r="S411" s="71"/>
      <c r="T411" s="72"/>
      <c r="U411" s="72"/>
      <c r="V411" s="72"/>
      <c r="W411" s="72"/>
      <c r="AC411" s="47"/>
    </row>
    <row r="412" spans="2:29" ht="15" customHeight="1">
      <c r="B412" s="66" t="s">
        <v>796</v>
      </c>
      <c r="C412" s="66">
        <v>1</v>
      </c>
      <c r="D412" s="67" t="s">
        <v>714</v>
      </c>
      <c r="E412" s="66">
        <v>45</v>
      </c>
      <c r="F412" s="66">
        <v>90</v>
      </c>
      <c r="G412" s="66">
        <f t="shared" si="28"/>
        <v>79.85000000000001</v>
      </c>
      <c r="H412" s="69" t="s">
        <v>552</v>
      </c>
      <c r="M412" s="66">
        <v>0</v>
      </c>
      <c r="O412" s="75"/>
      <c r="P412" s="76"/>
      <c r="Q412" s="76"/>
      <c r="R412" s="76"/>
      <c r="S412" s="71"/>
      <c r="T412" s="72"/>
      <c r="U412" s="72"/>
      <c r="V412" s="72"/>
      <c r="W412" s="72"/>
      <c r="AC412" s="47"/>
    </row>
    <row r="413" spans="2:29" ht="15" customHeight="1">
      <c r="B413" s="66" t="s">
        <v>796</v>
      </c>
      <c r="C413" s="66">
        <v>1</v>
      </c>
      <c r="D413" s="67" t="s">
        <v>797</v>
      </c>
      <c r="E413" s="66">
        <v>90</v>
      </c>
      <c r="F413" s="66">
        <v>134</v>
      </c>
      <c r="G413" s="66">
        <f t="shared" si="28"/>
        <v>80.30000000000001</v>
      </c>
      <c r="H413" s="69" t="s">
        <v>584</v>
      </c>
      <c r="M413" s="66">
        <v>0.5</v>
      </c>
      <c r="O413" s="75"/>
      <c r="P413" s="76"/>
      <c r="Q413" s="76"/>
      <c r="R413" s="76"/>
      <c r="S413" s="71"/>
      <c r="T413" s="72"/>
      <c r="U413" s="72"/>
      <c r="V413" s="72"/>
      <c r="W413" s="72"/>
      <c r="AC413" s="47"/>
    </row>
    <row r="414" spans="2:29" ht="15" customHeight="1">
      <c r="B414" s="66" t="s">
        <v>796</v>
      </c>
      <c r="C414" s="66">
        <v>1</v>
      </c>
      <c r="D414" s="67" t="s">
        <v>611</v>
      </c>
      <c r="E414" s="66">
        <v>25</v>
      </c>
      <c r="G414" s="66">
        <f t="shared" si="28"/>
        <v>79.65</v>
      </c>
      <c r="H414" s="69" t="s">
        <v>552</v>
      </c>
      <c r="N414" s="67" t="s">
        <v>490</v>
      </c>
      <c r="O414" s="75">
        <v>80</v>
      </c>
      <c r="P414" s="76">
        <v>270</v>
      </c>
      <c r="Q414" s="76">
        <v>0</v>
      </c>
      <c r="R414" s="76">
        <v>165</v>
      </c>
      <c r="S414" s="71">
        <v>75</v>
      </c>
      <c r="T414" s="72">
        <v>9.66579635703649</v>
      </c>
      <c r="U414" s="72">
        <v>165</v>
      </c>
      <c r="V414" s="72">
        <v>80.33420364296352</v>
      </c>
      <c r="W414" s="72">
        <v>255</v>
      </c>
      <c r="AC414" s="47" t="s">
        <v>368</v>
      </c>
    </row>
    <row r="415" spans="2:29" ht="15" customHeight="1">
      <c r="B415" s="66" t="s">
        <v>796</v>
      </c>
      <c r="C415" s="66">
        <v>1</v>
      </c>
      <c r="D415" s="67" t="s">
        <v>621</v>
      </c>
      <c r="E415" s="66">
        <v>100</v>
      </c>
      <c r="G415" s="66">
        <f t="shared" si="28"/>
        <v>80.4</v>
      </c>
      <c r="H415" s="69" t="s">
        <v>584</v>
      </c>
      <c r="N415" s="67" t="s">
        <v>448</v>
      </c>
      <c r="O415" s="75">
        <v>27</v>
      </c>
      <c r="P415" s="76">
        <v>90</v>
      </c>
      <c r="Q415" s="76">
        <v>6</v>
      </c>
      <c r="R415" s="76">
        <v>180</v>
      </c>
      <c r="S415" s="71">
        <v>281.6554165670276</v>
      </c>
      <c r="T415" s="72">
        <v>62.514163444122644</v>
      </c>
      <c r="U415" s="72">
        <v>11.655416567027586</v>
      </c>
      <c r="V415" s="72">
        <v>27.485836555877356</v>
      </c>
      <c r="W415" s="72">
        <v>101.6554165670276</v>
      </c>
      <c r="AC415" s="47" t="s">
        <v>404</v>
      </c>
    </row>
    <row r="416" spans="2:29" ht="15" customHeight="1">
      <c r="B416" s="66" t="s">
        <v>796</v>
      </c>
      <c r="C416" s="66">
        <v>1</v>
      </c>
      <c r="D416" s="67" t="s">
        <v>621</v>
      </c>
      <c r="E416" s="66">
        <v>103</v>
      </c>
      <c r="G416" s="66">
        <f t="shared" si="28"/>
        <v>80.43</v>
      </c>
      <c r="H416" s="69" t="s">
        <v>584</v>
      </c>
      <c r="J416" s="66">
        <v>1</v>
      </c>
      <c r="O416" s="73">
        <v>74</v>
      </c>
      <c r="P416" s="14">
        <v>90</v>
      </c>
      <c r="Q416" s="14">
        <v>0</v>
      </c>
      <c r="R416" s="14">
        <v>180</v>
      </c>
      <c r="S416" s="71">
        <v>270</v>
      </c>
      <c r="T416" s="72">
        <v>16</v>
      </c>
      <c r="U416" s="72">
        <v>360</v>
      </c>
      <c r="V416" s="72">
        <v>74</v>
      </c>
      <c r="W416" s="72">
        <v>90</v>
      </c>
      <c r="AC416" s="47" t="s">
        <v>29</v>
      </c>
    </row>
    <row r="417" spans="2:29" ht="15" customHeight="1">
      <c r="B417" s="66" t="s">
        <v>796</v>
      </c>
      <c r="C417" s="66">
        <v>1</v>
      </c>
      <c r="D417" s="67" t="s">
        <v>668</v>
      </c>
      <c r="E417" s="66">
        <v>118</v>
      </c>
      <c r="G417" s="66">
        <f t="shared" si="28"/>
        <v>80.58000000000001</v>
      </c>
      <c r="H417" s="69" t="s">
        <v>584</v>
      </c>
      <c r="J417" s="66">
        <v>1</v>
      </c>
      <c r="N417" s="67" t="s">
        <v>405</v>
      </c>
      <c r="O417" s="73">
        <v>69</v>
      </c>
      <c r="P417" s="14">
        <v>270</v>
      </c>
      <c r="Q417" s="14">
        <v>22</v>
      </c>
      <c r="R417" s="14">
        <v>0</v>
      </c>
      <c r="S417" s="71">
        <v>98.81583218876568</v>
      </c>
      <c r="T417" s="72">
        <v>20.77319371742185</v>
      </c>
      <c r="U417" s="72">
        <v>188.81583218876568</v>
      </c>
      <c r="V417" s="72">
        <v>69.22680628257815</v>
      </c>
      <c r="W417" s="72">
        <v>278.8158321887657</v>
      </c>
      <c r="AC417" s="47" t="s">
        <v>29</v>
      </c>
    </row>
    <row r="418" spans="8:29" ht="15" customHeight="1">
      <c r="H418" s="69"/>
      <c r="O418" s="75"/>
      <c r="P418" s="76"/>
      <c r="Q418" s="76"/>
      <c r="R418" s="76"/>
      <c r="S418" s="71"/>
      <c r="T418" s="72"/>
      <c r="U418" s="72"/>
      <c r="V418" s="72"/>
      <c r="W418" s="72"/>
      <c r="AC418" s="47"/>
    </row>
    <row r="419" spans="2:29" ht="15" customHeight="1">
      <c r="B419" s="66" t="s">
        <v>796</v>
      </c>
      <c r="C419" s="66">
        <v>2</v>
      </c>
      <c r="D419" s="67" t="s">
        <v>622</v>
      </c>
      <c r="E419" s="66">
        <v>0</v>
      </c>
      <c r="F419" s="66">
        <v>17</v>
      </c>
      <c r="G419" s="66">
        <v>80.74</v>
      </c>
      <c r="H419" s="69" t="s">
        <v>552</v>
      </c>
      <c r="M419" s="66">
        <v>0.5</v>
      </c>
      <c r="O419" s="75"/>
      <c r="P419" s="76"/>
      <c r="Q419" s="76"/>
      <c r="R419" s="76"/>
      <c r="S419" s="71"/>
      <c r="T419" s="72"/>
      <c r="U419" s="72"/>
      <c r="V419" s="72"/>
      <c r="W419" s="72"/>
      <c r="AC419" s="47"/>
    </row>
    <row r="420" spans="2:29" ht="15" customHeight="1">
      <c r="B420" s="66" t="s">
        <v>796</v>
      </c>
      <c r="C420" s="66">
        <v>2</v>
      </c>
      <c r="D420" s="67" t="s">
        <v>623</v>
      </c>
      <c r="E420" s="66">
        <v>17</v>
      </c>
      <c r="F420" s="66">
        <v>57</v>
      </c>
      <c r="G420" s="66">
        <f>G$419+E420/100</f>
        <v>80.91</v>
      </c>
      <c r="H420" s="69" t="s">
        <v>552</v>
      </c>
      <c r="M420" s="66">
        <v>0</v>
      </c>
      <c r="O420" s="75"/>
      <c r="P420" s="76"/>
      <c r="Q420" s="76"/>
      <c r="R420" s="76"/>
      <c r="S420" s="71"/>
      <c r="T420" s="72"/>
      <c r="U420" s="72"/>
      <c r="V420" s="72"/>
      <c r="W420" s="72"/>
      <c r="AC420" s="47"/>
    </row>
    <row r="421" spans="2:29" ht="15" customHeight="1">
      <c r="B421" s="66" t="s">
        <v>796</v>
      </c>
      <c r="C421" s="66">
        <v>2</v>
      </c>
      <c r="D421" s="67" t="s">
        <v>798</v>
      </c>
      <c r="E421" s="66">
        <v>57</v>
      </c>
      <c r="F421" s="66">
        <v>149</v>
      </c>
      <c r="G421" s="66">
        <f aca="true" t="shared" si="29" ref="G421:G433">G$419+E421/100</f>
        <v>81.30999999999999</v>
      </c>
      <c r="H421" s="69" t="s">
        <v>552</v>
      </c>
      <c r="M421" s="66">
        <v>0.5</v>
      </c>
      <c r="O421" s="75"/>
      <c r="P421" s="76"/>
      <c r="Q421" s="76"/>
      <c r="R421" s="76"/>
      <c r="S421" s="71"/>
      <c r="T421" s="72"/>
      <c r="U421" s="72"/>
      <c r="V421" s="72"/>
      <c r="W421" s="72"/>
      <c r="AC421" s="47" t="s">
        <v>406</v>
      </c>
    </row>
    <row r="422" spans="2:29" ht="15" customHeight="1">
      <c r="B422" s="66" t="s">
        <v>796</v>
      </c>
      <c r="C422" s="66">
        <v>2</v>
      </c>
      <c r="D422" s="67" t="s">
        <v>622</v>
      </c>
      <c r="E422" s="66">
        <v>8</v>
      </c>
      <c r="G422" s="66">
        <f t="shared" si="29"/>
        <v>80.82</v>
      </c>
      <c r="H422" s="69" t="s">
        <v>552</v>
      </c>
      <c r="J422" s="66">
        <v>1</v>
      </c>
      <c r="O422" s="75">
        <v>66</v>
      </c>
      <c r="P422" s="76">
        <v>270</v>
      </c>
      <c r="Q422" s="76">
        <v>12</v>
      </c>
      <c r="R422" s="76">
        <v>0</v>
      </c>
      <c r="S422" s="71">
        <v>95.40615848178584</v>
      </c>
      <c r="T422" s="72">
        <v>23.905231183075404</v>
      </c>
      <c r="U422" s="72">
        <v>185.40615848178584</v>
      </c>
      <c r="V422" s="72">
        <v>66.0947688169246</v>
      </c>
      <c r="W422" s="72">
        <v>275.40615848178584</v>
      </c>
      <c r="AC422" s="47" t="s">
        <v>407</v>
      </c>
    </row>
    <row r="423" spans="2:29" ht="15" customHeight="1">
      <c r="B423" s="66" t="s">
        <v>796</v>
      </c>
      <c r="C423" s="66">
        <v>2</v>
      </c>
      <c r="D423" s="67" t="s">
        <v>612</v>
      </c>
      <c r="E423" s="66">
        <v>60</v>
      </c>
      <c r="G423" s="66">
        <f t="shared" si="29"/>
        <v>81.33999999999999</v>
      </c>
      <c r="H423" s="69" t="s">
        <v>552</v>
      </c>
      <c r="J423" s="66">
        <v>1</v>
      </c>
      <c r="O423" s="75">
        <v>57</v>
      </c>
      <c r="P423" s="76">
        <v>270</v>
      </c>
      <c r="Q423" s="76">
        <v>5</v>
      </c>
      <c r="R423" s="76">
        <v>0</v>
      </c>
      <c r="S423" s="71">
        <v>93.25180970913704</v>
      </c>
      <c r="T423" s="72">
        <v>32.957841164870736</v>
      </c>
      <c r="U423" s="72">
        <v>183.25180970913704</v>
      </c>
      <c r="V423" s="72">
        <v>57.042158835129264</v>
      </c>
      <c r="W423" s="72">
        <v>273.25180970913704</v>
      </c>
      <c r="AC423" s="47" t="s">
        <v>407</v>
      </c>
    </row>
    <row r="424" spans="2:29" ht="15" customHeight="1">
      <c r="B424" s="66" t="s">
        <v>796</v>
      </c>
      <c r="C424" s="66">
        <v>2</v>
      </c>
      <c r="D424" s="67" t="s">
        <v>612</v>
      </c>
      <c r="E424" s="66">
        <v>62</v>
      </c>
      <c r="G424" s="66">
        <f t="shared" si="29"/>
        <v>81.36</v>
      </c>
      <c r="H424" s="69" t="s">
        <v>552</v>
      </c>
      <c r="O424" s="75">
        <v>8</v>
      </c>
      <c r="P424" s="76">
        <v>90</v>
      </c>
      <c r="Q424" s="76">
        <v>19</v>
      </c>
      <c r="R424" s="76">
        <v>0</v>
      </c>
      <c r="S424" s="71">
        <v>202.2033290101989</v>
      </c>
      <c r="T424" s="72">
        <v>69.59958713358326</v>
      </c>
      <c r="U424" s="72">
        <v>292.2033290101989</v>
      </c>
      <c r="V424" s="72">
        <v>20.400412866416744</v>
      </c>
      <c r="W424" s="72">
        <v>22.2033290101989</v>
      </c>
      <c r="AC424" s="47" t="s">
        <v>387</v>
      </c>
    </row>
    <row r="425" spans="2:29" ht="15" customHeight="1">
      <c r="B425" s="66" t="s">
        <v>796</v>
      </c>
      <c r="C425" s="66">
        <v>2</v>
      </c>
      <c r="D425" s="67" t="s">
        <v>612</v>
      </c>
      <c r="E425" s="66">
        <v>67</v>
      </c>
      <c r="G425" s="66">
        <f t="shared" si="29"/>
        <v>81.41</v>
      </c>
      <c r="H425" s="69" t="s">
        <v>552</v>
      </c>
      <c r="O425" s="75">
        <v>6</v>
      </c>
      <c r="P425" s="76">
        <v>90</v>
      </c>
      <c r="Q425" s="76">
        <v>7</v>
      </c>
      <c r="R425" s="76">
        <v>180</v>
      </c>
      <c r="S425" s="71">
        <v>319.4362991319707</v>
      </c>
      <c r="T425" s="72">
        <v>80.81891132138489</v>
      </c>
      <c r="U425" s="72">
        <v>49.43629913197071</v>
      </c>
      <c r="V425" s="72">
        <v>9.181088678615112</v>
      </c>
      <c r="W425" s="72">
        <v>139.4362991319707</v>
      </c>
      <c r="AC425" s="47" t="s">
        <v>491</v>
      </c>
    </row>
    <row r="426" spans="2:29" ht="15" customHeight="1">
      <c r="B426" s="66" t="s">
        <v>796</v>
      </c>
      <c r="C426" s="66">
        <v>2</v>
      </c>
      <c r="D426" s="67" t="s">
        <v>612</v>
      </c>
      <c r="E426" s="66">
        <v>67</v>
      </c>
      <c r="G426" s="66">
        <f t="shared" si="29"/>
        <v>81.41</v>
      </c>
      <c r="H426" s="69" t="s">
        <v>552</v>
      </c>
      <c r="O426" s="75">
        <v>74</v>
      </c>
      <c r="P426" s="76">
        <v>270</v>
      </c>
      <c r="Q426" s="76">
        <v>0</v>
      </c>
      <c r="R426" s="76">
        <v>165</v>
      </c>
      <c r="S426" s="71">
        <v>75</v>
      </c>
      <c r="T426" s="72">
        <v>15.481389167254155</v>
      </c>
      <c r="U426" s="72">
        <v>165</v>
      </c>
      <c r="V426" s="72">
        <v>74.51861083274585</v>
      </c>
      <c r="W426" s="72">
        <v>255</v>
      </c>
      <c r="AC426" s="47" t="s">
        <v>491</v>
      </c>
    </row>
    <row r="427" spans="2:29" ht="15" customHeight="1">
      <c r="B427" s="66" t="s">
        <v>796</v>
      </c>
      <c r="C427" s="66">
        <v>2</v>
      </c>
      <c r="D427" s="67" t="s">
        <v>654</v>
      </c>
      <c r="E427" s="66">
        <v>76</v>
      </c>
      <c r="G427" s="66">
        <f t="shared" si="29"/>
        <v>81.5</v>
      </c>
      <c r="H427" s="69" t="s">
        <v>557</v>
      </c>
      <c r="O427" s="75">
        <v>34</v>
      </c>
      <c r="P427" s="76">
        <v>90</v>
      </c>
      <c r="Q427" s="76">
        <v>30</v>
      </c>
      <c r="R427" s="76">
        <v>0</v>
      </c>
      <c r="S427" s="71">
        <v>229.43789723307088</v>
      </c>
      <c r="T427" s="72">
        <v>48.39941427479005</v>
      </c>
      <c r="U427" s="72">
        <v>319.4378972330709</v>
      </c>
      <c r="V427" s="72">
        <v>41.60058572520995</v>
      </c>
      <c r="W427" s="72">
        <v>49.437897233070885</v>
      </c>
      <c r="AC427" s="47" t="s">
        <v>408</v>
      </c>
    </row>
    <row r="428" spans="2:29" ht="15" customHeight="1">
      <c r="B428" s="66" t="s">
        <v>796</v>
      </c>
      <c r="C428" s="66">
        <v>2</v>
      </c>
      <c r="D428" s="67" t="s">
        <v>613</v>
      </c>
      <c r="E428" s="66">
        <v>90</v>
      </c>
      <c r="G428" s="66">
        <f t="shared" si="29"/>
        <v>81.64</v>
      </c>
      <c r="H428" s="69" t="s">
        <v>552</v>
      </c>
      <c r="J428" s="66">
        <v>1</v>
      </c>
      <c r="O428" s="75">
        <v>4</v>
      </c>
      <c r="P428" s="76">
        <v>90</v>
      </c>
      <c r="Q428" s="76">
        <v>0</v>
      </c>
      <c r="R428" s="76">
        <v>175</v>
      </c>
      <c r="S428" s="71">
        <v>265</v>
      </c>
      <c r="T428" s="72">
        <v>85.98477053135313</v>
      </c>
      <c r="U428" s="72">
        <v>355</v>
      </c>
      <c r="V428" s="72">
        <v>4.015229468646865</v>
      </c>
      <c r="W428" s="72">
        <v>85</v>
      </c>
      <c r="AC428" s="47" t="s">
        <v>407</v>
      </c>
    </row>
    <row r="429" spans="2:29" ht="15" customHeight="1">
      <c r="B429" s="66" t="s">
        <v>796</v>
      </c>
      <c r="C429" s="66">
        <v>2</v>
      </c>
      <c r="D429" s="67" t="s">
        <v>613</v>
      </c>
      <c r="E429" s="66">
        <v>90</v>
      </c>
      <c r="G429" s="66">
        <f t="shared" si="29"/>
        <v>81.64</v>
      </c>
      <c r="H429" s="69" t="s">
        <v>552</v>
      </c>
      <c r="J429" s="66">
        <v>1</v>
      </c>
      <c r="O429" s="75">
        <v>22</v>
      </c>
      <c r="P429" s="76">
        <v>90</v>
      </c>
      <c r="Q429" s="76">
        <v>20</v>
      </c>
      <c r="R429" s="76">
        <v>0</v>
      </c>
      <c r="S429" s="71">
        <v>227.9856408284193</v>
      </c>
      <c r="T429" s="72">
        <v>61.46293363744093</v>
      </c>
      <c r="U429" s="72">
        <v>317.98564082841926</v>
      </c>
      <c r="V429" s="72">
        <v>28.537066362559067</v>
      </c>
      <c r="W429" s="72">
        <v>47.98564082841929</v>
      </c>
      <c r="AC429" s="47" t="s">
        <v>407</v>
      </c>
    </row>
    <row r="430" spans="2:29" ht="15" customHeight="1">
      <c r="B430" s="66" t="s">
        <v>796</v>
      </c>
      <c r="C430" s="66">
        <v>2</v>
      </c>
      <c r="D430" s="67" t="s">
        <v>615</v>
      </c>
      <c r="E430" s="66">
        <v>117</v>
      </c>
      <c r="G430" s="66">
        <f t="shared" si="29"/>
        <v>81.91</v>
      </c>
      <c r="H430" s="69" t="s">
        <v>552</v>
      </c>
      <c r="J430" s="66">
        <v>1</v>
      </c>
      <c r="O430" s="75">
        <v>35</v>
      </c>
      <c r="P430" s="76">
        <v>90</v>
      </c>
      <c r="Q430" s="76">
        <v>15</v>
      </c>
      <c r="R430" s="76">
        <v>180</v>
      </c>
      <c r="S430" s="71">
        <v>290.9404043908796</v>
      </c>
      <c r="T430" s="72">
        <v>53.140192863187316</v>
      </c>
      <c r="U430" s="72">
        <v>20.940404390879593</v>
      </c>
      <c r="V430" s="72">
        <v>36.859807136812684</v>
      </c>
      <c r="W430" s="72">
        <v>110.94040439087962</v>
      </c>
      <c r="AC430" s="47" t="s">
        <v>407</v>
      </c>
    </row>
    <row r="431" spans="2:29" ht="15" customHeight="1">
      <c r="B431" s="66" t="s">
        <v>796</v>
      </c>
      <c r="C431" s="66">
        <v>2</v>
      </c>
      <c r="D431" s="67" t="s">
        <v>615</v>
      </c>
      <c r="E431" s="66">
        <v>117</v>
      </c>
      <c r="G431" s="66">
        <f t="shared" si="29"/>
        <v>81.91</v>
      </c>
      <c r="H431" s="69" t="s">
        <v>552</v>
      </c>
      <c r="O431" s="75">
        <v>57</v>
      </c>
      <c r="P431" s="76">
        <v>270</v>
      </c>
      <c r="Q431" s="76">
        <v>0</v>
      </c>
      <c r="R431" s="76">
        <v>225</v>
      </c>
      <c r="S431" s="71">
        <v>135</v>
      </c>
      <c r="T431" s="72">
        <v>24.664611526811417</v>
      </c>
      <c r="U431" s="72">
        <v>225</v>
      </c>
      <c r="V431" s="72">
        <v>65.33538847318859</v>
      </c>
      <c r="W431" s="72">
        <v>315</v>
      </c>
      <c r="AC431" s="47"/>
    </row>
    <row r="432" spans="2:29" ht="15" customHeight="1">
      <c r="B432" s="66" t="s">
        <v>796</v>
      </c>
      <c r="C432" s="66">
        <v>2</v>
      </c>
      <c r="D432" s="67" t="s">
        <v>621</v>
      </c>
      <c r="E432" s="66">
        <v>128</v>
      </c>
      <c r="G432" s="66">
        <f t="shared" si="29"/>
        <v>82.02</v>
      </c>
      <c r="H432" s="69" t="s">
        <v>557</v>
      </c>
      <c r="O432" s="73">
        <v>19</v>
      </c>
      <c r="P432" s="14">
        <v>270</v>
      </c>
      <c r="Q432" s="14">
        <v>4</v>
      </c>
      <c r="R432" s="14">
        <v>180</v>
      </c>
      <c r="S432" s="71">
        <v>78.52036331983692</v>
      </c>
      <c r="T432" s="72">
        <v>70.6407523731828</v>
      </c>
      <c r="U432" s="72">
        <v>168.52036331983692</v>
      </c>
      <c r="V432" s="72">
        <v>19.359247626817194</v>
      </c>
      <c r="W432" s="72">
        <v>258.5203633198369</v>
      </c>
      <c r="AC432" s="47" t="s">
        <v>390</v>
      </c>
    </row>
    <row r="433" spans="2:29" ht="15" customHeight="1">
      <c r="B433" s="66" t="s">
        <v>796</v>
      </c>
      <c r="C433" s="66">
        <v>2</v>
      </c>
      <c r="D433" s="67" t="s">
        <v>667</v>
      </c>
      <c r="E433" s="66">
        <v>138</v>
      </c>
      <c r="G433" s="66">
        <f t="shared" si="29"/>
        <v>82.11999999999999</v>
      </c>
      <c r="H433" s="69" t="s">
        <v>557</v>
      </c>
      <c r="O433" s="73">
        <v>23</v>
      </c>
      <c r="P433" s="14">
        <v>90</v>
      </c>
      <c r="Q433" s="14">
        <v>0</v>
      </c>
      <c r="R433" s="14">
        <v>156</v>
      </c>
      <c r="S433" s="71">
        <v>246</v>
      </c>
      <c r="T433" s="72">
        <v>65.07827337234255</v>
      </c>
      <c r="U433" s="72">
        <v>336</v>
      </c>
      <c r="V433" s="72">
        <v>24.92172662765745</v>
      </c>
      <c r="W433" s="72">
        <v>66</v>
      </c>
      <c r="AC433" s="47" t="s">
        <v>390</v>
      </c>
    </row>
    <row r="434" spans="8:29" ht="15" customHeight="1">
      <c r="H434" s="69"/>
      <c r="O434" s="75"/>
      <c r="P434" s="76"/>
      <c r="Q434" s="76"/>
      <c r="R434" s="76"/>
      <c r="S434" s="71"/>
      <c r="T434" s="72"/>
      <c r="U434" s="72"/>
      <c r="V434" s="72"/>
      <c r="W434" s="72"/>
      <c r="AC434" s="47"/>
    </row>
    <row r="435" spans="2:29" ht="15" customHeight="1">
      <c r="B435" s="66" t="s">
        <v>799</v>
      </c>
      <c r="C435" s="66">
        <v>1</v>
      </c>
      <c r="D435" s="67" t="s">
        <v>641</v>
      </c>
      <c r="E435" s="66">
        <v>0</v>
      </c>
      <c r="F435" s="66">
        <v>12</v>
      </c>
      <c r="G435" s="66">
        <v>84.1</v>
      </c>
      <c r="H435" s="69" t="s">
        <v>557</v>
      </c>
      <c r="M435" s="66">
        <v>1</v>
      </c>
      <c r="O435" s="75"/>
      <c r="P435" s="76"/>
      <c r="Q435" s="76"/>
      <c r="R435" s="76"/>
      <c r="S435" s="71"/>
      <c r="T435" s="72"/>
      <c r="U435" s="72"/>
      <c r="V435" s="72"/>
      <c r="W435" s="72"/>
      <c r="AC435" s="47"/>
    </row>
    <row r="436" spans="2:29" ht="15" customHeight="1">
      <c r="B436" s="66" t="s">
        <v>799</v>
      </c>
      <c r="C436" s="66">
        <v>1</v>
      </c>
      <c r="D436" s="67" t="s">
        <v>649</v>
      </c>
      <c r="E436" s="66">
        <v>12</v>
      </c>
      <c r="F436" s="66">
        <v>37</v>
      </c>
      <c r="G436" s="66">
        <f>G$435+E436/100</f>
        <v>84.22</v>
      </c>
      <c r="H436" s="69" t="s">
        <v>552</v>
      </c>
      <c r="M436" s="66">
        <v>0</v>
      </c>
      <c r="O436" s="75"/>
      <c r="P436" s="76"/>
      <c r="Q436" s="76"/>
      <c r="R436" s="76"/>
      <c r="S436" s="71"/>
      <c r="T436" s="72"/>
      <c r="U436" s="72"/>
      <c r="V436" s="72"/>
      <c r="W436" s="72"/>
      <c r="AC436" s="47"/>
    </row>
    <row r="437" spans="2:29" ht="15" customHeight="1">
      <c r="B437" s="66" t="s">
        <v>799</v>
      </c>
      <c r="C437" s="66">
        <v>1</v>
      </c>
      <c r="D437" s="67" t="s">
        <v>656</v>
      </c>
      <c r="E437" s="66">
        <v>37</v>
      </c>
      <c r="F437" s="66">
        <v>74</v>
      </c>
      <c r="G437" s="66">
        <f>G$435+E437/100</f>
        <v>84.47</v>
      </c>
      <c r="H437" s="69" t="s">
        <v>552</v>
      </c>
      <c r="M437" s="66">
        <v>0</v>
      </c>
      <c r="O437" s="75"/>
      <c r="P437" s="76"/>
      <c r="Q437" s="76"/>
      <c r="R437" s="76"/>
      <c r="S437" s="71"/>
      <c r="T437" s="72"/>
      <c r="U437" s="72"/>
      <c r="V437" s="72"/>
      <c r="W437" s="72"/>
      <c r="AC437" s="47"/>
    </row>
    <row r="438" spans="2:29" ht="15" customHeight="1">
      <c r="B438" s="66" t="s">
        <v>799</v>
      </c>
      <c r="C438" s="66">
        <v>1</v>
      </c>
      <c r="D438" s="67" t="s">
        <v>782</v>
      </c>
      <c r="E438" s="66">
        <v>74</v>
      </c>
      <c r="F438" s="66">
        <v>126</v>
      </c>
      <c r="G438" s="66">
        <f>G$435+E438/100</f>
        <v>84.83999999999999</v>
      </c>
      <c r="H438" s="69" t="s">
        <v>552</v>
      </c>
      <c r="M438" s="66">
        <v>0.5</v>
      </c>
      <c r="O438" s="75"/>
      <c r="P438" s="76"/>
      <c r="Q438" s="76"/>
      <c r="R438" s="76"/>
      <c r="S438" s="71"/>
      <c r="T438" s="72"/>
      <c r="U438" s="72"/>
      <c r="V438" s="72"/>
      <c r="W438" s="72"/>
      <c r="AC438" s="47"/>
    </row>
    <row r="439" spans="2:29" ht="15" customHeight="1">
      <c r="B439" s="66" t="s">
        <v>799</v>
      </c>
      <c r="C439" s="66">
        <v>1</v>
      </c>
      <c r="D439" s="67" t="s">
        <v>800</v>
      </c>
      <c r="E439" s="66">
        <v>126</v>
      </c>
      <c r="F439" s="66">
        <v>148</v>
      </c>
      <c r="G439" s="66">
        <f>G$435+E439/100</f>
        <v>85.36</v>
      </c>
      <c r="H439" s="69" t="s">
        <v>552</v>
      </c>
      <c r="M439" s="66">
        <v>0</v>
      </c>
      <c r="O439" s="75"/>
      <c r="P439" s="76"/>
      <c r="Q439" s="76"/>
      <c r="R439" s="76"/>
      <c r="S439" s="71"/>
      <c r="T439" s="72"/>
      <c r="U439" s="72"/>
      <c r="V439" s="72"/>
      <c r="W439" s="72"/>
      <c r="AC439" s="47"/>
    </row>
    <row r="440" spans="8:29" ht="15" customHeight="1">
      <c r="H440" s="69"/>
      <c r="O440" s="75"/>
      <c r="P440" s="76"/>
      <c r="Q440" s="76"/>
      <c r="R440" s="76"/>
      <c r="S440" s="71"/>
      <c r="T440" s="72"/>
      <c r="U440" s="72"/>
      <c r="V440" s="72"/>
      <c r="W440" s="72"/>
      <c r="AC440" s="47"/>
    </row>
    <row r="441" spans="2:29" ht="15" customHeight="1">
      <c r="B441" s="66" t="s">
        <v>799</v>
      </c>
      <c r="C441" s="66">
        <v>2</v>
      </c>
      <c r="D441" s="67" t="s">
        <v>680</v>
      </c>
      <c r="E441" s="66">
        <v>0</v>
      </c>
      <c r="F441" s="66">
        <v>66</v>
      </c>
      <c r="G441" s="66">
        <v>85.6</v>
      </c>
      <c r="H441" s="69" t="s">
        <v>552</v>
      </c>
      <c r="M441" s="66">
        <v>0</v>
      </c>
      <c r="O441" s="75"/>
      <c r="P441" s="76"/>
      <c r="Q441" s="76"/>
      <c r="R441" s="76"/>
      <c r="S441" s="71"/>
      <c r="T441" s="72"/>
      <c r="U441" s="72"/>
      <c r="V441" s="72"/>
      <c r="W441" s="72"/>
      <c r="AC441" s="47"/>
    </row>
    <row r="442" spans="2:29" ht="15" customHeight="1">
      <c r="B442" s="66" t="s">
        <v>799</v>
      </c>
      <c r="C442" s="66">
        <v>2</v>
      </c>
      <c r="D442" s="67" t="s">
        <v>612</v>
      </c>
      <c r="E442" s="66">
        <v>66</v>
      </c>
      <c r="F442" s="66">
        <v>79</v>
      </c>
      <c r="G442" s="66">
        <f>G$441+E442/100</f>
        <v>86.25999999999999</v>
      </c>
      <c r="H442" s="69" t="s">
        <v>552</v>
      </c>
      <c r="M442" s="66">
        <v>0.5</v>
      </c>
      <c r="O442" s="75"/>
      <c r="P442" s="76"/>
      <c r="Q442" s="76"/>
      <c r="R442" s="76"/>
      <c r="S442" s="71"/>
      <c r="T442" s="72"/>
      <c r="U442" s="72"/>
      <c r="V442" s="72"/>
      <c r="W442" s="72"/>
      <c r="AC442" s="47"/>
    </row>
    <row r="443" spans="2:29" ht="15" customHeight="1">
      <c r="B443" s="66" t="s">
        <v>799</v>
      </c>
      <c r="C443" s="66">
        <v>2</v>
      </c>
      <c r="D443" s="67" t="s">
        <v>618</v>
      </c>
      <c r="E443" s="66">
        <v>79</v>
      </c>
      <c r="F443" s="66">
        <v>147</v>
      </c>
      <c r="G443" s="66">
        <f>G$441+E443/100</f>
        <v>86.39</v>
      </c>
      <c r="H443" s="69" t="s">
        <v>552</v>
      </c>
      <c r="M443" s="66">
        <v>0</v>
      </c>
      <c r="O443" s="75"/>
      <c r="P443" s="76"/>
      <c r="Q443" s="76"/>
      <c r="R443" s="76"/>
      <c r="S443" s="71"/>
      <c r="T443" s="72"/>
      <c r="U443" s="72"/>
      <c r="V443" s="72"/>
      <c r="W443" s="72"/>
      <c r="AC443" s="47"/>
    </row>
    <row r="444" spans="2:29" ht="15" customHeight="1">
      <c r="B444" s="66" t="s">
        <v>799</v>
      </c>
      <c r="C444" s="66">
        <v>2</v>
      </c>
      <c r="D444" s="67" t="s">
        <v>609</v>
      </c>
      <c r="E444" s="66">
        <v>4</v>
      </c>
      <c r="G444" s="66">
        <f>G$441+E444/100</f>
        <v>85.64</v>
      </c>
      <c r="H444" s="69"/>
      <c r="J444" s="66">
        <v>1</v>
      </c>
      <c r="O444" s="75">
        <v>58</v>
      </c>
      <c r="P444" s="76">
        <v>270</v>
      </c>
      <c r="Q444" s="76">
        <v>0</v>
      </c>
      <c r="R444" s="76">
        <v>159</v>
      </c>
      <c r="S444" s="71">
        <v>69</v>
      </c>
      <c r="T444" s="72">
        <v>30.257824898976292</v>
      </c>
      <c r="U444" s="72">
        <v>159</v>
      </c>
      <c r="V444" s="72">
        <v>59.742175101023705</v>
      </c>
      <c r="W444" s="72">
        <v>249</v>
      </c>
      <c r="AC444" s="74" t="s">
        <v>409</v>
      </c>
    </row>
    <row r="445" spans="2:29" ht="15" customHeight="1">
      <c r="B445" s="66" t="s">
        <v>799</v>
      </c>
      <c r="C445" s="66">
        <v>2</v>
      </c>
      <c r="D445" s="67" t="s">
        <v>612</v>
      </c>
      <c r="E445" s="66">
        <v>72</v>
      </c>
      <c r="G445" s="66">
        <f>G$441+E445/100</f>
        <v>86.32</v>
      </c>
      <c r="H445" s="69" t="s">
        <v>557</v>
      </c>
      <c r="O445" s="73">
        <v>40</v>
      </c>
      <c r="P445" s="14">
        <v>270</v>
      </c>
      <c r="Q445" s="14">
        <v>3</v>
      </c>
      <c r="R445" s="14">
        <v>180</v>
      </c>
      <c r="S445" s="71">
        <v>86.42611067528367</v>
      </c>
      <c r="T445" s="72">
        <v>49.945070455466286</v>
      </c>
      <c r="U445" s="72">
        <v>176.42611067528367</v>
      </c>
      <c r="V445" s="72">
        <v>40.054929544533714</v>
      </c>
      <c r="W445" s="72">
        <v>266.42611067528367</v>
      </c>
      <c r="AC445" s="47" t="s">
        <v>390</v>
      </c>
    </row>
    <row r="446" spans="8:29" ht="15" customHeight="1">
      <c r="H446" s="69"/>
      <c r="O446" s="75"/>
      <c r="P446" s="76"/>
      <c r="Q446" s="76"/>
      <c r="R446" s="76"/>
      <c r="S446" s="71"/>
      <c r="T446" s="72"/>
      <c r="U446" s="72"/>
      <c r="V446" s="72"/>
      <c r="W446" s="72"/>
      <c r="AC446" s="47"/>
    </row>
    <row r="447" spans="2:29" ht="15" customHeight="1">
      <c r="B447" s="66" t="s">
        <v>799</v>
      </c>
      <c r="C447" s="66">
        <v>3</v>
      </c>
      <c r="D447" s="67" t="s">
        <v>641</v>
      </c>
      <c r="E447" s="66">
        <v>0</v>
      </c>
      <c r="F447" s="66">
        <v>35</v>
      </c>
      <c r="G447" s="66">
        <v>87.1</v>
      </c>
      <c r="H447" s="69" t="s">
        <v>552</v>
      </c>
      <c r="M447" s="66">
        <v>0</v>
      </c>
      <c r="O447" s="75"/>
      <c r="P447" s="76"/>
      <c r="Q447" s="76"/>
      <c r="R447" s="76"/>
      <c r="S447" s="71"/>
      <c r="T447" s="72"/>
      <c r="U447" s="72"/>
      <c r="V447" s="72"/>
      <c r="W447" s="72"/>
      <c r="AC447" s="47"/>
    </row>
    <row r="448" spans="2:29" ht="15" customHeight="1">
      <c r="B448" s="66" t="s">
        <v>799</v>
      </c>
      <c r="C448" s="66">
        <v>3</v>
      </c>
      <c r="D448" s="67" t="s">
        <v>633</v>
      </c>
      <c r="E448" s="66">
        <v>35</v>
      </c>
      <c r="F448" s="66">
        <v>88</v>
      </c>
      <c r="G448" s="66">
        <f>G$447+E448/100</f>
        <v>87.44999999999999</v>
      </c>
      <c r="H448" s="69" t="s">
        <v>552</v>
      </c>
      <c r="M448" s="66">
        <v>0.5</v>
      </c>
      <c r="O448" s="75"/>
      <c r="P448" s="76"/>
      <c r="Q448" s="76"/>
      <c r="R448" s="76"/>
      <c r="S448" s="71"/>
      <c r="T448" s="72"/>
      <c r="U448" s="72"/>
      <c r="V448" s="72"/>
      <c r="W448" s="72"/>
      <c r="AC448" s="47"/>
    </row>
    <row r="449" spans="2:29" ht="15" customHeight="1">
      <c r="B449" s="66" t="s">
        <v>799</v>
      </c>
      <c r="C449" s="66">
        <v>3</v>
      </c>
      <c r="D449" s="67" t="s">
        <v>642</v>
      </c>
      <c r="E449" s="66">
        <v>88</v>
      </c>
      <c r="F449" s="66">
        <v>149</v>
      </c>
      <c r="G449" s="66">
        <f>G$447+E449/100</f>
        <v>87.97999999999999</v>
      </c>
      <c r="H449" s="69" t="s">
        <v>552</v>
      </c>
      <c r="M449" s="66">
        <v>0</v>
      </c>
      <c r="O449" s="75"/>
      <c r="P449" s="76"/>
      <c r="Q449" s="76"/>
      <c r="R449" s="76"/>
      <c r="S449" s="71"/>
      <c r="T449" s="72"/>
      <c r="U449" s="72"/>
      <c r="V449" s="72"/>
      <c r="W449" s="72"/>
      <c r="AC449" s="47"/>
    </row>
    <row r="450" spans="2:29" ht="15" customHeight="1">
      <c r="B450" s="66" t="s">
        <v>799</v>
      </c>
      <c r="C450" s="66">
        <v>3</v>
      </c>
      <c r="D450" s="67" t="s">
        <v>609</v>
      </c>
      <c r="E450" s="66">
        <v>39</v>
      </c>
      <c r="G450" s="66">
        <f>G$447+E450/100</f>
        <v>87.49</v>
      </c>
      <c r="H450" s="69" t="s">
        <v>557</v>
      </c>
      <c r="O450" s="73">
        <v>59</v>
      </c>
      <c r="P450" s="14">
        <v>270</v>
      </c>
      <c r="Q450" s="14">
        <v>0</v>
      </c>
      <c r="R450" s="14">
        <v>180</v>
      </c>
      <c r="S450" s="71">
        <v>90</v>
      </c>
      <c r="T450" s="72">
        <v>31</v>
      </c>
      <c r="U450" s="72">
        <v>180</v>
      </c>
      <c r="V450" s="72">
        <v>59</v>
      </c>
      <c r="W450" s="72">
        <v>270</v>
      </c>
      <c r="AC450" s="47" t="s">
        <v>410</v>
      </c>
    </row>
    <row r="451" spans="2:29" ht="15" customHeight="1">
      <c r="B451" s="66" t="s">
        <v>799</v>
      </c>
      <c r="C451" s="66">
        <v>3</v>
      </c>
      <c r="D451" s="67" t="s">
        <v>611</v>
      </c>
      <c r="E451" s="66">
        <v>78</v>
      </c>
      <c r="G451" s="66">
        <f>G$447+E451/100</f>
        <v>87.88</v>
      </c>
      <c r="H451" s="69" t="s">
        <v>557</v>
      </c>
      <c r="O451" s="73">
        <v>80</v>
      </c>
      <c r="P451" s="14">
        <v>90</v>
      </c>
      <c r="Q451" s="14">
        <v>0</v>
      </c>
      <c r="R451" s="14">
        <v>180</v>
      </c>
      <c r="S451" s="71">
        <v>270</v>
      </c>
      <c r="T451" s="72">
        <v>10</v>
      </c>
      <c r="U451" s="72">
        <v>360</v>
      </c>
      <c r="V451" s="72">
        <v>80</v>
      </c>
      <c r="W451" s="72">
        <v>90</v>
      </c>
      <c r="AC451" s="47" t="s">
        <v>410</v>
      </c>
    </row>
    <row r="452" spans="8:29" ht="15" customHeight="1">
      <c r="H452" s="69"/>
      <c r="O452" s="75"/>
      <c r="P452" s="76"/>
      <c r="Q452" s="76"/>
      <c r="R452" s="76"/>
      <c r="S452" s="71"/>
      <c r="T452" s="72"/>
      <c r="U452" s="72"/>
      <c r="V452" s="72"/>
      <c r="W452" s="72"/>
      <c r="AC452" s="47"/>
    </row>
    <row r="453" spans="2:29" ht="15" customHeight="1">
      <c r="B453" s="66" t="s">
        <v>799</v>
      </c>
      <c r="C453" s="66">
        <v>4</v>
      </c>
      <c r="D453" s="67" t="s">
        <v>641</v>
      </c>
      <c r="E453" s="66">
        <v>0</v>
      </c>
      <c r="F453" s="66">
        <v>43</v>
      </c>
      <c r="G453" s="66">
        <v>88.6</v>
      </c>
      <c r="H453" s="69" t="s">
        <v>552</v>
      </c>
      <c r="M453" s="66">
        <v>0.5</v>
      </c>
      <c r="O453" s="75"/>
      <c r="P453" s="76"/>
      <c r="Q453" s="76"/>
      <c r="R453" s="76"/>
      <c r="S453" s="71"/>
      <c r="T453" s="72"/>
      <c r="U453" s="72"/>
      <c r="V453" s="72"/>
      <c r="W453" s="72"/>
      <c r="AC453" s="47"/>
    </row>
    <row r="454" spans="2:29" ht="15" customHeight="1">
      <c r="B454" s="66" t="s">
        <v>799</v>
      </c>
      <c r="C454" s="66">
        <v>4</v>
      </c>
      <c r="D454" s="67" t="s">
        <v>628</v>
      </c>
      <c r="E454" s="66">
        <v>43</v>
      </c>
      <c r="F454" s="66">
        <v>54</v>
      </c>
      <c r="G454" s="66">
        <f>G$453+E454/100</f>
        <v>89.03</v>
      </c>
      <c r="H454" s="69" t="s">
        <v>552</v>
      </c>
      <c r="M454" s="66">
        <v>0</v>
      </c>
      <c r="O454" s="75"/>
      <c r="P454" s="76"/>
      <c r="Q454" s="76"/>
      <c r="R454" s="76"/>
      <c r="S454" s="71"/>
      <c r="T454" s="72"/>
      <c r="U454" s="72"/>
      <c r="V454" s="72"/>
      <c r="W454" s="72"/>
      <c r="AC454" s="47"/>
    </row>
    <row r="455" spans="2:29" ht="15" customHeight="1">
      <c r="B455" s="66" t="s">
        <v>799</v>
      </c>
      <c r="C455" s="66">
        <v>4</v>
      </c>
      <c r="D455" s="67" t="s">
        <v>622</v>
      </c>
      <c r="E455" s="66">
        <v>3</v>
      </c>
      <c r="G455" s="66">
        <f>G$453+E455/100</f>
        <v>88.63</v>
      </c>
      <c r="H455" s="69" t="s">
        <v>552</v>
      </c>
      <c r="O455" s="75">
        <v>44</v>
      </c>
      <c r="P455" s="76">
        <v>270</v>
      </c>
      <c r="Q455" s="76">
        <v>5</v>
      </c>
      <c r="R455" s="76">
        <v>0</v>
      </c>
      <c r="S455" s="71">
        <v>95.17670276114171</v>
      </c>
      <c r="T455" s="72">
        <v>45.88297444237744</v>
      </c>
      <c r="U455" s="72">
        <v>185.1767027611417</v>
      </c>
      <c r="V455" s="72">
        <v>44.11702555762256</v>
      </c>
      <c r="W455" s="72">
        <v>275.1767027611417</v>
      </c>
      <c r="AC455" s="47" t="s">
        <v>368</v>
      </c>
    </row>
    <row r="456" spans="2:29" ht="15" customHeight="1">
      <c r="B456" s="66" t="s">
        <v>799</v>
      </c>
      <c r="C456" s="66">
        <v>4</v>
      </c>
      <c r="D456" s="67" t="s">
        <v>609</v>
      </c>
      <c r="E456" s="66">
        <v>27</v>
      </c>
      <c r="G456" s="66">
        <f>G$453+E456/100</f>
        <v>88.86999999999999</v>
      </c>
      <c r="H456" s="69" t="s">
        <v>552</v>
      </c>
      <c r="O456" s="75">
        <v>11</v>
      </c>
      <c r="P456" s="76">
        <v>270</v>
      </c>
      <c r="Q456" s="76">
        <v>28</v>
      </c>
      <c r="R456" s="76">
        <v>0</v>
      </c>
      <c r="S456" s="71">
        <v>159.91879104656198</v>
      </c>
      <c r="T456" s="72">
        <v>60.48467246391607</v>
      </c>
      <c r="U456" s="72">
        <v>249.91879104656198</v>
      </c>
      <c r="V456" s="72">
        <v>29.51532753608393</v>
      </c>
      <c r="W456" s="72">
        <v>339.918791046562</v>
      </c>
      <c r="AC456" s="47" t="s">
        <v>368</v>
      </c>
    </row>
    <row r="457" spans="8:29" ht="15" customHeight="1">
      <c r="H457" s="69"/>
      <c r="O457" s="75"/>
      <c r="P457" s="76"/>
      <c r="Q457" s="76"/>
      <c r="R457" s="76"/>
      <c r="S457" s="71"/>
      <c r="T457" s="72"/>
      <c r="U457" s="72"/>
      <c r="V457" s="72"/>
      <c r="W457" s="72"/>
      <c r="AC457" s="47"/>
    </row>
    <row r="458" spans="2:29" ht="15" customHeight="1">
      <c r="B458" s="66" t="s">
        <v>801</v>
      </c>
      <c r="C458" s="66">
        <v>1</v>
      </c>
      <c r="D458" s="67" t="s">
        <v>604</v>
      </c>
      <c r="E458" s="66">
        <v>0</v>
      </c>
      <c r="F458" s="66">
        <v>30</v>
      </c>
      <c r="G458" s="66">
        <v>89</v>
      </c>
      <c r="H458" s="69" t="s">
        <v>552</v>
      </c>
      <c r="M458" s="66">
        <v>0</v>
      </c>
      <c r="O458" s="75"/>
      <c r="P458" s="76"/>
      <c r="Q458" s="76"/>
      <c r="R458" s="76"/>
      <c r="S458" s="71"/>
      <c r="T458" s="72"/>
      <c r="U458" s="72"/>
      <c r="V458" s="72"/>
      <c r="W458" s="72"/>
      <c r="AC458" s="47" t="s">
        <v>411</v>
      </c>
    </row>
    <row r="459" spans="2:29" ht="15" customHeight="1">
      <c r="B459" s="66" t="s">
        <v>801</v>
      </c>
      <c r="C459" s="66">
        <v>1</v>
      </c>
      <c r="D459" s="67" t="s">
        <v>617</v>
      </c>
      <c r="E459" s="66">
        <v>30</v>
      </c>
      <c r="F459" s="66">
        <v>47</v>
      </c>
      <c r="G459" s="66">
        <f>G$458+E459/100</f>
        <v>89.3</v>
      </c>
      <c r="H459" s="69" t="s">
        <v>552</v>
      </c>
      <c r="M459" s="66">
        <v>0.5</v>
      </c>
      <c r="O459" s="75"/>
      <c r="P459" s="76"/>
      <c r="Q459" s="76"/>
      <c r="R459" s="76"/>
      <c r="S459" s="71"/>
      <c r="T459" s="72"/>
      <c r="U459" s="72"/>
      <c r="V459" s="72"/>
      <c r="W459" s="72"/>
      <c r="AC459" s="47"/>
    </row>
    <row r="460" spans="2:29" ht="15" customHeight="1">
      <c r="B460" s="66" t="s">
        <v>801</v>
      </c>
      <c r="C460" s="66">
        <v>1</v>
      </c>
      <c r="D460" s="67" t="s">
        <v>634</v>
      </c>
      <c r="E460" s="66">
        <v>47</v>
      </c>
      <c r="F460" s="66">
        <v>98</v>
      </c>
      <c r="G460" s="66">
        <f>G$458+E460/100</f>
        <v>89.47</v>
      </c>
      <c r="H460" s="69" t="s">
        <v>552</v>
      </c>
      <c r="M460" s="66">
        <v>0</v>
      </c>
      <c r="O460" s="75"/>
      <c r="P460" s="76"/>
      <c r="Q460" s="76"/>
      <c r="R460" s="76"/>
      <c r="S460" s="71"/>
      <c r="T460" s="72"/>
      <c r="U460" s="72"/>
      <c r="V460" s="72"/>
      <c r="W460" s="72"/>
      <c r="AC460" s="47"/>
    </row>
    <row r="461" spans="2:29" ht="15" customHeight="1">
      <c r="B461" s="66" t="s">
        <v>801</v>
      </c>
      <c r="C461" s="66">
        <v>1</v>
      </c>
      <c r="D461" s="67" t="s">
        <v>708</v>
      </c>
      <c r="E461" s="66">
        <v>98</v>
      </c>
      <c r="F461" s="66">
        <v>117</v>
      </c>
      <c r="G461" s="66">
        <f>G$458+E461/100</f>
        <v>89.98</v>
      </c>
      <c r="H461" s="69" t="s">
        <v>552</v>
      </c>
      <c r="M461" s="66">
        <v>0.5</v>
      </c>
      <c r="O461" s="75"/>
      <c r="P461" s="76"/>
      <c r="Q461" s="76"/>
      <c r="R461" s="76"/>
      <c r="S461" s="71"/>
      <c r="T461" s="72"/>
      <c r="U461" s="72"/>
      <c r="V461" s="72"/>
      <c r="W461" s="72"/>
      <c r="AC461" s="47"/>
    </row>
    <row r="462" spans="2:29" ht="15" customHeight="1">
      <c r="B462" s="66" t="s">
        <v>801</v>
      </c>
      <c r="C462" s="66">
        <v>1</v>
      </c>
      <c r="D462" s="67" t="s">
        <v>788</v>
      </c>
      <c r="E462" s="66">
        <v>117</v>
      </c>
      <c r="F462" s="66">
        <v>149</v>
      </c>
      <c r="G462" s="66">
        <f>G$458+E462/100</f>
        <v>90.17</v>
      </c>
      <c r="H462" s="69" t="s">
        <v>552</v>
      </c>
      <c r="M462" s="66">
        <v>0</v>
      </c>
      <c r="O462" s="75"/>
      <c r="P462" s="76"/>
      <c r="Q462" s="76"/>
      <c r="R462" s="76"/>
      <c r="S462" s="71"/>
      <c r="T462" s="72"/>
      <c r="U462" s="72"/>
      <c r="V462" s="72"/>
      <c r="W462" s="72"/>
      <c r="AC462" s="47"/>
    </row>
    <row r="463" spans="2:29" ht="15" customHeight="1">
      <c r="B463" s="66" t="s">
        <v>801</v>
      </c>
      <c r="C463" s="66">
        <v>1</v>
      </c>
      <c r="D463" s="67" t="s">
        <v>612</v>
      </c>
      <c r="E463" s="66">
        <v>42</v>
      </c>
      <c r="G463" s="66">
        <f>G$458+E463/100</f>
        <v>89.42</v>
      </c>
      <c r="H463" s="69" t="s">
        <v>557</v>
      </c>
      <c r="J463" s="66">
        <v>1</v>
      </c>
      <c r="N463" s="67" t="s">
        <v>466</v>
      </c>
      <c r="O463" s="75">
        <v>51</v>
      </c>
      <c r="P463" s="76">
        <v>270</v>
      </c>
      <c r="Q463" s="76">
        <v>34</v>
      </c>
      <c r="R463" s="76">
        <v>180</v>
      </c>
      <c r="S463" s="71">
        <v>61.3563581407528</v>
      </c>
      <c r="T463" s="72">
        <v>35.400689750294475</v>
      </c>
      <c r="U463" s="72">
        <v>151.3563581407528</v>
      </c>
      <c r="V463" s="72">
        <v>54.599310249705525</v>
      </c>
      <c r="W463" s="72">
        <v>241.3563581407528</v>
      </c>
      <c r="AC463" s="47" t="s">
        <v>412</v>
      </c>
    </row>
    <row r="464" spans="8:29" ht="15" customHeight="1">
      <c r="H464" s="69"/>
      <c r="O464" s="75"/>
      <c r="P464" s="76"/>
      <c r="Q464" s="76"/>
      <c r="R464" s="76"/>
      <c r="S464" s="71"/>
      <c r="T464" s="72"/>
      <c r="U464" s="72"/>
      <c r="V464" s="72"/>
      <c r="W464" s="72"/>
      <c r="AC464" s="47"/>
    </row>
    <row r="465" spans="2:29" ht="15" customHeight="1">
      <c r="B465" s="66" t="s">
        <v>801</v>
      </c>
      <c r="C465" s="66">
        <v>2</v>
      </c>
      <c r="D465" s="67" t="s">
        <v>604</v>
      </c>
      <c r="E465" s="66">
        <v>0</v>
      </c>
      <c r="F465" s="66">
        <v>94</v>
      </c>
      <c r="G465" s="66">
        <v>90.5</v>
      </c>
      <c r="H465" s="69" t="s">
        <v>552</v>
      </c>
      <c r="M465" s="66">
        <v>0</v>
      </c>
      <c r="O465" s="75"/>
      <c r="P465" s="76"/>
      <c r="Q465" s="76"/>
      <c r="R465" s="76"/>
      <c r="S465" s="71"/>
      <c r="T465" s="72"/>
      <c r="U465" s="72"/>
      <c r="V465" s="72"/>
      <c r="W465" s="72"/>
      <c r="AC465" s="47"/>
    </row>
    <row r="466" spans="2:29" ht="15" customHeight="1">
      <c r="B466" s="66" t="s">
        <v>801</v>
      </c>
      <c r="C466" s="66">
        <v>2</v>
      </c>
      <c r="D466" s="67" t="s">
        <v>609</v>
      </c>
      <c r="E466" s="66">
        <v>25</v>
      </c>
      <c r="G466" s="66">
        <f>G$465+E466/100</f>
        <v>90.75</v>
      </c>
      <c r="H466" s="69" t="s">
        <v>552</v>
      </c>
      <c r="J466" s="66">
        <v>1</v>
      </c>
      <c r="K466" s="66" t="s">
        <v>413</v>
      </c>
      <c r="O466" s="75">
        <v>60</v>
      </c>
      <c r="P466" s="76">
        <v>270</v>
      </c>
      <c r="Q466" s="76">
        <v>0</v>
      </c>
      <c r="R466" s="76">
        <v>180</v>
      </c>
      <c r="S466" s="71">
        <v>90</v>
      </c>
      <c r="T466" s="72">
        <v>30</v>
      </c>
      <c r="U466" s="72">
        <v>180</v>
      </c>
      <c r="V466" s="72">
        <v>60</v>
      </c>
      <c r="W466" s="72">
        <v>270</v>
      </c>
      <c r="AC466" s="47" t="s">
        <v>592</v>
      </c>
    </row>
    <row r="467" spans="2:29" ht="15" customHeight="1">
      <c r="B467" s="66" t="s">
        <v>801</v>
      </c>
      <c r="C467" s="66">
        <v>2</v>
      </c>
      <c r="D467" s="67" t="s">
        <v>610</v>
      </c>
      <c r="E467" s="66">
        <v>46</v>
      </c>
      <c r="G467" s="66">
        <f>G$465+E467/100</f>
        <v>90.96</v>
      </c>
      <c r="H467" s="69" t="s">
        <v>552</v>
      </c>
      <c r="J467" s="66">
        <v>1</v>
      </c>
      <c r="K467" s="66" t="s">
        <v>413</v>
      </c>
      <c r="O467" s="75">
        <v>68</v>
      </c>
      <c r="P467" s="76">
        <v>270</v>
      </c>
      <c r="Q467" s="76">
        <v>0</v>
      </c>
      <c r="R467" s="76">
        <v>180</v>
      </c>
      <c r="S467" s="71">
        <v>90</v>
      </c>
      <c r="T467" s="72">
        <v>22</v>
      </c>
      <c r="U467" s="72">
        <v>180</v>
      </c>
      <c r="V467" s="72">
        <v>68</v>
      </c>
      <c r="W467" s="72">
        <v>270</v>
      </c>
      <c r="AC467" s="47" t="s">
        <v>592</v>
      </c>
    </row>
    <row r="468" spans="2:29" ht="15" customHeight="1">
      <c r="B468" s="66" t="s">
        <v>801</v>
      </c>
      <c r="C468" s="66">
        <v>2</v>
      </c>
      <c r="D468" s="67" t="s">
        <v>610</v>
      </c>
      <c r="E468" s="66">
        <v>46</v>
      </c>
      <c r="G468" s="66">
        <f>G$465+E468/100</f>
        <v>90.96</v>
      </c>
      <c r="H468" s="69" t="s">
        <v>552</v>
      </c>
      <c r="J468" s="66">
        <v>1</v>
      </c>
      <c r="K468" s="66" t="s">
        <v>413</v>
      </c>
      <c r="O468" s="75">
        <v>5</v>
      </c>
      <c r="P468" s="76">
        <v>90</v>
      </c>
      <c r="Q468" s="76">
        <v>0</v>
      </c>
      <c r="R468" s="76">
        <v>180</v>
      </c>
      <c r="S468" s="71">
        <v>270</v>
      </c>
      <c r="T468" s="72">
        <v>85</v>
      </c>
      <c r="U468" s="72">
        <v>360</v>
      </c>
      <c r="V468" s="72">
        <v>5</v>
      </c>
      <c r="W468" s="72">
        <v>90</v>
      </c>
      <c r="AC468" s="47" t="s">
        <v>592</v>
      </c>
    </row>
    <row r="469" spans="8:29" ht="15" customHeight="1">
      <c r="H469" s="69"/>
      <c r="O469" s="75"/>
      <c r="P469" s="76"/>
      <c r="Q469" s="76"/>
      <c r="R469" s="76"/>
      <c r="S469" s="71"/>
      <c r="T469" s="72"/>
      <c r="U469" s="72"/>
      <c r="V469" s="72"/>
      <c r="W469" s="72"/>
      <c r="AC469" s="47"/>
    </row>
    <row r="470" spans="2:29" ht="15" customHeight="1">
      <c r="B470" s="66" t="s">
        <v>801</v>
      </c>
      <c r="C470" s="66">
        <v>3</v>
      </c>
      <c r="D470" s="67" t="s">
        <v>623</v>
      </c>
      <c r="E470" s="66">
        <v>0</v>
      </c>
      <c r="F470" s="66">
        <v>149</v>
      </c>
      <c r="G470" s="66">
        <v>91.43</v>
      </c>
      <c r="H470" s="69" t="s">
        <v>552</v>
      </c>
      <c r="M470" s="66">
        <v>0</v>
      </c>
      <c r="O470" s="75"/>
      <c r="P470" s="76"/>
      <c r="Q470" s="76"/>
      <c r="R470" s="76"/>
      <c r="S470" s="71"/>
      <c r="T470" s="72"/>
      <c r="U470" s="72"/>
      <c r="V470" s="72"/>
      <c r="W470" s="72"/>
      <c r="AC470" s="47"/>
    </row>
    <row r="471" spans="2:29" ht="15" customHeight="1">
      <c r="B471" s="66" t="s">
        <v>801</v>
      </c>
      <c r="C471" s="66">
        <v>3</v>
      </c>
      <c r="D471" s="67" t="s">
        <v>622</v>
      </c>
      <c r="E471" s="66">
        <v>57</v>
      </c>
      <c r="G471" s="66">
        <f>G$470+E471/100</f>
        <v>92</v>
      </c>
      <c r="H471" s="69" t="s">
        <v>552</v>
      </c>
      <c r="J471" s="66">
        <v>1</v>
      </c>
      <c r="K471" s="66" t="s">
        <v>413</v>
      </c>
      <c r="O471" s="75">
        <v>34</v>
      </c>
      <c r="P471" s="76">
        <v>270</v>
      </c>
      <c r="Q471" s="76">
        <v>5</v>
      </c>
      <c r="R471" s="76">
        <v>0</v>
      </c>
      <c r="S471" s="71">
        <v>97.3904184931585</v>
      </c>
      <c r="T471" s="72">
        <v>55.778076302436865</v>
      </c>
      <c r="U471" s="72">
        <v>187.3904184931585</v>
      </c>
      <c r="V471" s="72">
        <v>34.221923697563135</v>
      </c>
      <c r="W471" s="72">
        <v>277.3904184931585</v>
      </c>
      <c r="AC471" s="47" t="s">
        <v>592</v>
      </c>
    </row>
    <row r="472" spans="2:29" ht="15" customHeight="1">
      <c r="B472" s="66" t="s">
        <v>801</v>
      </c>
      <c r="C472" s="66">
        <v>3</v>
      </c>
      <c r="D472" s="67" t="s">
        <v>610</v>
      </c>
      <c r="E472" s="66">
        <v>125</v>
      </c>
      <c r="G472" s="66">
        <f>G$470+E472/100</f>
        <v>92.68</v>
      </c>
      <c r="H472" s="69" t="s">
        <v>552</v>
      </c>
      <c r="J472" s="66">
        <v>2</v>
      </c>
      <c r="K472" s="66" t="s">
        <v>413</v>
      </c>
      <c r="O472" s="75">
        <v>53</v>
      </c>
      <c r="P472" s="76">
        <v>270</v>
      </c>
      <c r="Q472" s="76">
        <v>0</v>
      </c>
      <c r="R472" s="76">
        <v>180</v>
      </c>
      <c r="S472" s="71">
        <v>90</v>
      </c>
      <c r="T472" s="72">
        <v>37</v>
      </c>
      <c r="U472" s="72">
        <v>180</v>
      </c>
      <c r="V472" s="72">
        <v>53</v>
      </c>
      <c r="W472" s="72">
        <v>270</v>
      </c>
      <c r="AC472" s="47" t="s">
        <v>592</v>
      </c>
    </row>
    <row r="473" spans="8:29" ht="15" customHeight="1">
      <c r="H473" s="69"/>
      <c r="O473" s="75"/>
      <c r="P473" s="76"/>
      <c r="Q473" s="76"/>
      <c r="R473" s="76"/>
      <c r="S473" s="71"/>
      <c r="T473" s="72"/>
      <c r="U473" s="72"/>
      <c r="V473" s="72"/>
      <c r="W473" s="72"/>
      <c r="AC473" s="47"/>
    </row>
    <row r="474" spans="2:29" ht="15" customHeight="1">
      <c r="B474" s="66" t="s">
        <v>801</v>
      </c>
      <c r="C474" s="66">
        <v>4</v>
      </c>
      <c r="D474" s="67" t="s">
        <v>641</v>
      </c>
      <c r="E474" s="66">
        <v>0</v>
      </c>
      <c r="F474" s="66">
        <v>25</v>
      </c>
      <c r="G474" s="66">
        <v>92.93</v>
      </c>
      <c r="H474" s="69" t="s">
        <v>552</v>
      </c>
      <c r="M474" s="66">
        <v>0</v>
      </c>
      <c r="O474" s="75"/>
      <c r="P474" s="76"/>
      <c r="Q474" s="76"/>
      <c r="R474" s="76"/>
      <c r="S474" s="71"/>
      <c r="T474" s="72"/>
      <c r="U474" s="72"/>
      <c r="V474" s="72"/>
      <c r="W474" s="72"/>
      <c r="AC474" s="47"/>
    </row>
    <row r="475" spans="2:29" ht="15" customHeight="1">
      <c r="B475" s="66" t="s">
        <v>801</v>
      </c>
      <c r="C475" s="66">
        <v>4</v>
      </c>
      <c r="D475" s="67" t="s">
        <v>704</v>
      </c>
      <c r="E475" s="66">
        <v>25</v>
      </c>
      <c r="F475" s="66">
        <v>131</v>
      </c>
      <c r="G475" s="66">
        <f>G$474+E475/100</f>
        <v>93.18</v>
      </c>
      <c r="H475" s="69" t="s">
        <v>552</v>
      </c>
      <c r="M475" s="66">
        <v>0.5</v>
      </c>
      <c r="O475" s="75"/>
      <c r="P475" s="76"/>
      <c r="Q475" s="76"/>
      <c r="R475" s="76"/>
      <c r="S475" s="71"/>
      <c r="T475" s="72"/>
      <c r="U475" s="72"/>
      <c r="V475" s="72"/>
      <c r="W475" s="72"/>
      <c r="AC475" s="47"/>
    </row>
    <row r="476" spans="2:29" ht="15" customHeight="1">
      <c r="B476" s="66" t="s">
        <v>801</v>
      </c>
      <c r="C476" s="66">
        <v>4</v>
      </c>
      <c r="D476" s="67" t="s">
        <v>607</v>
      </c>
      <c r="E476" s="66">
        <v>131</v>
      </c>
      <c r="F476" s="66">
        <v>146</v>
      </c>
      <c r="G476" s="66">
        <f>G$474+E476/100</f>
        <v>94.24000000000001</v>
      </c>
      <c r="H476" s="69" t="s">
        <v>557</v>
      </c>
      <c r="M476" s="66">
        <v>0.8</v>
      </c>
      <c r="O476" s="75"/>
      <c r="P476" s="76"/>
      <c r="Q476" s="76"/>
      <c r="R476" s="76"/>
      <c r="S476" s="71"/>
      <c r="T476" s="72"/>
      <c r="U476" s="72"/>
      <c r="V476" s="72"/>
      <c r="W476" s="72"/>
      <c r="AC476" s="47" t="s">
        <v>414</v>
      </c>
    </row>
    <row r="477" spans="2:29" ht="15" customHeight="1">
      <c r="B477" s="66" t="s">
        <v>801</v>
      </c>
      <c r="C477" s="66">
        <v>4</v>
      </c>
      <c r="D477" s="67" t="s">
        <v>605</v>
      </c>
      <c r="E477" s="66">
        <v>82</v>
      </c>
      <c r="G477" s="66">
        <f>G$474+E477/100</f>
        <v>93.75</v>
      </c>
      <c r="H477" s="69" t="s">
        <v>552</v>
      </c>
      <c r="J477" s="66">
        <v>1</v>
      </c>
      <c r="K477" s="66" t="s">
        <v>413</v>
      </c>
      <c r="O477" s="75">
        <v>39</v>
      </c>
      <c r="P477" s="76">
        <v>270</v>
      </c>
      <c r="Q477" s="76">
        <v>0</v>
      </c>
      <c r="R477" s="76">
        <v>180</v>
      </c>
      <c r="S477" s="71">
        <v>90</v>
      </c>
      <c r="T477" s="72">
        <v>51</v>
      </c>
      <c r="U477" s="72">
        <v>180</v>
      </c>
      <c r="V477" s="72">
        <v>39</v>
      </c>
      <c r="W477" s="72">
        <v>270</v>
      </c>
      <c r="AC477" s="47" t="s">
        <v>269</v>
      </c>
    </row>
    <row r="478" spans="8:29" ht="15" customHeight="1">
      <c r="H478" s="69"/>
      <c r="O478" s="75"/>
      <c r="P478" s="76"/>
      <c r="Q478" s="76"/>
      <c r="R478" s="76"/>
      <c r="S478" s="71"/>
      <c r="T478" s="72"/>
      <c r="U478" s="72"/>
      <c r="V478" s="72"/>
      <c r="W478" s="72"/>
      <c r="AC478" s="47"/>
    </row>
    <row r="479" spans="2:29" ht="15" customHeight="1">
      <c r="B479" s="66" t="s">
        <v>801</v>
      </c>
      <c r="C479" s="66">
        <v>5</v>
      </c>
      <c r="D479" s="67" t="s">
        <v>622</v>
      </c>
      <c r="E479" s="66">
        <v>0</v>
      </c>
      <c r="F479" s="66">
        <v>18</v>
      </c>
      <c r="G479" s="66">
        <v>94.39</v>
      </c>
      <c r="H479" s="69" t="s">
        <v>552</v>
      </c>
      <c r="M479" s="66">
        <v>0</v>
      </c>
      <c r="O479" s="75"/>
      <c r="P479" s="76"/>
      <c r="Q479" s="76"/>
      <c r="R479" s="76"/>
      <c r="S479" s="71"/>
      <c r="T479" s="72"/>
      <c r="U479" s="72"/>
      <c r="V479" s="72"/>
      <c r="W479" s="72"/>
      <c r="AC479" s="47" t="s">
        <v>270</v>
      </c>
    </row>
    <row r="480" spans="2:29" ht="15" customHeight="1">
      <c r="B480" s="66" t="s">
        <v>801</v>
      </c>
      <c r="C480" s="66">
        <v>5</v>
      </c>
      <c r="D480" s="67" t="s">
        <v>609</v>
      </c>
      <c r="E480" s="66">
        <v>18</v>
      </c>
      <c r="F480" s="66">
        <v>27</v>
      </c>
      <c r="G480" s="66">
        <f>G$479+E480/100</f>
        <v>94.57000000000001</v>
      </c>
      <c r="H480" s="69" t="s">
        <v>557</v>
      </c>
      <c r="M480" s="66">
        <v>1</v>
      </c>
      <c r="O480" s="75"/>
      <c r="P480" s="76"/>
      <c r="Q480" s="76"/>
      <c r="R480" s="76"/>
      <c r="S480" s="71"/>
      <c r="T480" s="72"/>
      <c r="U480" s="72"/>
      <c r="V480" s="72"/>
      <c r="W480" s="72"/>
      <c r="AC480" s="47"/>
    </row>
    <row r="481" spans="2:29" ht="15" customHeight="1">
      <c r="B481" s="66" t="s">
        <v>801</v>
      </c>
      <c r="C481" s="66">
        <v>5</v>
      </c>
      <c r="D481" s="67" t="s">
        <v>649</v>
      </c>
      <c r="E481" s="66">
        <v>27</v>
      </c>
      <c r="F481" s="66">
        <v>66</v>
      </c>
      <c r="G481" s="66">
        <f>G$479+E481/100</f>
        <v>94.66</v>
      </c>
      <c r="H481" s="69" t="s">
        <v>557</v>
      </c>
      <c r="M481" s="66">
        <v>1.5</v>
      </c>
      <c r="O481" s="75"/>
      <c r="P481" s="76"/>
      <c r="Q481" s="76"/>
      <c r="R481" s="76"/>
      <c r="S481" s="71"/>
      <c r="T481" s="72"/>
      <c r="U481" s="72"/>
      <c r="V481" s="72"/>
      <c r="W481" s="72"/>
      <c r="AC481" s="47"/>
    </row>
    <row r="482" spans="2:29" ht="15" customHeight="1">
      <c r="B482" s="66" t="s">
        <v>801</v>
      </c>
      <c r="C482" s="66">
        <v>5</v>
      </c>
      <c r="D482" s="67" t="s">
        <v>610</v>
      </c>
      <c r="E482" s="66">
        <v>32</v>
      </c>
      <c r="G482" s="66">
        <f>G$479+E482/100</f>
        <v>94.71</v>
      </c>
      <c r="H482" s="69" t="s">
        <v>557</v>
      </c>
      <c r="N482" s="67" t="s">
        <v>397</v>
      </c>
      <c r="O482" s="73">
        <v>46</v>
      </c>
      <c r="P482" s="14">
        <v>270</v>
      </c>
      <c r="Q482" s="14">
        <v>17</v>
      </c>
      <c r="R482" s="14">
        <v>0</v>
      </c>
      <c r="S482" s="71">
        <v>106.44874472841002</v>
      </c>
      <c r="T482" s="72">
        <v>42.80482038782544</v>
      </c>
      <c r="U482" s="72">
        <v>196.44874472841002</v>
      </c>
      <c r="V482" s="72">
        <v>47.19517961217456</v>
      </c>
      <c r="W482" s="72">
        <v>286.44874472841</v>
      </c>
      <c r="AC482" s="47" t="s">
        <v>271</v>
      </c>
    </row>
    <row r="483" spans="2:29" ht="15" customHeight="1">
      <c r="B483" s="66" t="s">
        <v>801</v>
      </c>
      <c r="C483" s="66">
        <v>5</v>
      </c>
      <c r="D483" s="67" t="s">
        <v>611</v>
      </c>
      <c r="E483" s="66">
        <v>46</v>
      </c>
      <c r="G483" s="66">
        <f>G$479+E483/100</f>
        <v>94.85</v>
      </c>
      <c r="H483" s="69" t="s">
        <v>557</v>
      </c>
      <c r="N483" s="67" t="s">
        <v>622</v>
      </c>
      <c r="O483" s="73">
        <v>71</v>
      </c>
      <c r="P483" s="14">
        <v>270</v>
      </c>
      <c r="Q483" s="14">
        <v>0</v>
      </c>
      <c r="R483" s="14">
        <v>190</v>
      </c>
      <c r="S483" s="71">
        <v>100</v>
      </c>
      <c r="T483" s="72">
        <v>18.73161801666032</v>
      </c>
      <c r="U483" s="72">
        <v>190</v>
      </c>
      <c r="V483" s="72">
        <v>71.26838198333968</v>
      </c>
      <c r="W483" s="72">
        <v>280</v>
      </c>
      <c r="AC483" s="47" t="s">
        <v>271</v>
      </c>
    </row>
    <row r="484" spans="2:29" ht="15" customHeight="1">
      <c r="B484" s="66" t="s">
        <v>801</v>
      </c>
      <c r="C484" s="66">
        <v>5</v>
      </c>
      <c r="D484" s="67" t="s">
        <v>611</v>
      </c>
      <c r="E484" s="66">
        <v>51</v>
      </c>
      <c r="G484" s="66">
        <f>G$479+E484/100</f>
        <v>94.9</v>
      </c>
      <c r="H484" s="69" t="s">
        <v>557</v>
      </c>
      <c r="N484" s="67" t="s">
        <v>455</v>
      </c>
      <c r="O484" s="75">
        <v>20</v>
      </c>
      <c r="P484" s="76">
        <v>270</v>
      </c>
      <c r="Q484" s="76">
        <v>7</v>
      </c>
      <c r="R484" s="76">
        <v>0</v>
      </c>
      <c r="S484" s="71">
        <v>108.64171015044349</v>
      </c>
      <c r="T484" s="72">
        <v>68.98707553179554</v>
      </c>
      <c r="U484" s="72">
        <v>198.6417101504435</v>
      </c>
      <c r="V484" s="72">
        <v>21.01292446820446</v>
      </c>
      <c r="W484" s="72">
        <v>288.6417101504435</v>
      </c>
      <c r="AC484" s="47" t="s">
        <v>272</v>
      </c>
    </row>
    <row r="485" spans="8:29" ht="15" customHeight="1">
      <c r="H485" s="69"/>
      <c r="O485" s="75"/>
      <c r="P485" s="76"/>
      <c r="Q485" s="76"/>
      <c r="R485" s="76"/>
      <c r="S485" s="71"/>
      <c r="T485" s="72"/>
      <c r="U485" s="72"/>
      <c r="V485" s="72"/>
      <c r="W485" s="72"/>
      <c r="AC485" s="47"/>
    </row>
    <row r="486" spans="2:29" ht="15" customHeight="1">
      <c r="B486" s="66" t="s">
        <v>802</v>
      </c>
      <c r="C486" s="66">
        <v>1</v>
      </c>
      <c r="D486" s="67" t="s">
        <v>639</v>
      </c>
      <c r="E486" s="67" t="s">
        <v>803</v>
      </c>
      <c r="F486" s="66">
        <v>17</v>
      </c>
      <c r="G486" s="66">
        <v>98.7</v>
      </c>
      <c r="H486" s="69" t="s">
        <v>552</v>
      </c>
      <c r="M486" s="66">
        <v>0</v>
      </c>
      <c r="O486" s="75"/>
      <c r="P486" s="76"/>
      <c r="Q486" s="76"/>
      <c r="R486" s="76"/>
      <c r="S486" s="71"/>
      <c r="T486" s="72"/>
      <c r="U486" s="72"/>
      <c r="V486" s="72"/>
      <c r="W486" s="72"/>
      <c r="AC486" s="47"/>
    </row>
    <row r="487" spans="2:29" ht="15" customHeight="1">
      <c r="B487" s="66" t="s">
        <v>802</v>
      </c>
      <c r="C487" s="66">
        <v>1</v>
      </c>
      <c r="D487" s="67" t="s">
        <v>678</v>
      </c>
      <c r="E487" s="66">
        <v>17</v>
      </c>
      <c r="F487" s="66">
        <v>39</v>
      </c>
      <c r="G487" s="66">
        <f>G$486+E487/100</f>
        <v>98.87</v>
      </c>
      <c r="H487" s="69" t="s">
        <v>552</v>
      </c>
      <c r="M487" s="66">
        <v>0.5</v>
      </c>
      <c r="O487" s="75"/>
      <c r="P487" s="76"/>
      <c r="Q487" s="76"/>
      <c r="R487" s="76"/>
      <c r="S487" s="71"/>
      <c r="T487" s="72"/>
      <c r="U487" s="72"/>
      <c r="V487" s="72"/>
      <c r="W487" s="72"/>
      <c r="AC487" s="47" t="s">
        <v>273</v>
      </c>
    </row>
    <row r="488" spans="2:29" ht="15" customHeight="1">
      <c r="B488" s="66" t="s">
        <v>802</v>
      </c>
      <c r="C488" s="66">
        <v>1</v>
      </c>
      <c r="D488" s="67" t="s">
        <v>718</v>
      </c>
      <c r="E488" s="66">
        <v>39</v>
      </c>
      <c r="F488" s="66">
        <v>118</v>
      </c>
      <c r="G488" s="66">
        <f>G$486+E488/100</f>
        <v>99.09</v>
      </c>
      <c r="H488" s="69" t="s">
        <v>557</v>
      </c>
      <c r="K488" s="66">
        <v>1</v>
      </c>
      <c r="M488" s="66">
        <v>0.8</v>
      </c>
      <c r="O488" s="75"/>
      <c r="P488" s="76"/>
      <c r="Q488" s="76"/>
      <c r="R488" s="76"/>
      <c r="S488" s="71"/>
      <c r="T488" s="72"/>
      <c r="U488" s="72"/>
      <c r="V488" s="72"/>
      <c r="W488" s="72"/>
      <c r="AC488" s="47"/>
    </row>
    <row r="489" spans="2:29" ht="15" customHeight="1">
      <c r="B489" s="66" t="s">
        <v>802</v>
      </c>
      <c r="C489" s="66">
        <v>1</v>
      </c>
      <c r="D489" s="67" t="s">
        <v>611</v>
      </c>
      <c r="E489" s="66">
        <v>26</v>
      </c>
      <c r="G489" s="66">
        <f>G$486+E489/100</f>
        <v>98.96000000000001</v>
      </c>
      <c r="H489" s="69" t="s">
        <v>557</v>
      </c>
      <c r="N489" s="67" t="s">
        <v>448</v>
      </c>
      <c r="O489" s="75">
        <v>20</v>
      </c>
      <c r="P489" s="76">
        <v>270</v>
      </c>
      <c r="Q489" s="76">
        <v>21</v>
      </c>
      <c r="R489" s="76">
        <v>180</v>
      </c>
      <c r="S489" s="71">
        <v>43.47618367806433</v>
      </c>
      <c r="T489" s="72">
        <v>62.12179739755203</v>
      </c>
      <c r="U489" s="72">
        <v>133.47618367806433</v>
      </c>
      <c r="V489" s="72">
        <v>27.87820260244797</v>
      </c>
      <c r="W489" s="72">
        <v>223.47618367806433</v>
      </c>
      <c r="AC489" s="47" t="s">
        <v>274</v>
      </c>
    </row>
    <row r="490" spans="2:29" ht="15" customHeight="1">
      <c r="B490" s="66" t="s">
        <v>802</v>
      </c>
      <c r="C490" s="66">
        <v>1</v>
      </c>
      <c r="D490" s="67" t="s">
        <v>611</v>
      </c>
      <c r="E490" s="66">
        <v>28</v>
      </c>
      <c r="G490" s="66">
        <f>G$486+E490/100</f>
        <v>98.98</v>
      </c>
      <c r="H490" s="69" t="s">
        <v>584</v>
      </c>
      <c r="N490" s="67" t="s">
        <v>275</v>
      </c>
      <c r="O490" s="73">
        <v>32</v>
      </c>
      <c r="P490" s="14">
        <v>90</v>
      </c>
      <c r="Q490" s="14">
        <v>15</v>
      </c>
      <c r="R490" s="14">
        <v>180</v>
      </c>
      <c r="S490" s="71">
        <v>293.21005746696665</v>
      </c>
      <c r="T490" s="72">
        <v>55.78837542233468</v>
      </c>
      <c r="U490" s="72">
        <v>23.210057466966646</v>
      </c>
      <c r="V490" s="72">
        <v>34.21162457766532</v>
      </c>
      <c r="W490" s="72">
        <v>113.21005746696665</v>
      </c>
      <c r="AC490" s="47" t="s">
        <v>37</v>
      </c>
    </row>
    <row r="491" spans="2:29" ht="15" customHeight="1">
      <c r="B491" s="66" t="s">
        <v>802</v>
      </c>
      <c r="C491" s="66">
        <v>1</v>
      </c>
      <c r="D491" s="67" t="s">
        <v>613</v>
      </c>
      <c r="E491" s="66">
        <v>111</v>
      </c>
      <c r="G491" s="66">
        <f>G$486+E491/100</f>
        <v>99.81</v>
      </c>
      <c r="H491" s="69" t="s">
        <v>584</v>
      </c>
      <c r="N491" s="67" t="s">
        <v>276</v>
      </c>
      <c r="O491" s="73">
        <v>3</v>
      </c>
      <c r="P491" s="14">
        <v>270</v>
      </c>
      <c r="Q491" s="14">
        <v>14</v>
      </c>
      <c r="R491" s="14">
        <v>0</v>
      </c>
      <c r="S491" s="71">
        <v>168.12945896470706</v>
      </c>
      <c r="T491" s="72">
        <v>75.70647642508031</v>
      </c>
      <c r="U491" s="72">
        <v>258.12945896470706</v>
      </c>
      <c r="V491" s="72">
        <v>14.29352357491969</v>
      </c>
      <c r="W491" s="72">
        <v>348.12945896470706</v>
      </c>
      <c r="AC491" s="47" t="s">
        <v>277</v>
      </c>
    </row>
    <row r="492" spans="8:29" ht="15" customHeight="1">
      <c r="H492" s="69"/>
      <c r="O492" s="75"/>
      <c r="P492" s="76"/>
      <c r="Q492" s="76"/>
      <c r="R492" s="76"/>
      <c r="S492" s="71"/>
      <c r="T492" s="72"/>
      <c r="U492" s="72"/>
      <c r="V492" s="72"/>
      <c r="W492" s="72"/>
      <c r="AC492" s="47"/>
    </row>
    <row r="493" spans="2:29" ht="15" customHeight="1">
      <c r="B493" s="66" t="s">
        <v>802</v>
      </c>
      <c r="C493" s="66">
        <v>2</v>
      </c>
      <c r="D493" s="67" t="s">
        <v>641</v>
      </c>
      <c r="E493" s="66">
        <v>0</v>
      </c>
      <c r="F493" s="66">
        <v>55</v>
      </c>
      <c r="G493" s="66">
        <v>99.88</v>
      </c>
      <c r="H493" s="69" t="s">
        <v>552</v>
      </c>
      <c r="M493" s="66">
        <v>0.5</v>
      </c>
      <c r="O493" s="75"/>
      <c r="P493" s="76"/>
      <c r="Q493" s="76"/>
      <c r="R493" s="76"/>
      <c r="S493" s="71"/>
      <c r="T493" s="72"/>
      <c r="U493" s="72"/>
      <c r="V493" s="72"/>
      <c r="W493" s="72"/>
      <c r="AC493" s="47"/>
    </row>
    <row r="494" spans="2:29" ht="15" customHeight="1">
      <c r="B494" s="66" t="s">
        <v>802</v>
      </c>
      <c r="C494" s="66">
        <v>2</v>
      </c>
      <c r="D494" s="67" t="s">
        <v>742</v>
      </c>
      <c r="E494" s="66">
        <v>55</v>
      </c>
      <c r="F494" s="66">
        <v>137</v>
      </c>
      <c r="G494" s="66">
        <f>G$493+E494/100</f>
        <v>100.42999999999999</v>
      </c>
      <c r="H494" s="69" t="s">
        <v>557</v>
      </c>
      <c r="M494" s="66">
        <v>1</v>
      </c>
      <c r="O494" s="75"/>
      <c r="P494" s="76"/>
      <c r="Q494" s="76"/>
      <c r="R494" s="76"/>
      <c r="S494" s="71"/>
      <c r="T494" s="72"/>
      <c r="U494" s="72"/>
      <c r="V494" s="72"/>
      <c r="W494" s="72"/>
      <c r="AC494" s="47"/>
    </row>
    <row r="495" spans="2:29" ht="15" customHeight="1">
      <c r="B495" s="66" t="s">
        <v>802</v>
      </c>
      <c r="C495" s="66">
        <v>2</v>
      </c>
      <c r="D495" s="67" t="s">
        <v>622</v>
      </c>
      <c r="E495" s="66">
        <v>5</v>
      </c>
      <c r="G495" s="66">
        <f aca="true" t="shared" si="30" ref="G495:G500">G$493+E495/100</f>
        <v>99.92999999999999</v>
      </c>
      <c r="H495" s="69"/>
      <c r="J495" s="66">
        <v>1</v>
      </c>
      <c r="O495" s="75">
        <v>70</v>
      </c>
      <c r="P495" s="76">
        <v>270</v>
      </c>
      <c r="Q495" s="76">
        <v>0</v>
      </c>
      <c r="R495" s="76">
        <v>180</v>
      </c>
      <c r="S495" s="71">
        <v>90</v>
      </c>
      <c r="T495" s="72">
        <v>20</v>
      </c>
      <c r="U495" s="72">
        <v>180</v>
      </c>
      <c r="V495" s="72">
        <v>70</v>
      </c>
      <c r="W495" s="72">
        <v>270</v>
      </c>
      <c r="AC495" s="47" t="s">
        <v>278</v>
      </c>
    </row>
    <row r="496" spans="2:29" ht="15" customHeight="1">
      <c r="B496" s="66" t="s">
        <v>802</v>
      </c>
      <c r="C496" s="66">
        <v>2</v>
      </c>
      <c r="D496" s="67" t="s">
        <v>605</v>
      </c>
      <c r="E496" s="66">
        <v>67</v>
      </c>
      <c r="G496" s="66">
        <f t="shared" si="30"/>
        <v>100.55</v>
      </c>
      <c r="H496" s="69" t="s">
        <v>584</v>
      </c>
      <c r="N496" s="67" t="s">
        <v>356</v>
      </c>
      <c r="O496" s="73">
        <v>42</v>
      </c>
      <c r="P496" s="14">
        <v>270</v>
      </c>
      <c r="Q496" s="14">
        <v>19</v>
      </c>
      <c r="R496" s="14">
        <v>180</v>
      </c>
      <c r="S496" s="71">
        <v>69.07241829887471</v>
      </c>
      <c r="T496" s="72">
        <v>46.05021916172589</v>
      </c>
      <c r="U496" s="72">
        <v>159.0724182988747</v>
      </c>
      <c r="V496" s="72">
        <v>43.94978083827411</v>
      </c>
      <c r="W496" s="72">
        <v>249.0724182988747</v>
      </c>
      <c r="AC496" s="47" t="s">
        <v>27</v>
      </c>
    </row>
    <row r="497" spans="2:29" ht="15" customHeight="1">
      <c r="B497" s="66" t="s">
        <v>802</v>
      </c>
      <c r="C497" s="66">
        <v>2</v>
      </c>
      <c r="D497" s="67" t="s">
        <v>605</v>
      </c>
      <c r="E497" s="66">
        <v>67</v>
      </c>
      <c r="G497" s="66">
        <f t="shared" si="30"/>
        <v>100.55</v>
      </c>
      <c r="H497" s="69" t="s">
        <v>584</v>
      </c>
      <c r="N497" s="67" t="s">
        <v>279</v>
      </c>
      <c r="O497" s="73">
        <v>72</v>
      </c>
      <c r="P497" s="14">
        <v>270</v>
      </c>
      <c r="Q497" s="14">
        <v>0</v>
      </c>
      <c r="R497" s="14">
        <v>162</v>
      </c>
      <c r="S497" s="71">
        <v>72</v>
      </c>
      <c r="T497" s="72">
        <v>17.172037850513842</v>
      </c>
      <c r="U497" s="72">
        <v>162</v>
      </c>
      <c r="V497" s="72">
        <v>72.82796214948615</v>
      </c>
      <c r="W497" s="72">
        <v>252</v>
      </c>
      <c r="AC497" s="47" t="s">
        <v>38</v>
      </c>
    </row>
    <row r="498" spans="2:29" ht="15" customHeight="1">
      <c r="B498" s="66" t="s">
        <v>802</v>
      </c>
      <c r="C498" s="66">
        <v>2</v>
      </c>
      <c r="D498" s="67" t="s">
        <v>605</v>
      </c>
      <c r="E498" s="66">
        <v>86</v>
      </c>
      <c r="G498" s="66">
        <f t="shared" si="30"/>
        <v>100.74</v>
      </c>
      <c r="H498" s="69"/>
      <c r="J498" s="66">
        <v>1</v>
      </c>
      <c r="O498" s="75">
        <v>4</v>
      </c>
      <c r="P498" s="76">
        <v>90</v>
      </c>
      <c r="Q498" s="76">
        <v>40</v>
      </c>
      <c r="R498" s="76">
        <v>0</v>
      </c>
      <c r="S498" s="71">
        <v>184.76376664558197</v>
      </c>
      <c r="T498" s="72">
        <v>49.90234365992854</v>
      </c>
      <c r="U498" s="72">
        <v>274.763766645582</v>
      </c>
      <c r="V498" s="72">
        <v>40.09765634007146</v>
      </c>
      <c r="W498" s="72">
        <v>4.763766645581967</v>
      </c>
      <c r="AC498" s="47" t="s">
        <v>280</v>
      </c>
    </row>
    <row r="499" spans="2:29" ht="15" customHeight="1">
      <c r="B499" s="66" t="s">
        <v>802</v>
      </c>
      <c r="C499" s="66">
        <v>2</v>
      </c>
      <c r="D499" s="67" t="s">
        <v>613</v>
      </c>
      <c r="E499" s="66">
        <v>125</v>
      </c>
      <c r="G499" s="66">
        <f t="shared" si="30"/>
        <v>101.13</v>
      </c>
      <c r="H499" s="69" t="s">
        <v>557</v>
      </c>
      <c r="N499" s="67" t="s">
        <v>353</v>
      </c>
      <c r="O499" s="73">
        <v>89</v>
      </c>
      <c r="P499" s="14">
        <v>270</v>
      </c>
      <c r="Q499" s="14">
        <v>0</v>
      </c>
      <c r="R499" s="14">
        <v>165</v>
      </c>
      <c r="S499" s="71">
        <v>75</v>
      </c>
      <c r="T499" s="72">
        <v>0.9659323960350514</v>
      </c>
      <c r="U499" s="72">
        <v>165</v>
      </c>
      <c r="V499" s="72">
        <v>89.03406760396494</v>
      </c>
      <c r="W499" s="72">
        <v>255</v>
      </c>
      <c r="AC499" s="47" t="s">
        <v>39</v>
      </c>
    </row>
    <row r="500" spans="2:29" ht="15" customHeight="1">
      <c r="B500" s="66" t="s">
        <v>802</v>
      </c>
      <c r="C500" s="66">
        <v>2</v>
      </c>
      <c r="D500" s="67" t="s">
        <v>613</v>
      </c>
      <c r="E500" s="66">
        <v>125</v>
      </c>
      <c r="G500" s="66">
        <f t="shared" si="30"/>
        <v>101.13</v>
      </c>
      <c r="H500" s="69" t="s">
        <v>557</v>
      </c>
      <c r="N500" s="67" t="s">
        <v>455</v>
      </c>
      <c r="O500" s="73">
        <v>37</v>
      </c>
      <c r="P500" s="14">
        <v>90</v>
      </c>
      <c r="Q500" s="14">
        <v>37</v>
      </c>
      <c r="R500" s="14">
        <v>0</v>
      </c>
      <c r="S500" s="71">
        <v>225</v>
      </c>
      <c r="T500" s="72">
        <v>43.178676401255004</v>
      </c>
      <c r="U500" s="72">
        <v>315</v>
      </c>
      <c r="V500" s="72">
        <v>46.821323598744996</v>
      </c>
      <c r="W500" s="72">
        <v>45</v>
      </c>
      <c r="AC500" s="47" t="s">
        <v>271</v>
      </c>
    </row>
    <row r="501" spans="8:29" ht="15" customHeight="1">
      <c r="H501" s="69"/>
      <c r="O501" s="75"/>
      <c r="P501" s="76"/>
      <c r="Q501" s="76"/>
      <c r="R501" s="76"/>
      <c r="S501" s="71"/>
      <c r="T501" s="72"/>
      <c r="U501" s="72"/>
      <c r="V501" s="72"/>
      <c r="W501" s="72"/>
      <c r="AC501" s="47"/>
    </row>
    <row r="502" spans="2:29" ht="15" customHeight="1">
      <c r="B502" s="66" t="s">
        <v>802</v>
      </c>
      <c r="C502" s="66">
        <v>3</v>
      </c>
      <c r="D502" s="67" t="s">
        <v>682</v>
      </c>
      <c r="E502" s="66">
        <v>0</v>
      </c>
      <c r="F502" s="66">
        <v>132</v>
      </c>
      <c r="G502" s="66">
        <v>101.26</v>
      </c>
      <c r="H502" s="69" t="s">
        <v>557</v>
      </c>
      <c r="M502" s="66">
        <v>1</v>
      </c>
      <c r="O502" s="75"/>
      <c r="P502" s="76"/>
      <c r="Q502" s="76"/>
      <c r="R502" s="76"/>
      <c r="S502" s="71"/>
      <c r="T502" s="72"/>
      <c r="U502" s="72"/>
      <c r="V502" s="72"/>
      <c r="W502" s="72"/>
      <c r="AC502" s="47"/>
    </row>
    <row r="503" spans="2:29" ht="15" customHeight="1">
      <c r="B503" s="66" t="s">
        <v>802</v>
      </c>
      <c r="C503" s="66">
        <v>3</v>
      </c>
      <c r="D503" s="67" t="s">
        <v>622</v>
      </c>
      <c r="E503" s="66">
        <v>4</v>
      </c>
      <c r="G503" s="66">
        <f>G$502+E503/100</f>
        <v>101.30000000000001</v>
      </c>
      <c r="H503" s="69" t="s">
        <v>584</v>
      </c>
      <c r="N503" s="67" t="s">
        <v>281</v>
      </c>
      <c r="O503" s="73">
        <v>85</v>
      </c>
      <c r="P503" s="14">
        <v>90</v>
      </c>
      <c r="Q503" s="14">
        <v>0</v>
      </c>
      <c r="R503" s="14">
        <v>185</v>
      </c>
      <c r="S503" s="71">
        <v>275</v>
      </c>
      <c r="T503" s="72">
        <v>4.981069393700201</v>
      </c>
      <c r="U503" s="72">
        <v>5</v>
      </c>
      <c r="V503" s="72">
        <v>85.0189306062998</v>
      </c>
      <c r="W503" s="72">
        <v>95</v>
      </c>
      <c r="AC503" s="47" t="s">
        <v>460</v>
      </c>
    </row>
    <row r="504" spans="2:29" ht="15" customHeight="1">
      <c r="B504" s="66" t="s">
        <v>802</v>
      </c>
      <c r="C504" s="66">
        <v>3</v>
      </c>
      <c r="D504" s="67" t="s">
        <v>622</v>
      </c>
      <c r="E504" s="66">
        <v>4</v>
      </c>
      <c r="G504" s="66">
        <f>G$502+E504/100</f>
        <v>101.30000000000001</v>
      </c>
      <c r="H504" s="69" t="s">
        <v>557</v>
      </c>
      <c r="N504" s="67" t="s">
        <v>455</v>
      </c>
      <c r="O504" s="75">
        <v>52</v>
      </c>
      <c r="P504" s="76">
        <v>90</v>
      </c>
      <c r="Q504" s="76" t="s">
        <v>552</v>
      </c>
      <c r="R504" s="76" t="s">
        <v>552</v>
      </c>
      <c r="S504" s="71"/>
      <c r="T504" s="72"/>
      <c r="U504" s="72"/>
      <c r="V504" s="72"/>
      <c r="W504" s="72"/>
      <c r="AC504" s="47"/>
    </row>
    <row r="505" spans="2:29" ht="15" customHeight="1">
      <c r="B505" s="66" t="s">
        <v>802</v>
      </c>
      <c r="C505" s="66">
        <v>3</v>
      </c>
      <c r="D505" s="67" t="s">
        <v>610</v>
      </c>
      <c r="E505" s="66">
        <v>62</v>
      </c>
      <c r="G505" s="66">
        <f>G$502+E505/100</f>
        <v>101.88000000000001</v>
      </c>
      <c r="H505" s="69" t="s">
        <v>552</v>
      </c>
      <c r="J505" s="66">
        <v>1</v>
      </c>
      <c r="O505" s="75">
        <v>70</v>
      </c>
      <c r="P505" s="76">
        <v>270</v>
      </c>
      <c r="Q505" s="76">
        <v>0</v>
      </c>
      <c r="R505" s="76">
        <v>195</v>
      </c>
      <c r="S505" s="71">
        <v>105</v>
      </c>
      <c r="T505" s="72">
        <v>19.370055208540137</v>
      </c>
      <c r="U505" s="72">
        <v>195</v>
      </c>
      <c r="V505" s="72">
        <v>70.62994479145986</v>
      </c>
      <c r="W505" s="72">
        <v>285</v>
      </c>
      <c r="AC505" s="47" t="s">
        <v>282</v>
      </c>
    </row>
    <row r="506" spans="2:29" ht="15" customHeight="1">
      <c r="B506" s="66" t="s">
        <v>802</v>
      </c>
      <c r="C506" s="66">
        <v>3</v>
      </c>
      <c r="D506" s="67" t="s">
        <v>612</v>
      </c>
      <c r="E506" s="66">
        <v>106</v>
      </c>
      <c r="G506" s="66">
        <f>G$502+E506/100</f>
        <v>102.32000000000001</v>
      </c>
      <c r="H506" s="69" t="s">
        <v>584</v>
      </c>
      <c r="J506" s="66">
        <v>1</v>
      </c>
      <c r="N506" s="67" t="s">
        <v>283</v>
      </c>
      <c r="O506" s="73">
        <v>76</v>
      </c>
      <c r="P506" s="14">
        <v>270</v>
      </c>
      <c r="Q506" s="14">
        <v>0</v>
      </c>
      <c r="R506" s="14">
        <v>180</v>
      </c>
      <c r="S506" s="71">
        <v>90</v>
      </c>
      <c r="T506" s="72">
        <v>14</v>
      </c>
      <c r="U506" s="72">
        <v>180</v>
      </c>
      <c r="V506" s="72">
        <v>76</v>
      </c>
      <c r="W506" s="72">
        <v>270</v>
      </c>
      <c r="AC506" s="47" t="s">
        <v>40</v>
      </c>
    </row>
    <row r="507" spans="2:29" ht="15" customHeight="1">
      <c r="B507" s="66" t="s">
        <v>802</v>
      </c>
      <c r="C507" s="66">
        <v>3</v>
      </c>
      <c r="D507" s="67" t="s">
        <v>654</v>
      </c>
      <c r="E507" s="66">
        <v>116</v>
      </c>
      <c r="G507" s="66">
        <f>G$502+E507/100</f>
        <v>102.42</v>
      </c>
      <c r="H507" s="69" t="s">
        <v>552</v>
      </c>
      <c r="J507" s="66">
        <v>1</v>
      </c>
      <c r="K507" s="66">
        <v>1</v>
      </c>
      <c r="O507" s="75">
        <v>85</v>
      </c>
      <c r="P507" s="76">
        <v>270</v>
      </c>
      <c r="Q507" s="76">
        <v>0</v>
      </c>
      <c r="R507" s="76">
        <v>180</v>
      </c>
      <c r="S507" s="71">
        <v>90</v>
      </c>
      <c r="T507" s="72">
        <v>5</v>
      </c>
      <c r="U507" s="72">
        <v>180</v>
      </c>
      <c r="V507" s="72">
        <v>85</v>
      </c>
      <c r="W507" s="72">
        <v>270</v>
      </c>
      <c r="AC507" s="47" t="s">
        <v>284</v>
      </c>
    </row>
    <row r="508" spans="8:29" ht="15" customHeight="1">
      <c r="H508" s="69"/>
      <c r="O508" s="75"/>
      <c r="P508" s="76"/>
      <c r="Q508" s="76"/>
      <c r="R508" s="76"/>
      <c r="S508" s="71"/>
      <c r="T508" s="72"/>
      <c r="U508" s="72"/>
      <c r="V508" s="72"/>
      <c r="W508" s="72"/>
      <c r="AC508" s="47"/>
    </row>
    <row r="509" spans="2:29" ht="15" customHeight="1">
      <c r="B509" s="66" t="s">
        <v>804</v>
      </c>
      <c r="C509" s="66">
        <v>1</v>
      </c>
      <c r="D509" s="67" t="s">
        <v>622</v>
      </c>
      <c r="E509" s="66">
        <v>0</v>
      </c>
      <c r="F509" s="66">
        <v>5</v>
      </c>
      <c r="G509" s="66">
        <v>112.4</v>
      </c>
      <c r="H509" s="69" t="s">
        <v>552</v>
      </c>
      <c r="M509" s="66">
        <v>1</v>
      </c>
      <c r="O509" s="75"/>
      <c r="P509" s="76"/>
      <c r="Q509" s="76"/>
      <c r="R509" s="76"/>
      <c r="S509" s="71"/>
      <c r="T509" s="72"/>
      <c r="U509" s="72"/>
      <c r="V509" s="72"/>
      <c r="W509" s="72"/>
      <c r="AC509" s="47"/>
    </row>
    <row r="510" spans="8:29" ht="15" customHeight="1">
      <c r="H510" s="69"/>
      <c r="O510" s="75"/>
      <c r="P510" s="76"/>
      <c r="Q510" s="76"/>
      <c r="R510" s="76"/>
      <c r="S510" s="71"/>
      <c r="T510" s="72"/>
      <c r="U510" s="72"/>
      <c r="V510" s="72"/>
      <c r="W510" s="72"/>
      <c r="AC510" s="47"/>
    </row>
    <row r="511" spans="2:29" ht="15" customHeight="1">
      <c r="B511" s="66" t="s">
        <v>805</v>
      </c>
      <c r="C511" s="66">
        <v>1</v>
      </c>
      <c r="D511" s="67" t="s">
        <v>641</v>
      </c>
      <c r="E511" s="66">
        <v>0</v>
      </c>
      <c r="F511" s="66">
        <v>11</v>
      </c>
      <c r="G511" s="66">
        <v>117.1</v>
      </c>
      <c r="H511" s="69" t="s">
        <v>557</v>
      </c>
      <c r="M511" s="66">
        <v>1</v>
      </c>
      <c r="O511" s="75"/>
      <c r="P511" s="76"/>
      <c r="Q511" s="76"/>
      <c r="R511" s="76"/>
      <c r="S511" s="71"/>
      <c r="T511" s="72"/>
      <c r="U511" s="72"/>
      <c r="V511" s="72"/>
      <c r="W511" s="72"/>
      <c r="AC511" s="47"/>
    </row>
    <row r="512" spans="2:29" ht="15" customHeight="1">
      <c r="B512" s="66" t="s">
        <v>805</v>
      </c>
      <c r="C512" s="66">
        <v>1</v>
      </c>
      <c r="D512" s="67" t="s">
        <v>610</v>
      </c>
      <c r="E512" s="66">
        <v>12</v>
      </c>
      <c r="F512" s="66">
        <v>18</v>
      </c>
      <c r="G512" s="66">
        <f>G$511+E512/100</f>
        <v>117.22</v>
      </c>
      <c r="H512" s="69" t="s">
        <v>552</v>
      </c>
      <c r="M512" s="66">
        <v>0</v>
      </c>
      <c r="O512" s="75"/>
      <c r="P512" s="76"/>
      <c r="Q512" s="76"/>
      <c r="R512" s="76"/>
      <c r="S512" s="71"/>
      <c r="T512" s="72"/>
      <c r="U512" s="72"/>
      <c r="V512" s="72"/>
      <c r="W512" s="72"/>
      <c r="AC512" s="47"/>
    </row>
    <row r="513" spans="2:29" ht="15" customHeight="1">
      <c r="B513" s="66" t="s">
        <v>805</v>
      </c>
      <c r="C513" s="66">
        <v>1</v>
      </c>
      <c r="D513" s="67" t="s">
        <v>678</v>
      </c>
      <c r="E513" s="66">
        <v>18</v>
      </c>
      <c r="F513" s="66">
        <v>48</v>
      </c>
      <c r="G513" s="66">
        <f aca="true" t="shared" si="31" ref="G513:G521">G$511+E513/100</f>
        <v>117.28</v>
      </c>
      <c r="H513" s="69" t="s">
        <v>552</v>
      </c>
      <c r="J513" s="66">
        <v>1</v>
      </c>
      <c r="M513" s="66">
        <v>0.5</v>
      </c>
      <c r="O513" s="75"/>
      <c r="P513" s="76"/>
      <c r="Q513" s="76"/>
      <c r="R513" s="76"/>
      <c r="S513" s="71"/>
      <c r="T513" s="72"/>
      <c r="U513" s="72"/>
      <c r="V513" s="72"/>
      <c r="W513" s="72"/>
      <c r="AC513" s="47"/>
    </row>
    <row r="514" spans="2:29" ht="15" customHeight="1">
      <c r="B514" s="66" t="s">
        <v>805</v>
      </c>
      <c r="C514" s="66">
        <v>1</v>
      </c>
      <c r="D514" s="67" t="s">
        <v>645</v>
      </c>
      <c r="E514" s="66">
        <v>48</v>
      </c>
      <c r="F514" s="66">
        <v>86</v>
      </c>
      <c r="G514" s="66">
        <f t="shared" si="31"/>
        <v>117.58</v>
      </c>
      <c r="H514" s="69" t="s">
        <v>552</v>
      </c>
      <c r="M514" s="66">
        <v>0</v>
      </c>
      <c r="O514" s="75"/>
      <c r="P514" s="76"/>
      <c r="Q514" s="76"/>
      <c r="R514" s="76"/>
      <c r="S514" s="71"/>
      <c r="T514" s="72"/>
      <c r="U514" s="72"/>
      <c r="V514" s="72"/>
      <c r="W514" s="72"/>
      <c r="AC514" s="47"/>
    </row>
    <row r="515" spans="2:29" ht="15" customHeight="1">
      <c r="B515" s="66" t="s">
        <v>805</v>
      </c>
      <c r="C515" s="66">
        <v>1</v>
      </c>
      <c r="D515" s="67" t="s">
        <v>661</v>
      </c>
      <c r="E515" s="66">
        <v>86</v>
      </c>
      <c r="F515" s="66">
        <v>94</v>
      </c>
      <c r="G515" s="66">
        <f t="shared" si="31"/>
        <v>117.96</v>
      </c>
      <c r="H515" s="69" t="s">
        <v>552</v>
      </c>
      <c r="M515" s="66">
        <v>0.5</v>
      </c>
      <c r="O515" s="75"/>
      <c r="P515" s="76"/>
      <c r="Q515" s="76"/>
      <c r="R515" s="76"/>
      <c r="S515" s="71"/>
      <c r="T515" s="72"/>
      <c r="U515" s="72"/>
      <c r="V515" s="72"/>
      <c r="W515" s="72"/>
      <c r="AC515" s="47"/>
    </row>
    <row r="516" spans="2:29" ht="15" customHeight="1">
      <c r="B516" s="66" t="s">
        <v>805</v>
      </c>
      <c r="C516" s="66">
        <v>1</v>
      </c>
      <c r="D516" s="67" t="s">
        <v>677</v>
      </c>
      <c r="E516" s="66">
        <v>94</v>
      </c>
      <c r="F516" s="66">
        <v>122</v>
      </c>
      <c r="G516" s="66">
        <f t="shared" si="31"/>
        <v>118.03999999999999</v>
      </c>
      <c r="H516" s="69" t="s">
        <v>552</v>
      </c>
      <c r="M516" s="66">
        <v>0</v>
      </c>
      <c r="O516" s="75"/>
      <c r="P516" s="76"/>
      <c r="Q516" s="76"/>
      <c r="R516" s="76"/>
      <c r="S516" s="71"/>
      <c r="T516" s="72"/>
      <c r="U516" s="72"/>
      <c r="V516" s="72"/>
      <c r="W516" s="72"/>
      <c r="AC516" s="47"/>
    </row>
    <row r="517" spans="2:29" ht="15" customHeight="1">
      <c r="B517" s="66" t="s">
        <v>805</v>
      </c>
      <c r="C517" s="66">
        <v>1</v>
      </c>
      <c r="D517" s="67" t="s">
        <v>675</v>
      </c>
      <c r="E517" s="66">
        <v>122</v>
      </c>
      <c r="F517" s="66">
        <v>141</v>
      </c>
      <c r="G517" s="66">
        <f t="shared" si="31"/>
        <v>118.32</v>
      </c>
      <c r="H517" s="69" t="s">
        <v>552</v>
      </c>
      <c r="J517" s="66">
        <v>1</v>
      </c>
      <c r="M517" s="66">
        <v>0.5</v>
      </c>
      <c r="O517" s="75"/>
      <c r="P517" s="76"/>
      <c r="Q517" s="76"/>
      <c r="R517" s="76"/>
      <c r="S517" s="71"/>
      <c r="T517" s="72"/>
      <c r="U517" s="72"/>
      <c r="V517" s="72"/>
      <c r="W517" s="72"/>
      <c r="AC517" s="47"/>
    </row>
    <row r="518" spans="2:29" ht="15" customHeight="1">
      <c r="B518" s="66" t="s">
        <v>805</v>
      </c>
      <c r="C518" s="66">
        <v>1</v>
      </c>
      <c r="D518" s="67" t="s">
        <v>605</v>
      </c>
      <c r="E518" s="66">
        <v>42</v>
      </c>
      <c r="G518" s="66">
        <f t="shared" si="31"/>
        <v>117.52</v>
      </c>
      <c r="H518" s="69" t="s">
        <v>552</v>
      </c>
      <c r="J518" s="66">
        <v>1</v>
      </c>
      <c r="O518" s="73">
        <v>37</v>
      </c>
      <c r="P518" s="14">
        <v>270</v>
      </c>
      <c r="Q518" s="14">
        <v>4</v>
      </c>
      <c r="R518" s="14">
        <v>180</v>
      </c>
      <c r="S518" s="71">
        <v>84.69836291559164</v>
      </c>
      <c r="T518" s="72">
        <v>52.881871384980464</v>
      </c>
      <c r="U518" s="72">
        <v>174.69836291559164</v>
      </c>
      <c r="V518" s="72">
        <v>37.118128615019536</v>
      </c>
      <c r="W518" s="72">
        <v>264.69836291559164</v>
      </c>
      <c r="AC518" s="47" t="s">
        <v>280</v>
      </c>
    </row>
    <row r="519" spans="2:29" ht="15" customHeight="1">
      <c r="B519" s="66" t="s">
        <v>805</v>
      </c>
      <c r="C519" s="66">
        <v>1</v>
      </c>
      <c r="D519" s="67" t="s">
        <v>605</v>
      </c>
      <c r="E519" s="66">
        <v>42</v>
      </c>
      <c r="G519" s="66">
        <f t="shared" si="31"/>
        <v>117.52</v>
      </c>
      <c r="H519" s="69" t="s">
        <v>552</v>
      </c>
      <c r="J519" s="66">
        <v>1</v>
      </c>
      <c r="O519" s="73">
        <v>29</v>
      </c>
      <c r="P519" s="14">
        <v>90</v>
      </c>
      <c r="Q519" s="14">
        <v>18</v>
      </c>
      <c r="R519" s="14">
        <v>0</v>
      </c>
      <c r="S519" s="71">
        <v>239.6224197061705</v>
      </c>
      <c r="T519" s="72">
        <v>57.27846354127638</v>
      </c>
      <c r="U519" s="72">
        <v>329.6224197061705</v>
      </c>
      <c r="V519" s="72">
        <v>32.72153645872362</v>
      </c>
      <c r="W519" s="72">
        <v>59.62241970617049</v>
      </c>
      <c r="AC519" s="47" t="s">
        <v>280</v>
      </c>
    </row>
    <row r="520" spans="2:29" ht="15" customHeight="1">
      <c r="B520" s="66" t="s">
        <v>805</v>
      </c>
      <c r="C520" s="66">
        <v>1</v>
      </c>
      <c r="D520" s="67" t="s">
        <v>621</v>
      </c>
      <c r="E520" s="66">
        <v>126</v>
      </c>
      <c r="G520" s="66">
        <f t="shared" si="31"/>
        <v>118.36</v>
      </c>
      <c r="H520" s="69" t="s">
        <v>552</v>
      </c>
      <c r="J520" s="66">
        <v>1</v>
      </c>
      <c r="O520" s="75">
        <v>40</v>
      </c>
      <c r="P520" s="76">
        <v>270</v>
      </c>
      <c r="Q520" s="76">
        <v>2</v>
      </c>
      <c r="R520" s="76">
        <v>0</v>
      </c>
      <c r="S520" s="71">
        <v>92.38310054905088</v>
      </c>
      <c r="T520" s="72">
        <v>49.975587548045716</v>
      </c>
      <c r="U520" s="72">
        <v>182.38310054905088</v>
      </c>
      <c r="V520" s="72">
        <v>40.024412451954284</v>
      </c>
      <c r="W520" s="72">
        <v>272.3831005490509</v>
      </c>
      <c r="AC520" s="47" t="s">
        <v>285</v>
      </c>
    </row>
    <row r="521" spans="2:29" ht="15" customHeight="1">
      <c r="B521" s="66" t="s">
        <v>805</v>
      </c>
      <c r="C521" s="66">
        <v>1</v>
      </c>
      <c r="D521" s="67" t="s">
        <v>667</v>
      </c>
      <c r="E521" s="66">
        <v>136</v>
      </c>
      <c r="G521" s="66">
        <f t="shared" si="31"/>
        <v>118.46</v>
      </c>
      <c r="H521" s="69" t="s">
        <v>552</v>
      </c>
      <c r="J521" s="66">
        <v>1</v>
      </c>
      <c r="O521" s="75">
        <v>81</v>
      </c>
      <c r="P521" s="76">
        <v>270</v>
      </c>
      <c r="Q521" s="76">
        <v>0</v>
      </c>
      <c r="R521" s="76">
        <v>190</v>
      </c>
      <c r="S521" s="71">
        <v>100</v>
      </c>
      <c r="T521" s="72">
        <v>8.865458053292677</v>
      </c>
      <c r="U521" s="72">
        <v>190</v>
      </c>
      <c r="V521" s="72">
        <v>81.13454194670732</v>
      </c>
      <c r="W521" s="72">
        <v>280</v>
      </c>
      <c r="AC521" s="47" t="s">
        <v>285</v>
      </c>
    </row>
    <row r="522" spans="8:29" ht="15" customHeight="1">
      <c r="H522" s="69"/>
      <c r="O522" s="75"/>
      <c r="P522" s="76"/>
      <c r="Q522" s="76"/>
      <c r="R522" s="76"/>
      <c r="S522" s="71"/>
      <c r="T522" s="72"/>
      <c r="U522" s="72"/>
      <c r="V522" s="72"/>
      <c r="W522" s="72"/>
      <c r="AC522" s="47"/>
    </row>
    <row r="523" spans="2:29" ht="15" customHeight="1">
      <c r="B523" s="66" t="s">
        <v>805</v>
      </c>
      <c r="C523" s="66">
        <v>2</v>
      </c>
      <c r="D523" s="67" t="s">
        <v>622</v>
      </c>
      <c r="E523" s="66">
        <v>0</v>
      </c>
      <c r="F523" s="66">
        <v>16</v>
      </c>
      <c r="G523" s="66">
        <v>118.53</v>
      </c>
      <c r="H523" s="69" t="s">
        <v>552</v>
      </c>
      <c r="J523" s="66" t="s">
        <v>413</v>
      </c>
      <c r="K523" s="66">
        <v>1</v>
      </c>
      <c r="M523" s="66">
        <v>0.5</v>
      </c>
      <c r="O523" s="75"/>
      <c r="P523" s="76"/>
      <c r="Q523" s="76"/>
      <c r="R523" s="76"/>
      <c r="S523" s="71"/>
      <c r="T523" s="72"/>
      <c r="U523" s="72"/>
      <c r="V523" s="72"/>
      <c r="W523" s="72"/>
      <c r="AC523" s="47"/>
    </row>
    <row r="524" spans="2:29" ht="15" customHeight="1">
      <c r="B524" s="66" t="s">
        <v>805</v>
      </c>
      <c r="C524" s="66">
        <v>2</v>
      </c>
      <c r="D524" s="67" t="s">
        <v>609</v>
      </c>
      <c r="E524" s="66">
        <v>16</v>
      </c>
      <c r="F524" s="66">
        <v>21</v>
      </c>
      <c r="G524" s="66">
        <f>G$523+E524/100</f>
        <v>118.69</v>
      </c>
      <c r="H524" s="69" t="s">
        <v>552</v>
      </c>
      <c r="M524" s="66">
        <v>0</v>
      </c>
      <c r="O524" s="75"/>
      <c r="P524" s="76"/>
      <c r="Q524" s="76"/>
      <c r="R524" s="76"/>
      <c r="S524" s="71"/>
      <c r="T524" s="72"/>
      <c r="U524" s="72"/>
      <c r="V524" s="72"/>
      <c r="W524" s="72"/>
      <c r="AC524" s="47"/>
    </row>
    <row r="525" spans="2:29" ht="15" customHeight="1">
      <c r="B525" s="66" t="s">
        <v>805</v>
      </c>
      <c r="C525" s="66">
        <v>2</v>
      </c>
      <c r="D525" s="67" t="s">
        <v>610</v>
      </c>
      <c r="E525" s="66">
        <v>21</v>
      </c>
      <c r="F525" s="66">
        <v>34</v>
      </c>
      <c r="G525" s="66">
        <f aca="true" t="shared" si="32" ref="G525:G530">G$523+E525/100</f>
        <v>118.74</v>
      </c>
      <c r="H525" s="69" t="s">
        <v>552</v>
      </c>
      <c r="M525" s="66">
        <v>0.5</v>
      </c>
      <c r="O525" s="75"/>
      <c r="P525" s="76"/>
      <c r="Q525" s="76"/>
      <c r="R525" s="76"/>
      <c r="S525" s="71"/>
      <c r="T525" s="72"/>
      <c r="U525" s="72"/>
      <c r="V525" s="72"/>
      <c r="W525" s="72"/>
      <c r="AC525" s="47"/>
    </row>
    <row r="526" spans="2:29" ht="15" customHeight="1">
      <c r="B526" s="66" t="s">
        <v>805</v>
      </c>
      <c r="C526" s="66">
        <v>2</v>
      </c>
      <c r="D526" s="67" t="s">
        <v>611</v>
      </c>
      <c r="E526" s="66">
        <v>34</v>
      </c>
      <c r="F526" s="66">
        <v>41</v>
      </c>
      <c r="G526" s="66">
        <f t="shared" si="32"/>
        <v>118.87</v>
      </c>
      <c r="H526" s="69" t="s">
        <v>552</v>
      </c>
      <c r="M526" s="66">
        <v>0</v>
      </c>
      <c r="O526" s="75"/>
      <c r="P526" s="76"/>
      <c r="Q526" s="76"/>
      <c r="R526" s="76"/>
      <c r="S526" s="71"/>
      <c r="T526" s="72"/>
      <c r="U526" s="72"/>
      <c r="V526" s="72"/>
      <c r="W526" s="72"/>
      <c r="AC526" s="47"/>
    </row>
    <row r="527" spans="2:29" ht="15" customHeight="1">
      <c r="B527" s="66" t="s">
        <v>805</v>
      </c>
      <c r="C527" s="66">
        <v>2</v>
      </c>
      <c r="D527" s="67" t="s">
        <v>642</v>
      </c>
      <c r="E527" s="66">
        <v>41</v>
      </c>
      <c r="F527" s="66">
        <v>67</v>
      </c>
      <c r="G527" s="66">
        <f t="shared" si="32"/>
        <v>118.94</v>
      </c>
      <c r="H527" s="69" t="s">
        <v>552</v>
      </c>
      <c r="J527" s="66">
        <v>1</v>
      </c>
      <c r="K527" s="66" t="s">
        <v>413</v>
      </c>
      <c r="M527" s="66">
        <v>0.5</v>
      </c>
      <c r="O527" s="75"/>
      <c r="P527" s="76"/>
      <c r="Q527" s="76"/>
      <c r="R527" s="76"/>
      <c r="S527" s="71"/>
      <c r="T527" s="72"/>
      <c r="U527" s="72"/>
      <c r="V527" s="72"/>
      <c r="W527" s="72"/>
      <c r="AC527" s="47"/>
    </row>
    <row r="528" spans="2:29" ht="15" customHeight="1">
      <c r="B528" s="66" t="s">
        <v>805</v>
      </c>
      <c r="C528" s="66">
        <v>2</v>
      </c>
      <c r="D528" s="67" t="s">
        <v>622</v>
      </c>
      <c r="E528" s="66">
        <v>12</v>
      </c>
      <c r="G528" s="66">
        <f t="shared" si="32"/>
        <v>118.65</v>
      </c>
      <c r="H528" s="69" t="s">
        <v>557</v>
      </c>
      <c r="N528" s="67" t="s">
        <v>490</v>
      </c>
      <c r="O528" s="73">
        <v>52</v>
      </c>
      <c r="P528" s="14">
        <v>270</v>
      </c>
      <c r="Q528" s="14">
        <v>0</v>
      </c>
      <c r="R528" s="14">
        <v>160</v>
      </c>
      <c r="S528" s="71">
        <v>70</v>
      </c>
      <c r="T528" s="72">
        <v>36.28493663460694</v>
      </c>
      <c r="U528" s="72">
        <v>160</v>
      </c>
      <c r="V528" s="72">
        <v>53.71506336539306</v>
      </c>
      <c r="W528" s="72">
        <v>250</v>
      </c>
      <c r="AC528" s="47" t="s">
        <v>271</v>
      </c>
    </row>
    <row r="529" spans="2:29" ht="15" customHeight="1">
      <c r="B529" s="66" t="s">
        <v>805</v>
      </c>
      <c r="C529" s="66">
        <v>2</v>
      </c>
      <c r="D529" s="67" t="s">
        <v>605</v>
      </c>
      <c r="E529" s="66">
        <v>48</v>
      </c>
      <c r="G529" s="66">
        <f t="shared" si="32"/>
        <v>119.01</v>
      </c>
      <c r="H529" s="69" t="s">
        <v>552</v>
      </c>
      <c r="J529" s="66">
        <v>1</v>
      </c>
      <c r="O529" s="75">
        <v>22</v>
      </c>
      <c r="P529" s="76">
        <v>270</v>
      </c>
      <c r="Q529" s="76">
        <v>0</v>
      </c>
      <c r="R529" s="76">
        <v>180</v>
      </c>
      <c r="S529" s="71">
        <v>90</v>
      </c>
      <c r="T529" s="72">
        <v>68</v>
      </c>
      <c r="U529" s="72">
        <v>180</v>
      </c>
      <c r="V529" s="72">
        <v>22</v>
      </c>
      <c r="W529" s="72">
        <v>270</v>
      </c>
      <c r="AC529" s="47" t="s">
        <v>592</v>
      </c>
    </row>
    <row r="530" spans="2:29" ht="15" customHeight="1">
      <c r="B530" s="66" t="s">
        <v>805</v>
      </c>
      <c r="C530" s="66">
        <v>2</v>
      </c>
      <c r="D530" s="67" t="s">
        <v>605</v>
      </c>
      <c r="E530" s="66">
        <v>48</v>
      </c>
      <c r="G530" s="66">
        <f t="shared" si="32"/>
        <v>119.01</v>
      </c>
      <c r="H530" s="69" t="s">
        <v>552</v>
      </c>
      <c r="J530" s="66">
        <v>1</v>
      </c>
      <c r="O530" s="75">
        <v>73</v>
      </c>
      <c r="P530" s="76">
        <v>90</v>
      </c>
      <c r="Q530" s="76">
        <v>0</v>
      </c>
      <c r="R530" s="76">
        <v>175</v>
      </c>
      <c r="S530" s="71">
        <v>265</v>
      </c>
      <c r="T530" s="72">
        <v>16.939020405226202</v>
      </c>
      <c r="U530" s="72">
        <v>355</v>
      </c>
      <c r="V530" s="72">
        <v>73.0609795947738</v>
      </c>
      <c r="W530" s="72">
        <v>85</v>
      </c>
      <c r="AC530" s="47" t="s">
        <v>592</v>
      </c>
    </row>
    <row r="531" spans="8:29" ht="15" customHeight="1">
      <c r="H531" s="69"/>
      <c r="O531" s="75"/>
      <c r="P531" s="76"/>
      <c r="Q531" s="76"/>
      <c r="R531" s="76"/>
      <c r="S531" s="71"/>
      <c r="T531" s="72"/>
      <c r="U531" s="72"/>
      <c r="V531" s="72"/>
      <c r="W531" s="72"/>
      <c r="AC531" s="47"/>
    </row>
    <row r="532" spans="2:29" ht="15" customHeight="1">
      <c r="B532" s="66" t="s">
        <v>806</v>
      </c>
      <c r="C532" s="66">
        <v>1</v>
      </c>
      <c r="D532" s="67" t="s">
        <v>772</v>
      </c>
      <c r="E532" s="66">
        <v>0</v>
      </c>
      <c r="F532" s="66">
        <v>68</v>
      </c>
      <c r="G532" s="66">
        <v>121.6</v>
      </c>
      <c r="H532" s="69" t="s">
        <v>552</v>
      </c>
      <c r="M532" s="66">
        <v>0</v>
      </c>
      <c r="O532" s="75"/>
      <c r="P532" s="76"/>
      <c r="Q532" s="76"/>
      <c r="R532" s="76"/>
      <c r="S532" s="71"/>
      <c r="T532" s="72"/>
      <c r="U532" s="72"/>
      <c r="V532" s="72"/>
      <c r="W532" s="72"/>
      <c r="AC532" s="47"/>
    </row>
    <row r="533" spans="2:29" ht="15" customHeight="1">
      <c r="B533" s="66" t="s">
        <v>806</v>
      </c>
      <c r="C533" s="66">
        <v>1</v>
      </c>
      <c r="D533" s="67" t="s">
        <v>607</v>
      </c>
      <c r="E533" s="66">
        <v>68</v>
      </c>
      <c r="F533" s="66">
        <v>93</v>
      </c>
      <c r="G533" s="66">
        <f>G$532+E533/100</f>
        <v>122.28</v>
      </c>
      <c r="H533" s="69" t="s">
        <v>552</v>
      </c>
      <c r="M533" s="66">
        <v>0.5</v>
      </c>
      <c r="O533" s="75"/>
      <c r="P533" s="76"/>
      <c r="Q533" s="76"/>
      <c r="R533" s="76"/>
      <c r="S533" s="71"/>
      <c r="T533" s="72"/>
      <c r="U533" s="72"/>
      <c r="V533" s="72"/>
      <c r="W533" s="72"/>
      <c r="AC533" s="47"/>
    </row>
    <row r="534" spans="2:29" ht="15" customHeight="1">
      <c r="B534" s="66" t="s">
        <v>806</v>
      </c>
      <c r="C534" s="66">
        <v>1</v>
      </c>
      <c r="D534" s="67" t="s">
        <v>600</v>
      </c>
      <c r="E534" s="66">
        <v>84</v>
      </c>
      <c r="G534" s="66">
        <f>G$532+E534/100</f>
        <v>122.44</v>
      </c>
      <c r="H534" s="69" t="s">
        <v>552</v>
      </c>
      <c r="J534" s="66">
        <v>1</v>
      </c>
      <c r="O534" s="75">
        <v>65</v>
      </c>
      <c r="P534" s="76">
        <v>90</v>
      </c>
      <c r="Q534" s="76">
        <v>32</v>
      </c>
      <c r="R534" s="76">
        <v>0</v>
      </c>
      <c r="S534" s="71">
        <v>253.75486150148848</v>
      </c>
      <c r="T534" s="72">
        <v>24.117569371483214</v>
      </c>
      <c r="U534" s="72">
        <v>343.75486150148845</v>
      </c>
      <c r="V534" s="72">
        <v>65.88243062851679</v>
      </c>
      <c r="W534" s="72">
        <v>73.75486150148848</v>
      </c>
      <c r="AC534" s="47" t="s">
        <v>285</v>
      </c>
    </row>
    <row r="535" spans="8:29" ht="15" customHeight="1">
      <c r="H535" s="69"/>
      <c r="O535" s="75"/>
      <c r="P535" s="76"/>
      <c r="Q535" s="76"/>
      <c r="R535" s="76"/>
      <c r="S535" s="71"/>
      <c r="T535" s="72"/>
      <c r="U535" s="72"/>
      <c r="V535" s="72"/>
      <c r="W535" s="72"/>
      <c r="AC535" s="47"/>
    </row>
    <row r="536" spans="2:29" ht="15" customHeight="1">
      <c r="B536" s="66" t="s">
        <v>807</v>
      </c>
      <c r="C536" s="66">
        <v>1</v>
      </c>
      <c r="D536" s="67" t="s">
        <v>622</v>
      </c>
      <c r="E536" s="66">
        <v>0</v>
      </c>
      <c r="F536" s="66">
        <v>4</v>
      </c>
      <c r="G536" s="66">
        <v>126.3</v>
      </c>
      <c r="H536" s="69" t="s">
        <v>552</v>
      </c>
      <c r="M536" s="66">
        <v>0</v>
      </c>
      <c r="O536" s="75"/>
      <c r="P536" s="76"/>
      <c r="Q536" s="76"/>
      <c r="R536" s="76"/>
      <c r="S536" s="71"/>
      <c r="T536" s="72"/>
      <c r="U536" s="72"/>
      <c r="V536" s="72"/>
      <c r="W536" s="72"/>
      <c r="AC536" s="47"/>
    </row>
    <row r="537" spans="2:29" ht="15" customHeight="1">
      <c r="B537" s="66" t="s">
        <v>807</v>
      </c>
      <c r="C537" s="66">
        <v>1</v>
      </c>
      <c r="D537" s="67" t="s">
        <v>609</v>
      </c>
      <c r="E537" s="66">
        <v>6</v>
      </c>
      <c r="F537" s="66">
        <v>15</v>
      </c>
      <c r="G537" s="66">
        <f aca="true" t="shared" si="33" ref="G537:G542">G$536+E537/100</f>
        <v>126.36</v>
      </c>
      <c r="H537" s="69" t="s">
        <v>552</v>
      </c>
      <c r="M537" s="66">
        <v>0.5</v>
      </c>
      <c r="O537" s="75"/>
      <c r="P537" s="76"/>
      <c r="Q537" s="76"/>
      <c r="R537" s="76"/>
      <c r="S537" s="71"/>
      <c r="T537" s="72"/>
      <c r="U537" s="72"/>
      <c r="V537" s="72"/>
      <c r="W537" s="72"/>
      <c r="AC537" s="47"/>
    </row>
    <row r="538" spans="2:29" ht="15" customHeight="1">
      <c r="B538" s="66" t="s">
        <v>807</v>
      </c>
      <c r="C538" s="66">
        <v>1</v>
      </c>
      <c r="D538" s="67" t="s">
        <v>742</v>
      </c>
      <c r="E538" s="66">
        <v>17</v>
      </c>
      <c r="F538" s="66">
        <v>70</v>
      </c>
      <c r="G538" s="66">
        <f t="shared" si="33"/>
        <v>126.47</v>
      </c>
      <c r="H538" s="69" t="s">
        <v>552</v>
      </c>
      <c r="M538" s="66">
        <v>0</v>
      </c>
      <c r="O538" s="75"/>
      <c r="P538" s="76"/>
      <c r="Q538" s="76"/>
      <c r="R538" s="76"/>
      <c r="S538" s="71"/>
      <c r="T538" s="72"/>
      <c r="U538" s="72"/>
      <c r="V538" s="72"/>
      <c r="W538" s="72"/>
      <c r="AC538" s="47"/>
    </row>
    <row r="539" spans="2:29" ht="15" customHeight="1">
      <c r="B539" s="66" t="s">
        <v>807</v>
      </c>
      <c r="C539" s="66">
        <v>1</v>
      </c>
      <c r="D539" s="67" t="s">
        <v>808</v>
      </c>
      <c r="E539" s="66">
        <v>70</v>
      </c>
      <c r="F539" s="66">
        <v>112</v>
      </c>
      <c r="G539" s="66">
        <f t="shared" si="33"/>
        <v>127</v>
      </c>
      <c r="H539" s="69" t="s">
        <v>552</v>
      </c>
      <c r="M539" s="66">
        <v>0.5</v>
      </c>
      <c r="O539" s="75"/>
      <c r="P539" s="76"/>
      <c r="Q539" s="76"/>
      <c r="R539" s="76"/>
      <c r="S539" s="71"/>
      <c r="T539" s="72"/>
      <c r="U539" s="72"/>
      <c r="V539" s="72"/>
      <c r="W539" s="72"/>
      <c r="AC539" s="47"/>
    </row>
    <row r="540" spans="2:29" ht="15" customHeight="1">
      <c r="B540" s="66" t="s">
        <v>807</v>
      </c>
      <c r="C540" s="66">
        <v>1</v>
      </c>
      <c r="D540" s="67" t="s">
        <v>621</v>
      </c>
      <c r="E540" s="66">
        <v>113</v>
      </c>
      <c r="F540" s="66">
        <v>122</v>
      </c>
      <c r="G540" s="66">
        <f t="shared" si="33"/>
        <v>127.42999999999999</v>
      </c>
      <c r="H540" s="69" t="s">
        <v>552</v>
      </c>
      <c r="M540" s="66">
        <v>0.5</v>
      </c>
      <c r="O540" s="75"/>
      <c r="P540" s="76"/>
      <c r="Q540" s="76"/>
      <c r="R540" s="76"/>
      <c r="S540" s="71"/>
      <c r="T540" s="72"/>
      <c r="U540" s="72"/>
      <c r="V540" s="72"/>
      <c r="W540" s="72"/>
      <c r="AC540" s="47"/>
    </row>
    <row r="541" spans="2:29" ht="15" customHeight="1">
      <c r="B541" s="66" t="s">
        <v>807</v>
      </c>
      <c r="C541" s="66">
        <v>1</v>
      </c>
      <c r="D541" s="67" t="s">
        <v>614</v>
      </c>
      <c r="E541" s="66">
        <v>93</v>
      </c>
      <c r="G541" s="66">
        <f t="shared" si="33"/>
        <v>127.23</v>
      </c>
      <c r="H541" s="69" t="s">
        <v>286</v>
      </c>
      <c r="N541" s="67" t="s">
        <v>454</v>
      </c>
      <c r="O541" s="75">
        <v>39</v>
      </c>
      <c r="P541" s="76">
        <v>90</v>
      </c>
      <c r="Q541" s="76">
        <v>12</v>
      </c>
      <c r="R541" s="76">
        <v>0</v>
      </c>
      <c r="S541" s="71">
        <v>255.2924736782676</v>
      </c>
      <c r="T541" s="72">
        <v>50.06339442654702</v>
      </c>
      <c r="U541" s="72">
        <v>345.2924736782676</v>
      </c>
      <c r="V541" s="72">
        <v>39.93660557345298</v>
      </c>
      <c r="W541" s="72">
        <v>75.29247367826761</v>
      </c>
      <c r="AC541" s="47" t="s">
        <v>41</v>
      </c>
    </row>
    <row r="542" spans="2:29" ht="15" customHeight="1">
      <c r="B542" s="66" t="s">
        <v>807</v>
      </c>
      <c r="C542" s="66">
        <v>1</v>
      </c>
      <c r="D542" s="67" t="s">
        <v>621</v>
      </c>
      <c r="E542" s="66">
        <v>115</v>
      </c>
      <c r="G542" s="66">
        <f t="shared" si="33"/>
        <v>127.45</v>
      </c>
      <c r="H542" s="69" t="s">
        <v>552</v>
      </c>
      <c r="J542" s="66">
        <v>1</v>
      </c>
      <c r="O542" s="75">
        <v>55</v>
      </c>
      <c r="P542" s="76">
        <v>270</v>
      </c>
      <c r="Q542" s="76">
        <v>0</v>
      </c>
      <c r="R542" s="76">
        <v>195</v>
      </c>
      <c r="S542" s="71">
        <v>105</v>
      </c>
      <c r="T542" s="72">
        <v>34.07239773400029</v>
      </c>
      <c r="U542" s="72">
        <v>195</v>
      </c>
      <c r="V542" s="72">
        <v>55.92760226599971</v>
      </c>
      <c r="W542" s="72">
        <v>285</v>
      </c>
      <c r="AC542" s="47" t="s">
        <v>287</v>
      </c>
    </row>
    <row r="543" spans="8:29" ht="15" customHeight="1">
      <c r="H543" s="69"/>
      <c r="O543" s="75"/>
      <c r="P543" s="76"/>
      <c r="Q543" s="76"/>
      <c r="R543" s="76"/>
      <c r="S543" s="71"/>
      <c r="T543" s="72"/>
      <c r="U543" s="72"/>
      <c r="V543" s="72"/>
      <c r="W543" s="72"/>
      <c r="AC543" s="47"/>
    </row>
    <row r="544" spans="2:29" ht="15" customHeight="1">
      <c r="B544" s="66" t="s">
        <v>807</v>
      </c>
      <c r="C544" s="66">
        <v>2</v>
      </c>
      <c r="D544" s="67" t="s">
        <v>641</v>
      </c>
      <c r="E544" s="66">
        <v>0</v>
      </c>
      <c r="F544" s="66">
        <v>80</v>
      </c>
      <c r="G544" s="66">
        <v>127.52</v>
      </c>
      <c r="H544" s="69" t="s">
        <v>552</v>
      </c>
      <c r="M544" s="66">
        <v>0.5</v>
      </c>
      <c r="O544" s="75"/>
      <c r="P544" s="76"/>
      <c r="Q544" s="76"/>
      <c r="R544" s="76"/>
      <c r="S544" s="71"/>
      <c r="T544" s="72"/>
      <c r="U544" s="72"/>
      <c r="V544" s="72"/>
      <c r="W544" s="72"/>
      <c r="AC544" s="47"/>
    </row>
    <row r="545" spans="2:29" ht="15" customHeight="1">
      <c r="B545" s="66" t="s">
        <v>807</v>
      </c>
      <c r="C545" s="66">
        <v>2</v>
      </c>
      <c r="D545" s="67" t="s">
        <v>628</v>
      </c>
      <c r="E545" s="66">
        <v>80</v>
      </c>
      <c r="F545" s="66">
        <v>110</v>
      </c>
      <c r="G545" s="66">
        <f>G$544+E545/100</f>
        <v>128.32</v>
      </c>
      <c r="H545" s="69" t="s">
        <v>552</v>
      </c>
      <c r="K545" s="66">
        <v>1</v>
      </c>
      <c r="M545" s="66">
        <v>0</v>
      </c>
      <c r="O545" s="75"/>
      <c r="P545" s="76"/>
      <c r="Q545" s="76"/>
      <c r="R545" s="76"/>
      <c r="S545" s="71"/>
      <c r="T545" s="72"/>
      <c r="U545" s="72"/>
      <c r="V545" s="72"/>
      <c r="W545" s="72"/>
      <c r="AC545" s="47"/>
    </row>
    <row r="546" spans="2:29" ht="15" customHeight="1">
      <c r="B546" s="66" t="s">
        <v>807</v>
      </c>
      <c r="C546" s="66">
        <v>2</v>
      </c>
      <c r="D546" s="67" t="s">
        <v>649</v>
      </c>
      <c r="E546" s="66">
        <v>110</v>
      </c>
      <c r="F546" s="66">
        <v>146</v>
      </c>
      <c r="G546" s="66">
        <f>G$544+E546/100</f>
        <v>128.62</v>
      </c>
      <c r="H546" s="69" t="s">
        <v>552</v>
      </c>
      <c r="J546" s="66">
        <v>2</v>
      </c>
      <c r="K546" s="66" t="s">
        <v>413</v>
      </c>
      <c r="M546" s="66">
        <v>0.5</v>
      </c>
      <c r="O546" s="75"/>
      <c r="P546" s="76"/>
      <c r="Q546" s="76"/>
      <c r="R546" s="76"/>
      <c r="S546" s="71"/>
      <c r="T546" s="72"/>
      <c r="U546" s="72"/>
      <c r="V546" s="72"/>
      <c r="W546" s="72"/>
      <c r="AC546" s="47"/>
    </row>
    <row r="547" spans="2:29" ht="15" customHeight="1">
      <c r="B547" s="66" t="s">
        <v>807</v>
      </c>
      <c r="C547" s="66">
        <v>2</v>
      </c>
      <c r="D547" s="67" t="s">
        <v>609</v>
      </c>
      <c r="E547" s="66">
        <v>73</v>
      </c>
      <c r="G547" s="66">
        <f>G$544+E547/100</f>
        <v>128.25</v>
      </c>
      <c r="H547" s="69" t="s">
        <v>552</v>
      </c>
      <c r="J547" s="66">
        <v>1</v>
      </c>
      <c r="O547" s="75">
        <v>53</v>
      </c>
      <c r="P547" s="76">
        <v>270</v>
      </c>
      <c r="Q547" s="76">
        <v>42</v>
      </c>
      <c r="R547" s="76">
        <v>180</v>
      </c>
      <c r="S547" s="71">
        <v>55.842985599840205</v>
      </c>
      <c r="T547" s="72">
        <v>31.946324650766122</v>
      </c>
      <c r="U547" s="72">
        <v>145.8429855998402</v>
      </c>
      <c r="V547" s="72">
        <v>58.05367534923388</v>
      </c>
      <c r="W547" s="72">
        <v>235.8429855998402</v>
      </c>
      <c r="AC547" s="47" t="s">
        <v>592</v>
      </c>
    </row>
    <row r="548" spans="2:29" ht="15" customHeight="1">
      <c r="B548" s="66" t="s">
        <v>807</v>
      </c>
      <c r="C548" s="66">
        <v>2</v>
      </c>
      <c r="D548" s="67" t="s">
        <v>610</v>
      </c>
      <c r="E548" s="66">
        <v>123</v>
      </c>
      <c r="G548" s="66">
        <f>G$544+E548/100</f>
        <v>128.75</v>
      </c>
      <c r="H548" s="69" t="s">
        <v>552</v>
      </c>
      <c r="J548" s="66">
        <v>2</v>
      </c>
      <c r="O548" s="75">
        <v>63</v>
      </c>
      <c r="P548" s="76">
        <v>90</v>
      </c>
      <c r="Q548" s="76">
        <v>0</v>
      </c>
      <c r="R548" s="76">
        <v>180</v>
      </c>
      <c r="S548" s="71">
        <v>270</v>
      </c>
      <c r="T548" s="72">
        <v>27</v>
      </c>
      <c r="U548" s="72">
        <v>360</v>
      </c>
      <c r="V548" s="72">
        <v>63</v>
      </c>
      <c r="W548" s="72">
        <v>90</v>
      </c>
      <c r="AC548" s="47" t="s">
        <v>592</v>
      </c>
    </row>
    <row r="549" spans="2:29" ht="15" customHeight="1">
      <c r="B549" s="66" t="s">
        <v>807</v>
      </c>
      <c r="C549" s="66">
        <v>2</v>
      </c>
      <c r="D549" s="67" t="s">
        <v>610</v>
      </c>
      <c r="E549" s="66">
        <v>120</v>
      </c>
      <c r="G549" s="66">
        <f>G$544+E549/100</f>
        <v>128.72</v>
      </c>
      <c r="H549" s="69" t="s">
        <v>552</v>
      </c>
      <c r="J549" s="66">
        <v>2</v>
      </c>
      <c r="O549" s="75">
        <v>72</v>
      </c>
      <c r="P549" s="76">
        <v>270</v>
      </c>
      <c r="Q549" s="76">
        <v>0</v>
      </c>
      <c r="R549" s="76">
        <v>180</v>
      </c>
      <c r="S549" s="71">
        <v>90</v>
      </c>
      <c r="T549" s="72">
        <v>18</v>
      </c>
      <c r="U549" s="72">
        <v>180</v>
      </c>
      <c r="V549" s="72">
        <v>72</v>
      </c>
      <c r="W549" s="72">
        <v>270</v>
      </c>
      <c r="AC549" s="47" t="s">
        <v>592</v>
      </c>
    </row>
    <row r="550" spans="8:29" ht="15" customHeight="1">
      <c r="H550" s="69"/>
      <c r="O550" s="75"/>
      <c r="P550" s="76"/>
      <c r="Q550" s="76"/>
      <c r="R550" s="76"/>
      <c r="S550" s="71"/>
      <c r="T550" s="72"/>
      <c r="U550" s="72"/>
      <c r="V550" s="72"/>
      <c r="W550" s="72"/>
      <c r="AC550" s="47"/>
    </row>
    <row r="551" spans="2:29" ht="15" customHeight="1">
      <c r="B551" s="66" t="s">
        <v>807</v>
      </c>
      <c r="C551" s="66">
        <v>3</v>
      </c>
      <c r="D551" s="67" t="s">
        <v>682</v>
      </c>
      <c r="E551" s="66">
        <v>0</v>
      </c>
      <c r="F551" s="66">
        <v>90</v>
      </c>
      <c r="G551" s="66">
        <v>128.98</v>
      </c>
      <c r="H551" s="69" t="s">
        <v>552</v>
      </c>
      <c r="M551" s="66">
        <v>0.5</v>
      </c>
      <c r="O551" s="75"/>
      <c r="P551" s="76"/>
      <c r="Q551" s="76"/>
      <c r="R551" s="76"/>
      <c r="S551" s="71"/>
      <c r="T551" s="72"/>
      <c r="U551" s="72"/>
      <c r="V551" s="72"/>
      <c r="W551" s="72"/>
      <c r="AC551" s="47"/>
    </row>
    <row r="552" spans="2:29" ht="15" customHeight="1">
      <c r="B552" s="66" t="s">
        <v>807</v>
      </c>
      <c r="C552" s="66">
        <v>3</v>
      </c>
      <c r="D552" s="67" t="s">
        <v>609</v>
      </c>
      <c r="E552" s="66">
        <v>27</v>
      </c>
      <c r="G552" s="66">
        <f>G$551+E552/100</f>
        <v>129.25</v>
      </c>
      <c r="H552" s="69" t="s">
        <v>584</v>
      </c>
      <c r="N552" s="67" t="s">
        <v>288</v>
      </c>
      <c r="O552" s="73">
        <v>70</v>
      </c>
      <c r="P552" s="14">
        <v>270</v>
      </c>
      <c r="Q552" s="14">
        <v>0</v>
      </c>
      <c r="R552" s="14">
        <v>195</v>
      </c>
      <c r="S552" s="71">
        <v>105</v>
      </c>
      <c r="T552" s="72">
        <v>19.370055208540137</v>
      </c>
      <c r="U552" s="72">
        <v>195</v>
      </c>
      <c r="V552" s="72">
        <v>70.62994479145986</v>
      </c>
      <c r="W552" s="72">
        <v>285</v>
      </c>
      <c r="AC552" s="47" t="s">
        <v>277</v>
      </c>
    </row>
    <row r="553" spans="2:29" ht="15" customHeight="1">
      <c r="B553" s="66" t="s">
        <v>807</v>
      </c>
      <c r="C553" s="66">
        <v>3</v>
      </c>
      <c r="D553" s="67" t="s">
        <v>605</v>
      </c>
      <c r="E553" s="66">
        <v>68</v>
      </c>
      <c r="G553" s="66">
        <f>G$551+E553/100</f>
        <v>129.66</v>
      </c>
      <c r="H553" s="69" t="s">
        <v>578</v>
      </c>
      <c r="N553" s="67" t="s">
        <v>490</v>
      </c>
      <c r="O553" s="73">
        <v>55</v>
      </c>
      <c r="P553" s="14">
        <v>270</v>
      </c>
      <c r="Q553" s="14">
        <v>11</v>
      </c>
      <c r="R553" s="14">
        <v>180</v>
      </c>
      <c r="S553" s="71">
        <v>82.24929510332254</v>
      </c>
      <c r="T553" s="72">
        <v>34.75332348537093</v>
      </c>
      <c r="U553" s="72">
        <v>172.24929510332254</v>
      </c>
      <c r="V553" s="72">
        <v>55.24667651462907</v>
      </c>
      <c r="W553" s="72">
        <v>262.24929510332254</v>
      </c>
      <c r="AC553" s="47" t="s">
        <v>289</v>
      </c>
    </row>
    <row r="554" spans="8:29" ht="15" customHeight="1">
      <c r="H554" s="69"/>
      <c r="O554" s="70"/>
      <c r="S554" s="71"/>
      <c r="T554" s="72"/>
      <c r="U554" s="72"/>
      <c r="V554" s="72"/>
      <c r="W554" s="72"/>
      <c r="AC554" s="47"/>
    </row>
    <row r="555" spans="2:29" ht="15" customHeight="1">
      <c r="B555" s="66" t="s">
        <v>598</v>
      </c>
      <c r="C555" s="66">
        <v>1</v>
      </c>
      <c r="D555" s="67" t="s">
        <v>599</v>
      </c>
      <c r="E555" s="66">
        <v>0</v>
      </c>
      <c r="F555" s="66">
        <v>60</v>
      </c>
      <c r="G555" s="66">
        <v>131</v>
      </c>
      <c r="H555" s="69" t="s">
        <v>552</v>
      </c>
      <c r="M555" s="66" t="s">
        <v>466</v>
      </c>
      <c r="O555" s="70"/>
      <c r="S555" s="71"/>
      <c r="T555" s="72"/>
      <c r="U555" s="72"/>
      <c r="V555" s="72"/>
      <c r="W555" s="72"/>
      <c r="AC555" s="47" t="s">
        <v>290</v>
      </c>
    </row>
    <row r="556" spans="2:29" ht="15" customHeight="1">
      <c r="B556" s="66" t="s">
        <v>598</v>
      </c>
      <c r="C556" s="66">
        <v>1</v>
      </c>
      <c r="D556" s="67" t="s">
        <v>600</v>
      </c>
      <c r="E556" s="66">
        <v>60</v>
      </c>
      <c r="F556" s="66">
        <v>67</v>
      </c>
      <c r="G556" s="66">
        <v>131.6</v>
      </c>
      <c r="H556" s="69" t="s">
        <v>552</v>
      </c>
      <c r="M556" s="66" t="s">
        <v>448</v>
      </c>
      <c r="O556" s="70"/>
      <c r="S556" s="71"/>
      <c r="T556" s="72"/>
      <c r="U556" s="72"/>
      <c r="V556" s="72"/>
      <c r="W556" s="72"/>
      <c r="AC556" s="47"/>
    </row>
    <row r="557" spans="2:29" ht="15" customHeight="1">
      <c r="B557" s="66" t="s">
        <v>598</v>
      </c>
      <c r="C557" s="66">
        <v>1</v>
      </c>
      <c r="D557" s="67" t="s">
        <v>601</v>
      </c>
      <c r="E557" s="66">
        <v>67</v>
      </c>
      <c r="F557" s="66">
        <v>138</v>
      </c>
      <c r="G557" s="66">
        <v>131.67</v>
      </c>
      <c r="H557" s="69" t="s">
        <v>552</v>
      </c>
      <c r="M557" s="66" t="s">
        <v>803</v>
      </c>
      <c r="O557" s="70"/>
      <c r="S557" s="71"/>
      <c r="T557" s="72"/>
      <c r="U557" s="72"/>
      <c r="V557" s="72"/>
      <c r="W557" s="72"/>
      <c r="AC557" s="47"/>
    </row>
    <row r="558" spans="2:29" ht="15" customHeight="1">
      <c r="B558" s="66" t="s">
        <v>598</v>
      </c>
      <c r="C558" s="66">
        <v>1</v>
      </c>
      <c r="D558" s="67" t="s">
        <v>602</v>
      </c>
      <c r="E558" s="66">
        <v>138</v>
      </c>
      <c r="F558" s="66">
        <v>142</v>
      </c>
      <c r="G558" s="66">
        <v>132.38</v>
      </c>
      <c r="H558" s="69" t="s">
        <v>552</v>
      </c>
      <c r="M558" s="66" t="s">
        <v>448</v>
      </c>
      <c r="O558" s="70"/>
      <c r="S558" s="71"/>
      <c r="T558" s="72"/>
      <c r="U558" s="72"/>
      <c r="V558" s="72"/>
      <c r="W558" s="72"/>
      <c r="AC558" s="47"/>
    </row>
    <row r="559" spans="2:29" ht="15" customHeight="1">
      <c r="B559" s="66" t="s">
        <v>598</v>
      </c>
      <c r="C559" s="66">
        <v>1</v>
      </c>
      <c r="D559" s="67" t="s">
        <v>603</v>
      </c>
      <c r="E559" s="66">
        <v>142</v>
      </c>
      <c r="F559" s="66">
        <v>150</v>
      </c>
      <c r="G559" s="66">
        <v>132.42</v>
      </c>
      <c r="H559" s="69" t="s">
        <v>578</v>
      </c>
      <c r="M559" s="66" t="s">
        <v>622</v>
      </c>
      <c r="O559" s="70"/>
      <c r="S559" s="71"/>
      <c r="T559" s="72"/>
      <c r="U559" s="72"/>
      <c r="V559" s="72"/>
      <c r="W559" s="72"/>
      <c r="AC559" s="47" t="s">
        <v>291</v>
      </c>
    </row>
    <row r="560" spans="2:29" ht="15" customHeight="1">
      <c r="B560" s="66" t="s">
        <v>598</v>
      </c>
      <c r="C560" s="66">
        <v>1</v>
      </c>
      <c r="D560" s="67" t="s">
        <v>600</v>
      </c>
      <c r="E560" s="66">
        <v>64</v>
      </c>
      <c r="G560" s="66">
        <v>131.64</v>
      </c>
      <c r="H560" s="69" t="s">
        <v>578</v>
      </c>
      <c r="N560" s="67" t="s">
        <v>622</v>
      </c>
      <c r="O560" s="70">
        <v>49</v>
      </c>
      <c r="P560" s="66">
        <v>90</v>
      </c>
      <c r="Q560" s="66">
        <v>0</v>
      </c>
      <c r="R560" s="66">
        <v>220</v>
      </c>
      <c r="S560" s="71">
        <v>310</v>
      </c>
      <c r="T560" s="72">
        <v>33.66013317251122</v>
      </c>
      <c r="U560" s="72">
        <v>40</v>
      </c>
      <c r="V560" s="72">
        <v>56.33986682748878</v>
      </c>
      <c r="W560" s="72">
        <v>130</v>
      </c>
      <c r="AC560" s="47" t="s">
        <v>292</v>
      </c>
    </row>
    <row r="561" spans="2:29" ht="15" customHeight="1">
      <c r="B561" s="66" t="s">
        <v>598</v>
      </c>
      <c r="C561" s="66">
        <v>1</v>
      </c>
      <c r="D561" s="67" t="s">
        <v>603</v>
      </c>
      <c r="E561" s="66">
        <v>145</v>
      </c>
      <c r="G561" s="66">
        <v>132.45</v>
      </c>
      <c r="H561" s="69" t="s">
        <v>578</v>
      </c>
      <c r="N561" s="67" t="s">
        <v>611</v>
      </c>
      <c r="O561" s="70">
        <v>40</v>
      </c>
      <c r="P561" s="66">
        <v>90</v>
      </c>
      <c r="Q561" s="66">
        <v>43</v>
      </c>
      <c r="R561" s="66">
        <v>0</v>
      </c>
      <c r="S561" s="71">
        <v>221.98164669191954</v>
      </c>
      <c r="T561" s="72">
        <v>38.56027840762847</v>
      </c>
      <c r="U561" s="72">
        <v>311.98164669191954</v>
      </c>
      <c r="V561" s="72">
        <v>51.43972159237153</v>
      </c>
      <c r="W561" s="72">
        <v>41.981646691919536</v>
      </c>
      <c r="AC561" s="47" t="s">
        <v>293</v>
      </c>
    </row>
    <row r="562" spans="2:29" ht="15" customHeight="1">
      <c r="B562" s="66" t="s">
        <v>598</v>
      </c>
      <c r="C562" s="66">
        <v>1</v>
      </c>
      <c r="D562" s="67" t="s">
        <v>603</v>
      </c>
      <c r="E562" s="66">
        <v>145</v>
      </c>
      <c r="G562" s="66">
        <v>132.45</v>
      </c>
      <c r="H562" s="69" t="s">
        <v>578</v>
      </c>
      <c r="N562" s="67" t="s">
        <v>294</v>
      </c>
      <c r="O562" s="70">
        <v>43</v>
      </c>
      <c r="P562" s="66">
        <v>270</v>
      </c>
      <c r="Q562" s="66">
        <v>6</v>
      </c>
      <c r="R562" s="66">
        <v>0</v>
      </c>
      <c r="S562" s="71">
        <v>96.43069609159335</v>
      </c>
      <c r="T562" s="72">
        <v>46.819581611408445</v>
      </c>
      <c r="U562" s="72">
        <v>186.43069609159335</v>
      </c>
      <c r="V562" s="72">
        <v>43.180418388591555</v>
      </c>
      <c r="W562" s="72">
        <v>276.43069609159335</v>
      </c>
      <c r="AC562" s="47" t="s">
        <v>295</v>
      </c>
    </row>
    <row r="563" spans="8:29" ht="15" customHeight="1">
      <c r="H563" s="69"/>
      <c r="O563" s="70"/>
      <c r="S563" s="71"/>
      <c r="T563" s="72"/>
      <c r="U563" s="72"/>
      <c r="V563" s="72"/>
      <c r="W563" s="72"/>
      <c r="AC563" s="47"/>
    </row>
    <row r="564" spans="2:29" ht="15" customHeight="1">
      <c r="B564" s="66" t="s">
        <v>598</v>
      </c>
      <c r="C564" s="66">
        <v>2</v>
      </c>
      <c r="D564" s="67" t="s">
        <v>604</v>
      </c>
      <c r="E564" s="66">
        <v>0</v>
      </c>
      <c r="F564" s="66">
        <v>37</v>
      </c>
      <c r="G564" s="66">
        <v>132.5</v>
      </c>
      <c r="H564" s="69" t="s">
        <v>578</v>
      </c>
      <c r="L564" s="66">
        <v>2</v>
      </c>
      <c r="M564" s="66">
        <v>1</v>
      </c>
      <c r="O564" s="70"/>
      <c r="S564" s="71"/>
      <c r="T564" s="72"/>
      <c r="U564" s="72"/>
      <c r="V564" s="72"/>
      <c r="W564" s="72"/>
      <c r="AC564" s="47"/>
    </row>
    <row r="565" spans="2:29" ht="15" customHeight="1">
      <c r="B565" s="66" t="s">
        <v>598</v>
      </c>
      <c r="C565" s="66">
        <v>2</v>
      </c>
      <c r="D565" s="67" t="s">
        <v>605</v>
      </c>
      <c r="E565" s="66">
        <v>37</v>
      </c>
      <c r="F565" s="66">
        <v>50</v>
      </c>
      <c r="G565" s="66">
        <v>132.87</v>
      </c>
      <c r="H565" s="69" t="s">
        <v>578</v>
      </c>
      <c r="L565" s="66">
        <v>0.5</v>
      </c>
      <c r="M565" s="66">
        <v>1</v>
      </c>
      <c r="O565" s="70"/>
      <c r="S565" s="71"/>
      <c r="T565" s="72"/>
      <c r="U565" s="72"/>
      <c r="V565" s="72"/>
      <c r="W565" s="72"/>
      <c r="AC565" s="47"/>
    </row>
    <row r="566" spans="2:29" ht="15" customHeight="1">
      <c r="B566" s="66" t="s">
        <v>598</v>
      </c>
      <c r="C566" s="66">
        <v>2</v>
      </c>
      <c r="D566" s="67" t="s">
        <v>606</v>
      </c>
      <c r="E566" s="66">
        <v>50</v>
      </c>
      <c r="F566" s="66">
        <v>99</v>
      </c>
      <c r="G566" s="66">
        <v>133</v>
      </c>
      <c r="H566" s="69" t="s">
        <v>578</v>
      </c>
      <c r="L566" s="66">
        <v>1</v>
      </c>
      <c r="M566" s="66">
        <v>0.5</v>
      </c>
      <c r="O566" s="70"/>
      <c r="S566" s="71"/>
      <c r="T566" s="72"/>
      <c r="U566" s="72"/>
      <c r="V566" s="72"/>
      <c r="W566" s="72"/>
      <c r="AC566" s="47"/>
    </row>
    <row r="567" spans="2:29" ht="15" customHeight="1">
      <c r="B567" s="66" t="s">
        <v>598</v>
      </c>
      <c r="C567" s="66">
        <v>2</v>
      </c>
      <c r="D567" s="67" t="s">
        <v>607</v>
      </c>
      <c r="E567" s="66">
        <v>99</v>
      </c>
      <c r="F567" s="66">
        <v>114</v>
      </c>
      <c r="G567" s="66">
        <v>133.49</v>
      </c>
      <c r="H567" s="69" t="s">
        <v>578</v>
      </c>
      <c r="L567" s="66">
        <v>2</v>
      </c>
      <c r="M567" s="66">
        <v>0.5</v>
      </c>
      <c r="O567" s="70"/>
      <c r="S567" s="71"/>
      <c r="T567" s="72"/>
      <c r="U567" s="72"/>
      <c r="V567" s="72"/>
      <c r="W567" s="72"/>
      <c r="AC567" s="47"/>
    </row>
    <row r="568" spans="2:29" ht="15" customHeight="1">
      <c r="B568" s="66" t="s">
        <v>598</v>
      </c>
      <c r="C568" s="66">
        <v>2</v>
      </c>
      <c r="D568" s="67" t="s">
        <v>608</v>
      </c>
      <c r="E568" s="66">
        <v>114</v>
      </c>
      <c r="F568" s="66">
        <v>125</v>
      </c>
      <c r="G568" s="66">
        <v>133.64</v>
      </c>
      <c r="H568" s="69" t="s">
        <v>552</v>
      </c>
      <c r="M568" s="66">
        <v>0</v>
      </c>
      <c r="O568" s="70"/>
      <c r="S568" s="71"/>
      <c r="T568" s="72"/>
      <c r="U568" s="72"/>
      <c r="V568" s="72"/>
      <c r="W568" s="72"/>
      <c r="AC568" s="47" t="s">
        <v>296</v>
      </c>
    </row>
    <row r="569" spans="2:29" ht="15" customHeight="1">
      <c r="B569" s="66" t="s">
        <v>598</v>
      </c>
      <c r="C569" s="66">
        <v>2</v>
      </c>
      <c r="D569" s="67" t="s">
        <v>609</v>
      </c>
      <c r="E569" s="66">
        <v>12</v>
      </c>
      <c r="G569" s="66">
        <v>132.62</v>
      </c>
      <c r="H569" s="69" t="s">
        <v>552</v>
      </c>
      <c r="O569" s="70">
        <v>45</v>
      </c>
      <c r="P569" s="66">
        <v>270</v>
      </c>
      <c r="Q569" s="66">
        <v>6</v>
      </c>
      <c r="R569" s="66">
        <v>180</v>
      </c>
      <c r="S569" s="71">
        <v>84</v>
      </c>
      <c r="T569" s="72">
        <v>44.842633221218975</v>
      </c>
      <c r="U569" s="72">
        <v>174</v>
      </c>
      <c r="V569" s="72">
        <v>45.157366778781025</v>
      </c>
      <c r="W569" s="72">
        <v>264</v>
      </c>
      <c r="AC569" s="47" t="s">
        <v>297</v>
      </c>
    </row>
    <row r="570" spans="2:29" ht="15" customHeight="1">
      <c r="B570" s="66" t="s">
        <v>598</v>
      </c>
      <c r="C570" s="66">
        <v>2</v>
      </c>
      <c r="D570" s="67" t="s">
        <v>609</v>
      </c>
      <c r="E570" s="66">
        <v>16</v>
      </c>
      <c r="G570" s="66">
        <v>132.66</v>
      </c>
      <c r="H570" s="69" t="s">
        <v>552</v>
      </c>
      <c r="O570" s="70">
        <v>39</v>
      </c>
      <c r="P570" s="66">
        <v>90</v>
      </c>
      <c r="Q570" s="66">
        <v>9</v>
      </c>
      <c r="R570" s="66">
        <v>0</v>
      </c>
      <c r="S570" s="71">
        <v>258.9333114816159</v>
      </c>
      <c r="T570" s="72">
        <v>50.47301359999929</v>
      </c>
      <c r="U570" s="72">
        <v>348.9333114816159</v>
      </c>
      <c r="V570" s="72">
        <v>39.52698640000071</v>
      </c>
      <c r="W570" s="72">
        <v>78.93331148161587</v>
      </c>
      <c r="AC570" s="47" t="s">
        <v>298</v>
      </c>
    </row>
    <row r="571" spans="2:29" ht="15" customHeight="1">
      <c r="B571" s="66" t="s">
        <v>598</v>
      </c>
      <c r="C571" s="66">
        <v>2</v>
      </c>
      <c r="D571" s="67" t="s">
        <v>610</v>
      </c>
      <c r="E571" s="66">
        <v>24</v>
      </c>
      <c r="G571" s="66">
        <v>132.74</v>
      </c>
      <c r="H571" s="69" t="s">
        <v>552</v>
      </c>
      <c r="O571" s="70">
        <v>58</v>
      </c>
      <c r="P571" s="66">
        <v>270</v>
      </c>
      <c r="Q571" s="66">
        <v>0</v>
      </c>
      <c r="R571" s="66">
        <v>175</v>
      </c>
      <c r="S571" s="71">
        <v>85</v>
      </c>
      <c r="T571" s="72">
        <v>31.901914265979826</v>
      </c>
      <c r="U571" s="72">
        <v>175</v>
      </c>
      <c r="V571" s="72">
        <v>58.098085734020174</v>
      </c>
      <c r="W571" s="72">
        <v>265</v>
      </c>
      <c r="AC571" s="47" t="s">
        <v>299</v>
      </c>
    </row>
    <row r="572" spans="2:29" ht="15" customHeight="1">
      <c r="B572" s="66" t="s">
        <v>598</v>
      </c>
      <c r="C572" s="66">
        <v>2</v>
      </c>
      <c r="D572" s="67" t="s">
        <v>611</v>
      </c>
      <c r="E572" s="66">
        <v>32</v>
      </c>
      <c r="G572" s="66">
        <v>132.82</v>
      </c>
      <c r="H572" s="69" t="s">
        <v>552</v>
      </c>
      <c r="O572" s="70">
        <v>38</v>
      </c>
      <c r="P572" s="66">
        <v>270</v>
      </c>
      <c r="Q572" s="66">
        <v>0</v>
      </c>
      <c r="R572" s="66">
        <v>175</v>
      </c>
      <c r="S572" s="71">
        <v>85</v>
      </c>
      <c r="T572" s="72">
        <v>51.89397389526608</v>
      </c>
      <c r="U572" s="72">
        <v>175</v>
      </c>
      <c r="V572" s="72">
        <v>38.10602610473392</v>
      </c>
      <c r="W572" s="72">
        <v>265</v>
      </c>
      <c r="AC572" s="47" t="s">
        <v>371</v>
      </c>
    </row>
    <row r="573" spans="2:29" ht="15" customHeight="1">
      <c r="B573" s="66" t="s">
        <v>598</v>
      </c>
      <c r="C573" s="66">
        <v>2</v>
      </c>
      <c r="D573" s="67" t="s">
        <v>612</v>
      </c>
      <c r="E573" s="66">
        <v>55</v>
      </c>
      <c r="G573" s="66">
        <v>133.05</v>
      </c>
      <c r="H573" s="69" t="s">
        <v>552</v>
      </c>
      <c r="O573" s="70">
        <v>28</v>
      </c>
      <c r="P573" s="66">
        <v>90</v>
      </c>
      <c r="Q573" s="66" t="s">
        <v>552</v>
      </c>
      <c r="R573" s="66" t="s">
        <v>552</v>
      </c>
      <c r="S573" s="71"/>
      <c r="T573" s="72"/>
      <c r="U573" s="72"/>
      <c r="V573" s="72"/>
      <c r="W573" s="72"/>
      <c r="AC573" s="47" t="s">
        <v>371</v>
      </c>
    </row>
    <row r="574" spans="2:29" ht="15" customHeight="1">
      <c r="B574" s="66" t="s">
        <v>598</v>
      </c>
      <c r="C574" s="66">
        <v>2</v>
      </c>
      <c r="D574" s="67" t="s">
        <v>613</v>
      </c>
      <c r="E574" s="66">
        <v>64</v>
      </c>
      <c r="G574" s="66">
        <v>133.14</v>
      </c>
      <c r="H574" s="69" t="s">
        <v>552</v>
      </c>
      <c r="O574" s="70">
        <v>11</v>
      </c>
      <c r="P574" s="66">
        <v>90</v>
      </c>
      <c r="Q574" s="66">
        <v>11</v>
      </c>
      <c r="R574" s="66">
        <v>180</v>
      </c>
      <c r="S574" s="71">
        <v>315</v>
      </c>
      <c r="T574" s="72">
        <v>74.62932762827677</v>
      </c>
      <c r="U574" s="72">
        <v>45</v>
      </c>
      <c r="V574" s="72">
        <v>15.37067237172323</v>
      </c>
      <c r="W574" s="72">
        <v>135</v>
      </c>
      <c r="AC574" s="47" t="s">
        <v>371</v>
      </c>
    </row>
    <row r="575" spans="2:29" ht="15" customHeight="1">
      <c r="B575" s="66" t="s">
        <v>598</v>
      </c>
      <c r="C575" s="66">
        <v>2</v>
      </c>
      <c r="D575" s="67" t="s">
        <v>614</v>
      </c>
      <c r="E575" s="66">
        <v>100</v>
      </c>
      <c r="G575" s="66">
        <v>133.5</v>
      </c>
      <c r="H575" s="69" t="s">
        <v>552</v>
      </c>
      <c r="O575" s="70">
        <v>32</v>
      </c>
      <c r="P575" s="66">
        <v>270</v>
      </c>
      <c r="Q575" s="66">
        <v>20</v>
      </c>
      <c r="R575" s="66">
        <v>180</v>
      </c>
      <c r="S575" s="71">
        <v>59.780306665067314</v>
      </c>
      <c r="T575" s="72">
        <v>54.12768422163582</v>
      </c>
      <c r="U575" s="72">
        <v>149.78030666506731</v>
      </c>
      <c r="V575" s="72">
        <v>35.87231577836418</v>
      </c>
      <c r="W575" s="72">
        <v>239.78030666506731</v>
      </c>
      <c r="AC575" s="47" t="s">
        <v>371</v>
      </c>
    </row>
    <row r="576" spans="2:29" ht="15" customHeight="1">
      <c r="B576" s="66" t="s">
        <v>598</v>
      </c>
      <c r="C576" s="66">
        <v>2</v>
      </c>
      <c r="D576" s="67" t="s">
        <v>615</v>
      </c>
      <c r="E576" s="66">
        <v>105</v>
      </c>
      <c r="G576" s="66">
        <v>133.55</v>
      </c>
      <c r="H576" s="69" t="s">
        <v>552</v>
      </c>
      <c r="O576" s="70">
        <v>17</v>
      </c>
      <c r="P576" s="66">
        <v>90</v>
      </c>
      <c r="Q576" s="66">
        <v>3</v>
      </c>
      <c r="R576" s="66">
        <v>180</v>
      </c>
      <c r="S576" s="71">
        <v>279.726996940008</v>
      </c>
      <c r="T576" s="72">
        <v>72.76663352867665</v>
      </c>
      <c r="U576" s="72">
        <v>9.726996940007993</v>
      </c>
      <c r="V576" s="72">
        <v>17.23336647132335</v>
      </c>
      <c r="W576" s="72">
        <v>99.72699694000801</v>
      </c>
      <c r="AC576" s="47" t="s">
        <v>371</v>
      </c>
    </row>
    <row r="577" spans="8:29" ht="15" customHeight="1">
      <c r="H577" s="69"/>
      <c r="O577" s="70"/>
      <c r="S577" s="71"/>
      <c r="T577" s="72"/>
      <c r="U577" s="72"/>
      <c r="V577" s="72"/>
      <c r="W577" s="72"/>
      <c r="AC577" s="47"/>
    </row>
    <row r="578" spans="2:29" ht="15" customHeight="1">
      <c r="B578" s="66" t="s">
        <v>616</v>
      </c>
      <c r="C578" s="66">
        <v>1</v>
      </c>
      <c r="D578" s="67" t="s">
        <v>604</v>
      </c>
      <c r="E578" s="66">
        <v>0</v>
      </c>
      <c r="F578" s="66">
        <v>19</v>
      </c>
      <c r="G578" s="66">
        <v>137.9</v>
      </c>
      <c r="H578" s="69" t="s">
        <v>552</v>
      </c>
      <c r="M578" s="66">
        <v>0</v>
      </c>
      <c r="O578" s="70"/>
      <c r="S578" s="71"/>
      <c r="T578" s="72"/>
      <c r="U578" s="72"/>
      <c r="V578" s="72"/>
      <c r="W578" s="72"/>
      <c r="AC578" s="47" t="s">
        <v>816</v>
      </c>
    </row>
    <row r="579" spans="2:29" ht="15" customHeight="1">
      <c r="B579" s="66" t="s">
        <v>616</v>
      </c>
      <c r="C579" s="66">
        <v>1</v>
      </c>
      <c r="D579" s="67" t="s">
        <v>617</v>
      </c>
      <c r="E579" s="66">
        <v>19</v>
      </c>
      <c r="F579" s="66">
        <v>33</v>
      </c>
      <c r="G579" s="66">
        <v>138.09</v>
      </c>
      <c r="H579" s="69" t="s">
        <v>552</v>
      </c>
      <c r="M579" s="66">
        <v>0.5</v>
      </c>
      <c r="O579" s="70"/>
      <c r="S579" s="71"/>
      <c r="T579" s="72"/>
      <c r="U579" s="72"/>
      <c r="V579" s="72"/>
      <c r="W579" s="72"/>
      <c r="AC579" s="47"/>
    </row>
    <row r="580" spans="2:29" ht="15" customHeight="1">
      <c r="B580" s="66" t="s">
        <v>616</v>
      </c>
      <c r="C580" s="66">
        <v>1</v>
      </c>
      <c r="D580" s="67" t="s">
        <v>618</v>
      </c>
      <c r="E580" s="66">
        <v>33</v>
      </c>
      <c r="F580" s="66">
        <v>75</v>
      </c>
      <c r="G580" s="66">
        <v>138.23</v>
      </c>
      <c r="H580" s="69" t="s">
        <v>557</v>
      </c>
      <c r="J580" s="66">
        <v>1</v>
      </c>
      <c r="K580" s="66" t="s">
        <v>300</v>
      </c>
      <c r="M580" s="66">
        <v>1.5</v>
      </c>
      <c r="O580" s="70"/>
      <c r="S580" s="71"/>
      <c r="T580" s="72"/>
      <c r="U580" s="72"/>
      <c r="V580" s="72"/>
      <c r="W580" s="72"/>
      <c r="AC580" s="47"/>
    </row>
    <row r="581" spans="2:29" ht="15" customHeight="1">
      <c r="B581" s="66" t="s">
        <v>616</v>
      </c>
      <c r="C581" s="66">
        <v>1</v>
      </c>
      <c r="D581" s="67" t="s">
        <v>619</v>
      </c>
      <c r="E581" s="66">
        <v>75</v>
      </c>
      <c r="F581" s="66">
        <v>96</v>
      </c>
      <c r="G581" s="66">
        <v>138.65</v>
      </c>
      <c r="H581" s="69" t="s">
        <v>557</v>
      </c>
      <c r="J581" s="66">
        <v>1</v>
      </c>
      <c r="K581" s="66" t="s">
        <v>300</v>
      </c>
      <c r="M581" s="66">
        <v>3</v>
      </c>
      <c r="O581" s="70"/>
      <c r="S581" s="71"/>
      <c r="T581" s="72"/>
      <c r="U581" s="72"/>
      <c r="V581" s="72"/>
      <c r="W581" s="72"/>
      <c r="AC581" s="47" t="s">
        <v>301</v>
      </c>
    </row>
    <row r="582" spans="2:29" ht="15" customHeight="1">
      <c r="B582" s="66" t="s">
        <v>616</v>
      </c>
      <c r="C582" s="66">
        <v>1</v>
      </c>
      <c r="D582" s="67" t="s">
        <v>620</v>
      </c>
      <c r="E582" s="66">
        <v>96</v>
      </c>
      <c r="F582" s="66">
        <v>121</v>
      </c>
      <c r="G582" s="66">
        <v>138.86</v>
      </c>
      <c r="H582" s="69" t="s">
        <v>552</v>
      </c>
      <c r="M582" s="66">
        <v>0</v>
      </c>
      <c r="O582" s="70"/>
      <c r="S582" s="71"/>
      <c r="T582" s="72"/>
      <c r="U582" s="72"/>
      <c r="V582" s="72"/>
      <c r="W582" s="72"/>
      <c r="AC582" s="47"/>
    </row>
    <row r="583" spans="2:29" ht="15" customHeight="1">
      <c r="B583" s="66" t="s">
        <v>616</v>
      </c>
      <c r="C583" s="66">
        <v>1</v>
      </c>
      <c r="D583" s="67" t="s">
        <v>621</v>
      </c>
      <c r="E583" s="66">
        <v>121</v>
      </c>
      <c r="F583" s="66">
        <v>132</v>
      </c>
      <c r="G583" s="66">
        <v>139.11</v>
      </c>
      <c r="H583" s="69" t="s">
        <v>552</v>
      </c>
      <c r="M583" s="66">
        <v>0.5</v>
      </c>
      <c r="O583" s="70"/>
      <c r="S583" s="71"/>
      <c r="T583" s="72"/>
      <c r="U583" s="72"/>
      <c r="V583" s="72"/>
      <c r="W583" s="72"/>
      <c r="AC583" s="47"/>
    </row>
    <row r="584" spans="2:29" ht="15" customHeight="1">
      <c r="B584" s="66" t="s">
        <v>616</v>
      </c>
      <c r="C584" s="66">
        <v>1</v>
      </c>
      <c r="D584" s="67" t="s">
        <v>615</v>
      </c>
      <c r="E584" s="66">
        <v>66</v>
      </c>
      <c r="G584" s="66">
        <v>138.56</v>
      </c>
      <c r="H584" s="69" t="s">
        <v>552</v>
      </c>
      <c r="I584" s="66" t="s">
        <v>413</v>
      </c>
      <c r="J584" s="66">
        <v>1</v>
      </c>
      <c r="O584" s="70">
        <v>7</v>
      </c>
      <c r="P584" s="66">
        <v>270</v>
      </c>
      <c r="Q584" s="66">
        <v>0</v>
      </c>
      <c r="R584" s="66">
        <v>180</v>
      </c>
      <c r="S584" s="71">
        <v>90</v>
      </c>
      <c r="T584" s="72">
        <v>83</v>
      </c>
      <c r="U584" s="72">
        <v>180</v>
      </c>
      <c r="V584" s="72">
        <v>7</v>
      </c>
      <c r="W584" s="72">
        <v>270</v>
      </c>
      <c r="AC584" s="47" t="s">
        <v>302</v>
      </c>
    </row>
    <row r="585" spans="8:29" ht="15" customHeight="1">
      <c r="H585" s="69"/>
      <c r="O585" s="70"/>
      <c r="S585" s="71"/>
      <c r="T585" s="72"/>
      <c r="U585" s="72"/>
      <c r="V585" s="72"/>
      <c r="W585" s="72"/>
      <c r="AC585" s="47"/>
    </row>
    <row r="586" spans="2:29" ht="15" customHeight="1">
      <c r="B586" s="66" t="s">
        <v>616</v>
      </c>
      <c r="C586" s="66">
        <v>2</v>
      </c>
      <c r="D586" s="67" t="s">
        <v>622</v>
      </c>
      <c r="E586" s="66">
        <v>0</v>
      </c>
      <c r="F586" s="66">
        <v>7</v>
      </c>
      <c r="G586" s="66">
        <v>139.23</v>
      </c>
      <c r="H586" s="69" t="s">
        <v>552</v>
      </c>
      <c r="M586" s="66">
        <v>0.5</v>
      </c>
      <c r="O586" s="70"/>
      <c r="S586" s="71"/>
      <c r="T586" s="72"/>
      <c r="U586" s="72"/>
      <c r="V586" s="72"/>
      <c r="W586" s="72"/>
      <c r="AC586" s="47"/>
    </row>
    <row r="587" spans="2:29" ht="15" customHeight="1">
      <c r="B587" s="66" t="s">
        <v>616</v>
      </c>
      <c r="C587" s="66">
        <v>2</v>
      </c>
      <c r="D587" s="67" t="s">
        <v>622</v>
      </c>
      <c r="E587" s="66">
        <v>7</v>
      </c>
      <c r="F587" s="66">
        <v>12</v>
      </c>
      <c r="G587" s="66">
        <v>139.3</v>
      </c>
      <c r="H587" s="69" t="s">
        <v>557</v>
      </c>
      <c r="M587" s="66">
        <v>2</v>
      </c>
      <c r="O587" s="70"/>
      <c r="S587" s="71"/>
      <c r="T587" s="72"/>
      <c r="U587" s="72"/>
      <c r="V587" s="72"/>
      <c r="W587" s="72"/>
      <c r="AC587" s="47"/>
    </row>
    <row r="588" spans="2:29" ht="15" customHeight="1">
      <c r="B588" s="66" t="s">
        <v>616</v>
      </c>
      <c r="C588" s="66">
        <v>2</v>
      </c>
      <c r="D588" s="67" t="s">
        <v>623</v>
      </c>
      <c r="E588" s="66">
        <v>12</v>
      </c>
      <c r="F588" s="66">
        <v>53</v>
      </c>
      <c r="G588" s="66">
        <v>139.35</v>
      </c>
      <c r="H588" s="69" t="s">
        <v>557</v>
      </c>
      <c r="M588" s="66">
        <v>1</v>
      </c>
      <c r="O588" s="70"/>
      <c r="S588" s="71"/>
      <c r="T588" s="72"/>
      <c r="U588" s="72"/>
      <c r="V588" s="72"/>
      <c r="W588" s="72"/>
      <c r="AC588" s="47"/>
    </row>
    <row r="589" spans="2:29" ht="15" customHeight="1">
      <c r="B589" s="66" t="s">
        <v>616</v>
      </c>
      <c r="C589" s="66">
        <v>2</v>
      </c>
      <c r="D589" s="67" t="s">
        <v>624</v>
      </c>
      <c r="E589" s="66">
        <v>53</v>
      </c>
      <c r="F589" s="66">
        <v>67</v>
      </c>
      <c r="G589" s="66">
        <v>139.76</v>
      </c>
      <c r="H589" s="69" t="s">
        <v>557</v>
      </c>
      <c r="M589" s="66">
        <v>3</v>
      </c>
      <c r="O589" s="70"/>
      <c r="S589" s="71"/>
      <c r="T589" s="72"/>
      <c r="U589" s="72"/>
      <c r="V589" s="72"/>
      <c r="W589" s="72"/>
      <c r="AC589" s="47"/>
    </row>
    <row r="590" spans="2:29" ht="15" customHeight="1">
      <c r="B590" s="66" t="s">
        <v>616</v>
      </c>
      <c r="C590" s="66">
        <v>2</v>
      </c>
      <c r="D590" s="67" t="s">
        <v>625</v>
      </c>
      <c r="E590" s="66">
        <v>67</v>
      </c>
      <c r="F590" s="66">
        <v>94</v>
      </c>
      <c r="G590" s="66">
        <v>139.9</v>
      </c>
      <c r="H590" s="69" t="s">
        <v>557</v>
      </c>
      <c r="M590" s="66">
        <v>2</v>
      </c>
      <c r="O590" s="70"/>
      <c r="S590" s="71"/>
      <c r="T590" s="72"/>
      <c r="U590" s="72"/>
      <c r="V590" s="72"/>
      <c r="W590" s="72"/>
      <c r="AC590" s="47"/>
    </row>
    <row r="591" spans="2:29" ht="15" customHeight="1">
      <c r="B591" s="66" t="s">
        <v>616</v>
      </c>
      <c r="C591" s="66">
        <v>2</v>
      </c>
      <c r="D591" s="67" t="s">
        <v>615</v>
      </c>
      <c r="E591" s="66">
        <v>94</v>
      </c>
      <c r="F591" s="66">
        <v>95</v>
      </c>
      <c r="G591" s="66">
        <v>140.17</v>
      </c>
      <c r="H591" s="69" t="s">
        <v>557</v>
      </c>
      <c r="M591" s="66">
        <v>4</v>
      </c>
      <c r="O591" s="70"/>
      <c r="S591" s="71"/>
      <c r="T591" s="72"/>
      <c r="U591" s="72"/>
      <c r="V591" s="72"/>
      <c r="W591" s="72"/>
      <c r="AC591" s="47"/>
    </row>
    <row r="592" spans="2:29" ht="15" customHeight="1">
      <c r="B592" s="66" t="s">
        <v>616</v>
      </c>
      <c r="C592" s="66">
        <v>2</v>
      </c>
      <c r="D592" s="67" t="s">
        <v>626</v>
      </c>
      <c r="E592" s="66">
        <v>95</v>
      </c>
      <c r="F592" s="66">
        <v>119</v>
      </c>
      <c r="G592" s="66">
        <v>140.18</v>
      </c>
      <c r="H592" s="69" t="s">
        <v>557</v>
      </c>
      <c r="M592" s="66">
        <v>3</v>
      </c>
      <c r="O592" s="70"/>
      <c r="S592" s="71"/>
      <c r="T592" s="72"/>
      <c r="U592" s="72"/>
      <c r="V592" s="72"/>
      <c r="W592" s="72"/>
      <c r="AC592" s="47"/>
    </row>
    <row r="593" spans="2:29" ht="15" customHeight="1">
      <c r="B593" s="66" t="s">
        <v>616</v>
      </c>
      <c r="C593" s="66">
        <v>2</v>
      </c>
      <c r="D593" s="67" t="s">
        <v>622</v>
      </c>
      <c r="E593" s="66">
        <v>10</v>
      </c>
      <c r="G593" s="66">
        <v>139.33</v>
      </c>
      <c r="H593" s="69" t="s">
        <v>557</v>
      </c>
      <c r="O593" s="70">
        <v>22</v>
      </c>
      <c r="P593" s="66">
        <v>270</v>
      </c>
      <c r="Q593" s="66">
        <v>39</v>
      </c>
      <c r="R593" s="66">
        <v>0</v>
      </c>
      <c r="S593" s="71">
        <v>153.48397657982667</v>
      </c>
      <c r="T593" s="72">
        <v>47.85555963028518</v>
      </c>
      <c r="U593" s="72">
        <v>243.48397657982667</v>
      </c>
      <c r="V593" s="72">
        <v>42.14444036971482</v>
      </c>
      <c r="W593" s="72">
        <v>333.4839765798267</v>
      </c>
      <c r="AC593" s="47" t="s">
        <v>303</v>
      </c>
    </row>
    <row r="594" spans="2:29" ht="15" customHeight="1">
      <c r="B594" s="66" t="s">
        <v>616</v>
      </c>
      <c r="C594" s="66">
        <v>2</v>
      </c>
      <c r="D594" s="67" t="s">
        <v>622</v>
      </c>
      <c r="E594" s="66">
        <v>12</v>
      </c>
      <c r="G594" s="66">
        <v>139.35</v>
      </c>
      <c r="H594" s="69" t="s">
        <v>557</v>
      </c>
      <c r="O594" s="70">
        <v>12</v>
      </c>
      <c r="P594" s="66">
        <v>90</v>
      </c>
      <c r="Q594" s="66">
        <v>42</v>
      </c>
      <c r="R594" s="66">
        <v>180</v>
      </c>
      <c r="S594" s="71">
        <v>346.717474411461</v>
      </c>
      <c r="T594" s="72">
        <v>47.22645646450146</v>
      </c>
      <c r="U594" s="72">
        <v>76.71747441146101</v>
      </c>
      <c r="V594" s="72">
        <v>42.77354353549854</v>
      </c>
      <c r="W594" s="72">
        <v>166.717474411461</v>
      </c>
      <c r="AC594" s="47" t="s">
        <v>304</v>
      </c>
    </row>
    <row r="595" spans="2:29" ht="15" customHeight="1">
      <c r="B595" s="66" t="s">
        <v>616</v>
      </c>
      <c r="C595" s="66">
        <v>2</v>
      </c>
      <c r="D595" s="67" t="s">
        <v>612</v>
      </c>
      <c r="E595" s="66">
        <v>57</v>
      </c>
      <c r="G595" s="66">
        <v>139.8</v>
      </c>
      <c r="H595" s="69" t="s">
        <v>557</v>
      </c>
      <c r="N595" s="67" t="s">
        <v>454</v>
      </c>
      <c r="O595" s="70">
        <v>25</v>
      </c>
      <c r="P595" s="66">
        <v>270</v>
      </c>
      <c r="Q595" s="66">
        <v>38</v>
      </c>
      <c r="R595" s="66">
        <v>0</v>
      </c>
      <c r="S595" s="71">
        <v>149.16927931456985</v>
      </c>
      <c r="T595" s="72">
        <v>47.70211036050493</v>
      </c>
      <c r="U595" s="72">
        <v>239.16927931456985</v>
      </c>
      <c r="V595" s="72">
        <v>42.29788963949507</v>
      </c>
      <c r="W595" s="72">
        <v>329.16927931456985</v>
      </c>
      <c r="AC595" s="47" t="s">
        <v>292</v>
      </c>
    </row>
    <row r="596" spans="2:29" ht="15" customHeight="1">
      <c r="B596" s="66" t="s">
        <v>616</v>
      </c>
      <c r="C596" s="66">
        <v>2</v>
      </c>
      <c r="D596" s="67" t="s">
        <v>612</v>
      </c>
      <c r="E596" s="66">
        <v>53</v>
      </c>
      <c r="G596" s="66">
        <v>139.76</v>
      </c>
      <c r="H596" s="69" t="s">
        <v>552</v>
      </c>
      <c r="I596" s="66" t="s">
        <v>553</v>
      </c>
      <c r="O596" s="70">
        <v>27</v>
      </c>
      <c r="P596" s="66">
        <v>270</v>
      </c>
      <c r="Q596" s="66">
        <v>0</v>
      </c>
      <c r="R596" s="66">
        <v>180</v>
      </c>
      <c r="S596" s="71">
        <v>90</v>
      </c>
      <c r="T596" s="72">
        <v>63</v>
      </c>
      <c r="U596" s="72">
        <v>180</v>
      </c>
      <c r="V596" s="72">
        <v>27</v>
      </c>
      <c r="W596" s="72">
        <v>270</v>
      </c>
      <c r="AC596" s="47" t="s">
        <v>305</v>
      </c>
    </row>
    <row r="597" spans="2:29" ht="15" customHeight="1">
      <c r="B597" s="66" t="s">
        <v>616</v>
      </c>
      <c r="C597" s="66">
        <v>2</v>
      </c>
      <c r="D597" s="67" t="s">
        <v>615</v>
      </c>
      <c r="E597" s="66">
        <v>95</v>
      </c>
      <c r="G597" s="66">
        <v>140.18</v>
      </c>
      <c r="H597" s="69" t="s">
        <v>557</v>
      </c>
      <c r="N597" s="67" t="s">
        <v>306</v>
      </c>
      <c r="O597" s="70">
        <v>39</v>
      </c>
      <c r="P597" s="66">
        <v>270</v>
      </c>
      <c r="Q597" s="66">
        <v>0</v>
      </c>
      <c r="R597" s="66">
        <v>180</v>
      </c>
      <c r="S597" s="71">
        <v>90</v>
      </c>
      <c r="T597" s="72">
        <v>51</v>
      </c>
      <c r="U597" s="72">
        <v>180</v>
      </c>
      <c r="V597" s="72">
        <v>39</v>
      </c>
      <c r="W597" s="72">
        <v>270</v>
      </c>
      <c r="AC597" s="47" t="s">
        <v>307</v>
      </c>
    </row>
    <row r="598" spans="2:29" ht="15" customHeight="1">
      <c r="B598" s="66" t="s">
        <v>616</v>
      </c>
      <c r="C598" s="66">
        <v>2</v>
      </c>
      <c r="D598" s="67" t="s">
        <v>600</v>
      </c>
      <c r="E598" s="66">
        <v>108</v>
      </c>
      <c r="G598" s="66">
        <v>140.31</v>
      </c>
      <c r="H598" s="69" t="s">
        <v>557</v>
      </c>
      <c r="N598" s="67" t="s">
        <v>455</v>
      </c>
      <c r="O598" s="70">
        <v>20</v>
      </c>
      <c r="P598" s="66">
        <v>270</v>
      </c>
      <c r="Q598" s="66">
        <v>7</v>
      </c>
      <c r="R598" s="66">
        <v>180</v>
      </c>
      <c r="S598" s="71">
        <v>71.35828984955654</v>
      </c>
      <c r="T598" s="72">
        <v>68.98707553179555</v>
      </c>
      <c r="U598" s="72">
        <v>161.35828984955654</v>
      </c>
      <c r="V598" s="72">
        <v>21.012924468204446</v>
      </c>
      <c r="W598" s="72">
        <v>251.35828984955654</v>
      </c>
      <c r="AC598" s="47" t="s">
        <v>308</v>
      </c>
    </row>
    <row r="599" spans="8:29" ht="15" customHeight="1">
      <c r="H599" s="69"/>
      <c r="O599" s="70"/>
      <c r="S599" s="71"/>
      <c r="T599" s="72"/>
      <c r="U599" s="72"/>
      <c r="V599" s="72"/>
      <c r="W599" s="72"/>
      <c r="AC599" s="47"/>
    </row>
    <row r="600" spans="2:29" ht="15" customHeight="1">
      <c r="B600" s="66" t="s">
        <v>627</v>
      </c>
      <c r="C600" s="66">
        <v>1</v>
      </c>
      <c r="D600" s="67" t="s">
        <v>622</v>
      </c>
      <c r="E600" s="66">
        <v>0</v>
      </c>
      <c r="F600" s="66">
        <v>9</v>
      </c>
      <c r="G600" s="66">
        <v>142.7</v>
      </c>
      <c r="H600" s="69" t="s">
        <v>552</v>
      </c>
      <c r="M600" s="66">
        <v>0</v>
      </c>
      <c r="O600" s="70"/>
      <c r="S600" s="71"/>
      <c r="T600" s="72"/>
      <c r="U600" s="72"/>
      <c r="V600" s="72"/>
      <c r="W600" s="72"/>
      <c r="AC600" s="47" t="s">
        <v>816</v>
      </c>
    </row>
    <row r="601" spans="2:29" ht="15" customHeight="1">
      <c r="B601" s="66" t="s">
        <v>627</v>
      </c>
      <c r="C601" s="66">
        <v>1</v>
      </c>
      <c r="D601" s="67" t="s">
        <v>609</v>
      </c>
      <c r="E601" s="66">
        <v>9</v>
      </c>
      <c r="F601" s="66">
        <v>25</v>
      </c>
      <c r="G601" s="66">
        <v>142.79</v>
      </c>
      <c r="H601" s="69" t="s">
        <v>552</v>
      </c>
      <c r="K601" s="66">
        <v>1</v>
      </c>
      <c r="M601" s="66">
        <v>0.5</v>
      </c>
      <c r="O601" s="70"/>
      <c r="S601" s="71"/>
      <c r="T601" s="72"/>
      <c r="U601" s="72"/>
      <c r="V601" s="72"/>
      <c r="W601" s="72"/>
      <c r="AC601" s="47"/>
    </row>
    <row r="602" spans="2:29" ht="15" customHeight="1">
      <c r="B602" s="66" t="s">
        <v>627</v>
      </c>
      <c r="C602" s="66">
        <v>1</v>
      </c>
      <c r="D602" s="67" t="s">
        <v>628</v>
      </c>
      <c r="E602" s="66">
        <v>25</v>
      </c>
      <c r="F602" s="66">
        <v>43</v>
      </c>
      <c r="G602" s="66">
        <v>142.95</v>
      </c>
      <c r="H602" s="69" t="s">
        <v>557</v>
      </c>
      <c r="M602" s="66">
        <v>1.5</v>
      </c>
      <c r="O602" s="70"/>
      <c r="S602" s="71"/>
      <c r="T602" s="72"/>
      <c r="U602" s="72"/>
      <c r="V602" s="72"/>
      <c r="W602" s="72"/>
      <c r="AC602" s="47" t="s">
        <v>309</v>
      </c>
    </row>
    <row r="603" spans="2:29" ht="15" customHeight="1">
      <c r="B603" s="66" t="s">
        <v>627</v>
      </c>
      <c r="C603" s="66">
        <v>1</v>
      </c>
      <c r="D603" s="67" t="s">
        <v>610</v>
      </c>
      <c r="E603" s="66">
        <v>43</v>
      </c>
      <c r="F603" s="66">
        <v>48</v>
      </c>
      <c r="G603" s="66">
        <v>143.13</v>
      </c>
      <c r="H603" s="69" t="s">
        <v>557</v>
      </c>
      <c r="M603" s="66">
        <v>1</v>
      </c>
      <c r="O603" s="70"/>
      <c r="S603" s="71"/>
      <c r="T603" s="72"/>
      <c r="U603" s="72"/>
      <c r="V603" s="72"/>
      <c r="W603" s="72"/>
      <c r="AC603" s="47"/>
    </row>
    <row r="604" spans="2:29" ht="15" customHeight="1">
      <c r="B604" s="66" t="s">
        <v>627</v>
      </c>
      <c r="C604" s="66">
        <v>1</v>
      </c>
      <c r="D604" s="67" t="s">
        <v>629</v>
      </c>
      <c r="E604" s="66">
        <v>48</v>
      </c>
      <c r="F604" s="66">
        <v>93</v>
      </c>
      <c r="G604" s="66">
        <v>143.18</v>
      </c>
      <c r="H604" s="69" t="s">
        <v>552</v>
      </c>
      <c r="K604" s="66">
        <v>1</v>
      </c>
      <c r="M604" s="66">
        <v>0.5</v>
      </c>
      <c r="O604" s="70"/>
      <c r="S604" s="71"/>
      <c r="T604" s="72"/>
      <c r="U604" s="72"/>
      <c r="V604" s="72"/>
      <c r="W604" s="72"/>
      <c r="AC604" s="47"/>
    </row>
    <row r="605" spans="2:29" ht="15" customHeight="1">
      <c r="B605" s="66" t="s">
        <v>627</v>
      </c>
      <c r="C605" s="66">
        <v>1</v>
      </c>
      <c r="D605" s="67" t="s">
        <v>630</v>
      </c>
      <c r="E605" s="66">
        <v>93</v>
      </c>
      <c r="F605" s="66">
        <v>100</v>
      </c>
      <c r="G605" s="66">
        <v>143.63</v>
      </c>
      <c r="H605" s="69" t="s">
        <v>557</v>
      </c>
      <c r="M605" s="66">
        <v>3</v>
      </c>
      <c r="O605" s="70"/>
      <c r="S605" s="71"/>
      <c r="T605" s="72"/>
      <c r="U605" s="72"/>
      <c r="V605" s="72"/>
      <c r="W605" s="72"/>
      <c r="AC605" s="47"/>
    </row>
    <row r="606" spans="2:29" ht="15" customHeight="1">
      <c r="B606" s="66" t="s">
        <v>627</v>
      </c>
      <c r="C606" s="66">
        <v>1</v>
      </c>
      <c r="D606" s="67" t="s">
        <v>631</v>
      </c>
      <c r="E606" s="66">
        <v>100</v>
      </c>
      <c r="F606" s="66">
        <v>138</v>
      </c>
      <c r="G606" s="66">
        <v>143.7</v>
      </c>
      <c r="H606" s="69" t="s">
        <v>552</v>
      </c>
      <c r="M606" s="66">
        <v>1</v>
      </c>
      <c r="O606" s="70"/>
      <c r="S606" s="71"/>
      <c r="T606" s="72"/>
      <c r="U606" s="72"/>
      <c r="V606" s="72"/>
      <c r="W606" s="72"/>
      <c r="AC606" s="47"/>
    </row>
    <row r="607" spans="2:29" ht="15" customHeight="1">
      <c r="B607" s="66" t="s">
        <v>627</v>
      </c>
      <c r="C607" s="66">
        <v>1</v>
      </c>
      <c r="D607" s="67" t="s">
        <v>614</v>
      </c>
      <c r="E607" s="66">
        <v>138</v>
      </c>
      <c r="F607" s="66">
        <v>147</v>
      </c>
      <c r="G607" s="66">
        <v>144.08</v>
      </c>
      <c r="H607" s="69" t="s">
        <v>557</v>
      </c>
      <c r="M607" s="66">
        <v>2</v>
      </c>
      <c r="O607" s="70"/>
      <c r="S607" s="71"/>
      <c r="T607" s="72"/>
      <c r="U607" s="72"/>
      <c r="V607" s="72"/>
      <c r="W607" s="72"/>
      <c r="AC607" s="47"/>
    </row>
    <row r="608" spans="2:29" ht="15" customHeight="1">
      <c r="B608" s="66" t="s">
        <v>627</v>
      </c>
      <c r="C608" s="66">
        <v>1</v>
      </c>
      <c r="D608" s="67" t="s">
        <v>609</v>
      </c>
      <c r="E608" s="66">
        <v>27</v>
      </c>
      <c r="G608" s="66">
        <v>142.97</v>
      </c>
      <c r="H608" s="69" t="s">
        <v>557</v>
      </c>
      <c r="O608" s="70">
        <v>50</v>
      </c>
      <c r="P608" s="66">
        <v>270</v>
      </c>
      <c r="Q608" s="66">
        <v>0</v>
      </c>
      <c r="R608" s="66">
        <v>175</v>
      </c>
      <c r="S608" s="71">
        <v>85</v>
      </c>
      <c r="T608" s="72">
        <v>39.892473362377956</v>
      </c>
      <c r="U608" s="72">
        <v>175</v>
      </c>
      <c r="V608" s="72">
        <v>50.107526637622044</v>
      </c>
      <c r="W608" s="72">
        <v>265</v>
      </c>
      <c r="AC608" s="47" t="s">
        <v>292</v>
      </c>
    </row>
    <row r="609" spans="2:29" ht="15" customHeight="1">
      <c r="B609" s="66" t="s">
        <v>627</v>
      </c>
      <c r="C609" s="66">
        <v>1</v>
      </c>
      <c r="D609" s="67" t="s">
        <v>610</v>
      </c>
      <c r="E609" s="66">
        <v>41</v>
      </c>
      <c r="G609" s="66">
        <v>143.11</v>
      </c>
      <c r="H609" s="69"/>
      <c r="I609" s="66" t="s">
        <v>553</v>
      </c>
      <c r="J609" s="66">
        <v>1</v>
      </c>
      <c r="M609" s="66" t="s">
        <v>402</v>
      </c>
      <c r="O609" s="70">
        <v>39</v>
      </c>
      <c r="P609" s="66">
        <v>270</v>
      </c>
      <c r="Q609" s="66">
        <v>7</v>
      </c>
      <c r="R609" s="66">
        <v>180</v>
      </c>
      <c r="S609" s="71">
        <v>81.37812620824866</v>
      </c>
      <c r="T609" s="72">
        <v>50.681158217688285</v>
      </c>
      <c r="U609" s="72">
        <v>171.37812620824866</v>
      </c>
      <c r="V609" s="72">
        <v>39.318841782311715</v>
      </c>
      <c r="W609" s="72">
        <v>261.37812620824866</v>
      </c>
      <c r="AC609" s="47" t="s">
        <v>310</v>
      </c>
    </row>
    <row r="610" spans="2:29" ht="15" customHeight="1">
      <c r="B610" s="66" t="s">
        <v>627</v>
      </c>
      <c r="C610" s="66">
        <v>1</v>
      </c>
      <c r="D610" s="67" t="s">
        <v>610</v>
      </c>
      <c r="E610" s="66">
        <v>46</v>
      </c>
      <c r="G610" s="66">
        <v>143.16</v>
      </c>
      <c r="H610" s="69"/>
      <c r="I610" s="66" t="s">
        <v>553</v>
      </c>
      <c r="J610" s="66">
        <v>1</v>
      </c>
      <c r="M610" s="66" t="s">
        <v>402</v>
      </c>
      <c r="O610" s="70">
        <v>43</v>
      </c>
      <c r="P610" s="66">
        <v>270</v>
      </c>
      <c r="Q610" s="66">
        <v>13</v>
      </c>
      <c r="R610" s="66">
        <v>180</v>
      </c>
      <c r="S610" s="71">
        <v>76.09455565203626</v>
      </c>
      <c r="T610" s="72">
        <v>46.149205131676</v>
      </c>
      <c r="U610" s="72">
        <v>166.09455565203626</v>
      </c>
      <c r="V610" s="72">
        <v>43.850794868324</v>
      </c>
      <c r="W610" s="72">
        <v>256.09455565203626</v>
      </c>
      <c r="AC610" s="47" t="s">
        <v>311</v>
      </c>
    </row>
    <row r="611" spans="2:29" ht="15" customHeight="1">
      <c r="B611" s="66" t="s">
        <v>627</v>
      </c>
      <c r="C611" s="66">
        <v>1</v>
      </c>
      <c r="D611" s="67" t="s">
        <v>611</v>
      </c>
      <c r="E611" s="66">
        <v>55</v>
      </c>
      <c r="G611" s="66">
        <v>143.25</v>
      </c>
      <c r="H611" s="69"/>
      <c r="I611" s="66" t="s">
        <v>553</v>
      </c>
      <c r="J611" s="66">
        <v>1</v>
      </c>
      <c r="O611" s="70">
        <v>52</v>
      </c>
      <c r="P611" s="66">
        <v>270</v>
      </c>
      <c r="Q611" s="66">
        <v>0</v>
      </c>
      <c r="R611" s="66">
        <v>175</v>
      </c>
      <c r="S611" s="71">
        <v>85</v>
      </c>
      <c r="T611" s="72">
        <v>37.894071642161435</v>
      </c>
      <c r="U611" s="72">
        <v>175</v>
      </c>
      <c r="V611" s="72">
        <v>52.105928357838565</v>
      </c>
      <c r="W611" s="72">
        <v>265</v>
      </c>
      <c r="AC611" s="47" t="s">
        <v>312</v>
      </c>
    </row>
    <row r="612" spans="2:29" ht="15" customHeight="1">
      <c r="B612" s="66" t="s">
        <v>627</v>
      </c>
      <c r="C612" s="66">
        <v>1</v>
      </c>
      <c r="D612" s="67" t="s">
        <v>612</v>
      </c>
      <c r="E612" s="66">
        <v>80</v>
      </c>
      <c r="G612" s="66">
        <v>143.5</v>
      </c>
      <c r="H612" s="69" t="s">
        <v>557</v>
      </c>
      <c r="N612" s="67">
        <v>0.8</v>
      </c>
      <c r="O612" s="70">
        <v>13</v>
      </c>
      <c r="P612" s="66">
        <v>90</v>
      </c>
      <c r="Q612" s="66">
        <v>25</v>
      </c>
      <c r="R612" s="66">
        <v>0</v>
      </c>
      <c r="S612" s="71">
        <v>206.33993971918414</v>
      </c>
      <c r="T612" s="72">
        <v>62.51070258051243</v>
      </c>
      <c r="U612" s="72">
        <v>296.33993971918414</v>
      </c>
      <c r="V612" s="72">
        <v>27.48929741948757</v>
      </c>
      <c r="W612" s="72">
        <v>26.339939719184144</v>
      </c>
      <c r="AC612" s="47" t="s">
        <v>292</v>
      </c>
    </row>
    <row r="613" spans="2:29" ht="15" customHeight="1">
      <c r="B613" s="66" t="s">
        <v>627</v>
      </c>
      <c r="C613" s="66">
        <v>1</v>
      </c>
      <c r="D613" s="67" t="s">
        <v>632</v>
      </c>
      <c r="E613" s="66">
        <v>95</v>
      </c>
      <c r="G613" s="66">
        <v>143.65</v>
      </c>
      <c r="H613" s="69" t="s">
        <v>557</v>
      </c>
      <c r="N613" s="67">
        <v>0.3</v>
      </c>
      <c r="O613" s="70">
        <v>30</v>
      </c>
      <c r="P613" s="66">
        <v>270</v>
      </c>
      <c r="Q613" s="66">
        <v>7</v>
      </c>
      <c r="R613" s="66">
        <v>0</v>
      </c>
      <c r="S613" s="71">
        <v>102.00616898509969</v>
      </c>
      <c r="T613" s="72">
        <v>59.44825561977897</v>
      </c>
      <c r="U613" s="72">
        <v>192.0061689850997</v>
      </c>
      <c r="V613" s="72">
        <v>30.55174438022103</v>
      </c>
      <c r="W613" s="72">
        <v>282.0061689850997</v>
      </c>
      <c r="AC613" s="47" t="s">
        <v>313</v>
      </c>
    </row>
    <row r="614" spans="2:29" ht="15" customHeight="1">
      <c r="B614" s="66" t="s">
        <v>627</v>
      </c>
      <c r="C614" s="66">
        <v>1</v>
      </c>
      <c r="D614" s="67" t="s">
        <v>614</v>
      </c>
      <c r="E614" s="66">
        <v>132</v>
      </c>
      <c r="G614" s="66">
        <v>144.02</v>
      </c>
      <c r="H614" s="69" t="s">
        <v>557</v>
      </c>
      <c r="N614" s="67">
        <v>-5</v>
      </c>
      <c r="O614" s="70">
        <v>70</v>
      </c>
      <c r="P614" s="66">
        <v>90</v>
      </c>
      <c r="Q614" s="66">
        <v>61</v>
      </c>
      <c r="R614" s="66">
        <v>0</v>
      </c>
      <c r="S614" s="71">
        <v>236.710309275429</v>
      </c>
      <c r="T614" s="72">
        <v>16.922118312711802</v>
      </c>
      <c r="U614" s="72">
        <v>326.71030927542904</v>
      </c>
      <c r="V614" s="72">
        <v>73.0778816872882</v>
      </c>
      <c r="W614" s="72">
        <v>56.71030927542901</v>
      </c>
      <c r="AC614" s="47" t="s">
        <v>314</v>
      </c>
    </row>
    <row r="615" spans="2:29" ht="15" customHeight="1">
      <c r="B615" s="66" t="s">
        <v>627</v>
      </c>
      <c r="C615" s="66">
        <v>1</v>
      </c>
      <c r="D615" s="67" t="s">
        <v>614</v>
      </c>
      <c r="E615" s="66">
        <v>145</v>
      </c>
      <c r="G615" s="66">
        <v>144.15</v>
      </c>
      <c r="H615" s="69" t="s">
        <v>557</v>
      </c>
      <c r="N615" s="67" t="s">
        <v>497</v>
      </c>
      <c r="O615" s="70">
        <v>53</v>
      </c>
      <c r="P615" s="66">
        <v>270</v>
      </c>
      <c r="Q615" s="66">
        <v>5</v>
      </c>
      <c r="R615" s="66">
        <v>180</v>
      </c>
      <c r="S615" s="71">
        <v>86.22809457167239</v>
      </c>
      <c r="T615" s="72">
        <v>36.94030135851465</v>
      </c>
      <c r="U615" s="72">
        <v>176.2280945716724</v>
      </c>
      <c r="V615" s="72">
        <v>53.05969864148535</v>
      </c>
      <c r="W615" s="72">
        <v>266.2280945716724</v>
      </c>
      <c r="AC615" s="47" t="s">
        <v>292</v>
      </c>
    </row>
    <row r="616" spans="8:29" ht="15" customHeight="1">
      <c r="H616" s="69"/>
      <c r="O616" s="70"/>
      <c r="S616" s="71"/>
      <c r="T616" s="72"/>
      <c r="U616" s="72"/>
      <c r="V616" s="72"/>
      <c r="W616" s="72"/>
      <c r="AC616" s="47"/>
    </row>
    <row r="617" spans="2:29" ht="15" customHeight="1">
      <c r="B617" s="66" t="s">
        <v>627</v>
      </c>
      <c r="C617" s="66">
        <v>2</v>
      </c>
      <c r="D617" s="67" t="s">
        <v>622</v>
      </c>
      <c r="E617" s="66">
        <v>0</v>
      </c>
      <c r="F617" s="66">
        <v>11</v>
      </c>
      <c r="G617" s="66">
        <v>144.17</v>
      </c>
      <c r="H617" s="69" t="s">
        <v>557</v>
      </c>
      <c r="M617" s="66">
        <v>3.5</v>
      </c>
      <c r="O617" s="70"/>
      <c r="S617" s="71"/>
      <c r="T617" s="72"/>
      <c r="U617" s="72"/>
      <c r="V617" s="72"/>
      <c r="W617" s="72"/>
      <c r="AC617" s="47"/>
    </row>
    <row r="618" spans="2:29" ht="15" customHeight="1">
      <c r="B618" s="66" t="s">
        <v>627</v>
      </c>
      <c r="C618" s="66">
        <v>2</v>
      </c>
      <c r="D618" s="67" t="s">
        <v>633</v>
      </c>
      <c r="E618" s="66">
        <v>11</v>
      </c>
      <c r="F618" s="66">
        <v>51</v>
      </c>
      <c r="G618" s="66">
        <v>144.28</v>
      </c>
      <c r="H618" s="69" t="s">
        <v>552</v>
      </c>
      <c r="M618" s="66">
        <v>0.5</v>
      </c>
      <c r="O618" s="70"/>
      <c r="S618" s="71"/>
      <c r="T618" s="72"/>
      <c r="U618" s="72"/>
      <c r="V618" s="72"/>
      <c r="W618" s="72"/>
      <c r="AC618" s="47"/>
    </row>
    <row r="619" spans="2:29" ht="15" customHeight="1">
      <c r="B619" s="66" t="s">
        <v>627</v>
      </c>
      <c r="C619" s="66">
        <v>2</v>
      </c>
      <c r="D619" s="67" t="s">
        <v>634</v>
      </c>
      <c r="E619" s="66" t="s">
        <v>635</v>
      </c>
      <c r="F619" s="66">
        <v>81</v>
      </c>
      <c r="G619" s="66">
        <v>144.68</v>
      </c>
      <c r="H619" s="69" t="s">
        <v>557</v>
      </c>
      <c r="M619" s="66">
        <v>1.5</v>
      </c>
      <c r="O619" s="70"/>
      <c r="S619" s="71"/>
      <c r="T619" s="72"/>
      <c r="U619" s="72"/>
      <c r="V619" s="72"/>
      <c r="W619" s="72"/>
      <c r="AC619" s="47"/>
    </row>
    <row r="620" spans="2:29" ht="15" customHeight="1">
      <c r="B620" s="66" t="s">
        <v>627</v>
      </c>
      <c r="C620" s="66">
        <v>2</v>
      </c>
      <c r="D620" s="67" t="s">
        <v>636</v>
      </c>
      <c r="E620" s="66">
        <v>81</v>
      </c>
      <c r="F620" s="66">
        <v>106</v>
      </c>
      <c r="G620" s="66">
        <v>144.98</v>
      </c>
      <c r="H620" s="69" t="s">
        <v>557</v>
      </c>
      <c r="M620" s="66">
        <v>1</v>
      </c>
      <c r="O620" s="70"/>
      <c r="S620" s="71"/>
      <c r="T620" s="72"/>
      <c r="U620" s="72"/>
      <c r="V620" s="72"/>
      <c r="W620" s="72"/>
      <c r="AC620" s="47"/>
    </row>
    <row r="621" spans="2:29" ht="15" customHeight="1">
      <c r="B621" s="66" t="s">
        <v>627</v>
      </c>
      <c r="C621" s="66">
        <v>2</v>
      </c>
      <c r="D621" s="67" t="s">
        <v>600</v>
      </c>
      <c r="E621" s="66">
        <v>106</v>
      </c>
      <c r="F621" s="66">
        <v>138</v>
      </c>
      <c r="G621" s="66">
        <v>145.23</v>
      </c>
      <c r="H621" s="69" t="s">
        <v>552</v>
      </c>
      <c r="M621" s="66">
        <v>0.5</v>
      </c>
      <c r="O621" s="70"/>
      <c r="S621" s="71"/>
      <c r="T621" s="72"/>
      <c r="U621" s="72"/>
      <c r="V621" s="72"/>
      <c r="W621" s="72"/>
      <c r="AC621" s="47"/>
    </row>
    <row r="622" spans="2:29" ht="15" customHeight="1">
      <c r="B622" s="66" t="s">
        <v>627</v>
      </c>
      <c r="C622" s="66">
        <v>2</v>
      </c>
      <c r="D622" s="67" t="s">
        <v>605</v>
      </c>
      <c r="E622" s="66">
        <v>36</v>
      </c>
      <c r="G622" s="66">
        <v>144.53</v>
      </c>
      <c r="H622" s="69" t="s">
        <v>552</v>
      </c>
      <c r="N622" s="67" t="s">
        <v>455</v>
      </c>
      <c r="O622" s="70">
        <v>29</v>
      </c>
      <c r="P622" s="66">
        <v>90</v>
      </c>
      <c r="Q622" s="66">
        <v>14</v>
      </c>
      <c r="R622" s="66">
        <v>180</v>
      </c>
      <c r="S622" s="71">
        <v>294.21819723626646</v>
      </c>
      <c r="T622" s="72">
        <v>58.70869223669976</v>
      </c>
      <c r="U622" s="72">
        <v>24.218197236266462</v>
      </c>
      <c r="V622" s="72">
        <v>31.29130776330024</v>
      </c>
      <c r="W622" s="72">
        <v>114.21819723626646</v>
      </c>
      <c r="AC622" s="47" t="s">
        <v>315</v>
      </c>
    </row>
    <row r="623" spans="2:29" ht="15" customHeight="1">
      <c r="B623" s="66" t="s">
        <v>627</v>
      </c>
      <c r="C623" s="66">
        <v>2</v>
      </c>
      <c r="D623" s="67" t="s">
        <v>605</v>
      </c>
      <c r="E623" s="66">
        <v>40</v>
      </c>
      <c r="G623" s="66">
        <v>144.57</v>
      </c>
      <c r="H623" s="69" t="s">
        <v>552</v>
      </c>
      <c r="J623" s="66">
        <v>1</v>
      </c>
      <c r="O623" s="70">
        <v>54</v>
      </c>
      <c r="P623" s="66">
        <v>270</v>
      </c>
      <c r="Q623" s="66">
        <v>0</v>
      </c>
      <c r="R623" s="66">
        <v>165</v>
      </c>
      <c r="S623" s="71">
        <v>75</v>
      </c>
      <c r="T623" s="72">
        <v>35.06064797646591</v>
      </c>
      <c r="U623" s="72">
        <v>165</v>
      </c>
      <c r="V623" s="72">
        <v>54.93935202353409</v>
      </c>
      <c r="W623" s="72">
        <v>255</v>
      </c>
      <c r="AC623" s="47" t="s">
        <v>592</v>
      </c>
    </row>
    <row r="624" spans="2:29" ht="15" customHeight="1">
      <c r="B624" s="66" t="s">
        <v>627</v>
      </c>
      <c r="C624" s="66">
        <v>2</v>
      </c>
      <c r="D624" s="67" t="s">
        <v>605</v>
      </c>
      <c r="E624" s="66">
        <v>47</v>
      </c>
      <c r="G624" s="66">
        <v>144.64</v>
      </c>
      <c r="H624" s="69" t="s">
        <v>557</v>
      </c>
      <c r="N624" s="67" t="s">
        <v>316</v>
      </c>
      <c r="O624" s="70">
        <v>57</v>
      </c>
      <c r="P624" s="66">
        <v>270</v>
      </c>
      <c r="Q624" s="66">
        <v>5</v>
      </c>
      <c r="R624" s="66">
        <v>180</v>
      </c>
      <c r="S624" s="71">
        <v>86.74819029086296</v>
      </c>
      <c r="T624" s="72">
        <v>32.957841164870736</v>
      </c>
      <c r="U624" s="72">
        <v>176.74819029086296</v>
      </c>
      <c r="V624" s="72">
        <v>57.042158835129264</v>
      </c>
      <c r="W624" s="72">
        <v>266.74819029086296</v>
      </c>
      <c r="AC624" s="47" t="s">
        <v>315</v>
      </c>
    </row>
    <row r="625" spans="2:29" ht="15" customHeight="1">
      <c r="B625" s="66" t="s">
        <v>627</v>
      </c>
      <c r="C625" s="66">
        <v>2</v>
      </c>
      <c r="D625" s="67" t="s">
        <v>605</v>
      </c>
      <c r="E625" s="66">
        <v>47</v>
      </c>
      <c r="G625" s="66">
        <v>144.64</v>
      </c>
      <c r="H625" s="69" t="s">
        <v>557</v>
      </c>
      <c r="N625" s="67" t="s">
        <v>316</v>
      </c>
      <c r="O625" s="70">
        <v>15</v>
      </c>
      <c r="P625" s="66">
        <v>90</v>
      </c>
      <c r="Q625" s="66">
        <v>50</v>
      </c>
      <c r="R625" s="66">
        <v>180</v>
      </c>
      <c r="S625" s="71">
        <v>347.3285568154135</v>
      </c>
      <c r="T625" s="72">
        <v>39.305900934071104</v>
      </c>
      <c r="U625" s="72">
        <v>77.32855681541349</v>
      </c>
      <c r="V625" s="72">
        <v>50.694099065928896</v>
      </c>
      <c r="W625" s="72">
        <v>167.3285568154135</v>
      </c>
      <c r="AC625" s="47" t="s">
        <v>315</v>
      </c>
    </row>
    <row r="626" spans="2:29" ht="15" customHeight="1">
      <c r="B626" s="66" t="s">
        <v>627</v>
      </c>
      <c r="C626" s="66">
        <v>2</v>
      </c>
      <c r="D626" s="67" t="s">
        <v>613</v>
      </c>
      <c r="E626" s="66">
        <v>65</v>
      </c>
      <c r="G626" s="66">
        <v>144.82</v>
      </c>
      <c r="H626" s="69" t="s">
        <v>557</v>
      </c>
      <c r="I626" s="66" t="s">
        <v>553</v>
      </c>
      <c r="J626" s="66">
        <v>1</v>
      </c>
      <c r="O626" s="70">
        <v>66</v>
      </c>
      <c r="P626" s="66">
        <v>270</v>
      </c>
      <c r="Q626" s="66">
        <v>0</v>
      </c>
      <c r="R626" s="66">
        <v>230</v>
      </c>
      <c r="S626" s="71">
        <v>140</v>
      </c>
      <c r="T626" s="72">
        <v>15.970458737471423</v>
      </c>
      <c r="U626" s="72">
        <v>230</v>
      </c>
      <c r="V626" s="72">
        <v>74.02954126252858</v>
      </c>
      <c r="W626" s="72">
        <v>320</v>
      </c>
      <c r="AC626" s="47" t="s">
        <v>317</v>
      </c>
    </row>
    <row r="627" spans="2:29" ht="15" customHeight="1">
      <c r="B627" s="66" t="s">
        <v>627</v>
      </c>
      <c r="C627" s="66">
        <v>2</v>
      </c>
      <c r="D627" s="67" t="s">
        <v>614</v>
      </c>
      <c r="E627" s="66">
        <v>89</v>
      </c>
      <c r="G627" s="66">
        <v>145.06</v>
      </c>
      <c r="H627" s="69" t="s">
        <v>557</v>
      </c>
      <c r="J627" s="66">
        <v>1</v>
      </c>
      <c r="O627" s="70">
        <v>46</v>
      </c>
      <c r="P627" s="66">
        <v>270</v>
      </c>
      <c r="Q627" s="66">
        <v>11</v>
      </c>
      <c r="R627" s="66">
        <v>180</v>
      </c>
      <c r="S627" s="71">
        <v>79.36867284338894</v>
      </c>
      <c r="T627" s="72">
        <v>43.50445536078308</v>
      </c>
      <c r="U627" s="72">
        <v>169.36867284338894</v>
      </c>
      <c r="V627" s="72">
        <v>46.49554463921692</v>
      </c>
      <c r="W627" s="72">
        <v>259.36867284338894</v>
      </c>
      <c r="AC627" s="47" t="s">
        <v>318</v>
      </c>
    </row>
    <row r="628" spans="2:29" ht="15" customHeight="1">
      <c r="B628" s="66" t="s">
        <v>627</v>
      </c>
      <c r="C628" s="66">
        <v>2</v>
      </c>
      <c r="D628" s="67" t="s">
        <v>615</v>
      </c>
      <c r="E628" s="66">
        <v>103</v>
      </c>
      <c r="G628" s="66">
        <v>145.2</v>
      </c>
      <c r="H628" s="69" t="s">
        <v>552</v>
      </c>
      <c r="J628" s="66">
        <v>1</v>
      </c>
      <c r="N628" s="67" t="s">
        <v>319</v>
      </c>
      <c r="O628" s="70">
        <v>46</v>
      </c>
      <c r="P628" s="66">
        <v>270</v>
      </c>
      <c r="Q628" s="66">
        <v>10</v>
      </c>
      <c r="R628" s="66">
        <v>180</v>
      </c>
      <c r="S628" s="71">
        <v>80.33653102739737</v>
      </c>
      <c r="T628" s="72">
        <v>43.59096017318176</v>
      </c>
      <c r="U628" s="72">
        <v>170.33653102739737</v>
      </c>
      <c r="V628" s="72">
        <v>46.40903982681824</v>
      </c>
      <c r="W628" s="72">
        <v>260.33653102739737</v>
      </c>
      <c r="AC628" s="47" t="s">
        <v>320</v>
      </c>
    </row>
    <row r="629" spans="2:29" ht="15" customHeight="1">
      <c r="B629" s="66" t="s">
        <v>627</v>
      </c>
      <c r="C629" s="66">
        <v>2</v>
      </c>
      <c r="D629" s="67" t="s">
        <v>600</v>
      </c>
      <c r="E629" s="66">
        <v>121</v>
      </c>
      <c r="G629" s="66">
        <v>145.38</v>
      </c>
      <c r="H629" s="69" t="s">
        <v>552</v>
      </c>
      <c r="N629" s="67" t="s">
        <v>455</v>
      </c>
      <c r="O629" s="70">
        <v>22</v>
      </c>
      <c r="P629" s="66">
        <v>270</v>
      </c>
      <c r="Q629" s="66">
        <v>4</v>
      </c>
      <c r="R629" s="66">
        <v>0</v>
      </c>
      <c r="S629" s="71">
        <v>99.8191899288131</v>
      </c>
      <c r="T629" s="72">
        <v>67.70475882860107</v>
      </c>
      <c r="U629" s="72">
        <v>189.8191899288131</v>
      </c>
      <c r="V629" s="72">
        <v>22.295241171398928</v>
      </c>
      <c r="W629" s="72">
        <v>279.8191899288131</v>
      </c>
      <c r="AC629" s="47" t="s">
        <v>321</v>
      </c>
    </row>
    <row r="630" spans="8:29" ht="15" customHeight="1">
      <c r="H630" s="69"/>
      <c r="O630" s="70"/>
      <c r="S630" s="71"/>
      <c r="T630" s="72"/>
      <c r="U630" s="72"/>
      <c r="V630" s="72"/>
      <c r="W630" s="72"/>
      <c r="AC630" s="47"/>
    </row>
    <row r="631" spans="2:29" ht="15" customHeight="1">
      <c r="B631" s="66" t="s">
        <v>627</v>
      </c>
      <c r="C631" s="66">
        <v>3</v>
      </c>
      <c r="D631" s="67" t="s">
        <v>637</v>
      </c>
      <c r="E631" s="66">
        <v>0</v>
      </c>
      <c r="F631" s="66">
        <v>139</v>
      </c>
      <c r="G631" s="66">
        <v>144.55</v>
      </c>
      <c r="H631" s="69" t="s">
        <v>552</v>
      </c>
      <c r="M631" s="66">
        <v>0.5</v>
      </c>
      <c r="O631" s="70"/>
      <c r="S631" s="71"/>
      <c r="T631" s="72"/>
      <c r="U631" s="72"/>
      <c r="V631" s="72"/>
      <c r="W631" s="72"/>
      <c r="AC631" s="47"/>
    </row>
    <row r="632" spans="2:29" ht="15" customHeight="1">
      <c r="B632" s="66" t="s">
        <v>627</v>
      </c>
      <c r="C632" s="66">
        <v>3</v>
      </c>
      <c r="D632" s="67" t="s">
        <v>622</v>
      </c>
      <c r="E632" s="66">
        <v>5</v>
      </c>
      <c r="G632" s="66">
        <v>144.6</v>
      </c>
      <c r="H632" s="69" t="s">
        <v>552</v>
      </c>
      <c r="O632" s="70">
        <v>47</v>
      </c>
      <c r="P632" s="66">
        <v>270</v>
      </c>
      <c r="Q632" s="66">
        <v>4</v>
      </c>
      <c r="R632" s="66">
        <v>0</v>
      </c>
      <c r="S632" s="71">
        <v>93.73085018798656</v>
      </c>
      <c r="T632" s="72">
        <v>42.93937545797352</v>
      </c>
      <c r="U632" s="72">
        <v>183.73085018798656</v>
      </c>
      <c r="V632" s="72">
        <v>47.06062454202648</v>
      </c>
      <c r="W632" s="72">
        <v>273.73085018798656</v>
      </c>
      <c r="AC632" s="47" t="s">
        <v>322</v>
      </c>
    </row>
    <row r="633" spans="2:29" ht="15" customHeight="1">
      <c r="B633" s="66" t="s">
        <v>627</v>
      </c>
      <c r="C633" s="66">
        <v>3</v>
      </c>
      <c r="D633" s="67" t="s">
        <v>613</v>
      </c>
      <c r="E633" s="66">
        <v>135</v>
      </c>
      <c r="G633" s="66">
        <v>145.9</v>
      </c>
      <c r="H633" s="69" t="s">
        <v>552</v>
      </c>
      <c r="J633" s="66">
        <v>1</v>
      </c>
      <c r="O633" s="70">
        <v>85</v>
      </c>
      <c r="P633" s="66">
        <v>270</v>
      </c>
      <c r="Q633" s="66">
        <v>0</v>
      </c>
      <c r="R633" s="66">
        <v>176</v>
      </c>
      <c r="S633" s="71">
        <v>86</v>
      </c>
      <c r="T633" s="72">
        <v>4.987881769193751</v>
      </c>
      <c r="U633" s="72">
        <v>176</v>
      </c>
      <c r="V633" s="72">
        <v>85.01211823080625</v>
      </c>
      <c r="W633" s="72">
        <v>266</v>
      </c>
      <c r="AC633" s="47" t="s">
        <v>592</v>
      </c>
    </row>
    <row r="634" spans="8:29" ht="15" customHeight="1">
      <c r="H634" s="69"/>
      <c r="O634" s="70"/>
      <c r="S634" s="71"/>
      <c r="T634" s="72"/>
      <c r="U634" s="72"/>
      <c r="V634" s="72"/>
      <c r="W634" s="72"/>
      <c r="AC634" s="47"/>
    </row>
    <row r="635" spans="2:29" ht="15" customHeight="1">
      <c r="B635" s="66" t="s">
        <v>638</v>
      </c>
      <c r="C635" s="66">
        <v>1</v>
      </c>
      <c r="D635" s="67" t="s">
        <v>639</v>
      </c>
      <c r="E635" s="66">
        <v>0</v>
      </c>
      <c r="F635" s="66">
        <v>13</v>
      </c>
      <c r="G635" s="66">
        <v>147.6</v>
      </c>
      <c r="H635" s="69" t="s">
        <v>552</v>
      </c>
      <c r="M635" s="66">
        <v>0</v>
      </c>
      <c r="O635" s="70"/>
      <c r="S635" s="71"/>
      <c r="T635" s="72"/>
      <c r="U635" s="72"/>
      <c r="V635" s="72"/>
      <c r="W635" s="72"/>
      <c r="AC635" s="47"/>
    </row>
    <row r="636" spans="2:29" ht="15" customHeight="1">
      <c r="B636" s="66" t="s">
        <v>638</v>
      </c>
      <c r="C636" s="66">
        <v>1</v>
      </c>
      <c r="D636" s="67" t="s">
        <v>640</v>
      </c>
      <c r="E636" s="66">
        <v>13</v>
      </c>
      <c r="F636" s="66">
        <v>97</v>
      </c>
      <c r="G636" s="66">
        <v>147.73</v>
      </c>
      <c r="H636" s="69" t="s">
        <v>552</v>
      </c>
      <c r="J636" s="66">
        <v>1</v>
      </c>
      <c r="K636" s="66">
        <v>1</v>
      </c>
      <c r="M636" s="66">
        <v>1</v>
      </c>
      <c r="O636" s="70"/>
      <c r="S636" s="71"/>
      <c r="T636" s="72"/>
      <c r="U636" s="72"/>
      <c r="V636" s="72"/>
      <c r="W636" s="72"/>
      <c r="AC636" s="47"/>
    </row>
    <row r="637" spans="2:29" ht="15" customHeight="1">
      <c r="B637" s="66" t="s">
        <v>638</v>
      </c>
      <c r="C637" s="66">
        <v>1</v>
      </c>
      <c r="D637" s="67" t="s">
        <v>632</v>
      </c>
      <c r="E637" s="66">
        <v>97</v>
      </c>
      <c r="F637" s="66">
        <v>108</v>
      </c>
      <c r="G637" s="66">
        <v>148.57</v>
      </c>
      <c r="H637" s="69" t="s">
        <v>557</v>
      </c>
      <c r="M637" s="66">
        <v>2.5</v>
      </c>
      <c r="O637" s="70"/>
      <c r="S637" s="71"/>
      <c r="T637" s="72"/>
      <c r="U637" s="72"/>
      <c r="V637" s="72"/>
      <c r="W637" s="72"/>
      <c r="AC637" s="47"/>
    </row>
    <row r="638" spans="2:29" ht="15" customHeight="1">
      <c r="B638" s="66" t="s">
        <v>638</v>
      </c>
      <c r="C638" s="66">
        <v>1</v>
      </c>
      <c r="D638" s="67" t="s">
        <v>611</v>
      </c>
      <c r="E638" s="66">
        <v>25</v>
      </c>
      <c r="G638" s="66">
        <v>147.85</v>
      </c>
      <c r="H638" s="69" t="s">
        <v>552</v>
      </c>
      <c r="N638" s="67" t="s">
        <v>622</v>
      </c>
      <c r="O638" s="70">
        <v>40</v>
      </c>
      <c r="P638" s="66">
        <v>270</v>
      </c>
      <c r="Q638" s="66">
        <v>7</v>
      </c>
      <c r="R638" s="66">
        <v>180</v>
      </c>
      <c r="S638" s="71">
        <v>81.67505207701026</v>
      </c>
      <c r="T638" s="72">
        <v>49.70087167645344</v>
      </c>
      <c r="U638" s="72">
        <v>171.67505207701026</v>
      </c>
      <c r="V638" s="72">
        <v>40.29912832354656</v>
      </c>
      <c r="W638" s="72">
        <v>261.67505207701026</v>
      </c>
      <c r="AC638" s="47" t="s">
        <v>322</v>
      </c>
    </row>
    <row r="639" spans="2:29" ht="15" customHeight="1">
      <c r="B639" s="66" t="s">
        <v>638</v>
      </c>
      <c r="C639" s="66">
        <v>1</v>
      </c>
      <c r="D639" s="67" t="s">
        <v>605</v>
      </c>
      <c r="E639" s="66">
        <v>46</v>
      </c>
      <c r="F639" s="66">
        <v>70</v>
      </c>
      <c r="G639" s="66">
        <v>148.06</v>
      </c>
      <c r="H639" s="69" t="s">
        <v>552</v>
      </c>
      <c r="J639" s="66">
        <v>1</v>
      </c>
      <c r="K639" s="66">
        <v>1</v>
      </c>
      <c r="O639" s="70">
        <v>80</v>
      </c>
      <c r="P639" s="66">
        <v>270</v>
      </c>
      <c r="Q639" s="66">
        <v>0</v>
      </c>
      <c r="R639" s="66">
        <v>170</v>
      </c>
      <c r="S639" s="71">
        <v>80</v>
      </c>
      <c r="T639" s="72">
        <v>9.851076116583913</v>
      </c>
      <c r="U639" s="72">
        <v>170</v>
      </c>
      <c r="V639" s="72">
        <v>80.14892388341609</v>
      </c>
      <c r="W639" s="72">
        <v>260</v>
      </c>
      <c r="AC639" s="47" t="s">
        <v>592</v>
      </c>
    </row>
    <row r="640" spans="2:29" ht="15" customHeight="1">
      <c r="B640" s="66" t="s">
        <v>638</v>
      </c>
      <c r="C640" s="66">
        <v>1</v>
      </c>
      <c r="D640" s="67" t="s">
        <v>605</v>
      </c>
      <c r="E640" s="66">
        <v>46</v>
      </c>
      <c r="F640" s="66">
        <v>70</v>
      </c>
      <c r="G640" s="66">
        <v>148.06</v>
      </c>
      <c r="H640" s="69" t="s">
        <v>552</v>
      </c>
      <c r="J640" s="66">
        <v>1</v>
      </c>
      <c r="K640" s="66">
        <v>1</v>
      </c>
      <c r="O640" s="70">
        <v>5</v>
      </c>
      <c r="P640" s="66">
        <v>270</v>
      </c>
      <c r="Q640" s="66">
        <v>4</v>
      </c>
      <c r="R640" s="66">
        <v>0</v>
      </c>
      <c r="S640" s="71">
        <v>128.63419479866786</v>
      </c>
      <c r="T640" s="72">
        <v>83.60949830070744</v>
      </c>
      <c r="U640" s="72">
        <v>218.63419479866786</v>
      </c>
      <c r="V640" s="72">
        <v>6.390501699292557</v>
      </c>
      <c r="W640" s="72">
        <v>308.63419479866786</v>
      </c>
      <c r="AC640" s="47" t="s">
        <v>592</v>
      </c>
    </row>
    <row r="641" spans="2:29" ht="15" customHeight="1">
      <c r="B641" s="66" t="s">
        <v>638</v>
      </c>
      <c r="C641" s="66">
        <v>1</v>
      </c>
      <c r="D641" s="67" t="s">
        <v>632</v>
      </c>
      <c r="E641" s="66">
        <v>95</v>
      </c>
      <c r="G641" s="66">
        <v>148.55</v>
      </c>
      <c r="H641" s="69" t="s">
        <v>557</v>
      </c>
      <c r="N641" s="67" t="s">
        <v>323</v>
      </c>
      <c r="O641" s="70">
        <v>78</v>
      </c>
      <c r="P641" s="66">
        <v>270</v>
      </c>
      <c r="Q641" s="66">
        <v>0</v>
      </c>
      <c r="R641" s="66">
        <v>185</v>
      </c>
      <c r="S641" s="71">
        <v>95</v>
      </c>
      <c r="T641" s="72">
        <v>11.955652778702339</v>
      </c>
      <c r="U641" s="72">
        <v>185</v>
      </c>
      <c r="V641" s="72">
        <v>78.04434722129766</v>
      </c>
      <c r="W641" s="72">
        <v>275</v>
      </c>
      <c r="AC641" s="47" t="s">
        <v>292</v>
      </c>
    </row>
    <row r="642" spans="2:29" ht="15" customHeight="1">
      <c r="B642" s="66" t="s">
        <v>638</v>
      </c>
      <c r="C642" s="66">
        <v>1</v>
      </c>
      <c r="D642" s="67" t="s">
        <v>632</v>
      </c>
      <c r="E642" s="66">
        <v>108</v>
      </c>
      <c r="G642" s="66">
        <v>148.68</v>
      </c>
      <c r="H642" s="69" t="s">
        <v>557</v>
      </c>
      <c r="N642" s="67" t="s">
        <v>324</v>
      </c>
      <c r="O642" s="70">
        <v>11</v>
      </c>
      <c r="P642" s="66">
        <v>90</v>
      </c>
      <c r="Q642" s="66">
        <v>8</v>
      </c>
      <c r="R642" s="66">
        <v>180</v>
      </c>
      <c r="S642" s="71">
        <v>305.86767859303495</v>
      </c>
      <c r="T642" s="72">
        <v>76.5115565992738</v>
      </c>
      <c r="U642" s="72">
        <v>35.86767859303495</v>
      </c>
      <c r="V642" s="72">
        <v>13.488443400726197</v>
      </c>
      <c r="W642" s="72">
        <v>125.86767859303495</v>
      </c>
      <c r="AC642" s="47" t="s">
        <v>292</v>
      </c>
    </row>
    <row r="643" spans="8:29" ht="15" customHeight="1">
      <c r="H643" s="69"/>
      <c r="O643" s="70"/>
      <c r="S643" s="71"/>
      <c r="T643" s="72"/>
      <c r="U643" s="72"/>
      <c r="V643" s="72"/>
      <c r="W643" s="72"/>
      <c r="AC643" s="47"/>
    </row>
    <row r="644" spans="2:29" ht="15" customHeight="1">
      <c r="B644" s="66" t="s">
        <v>638</v>
      </c>
      <c r="C644" s="66">
        <v>2</v>
      </c>
      <c r="D644" s="67" t="s">
        <v>641</v>
      </c>
      <c r="E644" s="66">
        <v>0</v>
      </c>
      <c r="F644" s="66">
        <v>65</v>
      </c>
      <c r="G644" s="66">
        <v>148.69</v>
      </c>
      <c r="H644" s="69" t="s">
        <v>552</v>
      </c>
      <c r="M644" s="66">
        <v>0.5</v>
      </c>
      <c r="O644" s="70"/>
      <c r="S644" s="71"/>
      <c r="T644" s="72"/>
      <c r="U644" s="72"/>
      <c r="V644" s="72"/>
      <c r="W644" s="72"/>
      <c r="AC644" s="47"/>
    </row>
    <row r="645" spans="2:29" ht="15" customHeight="1">
      <c r="B645" s="66" t="s">
        <v>638</v>
      </c>
      <c r="C645" s="66">
        <v>2</v>
      </c>
      <c r="D645" s="67" t="s">
        <v>610</v>
      </c>
      <c r="E645" s="66">
        <v>65</v>
      </c>
      <c r="F645" s="66">
        <v>76</v>
      </c>
      <c r="G645" s="66">
        <v>149.34</v>
      </c>
      <c r="H645" s="69" t="s">
        <v>552</v>
      </c>
      <c r="M645" s="66">
        <v>0</v>
      </c>
      <c r="O645" s="70"/>
      <c r="S645" s="71"/>
      <c r="T645" s="72"/>
      <c r="U645" s="72"/>
      <c r="V645" s="72"/>
      <c r="W645" s="72"/>
      <c r="AC645" s="47"/>
    </row>
    <row r="646" spans="2:29" ht="15" customHeight="1">
      <c r="B646" s="66" t="s">
        <v>638</v>
      </c>
      <c r="C646" s="66">
        <v>2</v>
      </c>
      <c r="D646" s="67" t="s">
        <v>611</v>
      </c>
      <c r="E646" s="66">
        <v>76</v>
      </c>
      <c r="F646" s="66">
        <v>92</v>
      </c>
      <c r="G646" s="66">
        <v>149.45</v>
      </c>
      <c r="H646" s="69" t="s">
        <v>552</v>
      </c>
      <c r="M646" s="66">
        <v>0.5</v>
      </c>
      <c r="O646" s="70"/>
      <c r="S646" s="71"/>
      <c r="T646" s="72"/>
      <c r="U646" s="72"/>
      <c r="V646" s="72"/>
      <c r="W646" s="72"/>
      <c r="AC646" s="47"/>
    </row>
    <row r="647" spans="2:29" ht="15" customHeight="1">
      <c r="B647" s="66" t="s">
        <v>638</v>
      </c>
      <c r="C647" s="66">
        <v>2</v>
      </c>
      <c r="D647" s="67" t="s">
        <v>642</v>
      </c>
      <c r="E647" s="66">
        <v>92</v>
      </c>
      <c r="F647" s="66">
        <v>142</v>
      </c>
      <c r="G647" s="66">
        <v>149.61</v>
      </c>
      <c r="H647" s="69" t="s">
        <v>552</v>
      </c>
      <c r="M647" s="66">
        <v>0</v>
      </c>
      <c r="O647" s="70"/>
      <c r="S647" s="71"/>
      <c r="T647" s="72"/>
      <c r="U647" s="72"/>
      <c r="V647" s="72"/>
      <c r="W647" s="72"/>
      <c r="AC647" s="47"/>
    </row>
    <row r="648" spans="2:29" ht="15" customHeight="1">
      <c r="B648" s="66" t="s">
        <v>638</v>
      </c>
      <c r="C648" s="66">
        <v>2</v>
      </c>
      <c r="D648" s="67" t="s">
        <v>622</v>
      </c>
      <c r="E648" s="66">
        <v>43</v>
      </c>
      <c r="G648" s="66">
        <v>149.12</v>
      </c>
      <c r="H648" s="69" t="s">
        <v>552</v>
      </c>
      <c r="N648" s="67" t="s">
        <v>325</v>
      </c>
      <c r="O648" s="70">
        <v>28</v>
      </c>
      <c r="P648" s="66">
        <v>270</v>
      </c>
      <c r="Q648" s="66">
        <v>16</v>
      </c>
      <c r="R648" s="66">
        <v>180</v>
      </c>
      <c r="S648" s="71">
        <v>61.66247504245382</v>
      </c>
      <c r="T648" s="72">
        <v>58.86379029304896</v>
      </c>
      <c r="U648" s="72">
        <v>151.66247504245382</v>
      </c>
      <c r="V648" s="72">
        <v>31.136209706951043</v>
      </c>
      <c r="W648" s="72">
        <v>241.66247504245382</v>
      </c>
      <c r="AC648" s="47" t="s">
        <v>326</v>
      </c>
    </row>
    <row r="649" spans="8:29" ht="15" customHeight="1">
      <c r="H649" s="69"/>
      <c r="O649" s="70"/>
      <c r="S649" s="71"/>
      <c r="T649" s="72"/>
      <c r="U649" s="72"/>
      <c r="V649" s="72"/>
      <c r="W649" s="72"/>
      <c r="AC649" s="47"/>
    </row>
    <row r="650" spans="2:29" ht="15" customHeight="1">
      <c r="B650" s="66" t="s">
        <v>638</v>
      </c>
      <c r="C650" s="66">
        <v>3</v>
      </c>
      <c r="D650" s="67" t="s">
        <v>623</v>
      </c>
      <c r="E650" s="66">
        <v>0</v>
      </c>
      <c r="F650" s="66">
        <v>88</v>
      </c>
      <c r="G650" s="66">
        <v>150.11</v>
      </c>
      <c r="H650" s="69"/>
      <c r="M650" s="66">
        <v>0</v>
      </c>
      <c r="O650" s="70"/>
      <c r="S650" s="71"/>
      <c r="T650" s="72"/>
      <c r="U650" s="72"/>
      <c r="V650" s="72"/>
      <c r="W650" s="72"/>
      <c r="AC650" s="47"/>
    </row>
    <row r="651" spans="2:29" ht="15" customHeight="1">
      <c r="B651" s="66" t="s">
        <v>638</v>
      </c>
      <c r="C651" s="66">
        <v>3</v>
      </c>
      <c r="D651" s="67" t="s">
        <v>617</v>
      </c>
      <c r="E651" s="66">
        <v>88</v>
      </c>
      <c r="F651" s="66">
        <v>102</v>
      </c>
      <c r="G651" s="66">
        <v>150.99</v>
      </c>
      <c r="H651" s="69"/>
      <c r="M651" s="66">
        <v>0.5</v>
      </c>
      <c r="O651" s="70"/>
      <c r="S651" s="71"/>
      <c r="T651" s="72"/>
      <c r="U651" s="72"/>
      <c r="V651" s="72"/>
      <c r="W651" s="72"/>
      <c r="AC651" s="47"/>
    </row>
    <row r="652" spans="2:29" ht="15" customHeight="1">
      <c r="B652" s="66" t="s">
        <v>638</v>
      </c>
      <c r="C652" s="66">
        <v>3</v>
      </c>
      <c r="D652" s="67" t="s">
        <v>605</v>
      </c>
      <c r="E652" s="66">
        <v>100</v>
      </c>
      <c r="G652" s="66">
        <v>151.11</v>
      </c>
      <c r="H652" s="69" t="s">
        <v>557</v>
      </c>
      <c r="N652" s="67" t="s">
        <v>609</v>
      </c>
      <c r="O652" s="70">
        <v>66</v>
      </c>
      <c r="P652" s="66">
        <v>270</v>
      </c>
      <c r="Q652" s="66">
        <v>62</v>
      </c>
      <c r="R652" s="66">
        <v>180</v>
      </c>
      <c r="S652" s="71">
        <v>50.05876419777354</v>
      </c>
      <c r="T652" s="72">
        <v>18.847765012580144</v>
      </c>
      <c r="U652" s="72">
        <v>140.05876419777354</v>
      </c>
      <c r="V652" s="72">
        <v>71.15223498741986</v>
      </c>
      <c r="W652" s="72">
        <v>230.05876419777354</v>
      </c>
      <c r="AC652" s="47" t="s">
        <v>292</v>
      </c>
    </row>
    <row r="653" spans="8:29" ht="15" customHeight="1">
      <c r="H653" s="69"/>
      <c r="O653" s="70"/>
      <c r="S653" s="71"/>
      <c r="T653" s="72"/>
      <c r="U653" s="72"/>
      <c r="V653" s="72"/>
      <c r="W653" s="72"/>
      <c r="AC653" s="47"/>
    </row>
    <row r="654" spans="2:29" ht="15" customHeight="1">
      <c r="B654" s="66" t="s">
        <v>638</v>
      </c>
      <c r="C654" s="66">
        <v>4</v>
      </c>
      <c r="D654" s="67" t="s">
        <v>639</v>
      </c>
      <c r="E654" s="66">
        <v>0</v>
      </c>
      <c r="F654" s="66">
        <v>82</v>
      </c>
      <c r="G654" s="66">
        <v>151.14</v>
      </c>
      <c r="H654" s="69" t="s">
        <v>552</v>
      </c>
      <c r="M654" s="66">
        <v>0</v>
      </c>
      <c r="O654" s="70"/>
      <c r="S654" s="71"/>
      <c r="T654" s="72"/>
      <c r="U654" s="72"/>
      <c r="V654" s="72"/>
      <c r="W654" s="72"/>
      <c r="AC654" s="47"/>
    </row>
    <row r="655" spans="2:29" ht="15" customHeight="1">
      <c r="B655" s="66" t="s">
        <v>638</v>
      </c>
      <c r="C655" s="66">
        <v>4</v>
      </c>
      <c r="D655" s="67" t="s">
        <v>643</v>
      </c>
      <c r="E655" s="66">
        <v>82</v>
      </c>
      <c r="F655" s="66">
        <v>137</v>
      </c>
      <c r="G655" s="66">
        <v>151.96</v>
      </c>
      <c r="H655" s="69" t="s">
        <v>552</v>
      </c>
      <c r="M655" s="66">
        <v>0.5</v>
      </c>
      <c r="O655" s="70"/>
      <c r="S655" s="71"/>
      <c r="T655" s="72"/>
      <c r="U655" s="72"/>
      <c r="V655" s="72"/>
      <c r="W655" s="72"/>
      <c r="AC655" s="47"/>
    </row>
    <row r="656" spans="2:29" ht="15" customHeight="1">
      <c r="B656" s="66" t="s">
        <v>638</v>
      </c>
      <c r="C656" s="66">
        <v>4</v>
      </c>
      <c r="D656" s="67" t="s">
        <v>613</v>
      </c>
      <c r="E656" s="66">
        <v>137</v>
      </c>
      <c r="F656" s="66">
        <v>146</v>
      </c>
      <c r="G656" s="66">
        <v>152.51</v>
      </c>
      <c r="H656" s="69" t="s">
        <v>557</v>
      </c>
      <c r="M656" s="66">
        <v>1.5</v>
      </c>
      <c r="O656" s="70"/>
      <c r="S656" s="71"/>
      <c r="T656" s="72"/>
      <c r="U656" s="72"/>
      <c r="V656" s="72"/>
      <c r="W656" s="72"/>
      <c r="AC656" s="47"/>
    </row>
    <row r="657" spans="2:29" ht="15" customHeight="1">
      <c r="B657" s="66" t="s">
        <v>638</v>
      </c>
      <c r="C657" s="66">
        <v>4</v>
      </c>
      <c r="D657" s="67" t="s">
        <v>622</v>
      </c>
      <c r="E657" s="66">
        <v>1</v>
      </c>
      <c r="G657" s="66">
        <v>151.15</v>
      </c>
      <c r="H657" s="69" t="s">
        <v>552</v>
      </c>
      <c r="N657" s="67" t="s">
        <v>327</v>
      </c>
      <c r="O657" s="70">
        <v>38</v>
      </c>
      <c r="P657" s="66">
        <v>270</v>
      </c>
      <c r="Q657" s="66">
        <v>4</v>
      </c>
      <c r="R657" s="66">
        <v>0</v>
      </c>
      <c r="S657" s="71">
        <v>95.1144727836276</v>
      </c>
      <c r="T657" s="72">
        <v>51.88905459011536</v>
      </c>
      <c r="U657" s="72">
        <v>185.1144727836276</v>
      </c>
      <c r="V657" s="72">
        <v>38.11094540988464</v>
      </c>
      <c r="W657" s="72">
        <v>275.1144727836276</v>
      </c>
      <c r="AC657" s="47" t="s">
        <v>328</v>
      </c>
    </row>
    <row r="658" spans="2:29" ht="15" customHeight="1">
      <c r="B658" s="66" t="s">
        <v>638</v>
      </c>
      <c r="C658" s="66">
        <v>4</v>
      </c>
      <c r="D658" s="67" t="s">
        <v>611</v>
      </c>
      <c r="E658" s="66">
        <v>92</v>
      </c>
      <c r="G658" s="66">
        <v>152.06</v>
      </c>
      <c r="H658" s="69" t="s">
        <v>552</v>
      </c>
      <c r="J658" s="66">
        <v>1</v>
      </c>
      <c r="O658" s="70">
        <v>72</v>
      </c>
      <c r="P658" s="66">
        <v>270</v>
      </c>
      <c r="Q658" s="66">
        <v>0</v>
      </c>
      <c r="R658" s="66">
        <v>170</v>
      </c>
      <c r="S658" s="71">
        <v>80</v>
      </c>
      <c r="T658" s="72">
        <v>17.743810726703185</v>
      </c>
      <c r="U658" s="72">
        <v>170</v>
      </c>
      <c r="V658" s="72">
        <v>72.25618927329681</v>
      </c>
      <c r="W658" s="72">
        <v>260</v>
      </c>
      <c r="AC658" s="47" t="s">
        <v>384</v>
      </c>
    </row>
    <row r="659" spans="2:29" ht="15" customHeight="1">
      <c r="B659" s="66" t="s">
        <v>638</v>
      </c>
      <c r="C659" s="66">
        <v>4</v>
      </c>
      <c r="D659" s="67" t="s">
        <v>611</v>
      </c>
      <c r="E659" s="66">
        <v>92</v>
      </c>
      <c r="G659" s="66">
        <v>152.06</v>
      </c>
      <c r="H659" s="69" t="s">
        <v>552</v>
      </c>
      <c r="J659" s="66">
        <v>1</v>
      </c>
      <c r="O659" s="70">
        <v>15</v>
      </c>
      <c r="P659" s="66">
        <v>90</v>
      </c>
      <c r="Q659" s="66">
        <v>6</v>
      </c>
      <c r="R659" s="66">
        <v>180</v>
      </c>
      <c r="S659" s="71">
        <v>291.417810229569</v>
      </c>
      <c r="T659" s="72">
        <v>73.94281830940439</v>
      </c>
      <c r="U659" s="72">
        <v>21.41781022956897</v>
      </c>
      <c r="V659" s="72">
        <v>16.057181690595613</v>
      </c>
      <c r="W659" s="72">
        <v>111.417810229569</v>
      </c>
      <c r="AC659" s="47" t="s">
        <v>384</v>
      </c>
    </row>
    <row r="660" spans="2:29" ht="15" customHeight="1">
      <c r="B660" s="66" t="s">
        <v>638</v>
      </c>
      <c r="C660" s="66">
        <v>4</v>
      </c>
      <c r="D660" s="67" t="s">
        <v>605</v>
      </c>
      <c r="E660" s="66">
        <v>108</v>
      </c>
      <c r="G660" s="66">
        <v>152.22</v>
      </c>
      <c r="H660" s="69" t="s">
        <v>552</v>
      </c>
      <c r="N660" s="67" t="s">
        <v>497</v>
      </c>
      <c r="O660" s="70">
        <v>80</v>
      </c>
      <c r="P660" s="66">
        <v>270</v>
      </c>
      <c r="Q660" s="66">
        <v>0</v>
      </c>
      <c r="R660" s="66">
        <v>180</v>
      </c>
      <c r="S660" s="71">
        <v>90</v>
      </c>
      <c r="T660" s="72">
        <v>10</v>
      </c>
      <c r="U660" s="72">
        <v>180</v>
      </c>
      <c r="V660" s="72">
        <v>80</v>
      </c>
      <c r="W660" s="72">
        <v>270</v>
      </c>
      <c r="AC660" s="47" t="s">
        <v>329</v>
      </c>
    </row>
    <row r="661" spans="2:29" ht="15" customHeight="1">
      <c r="B661" s="66" t="s">
        <v>638</v>
      </c>
      <c r="C661" s="66">
        <v>4</v>
      </c>
      <c r="D661" s="67" t="s">
        <v>612</v>
      </c>
      <c r="E661" s="66">
        <v>124</v>
      </c>
      <c r="G661" s="66">
        <v>152.38</v>
      </c>
      <c r="H661" s="69" t="s">
        <v>552</v>
      </c>
      <c r="J661" s="66">
        <v>1</v>
      </c>
      <c r="K661" s="66" t="s">
        <v>300</v>
      </c>
      <c r="O661" s="70">
        <v>90</v>
      </c>
      <c r="P661" s="66">
        <v>0</v>
      </c>
      <c r="Q661" s="66">
        <v>0</v>
      </c>
      <c r="R661" s="66">
        <v>195</v>
      </c>
      <c r="S661" s="71">
        <v>105</v>
      </c>
      <c r="T661" s="72">
        <v>9.084009588619097E-16</v>
      </c>
      <c r="U661" s="72">
        <v>195</v>
      </c>
      <c r="V661" s="72">
        <v>90</v>
      </c>
      <c r="W661" s="72">
        <v>285</v>
      </c>
      <c r="AC661" s="47" t="s">
        <v>384</v>
      </c>
    </row>
    <row r="662" spans="2:29" ht="15" customHeight="1">
      <c r="B662" s="66" t="s">
        <v>638</v>
      </c>
      <c r="C662" s="66">
        <v>4</v>
      </c>
      <c r="D662" s="67" t="s">
        <v>613</v>
      </c>
      <c r="E662" s="66">
        <v>140</v>
      </c>
      <c r="G662" s="66">
        <v>152.54</v>
      </c>
      <c r="H662" s="69" t="s">
        <v>557</v>
      </c>
      <c r="N662" s="67" t="s">
        <v>330</v>
      </c>
      <c r="O662" s="70">
        <v>87</v>
      </c>
      <c r="P662" s="66">
        <v>90</v>
      </c>
      <c r="Q662" s="66">
        <v>0</v>
      </c>
      <c r="R662" s="66">
        <v>180</v>
      </c>
      <c r="S662" s="71">
        <v>270</v>
      </c>
      <c r="T662" s="72">
        <v>3.000000000000008</v>
      </c>
      <c r="U662" s="72">
        <v>360</v>
      </c>
      <c r="V662" s="72">
        <v>87</v>
      </c>
      <c r="W662" s="72">
        <v>90</v>
      </c>
      <c r="AC662" s="47" t="s">
        <v>331</v>
      </c>
    </row>
    <row r="663" spans="8:29" ht="15" customHeight="1">
      <c r="H663" s="69"/>
      <c r="O663" s="70"/>
      <c r="S663" s="71"/>
      <c r="T663" s="72"/>
      <c r="U663" s="72"/>
      <c r="V663" s="72"/>
      <c r="W663" s="72"/>
      <c r="AC663" s="47"/>
    </row>
    <row r="664" spans="2:29" ht="15" customHeight="1">
      <c r="B664" s="66" t="s">
        <v>638</v>
      </c>
      <c r="C664" s="66">
        <v>5</v>
      </c>
      <c r="D664" s="67" t="s">
        <v>641</v>
      </c>
      <c r="E664" s="66">
        <v>0</v>
      </c>
      <c r="F664" s="66">
        <v>13</v>
      </c>
      <c r="G664" s="66">
        <v>152.6</v>
      </c>
      <c r="H664" s="69" t="s">
        <v>552</v>
      </c>
      <c r="M664" s="66">
        <v>0.5</v>
      </c>
      <c r="O664" s="70"/>
      <c r="S664" s="71"/>
      <c r="T664" s="72"/>
      <c r="U664" s="72"/>
      <c r="V664" s="72"/>
      <c r="W664" s="72"/>
      <c r="AC664" s="47" t="s">
        <v>332</v>
      </c>
    </row>
    <row r="665" spans="8:29" ht="15" customHeight="1">
      <c r="H665" s="69"/>
      <c r="O665" s="70"/>
      <c r="S665" s="71"/>
      <c r="T665" s="72"/>
      <c r="U665" s="72"/>
      <c r="V665" s="72"/>
      <c r="W665" s="72"/>
      <c r="AC665" s="47"/>
    </row>
    <row r="666" spans="2:29" ht="15" customHeight="1">
      <c r="B666" s="66" t="s">
        <v>644</v>
      </c>
      <c r="C666" s="66">
        <v>1</v>
      </c>
      <c r="D666" s="67" t="s">
        <v>622</v>
      </c>
      <c r="E666" s="66">
        <v>0</v>
      </c>
      <c r="F666" s="66">
        <v>10</v>
      </c>
      <c r="G666" s="66">
        <v>152.3</v>
      </c>
      <c r="H666" s="69" t="s">
        <v>557</v>
      </c>
      <c r="M666" s="66">
        <v>3.5</v>
      </c>
      <c r="O666" s="70"/>
      <c r="S666" s="71"/>
      <c r="T666" s="72"/>
      <c r="U666" s="72"/>
      <c r="V666" s="72"/>
      <c r="W666" s="72"/>
      <c r="AC666" s="47" t="s">
        <v>333</v>
      </c>
    </row>
    <row r="667" spans="2:29" ht="15" customHeight="1">
      <c r="B667" s="66" t="s">
        <v>644</v>
      </c>
      <c r="C667" s="66">
        <v>1</v>
      </c>
      <c r="D667" s="67" t="s">
        <v>628</v>
      </c>
      <c r="E667" s="66">
        <v>10</v>
      </c>
      <c r="F667" s="66">
        <v>24</v>
      </c>
      <c r="G667" s="66">
        <v>152.4</v>
      </c>
      <c r="H667" s="69" t="s">
        <v>552</v>
      </c>
      <c r="M667" s="66">
        <v>0.8</v>
      </c>
      <c r="O667" s="70"/>
      <c r="S667" s="71"/>
      <c r="T667" s="72"/>
      <c r="U667" s="72"/>
      <c r="V667" s="72"/>
      <c r="W667" s="72"/>
      <c r="AC667" s="47"/>
    </row>
    <row r="668" spans="2:29" ht="15" customHeight="1">
      <c r="B668" s="66" t="s">
        <v>644</v>
      </c>
      <c r="C668" s="66">
        <v>1</v>
      </c>
      <c r="D668" s="67" t="s">
        <v>611</v>
      </c>
      <c r="E668" s="66">
        <v>24</v>
      </c>
      <c r="F668" s="66">
        <v>36</v>
      </c>
      <c r="G668" s="66">
        <v>152.54</v>
      </c>
      <c r="H668" s="69" t="s">
        <v>552</v>
      </c>
      <c r="J668" s="66">
        <v>1</v>
      </c>
      <c r="M668" s="66">
        <v>0.5</v>
      </c>
      <c r="O668" s="70"/>
      <c r="S668" s="71"/>
      <c r="T668" s="72"/>
      <c r="U668" s="72"/>
      <c r="V668" s="72"/>
      <c r="W668" s="72"/>
      <c r="AC668" s="47"/>
    </row>
    <row r="669" spans="2:29" ht="15" customHeight="1">
      <c r="B669" s="66" t="s">
        <v>644</v>
      </c>
      <c r="C669" s="66">
        <v>1</v>
      </c>
      <c r="D669" s="67" t="s">
        <v>605</v>
      </c>
      <c r="E669" s="66">
        <v>36</v>
      </c>
      <c r="F669" s="66">
        <v>56</v>
      </c>
      <c r="G669" s="66">
        <v>152.66</v>
      </c>
      <c r="H669" s="69" t="s">
        <v>552</v>
      </c>
      <c r="J669" s="66">
        <v>1</v>
      </c>
      <c r="M669" s="66">
        <v>0.8</v>
      </c>
      <c r="O669" s="70"/>
      <c r="S669" s="71"/>
      <c r="T669" s="72"/>
      <c r="U669" s="72"/>
      <c r="V669" s="72"/>
      <c r="W669" s="72"/>
      <c r="AC669" s="47"/>
    </row>
    <row r="670" spans="2:29" ht="15" customHeight="1">
      <c r="B670" s="66" t="s">
        <v>644</v>
      </c>
      <c r="C670" s="66">
        <v>1</v>
      </c>
      <c r="D670" s="67" t="s">
        <v>645</v>
      </c>
      <c r="E670" s="66">
        <v>56</v>
      </c>
      <c r="F670" s="66">
        <v>100</v>
      </c>
      <c r="G670" s="66">
        <v>152.86</v>
      </c>
      <c r="H670" s="69" t="s">
        <v>552</v>
      </c>
      <c r="M670" s="66">
        <v>0.5</v>
      </c>
      <c r="O670" s="70"/>
      <c r="S670" s="71"/>
      <c r="T670" s="72"/>
      <c r="U670" s="72"/>
      <c r="V670" s="72"/>
      <c r="W670" s="72"/>
      <c r="AC670" s="47"/>
    </row>
    <row r="671" spans="2:29" ht="15" customHeight="1">
      <c r="B671" s="66" t="s">
        <v>644</v>
      </c>
      <c r="C671" s="66">
        <v>1</v>
      </c>
      <c r="D671" s="67" t="s">
        <v>646</v>
      </c>
      <c r="E671" s="66">
        <v>100</v>
      </c>
      <c r="F671" s="66">
        <v>134</v>
      </c>
      <c r="G671" s="66">
        <v>153.3</v>
      </c>
      <c r="H671" s="69" t="s">
        <v>552</v>
      </c>
      <c r="M671" s="66">
        <v>0.8</v>
      </c>
      <c r="O671" s="70"/>
      <c r="S671" s="71"/>
      <c r="T671" s="72"/>
      <c r="U671" s="72"/>
      <c r="V671" s="72"/>
      <c r="W671" s="72"/>
      <c r="AC671" s="47"/>
    </row>
    <row r="672" spans="2:29" ht="15" customHeight="1">
      <c r="B672" s="66" t="s">
        <v>644</v>
      </c>
      <c r="C672" s="66">
        <v>1</v>
      </c>
      <c r="D672" s="67" t="s">
        <v>605</v>
      </c>
      <c r="E672" s="66">
        <v>38</v>
      </c>
      <c r="G672" s="66">
        <v>152.68</v>
      </c>
      <c r="H672" s="69" t="s">
        <v>552</v>
      </c>
      <c r="J672" s="66">
        <v>1</v>
      </c>
      <c r="O672" s="70">
        <v>42</v>
      </c>
      <c r="P672" s="66">
        <v>90</v>
      </c>
      <c r="Q672" s="66">
        <v>0</v>
      </c>
      <c r="R672" s="66">
        <v>170</v>
      </c>
      <c r="S672" s="71">
        <v>260</v>
      </c>
      <c r="T672" s="72">
        <v>47.56350451363676</v>
      </c>
      <c r="U672" s="72">
        <v>350</v>
      </c>
      <c r="V672" s="72">
        <v>42.43649548636324</v>
      </c>
      <c r="W672" s="72">
        <v>80</v>
      </c>
      <c r="AC672" s="47" t="s">
        <v>334</v>
      </c>
    </row>
    <row r="673" spans="2:29" ht="15" customHeight="1">
      <c r="B673" s="66" t="s">
        <v>644</v>
      </c>
      <c r="C673" s="66">
        <v>1</v>
      </c>
      <c r="D673" s="67" t="s">
        <v>613</v>
      </c>
      <c r="E673" s="66">
        <v>78</v>
      </c>
      <c r="G673" s="66">
        <v>153.08</v>
      </c>
      <c r="H673" s="69" t="s">
        <v>557</v>
      </c>
      <c r="N673" s="67" t="s">
        <v>622</v>
      </c>
      <c r="O673" s="70">
        <v>74</v>
      </c>
      <c r="P673" s="66">
        <v>270</v>
      </c>
      <c r="Q673" s="66">
        <v>0</v>
      </c>
      <c r="R673" s="66">
        <v>180</v>
      </c>
      <c r="S673" s="71">
        <v>90</v>
      </c>
      <c r="T673" s="72">
        <v>16</v>
      </c>
      <c r="U673" s="72">
        <v>180</v>
      </c>
      <c r="V673" s="72">
        <v>74</v>
      </c>
      <c r="W673" s="72">
        <v>270</v>
      </c>
      <c r="AC673" s="47" t="s">
        <v>292</v>
      </c>
    </row>
    <row r="674" spans="8:29" ht="15" customHeight="1">
      <c r="H674" s="69"/>
      <c r="O674" s="70"/>
      <c r="S674" s="71"/>
      <c r="T674" s="72"/>
      <c r="U674" s="72"/>
      <c r="V674" s="72"/>
      <c r="W674" s="72"/>
      <c r="AC674" s="47"/>
    </row>
    <row r="675" spans="2:29" ht="15" customHeight="1">
      <c r="B675" s="66" t="s">
        <v>644</v>
      </c>
      <c r="C675" s="66">
        <v>2</v>
      </c>
      <c r="D675" s="67" t="s">
        <v>622</v>
      </c>
      <c r="E675" s="66">
        <v>0</v>
      </c>
      <c r="F675" s="66">
        <v>24</v>
      </c>
      <c r="G675" s="66">
        <v>153.64</v>
      </c>
      <c r="H675" s="69" t="s">
        <v>552</v>
      </c>
      <c r="J675" s="66">
        <v>1</v>
      </c>
      <c r="K675" s="66">
        <v>1</v>
      </c>
      <c r="M675" s="66">
        <v>0</v>
      </c>
      <c r="O675" s="70"/>
      <c r="S675" s="71"/>
      <c r="T675" s="72"/>
      <c r="U675" s="72"/>
      <c r="V675" s="72"/>
      <c r="W675" s="72"/>
      <c r="AC675" s="47"/>
    </row>
    <row r="676" spans="2:29" ht="15" customHeight="1">
      <c r="B676" s="66" t="s">
        <v>644</v>
      </c>
      <c r="C676" s="66">
        <v>2</v>
      </c>
      <c r="D676" s="67" t="s">
        <v>633</v>
      </c>
      <c r="E676" s="66">
        <v>24</v>
      </c>
      <c r="F676" s="66">
        <v>57</v>
      </c>
      <c r="G676" s="66">
        <v>153.88</v>
      </c>
      <c r="H676" s="69" t="s">
        <v>552</v>
      </c>
      <c r="M676" s="66">
        <v>0.8</v>
      </c>
      <c r="O676" s="70"/>
      <c r="S676" s="71"/>
      <c r="T676" s="72"/>
      <c r="U676" s="72"/>
      <c r="V676" s="72"/>
      <c r="W676" s="72"/>
      <c r="AC676" s="47"/>
    </row>
    <row r="677" spans="2:29" ht="15" customHeight="1">
      <c r="B677" s="66" t="s">
        <v>644</v>
      </c>
      <c r="C677" s="66">
        <v>2</v>
      </c>
      <c r="D677" s="67" t="s">
        <v>606</v>
      </c>
      <c r="E677" s="66">
        <v>57</v>
      </c>
      <c r="F677" s="66">
        <v>103</v>
      </c>
      <c r="G677" s="66">
        <v>154.21</v>
      </c>
      <c r="H677" s="69" t="s">
        <v>552</v>
      </c>
      <c r="M677" s="66">
        <v>0.5</v>
      </c>
      <c r="O677" s="70"/>
      <c r="S677" s="71"/>
      <c r="T677" s="72"/>
      <c r="U677" s="72"/>
      <c r="V677" s="72"/>
      <c r="W677" s="72"/>
      <c r="AC677" s="47"/>
    </row>
    <row r="678" spans="2:29" ht="15" customHeight="1">
      <c r="B678" s="66" t="s">
        <v>644</v>
      </c>
      <c r="C678" s="66">
        <v>2</v>
      </c>
      <c r="D678" s="67" t="s">
        <v>615</v>
      </c>
      <c r="E678" s="66">
        <v>103</v>
      </c>
      <c r="F678" s="66">
        <v>114</v>
      </c>
      <c r="G678" s="66">
        <v>154.67</v>
      </c>
      <c r="H678" s="69" t="s">
        <v>552</v>
      </c>
      <c r="M678" s="66">
        <v>0</v>
      </c>
      <c r="O678" s="70"/>
      <c r="S678" s="71"/>
      <c r="T678" s="72"/>
      <c r="U678" s="72"/>
      <c r="V678" s="72"/>
      <c r="W678" s="72"/>
      <c r="AC678" s="47" t="s">
        <v>335</v>
      </c>
    </row>
    <row r="679" spans="2:29" ht="15" customHeight="1">
      <c r="B679" s="66" t="s">
        <v>644</v>
      </c>
      <c r="C679" s="66">
        <v>2</v>
      </c>
      <c r="D679" s="67" t="s">
        <v>647</v>
      </c>
      <c r="E679" s="66">
        <v>114</v>
      </c>
      <c r="F679" s="66">
        <v>145</v>
      </c>
      <c r="G679" s="66">
        <v>154.78</v>
      </c>
      <c r="H679" s="69" t="s">
        <v>552</v>
      </c>
      <c r="J679" s="66">
        <v>2</v>
      </c>
      <c r="K679" s="66">
        <v>1</v>
      </c>
      <c r="M679" s="66">
        <v>0.5</v>
      </c>
      <c r="O679" s="70"/>
      <c r="S679" s="71"/>
      <c r="T679" s="72"/>
      <c r="U679" s="72"/>
      <c r="V679" s="72"/>
      <c r="W679" s="72"/>
      <c r="AC679" s="47"/>
    </row>
    <row r="680" spans="2:29" ht="15" customHeight="1">
      <c r="B680" s="66" t="s">
        <v>644</v>
      </c>
      <c r="C680" s="66">
        <v>2</v>
      </c>
      <c r="D680" s="67" t="s">
        <v>622</v>
      </c>
      <c r="E680" s="66">
        <v>10</v>
      </c>
      <c r="G680" s="66">
        <v>153.74</v>
      </c>
      <c r="H680" s="69" t="s">
        <v>552</v>
      </c>
      <c r="J680" s="66">
        <v>1</v>
      </c>
      <c r="O680" s="70">
        <v>90</v>
      </c>
      <c r="P680" s="66">
        <v>0</v>
      </c>
      <c r="Q680" s="66">
        <v>0</v>
      </c>
      <c r="R680" s="66">
        <v>185</v>
      </c>
      <c r="S680" s="71">
        <v>95</v>
      </c>
      <c r="T680" s="72">
        <v>3.058985100997249E-16</v>
      </c>
      <c r="U680" s="72">
        <v>185</v>
      </c>
      <c r="V680" s="72">
        <v>90</v>
      </c>
      <c r="W680" s="72">
        <v>275</v>
      </c>
      <c r="AC680" s="47" t="s">
        <v>592</v>
      </c>
    </row>
    <row r="681" spans="2:29" ht="15" customHeight="1">
      <c r="B681" s="66" t="s">
        <v>644</v>
      </c>
      <c r="C681" s="66">
        <v>2</v>
      </c>
      <c r="D681" s="67" t="s">
        <v>622</v>
      </c>
      <c r="E681" s="66">
        <v>15</v>
      </c>
      <c r="G681" s="66">
        <v>153.79</v>
      </c>
      <c r="H681" s="69" t="s">
        <v>552</v>
      </c>
      <c r="J681" s="66">
        <v>1</v>
      </c>
      <c r="O681" s="70">
        <v>15</v>
      </c>
      <c r="P681" s="66">
        <v>90</v>
      </c>
      <c r="Q681" s="66">
        <v>0</v>
      </c>
      <c r="R681" s="66">
        <v>185</v>
      </c>
      <c r="S681" s="71">
        <v>275</v>
      </c>
      <c r="T681" s="72">
        <v>74.94529887116654</v>
      </c>
      <c r="U681" s="72">
        <v>5</v>
      </c>
      <c r="V681" s="72">
        <v>15.054701128833457</v>
      </c>
      <c r="W681" s="72">
        <v>95</v>
      </c>
      <c r="AC681" s="47" t="s">
        <v>592</v>
      </c>
    </row>
    <row r="682" spans="2:29" ht="15" customHeight="1">
      <c r="B682" s="66" t="s">
        <v>644</v>
      </c>
      <c r="C682" s="66">
        <v>2</v>
      </c>
      <c r="D682" s="67" t="s">
        <v>605</v>
      </c>
      <c r="E682" s="66">
        <v>50</v>
      </c>
      <c r="G682" s="66">
        <v>154.14</v>
      </c>
      <c r="H682" s="69" t="s">
        <v>557</v>
      </c>
      <c r="N682" s="67" t="s">
        <v>454</v>
      </c>
      <c r="O682" s="70">
        <v>38</v>
      </c>
      <c r="P682" s="66">
        <v>270</v>
      </c>
      <c r="Q682" s="66">
        <v>16</v>
      </c>
      <c r="R682" s="66">
        <v>0</v>
      </c>
      <c r="S682" s="71">
        <v>110.15401324414506</v>
      </c>
      <c r="T682" s="72">
        <v>50.23128181627068</v>
      </c>
      <c r="U682" s="72">
        <v>200.15401324414506</v>
      </c>
      <c r="V682" s="72">
        <v>39.76871818372932</v>
      </c>
      <c r="W682" s="72">
        <v>290.15401324414506</v>
      </c>
      <c r="AC682" s="47" t="s">
        <v>292</v>
      </c>
    </row>
    <row r="683" spans="8:29" ht="15" customHeight="1">
      <c r="H683" s="69"/>
      <c r="O683" s="70"/>
      <c r="S683" s="71"/>
      <c r="T683" s="72"/>
      <c r="U683" s="72"/>
      <c r="V683" s="72"/>
      <c r="W683" s="72"/>
      <c r="AC683" s="47"/>
    </row>
    <row r="684" spans="2:29" ht="15" customHeight="1">
      <c r="B684" s="66" t="s">
        <v>644</v>
      </c>
      <c r="C684" s="66">
        <v>3</v>
      </c>
      <c r="D684" s="67" t="s">
        <v>641</v>
      </c>
      <c r="E684" s="66">
        <v>0</v>
      </c>
      <c r="F684" s="66">
        <v>17</v>
      </c>
      <c r="G684" s="66">
        <v>155.08</v>
      </c>
      <c r="H684" s="69" t="s">
        <v>552</v>
      </c>
      <c r="L684" s="66">
        <v>0</v>
      </c>
      <c r="M684" s="66">
        <v>0.5</v>
      </c>
      <c r="O684" s="70"/>
      <c r="S684" s="71"/>
      <c r="T684" s="72"/>
      <c r="U684" s="72"/>
      <c r="V684" s="72"/>
      <c r="W684" s="72"/>
      <c r="AC684" s="47" t="s">
        <v>291</v>
      </c>
    </row>
    <row r="685" spans="8:29" ht="15" customHeight="1">
      <c r="H685" s="69"/>
      <c r="O685" s="70"/>
      <c r="S685" s="71"/>
      <c r="T685" s="72"/>
      <c r="U685" s="72"/>
      <c r="V685" s="72"/>
      <c r="W685" s="72"/>
      <c r="AC685" s="47"/>
    </row>
    <row r="686" spans="2:29" ht="15" customHeight="1">
      <c r="B686" s="66" t="s">
        <v>648</v>
      </c>
      <c r="C686" s="66">
        <v>1</v>
      </c>
      <c r="D686" s="67" t="s">
        <v>641</v>
      </c>
      <c r="E686" s="66">
        <v>0</v>
      </c>
      <c r="F686" s="66">
        <v>20</v>
      </c>
      <c r="G686" s="66">
        <v>157.1</v>
      </c>
      <c r="H686" s="69" t="s">
        <v>552</v>
      </c>
      <c r="M686" s="66">
        <v>0.8</v>
      </c>
      <c r="O686" s="70">
        <v>74</v>
      </c>
      <c r="P686" s="66">
        <v>90</v>
      </c>
      <c r="Q686" s="66">
        <v>50</v>
      </c>
      <c r="R686" s="66">
        <v>180</v>
      </c>
      <c r="S686" s="71">
        <v>288.8668288798789</v>
      </c>
      <c r="T686" s="72">
        <v>15.181075343988125</v>
      </c>
      <c r="U686" s="72">
        <v>18.866828879878895</v>
      </c>
      <c r="V686" s="72">
        <v>74.81892465601187</v>
      </c>
      <c r="W686" s="72">
        <v>108.86682887987888</v>
      </c>
      <c r="AC686" s="47" t="s">
        <v>384</v>
      </c>
    </row>
    <row r="687" spans="2:29" ht="15" customHeight="1">
      <c r="B687" s="66" t="s">
        <v>648</v>
      </c>
      <c r="C687" s="66">
        <v>1</v>
      </c>
      <c r="D687" s="67" t="s">
        <v>609</v>
      </c>
      <c r="E687" s="66">
        <v>20</v>
      </c>
      <c r="F687" s="66">
        <v>40</v>
      </c>
      <c r="G687" s="66">
        <v>157.3</v>
      </c>
      <c r="H687" s="69" t="s">
        <v>552</v>
      </c>
      <c r="M687" s="66">
        <v>0.5</v>
      </c>
      <c r="O687" s="70">
        <v>6</v>
      </c>
      <c r="P687" s="66">
        <v>270</v>
      </c>
      <c r="Q687" s="66">
        <v>5</v>
      </c>
      <c r="R687" s="66">
        <v>180</v>
      </c>
      <c r="S687" s="71">
        <v>50.226035856206465</v>
      </c>
      <c r="T687" s="72">
        <v>82.21297801271763</v>
      </c>
      <c r="U687" s="72">
        <v>140.22603585620647</v>
      </c>
      <c r="V687" s="72">
        <v>7.7870219872823725</v>
      </c>
      <c r="W687" s="72">
        <v>230.22603585620647</v>
      </c>
      <c r="AC687" s="47" t="s">
        <v>384</v>
      </c>
    </row>
    <row r="688" spans="2:29" ht="15" customHeight="1">
      <c r="B688" s="66" t="s">
        <v>648</v>
      </c>
      <c r="C688" s="66">
        <v>1</v>
      </c>
      <c r="D688" s="67" t="s">
        <v>628</v>
      </c>
      <c r="E688" s="66">
        <v>40</v>
      </c>
      <c r="F688" s="66">
        <v>52</v>
      </c>
      <c r="G688" s="66">
        <v>157.5</v>
      </c>
      <c r="H688" s="69" t="s">
        <v>557</v>
      </c>
      <c r="M688" s="66">
        <v>1.5</v>
      </c>
      <c r="O688" s="70">
        <v>25</v>
      </c>
      <c r="P688" s="66">
        <v>270</v>
      </c>
      <c r="Q688" s="66">
        <v>14</v>
      </c>
      <c r="R688" s="66">
        <v>180</v>
      </c>
      <c r="S688" s="71">
        <v>61.867224553503576</v>
      </c>
      <c r="T688" s="72">
        <v>62.131051979885385</v>
      </c>
      <c r="U688" s="72">
        <v>151.86722455350358</v>
      </c>
      <c r="V688" s="72">
        <v>27.868948020114615</v>
      </c>
      <c r="W688" s="72">
        <v>241.86722455350358</v>
      </c>
      <c r="AC688" s="47" t="s">
        <v>592</v>
      </c>
    </row>
    <row r="689" spans="2:29" ht="15" customHeight="1">
      <c r="B689" s="66" t="s">
        <v>648</v>
      </c>
      <c r="C689" s="66">
        <v>1</v>
      </c>
      <c r="D689" s="67" t="s">
        <v>610</v>
      </c>
      <c r="E689" s="66">
        <v>52</v>
      </c>
      <c r="F689" s="66">
        <v>87</v>
      </c>
      <c r="G689" s="66">
        <v>157.62</v>
      </c>
      <c r="H689" s="69" t="s">
        <v>552</v>
      </c>
      <c r="M689" s="66">
        <v>0.8</v>
      </c>
      <c r="O689" s="70"/>
      <c r="S689" s="71"/>
      <c r="T689" s="72"/>
      <c r="U689" s="72"/>
      <c r="V689" s="72"/>
      <c r="W689" s="72"/>
      <c r="AC689" s="47"/>
    </row>
    <row r="690" spans="2:29" ht="15" customHeight="1">
      <c r="B690" s="66" t="s">
        <v>648</v>
      </c>
      <c r="C690" s="66">
        <v>1</v>
      </c>
      <c r="D690" s="67" t="s">
        <v>609</v>
      </c>
      <c r="E690" s="66">
        <v>25</v>
      </c>
      <c r="G690" s="66">
        <v>157.35</v>
      </c>
      <c r="H690" s="69" t="s">
        <v>552</v>
      </c>
      <c r="J690" s="66">
        <v>1</v>
      </c>
      <c r="O690" s="70"/>
      <c r="S690" s="71"/>
      <c r="T690" s="72"/>
      <c r="U690" s="72"/>
      <c r="V690" s="72"/>
      <c r="W690" s="72"/>
      <c r="AC690" s="47"/>
    </row>
    <row r="691" spans="2:29" ht="15" customHeight="1">
      <c r="B691" s="66" t="s">
        <v>648</v>
      </c>
      <c r="C691" s="66">
        <v>1</v>
      </c>
      <c r="D691" s="67" t="s">
        <v>610</v>
      </c>
      <c r="E691" s="66">
        <v>54</v>
      </c>
      <c r="G691" s="66">
        <v>157.64</v>
      </c>
      <c r="H691" s="69" t="s">
        <v>552</v>
      </c>
      <c r="J691" s="66">
        <v>1</v>
      </c>
      <c r="O691" s="70"/>
      <c r="S691" s="71"/>
      <c r="T691" s="72"/>
      <c r="U691" s="72"/>
      <c r="V691" s="72"/>
      <c r="W691" s="72"/>
      <c r="AC691" s="47"/>
    </row>
    <row r="692" spans="2:29" ht="15" customHeight="1">
      <c r="B692" s="66" t="s">
        <v>648</v>
      </c>
      <c r="C692" s="66">
        <v>1</v>
      </c>
      <c r="D692" s="67" t="s">
        <v>610</v>
      </c>
      <c r="E692" s="66">
        <v>73</v>
      </c>
      <c r="G692" s="66">
        <v>157.83</v>
      </c>
      <c r="H692" s="69" t="s">
        <v>552</v>
      </c>
      <c r="J692" s="66">
        <v>1</v>
      </c>
      <c r="O692" s="70"/>
      <c r="S692" s="71"/>
      <c r="T692" s="72"/>
      <c r="U692" s="72"/>
      <c r="V692" s="72"/>
      <c r="W692" s="72"/>
      <c r="AC692" s="47"/>
    </row>
    <row r="693" spans="8:29" ht="15" customHeight="1">
      <c r="H693" s="69"/>
      <c r="O693" s="70"/>
      <c r="S693" s="71"/>
      <c r="T693" s="72"/>
      <c r="U693" s="72"/>
      <c r="V693" s="72"/>
      <c r="W693" s="72"/>
      <c r="AC693" s="47"/>
    </row>
    <row r="694" spans="2:29" ht="15" customHeight="1">
      <c r="B694" s="66" t="s">
        <v>648</v>
      </c>
      <c r="C694" s="66">
        <v>2</v>
      </c>
      <c r="D694" s="67" t="s">
        <v>622</v>
      </c>
      <c r="E694" s="66">
        <v>0</v>
      </c>
      <c r="F694" s="66">
        <v>20</v>
      </c>
      <c r="G694" s="66">
        <v>157.98</v>
      </c>
      <c r="H694" s="69" t="s">
        <v>552</v>
      </c>
      <c r="M694" s="66">
        <v>1</v>
      </c>
      <c r="O694" s="70"/>
      <c r="S694" s="71"/>
      <c r="T694" s="72"/>
      <c r="U694" s="72"/>
      <c r="V694" s="72"/>
      <c r="W694" s="72"/>
      <c r="AC694" s="47"/>
    </row>
    <row r="695" spans="2:29" ht="15" customHeight="1">
      <c r="B695" s="66" t="s">
        <v>648</v>
      </c>
      <c r="C695" s="66">
        <v>2</v>
      </c>
      <c r="D695" s="67" t="s">
        <v>622</v>
      </c>
      <c r="E695" s="66">
        <v>20</v>
      </c>
      <c r="F695" s="66">
        <v>37</v>
      </c>
      <c r="G695" s="66">
        <v>158.18</v>
      </c>
      <c r="H695" s="69" t="s">
        <v>552</v>
      </c>
      <c r="M695" s="66">
        <v>0.5</v>
      </c>
      <c r="O695" s="70"/>
      <c r="S695" s="71"/>
      <c r="T695" s="72"/>
      <c r="U695" s="72"/>
      <c r="V695" s="72"/>
      <c r="W695" s="72"/>
      <c r="AC695" s="47"/>
    </row>
    <row r="696" spans="2:29" ht="15" customHeight="1">
      <c r="B696" s="66" t="s">
        <v>648</v>
      </c>
      <c r="C696" s="66">
        <v>2</v>
      </c>
      <c r="D696" s="67" t="s">
        <v>622</v>
      </c>
      <c r="E696" s="66">
        <v>37</v>
      </c>
      <c r="F696" s="66">
        <v>68</v>
      </c>
      <c r="G696" s="66">
        <v>158.35</v>
      </c>
      <c r="H696" s="69" t="s">
        <v>552</v>
      </c>
      <c r="J696" s="66">
        <v>1</v>
      </c>
      <c r="M696" s="66">
        <v>0.8</v>
      </c>
      <c r="O696" s="70"/>
      <c r="S696" s="71"/>
      <c r="T696" s="72"/>
      <c r="U696" s="72"/>
      <c r="V696" s="72"/>
      <c r="W696" s="72"/>
      <c r="AC696" s="47"/>
    </row>
    <row r="697" spans="2:29" ht="15" customHeight="1">
      <c r="B697" s="66" t="s">
        <v>648</v>
      </c>
      <c r="C697" s="66">
        <v>2</v>
      </c>
      <c r="D697" s="67" t="s">
        <v>628</v>
      </c>
      <c r="E697" s="66">
        <v>68</v>
      </c>
      <c r="F697" s="66">
        <v>85</v>
      </c>
      <c r="G697" s="66">
        <v>158.66</v>
      </c>
      <c r="H697" s="69" t="s">
        <v>552</v>
      </c>
      <c r="M697" s="66">
        <v>0.5</v>
      </c>
      <c r="O697" s="70"/>
      <c r="S697" s="71"/>
      <c r="T697" s="72"/>
      <c r="U697" s="72"/>
      <c r="V697" s="72"/>
      <c r="W697" s="72"/>
      <c r="AC697" s="47"/>
    </row>
    <row r="698" spans="2:29" ht="15" customHeight="1">
      <c r="B698" s="66" t="s">
        <v>648</v>
      </c>
      <c r="C698" s="66">
        <v>2</v>
      </c>
      <c r="D698" s="67" t="s">
        <v>649</v>
      </c>
      <c r="E698" s="66">
        <v>75</v>
      </c>
      <c r="F698" s="66">
        <v>112</v>
      </c>
      <c r="G698" s="66">
        <v>158.73</v>
      </c>
      <c r="H698" s="69" t="s">
        <v>557</v>
      </c>
      <c r="M698" s="66">
        <v>1.5</v>
      </c>
      <c r="O698" s="70"/>
      <c r="S698" s="71"/>
      <c r="T698" s="72"/>
      <c r="U698" s="72"/>
      <c r="V698" s="72"/>
      <c r="W698" s="72"/>
      <c r="AC698" s="47"/>
    </row>
    <row r="699" spans="2:29" ht="15" customHeight="1">
      <c r="B699" s="66" t="s">
        <v>648</v>
      </c>
      <c r="C699" s="66">
        <v>2</v>
      </c>
      <c r="D699" s="67" t="s">
        <v>650</v>
      </c>
      <c r="E699" s="66">
        <v>112</v>
      </c>
      <c r="F699" s="66">
        <v>145</v>
      </c>
      <c r="G699" s="66">
        <v>159.1</v>
      </c>
      <c r="H699" s="69" t="s">
        <v>552</v>
      </c>
      <c r="M699" s="66">
        <v>0.8</v>
      </c>
      <c r="O699" s="70"/>
      <c r="S699" s="71"/>
      <c r="T699" s="72"/>
      <c r="U699" s="72"/>
      <c r="V699" s="72"/>
      <c r="W699" s="72"/>
      <c r="AC699" s="47"/>
    </row>
    <row r="700" spans="2:29" ht="15" customHeight="1">
      <c r="B700" s="66" t="s">
        <v>648</v>
      </c>
      <c r="C700" s="66">
        <v>2</v>
      </c>
      <c r="D700" s="67" t="s">
        <v>622</v>
      </c>
      <c r="E700" s="66">
        <v>38</v>
      </c>
      <c r="G700" s="66">
        <v>158.36</v>
      </c>
      <c r="H700" s="69" t="s">
        <v>552</v>
      </c>
      <c r="J700" s="66" t="s">
        <v>622</v>
      </c>
      <c r="O700" s="70">
        <v>11</v>
      </c>
      <c r="P700" s="66">
        <v>270</v>
      </c>
      <c r="Q700" s="66">
        <v>2</v>
      </c>
      <c r="R700" s="66">
        <v>180</v>
      </c>
      <c r="S700" s="71">
        <v>79.81535257087819</v>
      </c>
      <c r="T700" s="72">
        <v>78.82829448352459</v>
      </c>
      <c r="U700" s="72">
        <v>169.8153525708782</v>
      </c>
      <c r="V700" s="72">
        <v>11.171705516475413</v>
      </c>
      <c r="W700" s="72">
        <v>259.8153525708782</v>
      </c>
      <c r="AC700" s="47" t="s">
        <v>592</v>
      </c>
    </row>
    <row r="701" spans="2:29" ht="15" customHeight="1">
      <c r="B701" s="66" t="s">
        <v>648</v>
      </c>
      <c r="C701" s="66">
        <v>2</v>
      </c>
      <c r="D701" s="67" t="s">
        <v>610</v>
      </c>
      <c r="E701" s="66">
        <v>90</v>
      </c>
      <c r="G701" s="66">
        <v>158.88</v>
      </c>
      <c r="H701" s="69" t="s">
        <v>557</v>
      </c>
      <c r="N701" s="67" t="s">
        <v>275</v>
      </c>
      <c r="O701" s="70">
        <v>80</v>
      </c>
      <c r="P701" s="66">
        <v>270</v>
      </c>
      <c r="Q701" s="66">
        <v>0</v>
      </c>
      <c r="R701" s="66">
        <v>165</v>
      </c>
      <c r="S701" s="71">
        <v>75</v>
      </c>
      <c r="T701" s="72">
        <v>9.66579635703649</v>
      </c>
      <c r="U701" s="72">
        <v>165</v>
      </c>
      <c r="V701" s="72">
        <v>80.33420364296352</v>
      </c>
      <c r="W701" s="72">
        <v>255</v>
      </c>
      <c r="AC701" s="47" t="s">
        <v>329</v>
      </c>
    </row>
    <row r="702" spans="2:29" ht="15" customHeight="1">
      <c r="B702" s="66" t="s">
        <v>648</v>
      </c>
      <c r="C702" s="66">
        <v>2</v>
      </c>
      <c r="D702" s="67" t="s">
        <v>613</v>
      </c>
      <c r="E702" s="66">
        <v>142</v>
      </c>
      <c r="G702" s="66">
        <v>159.4</v>
      </c>
      <c r="H702" s="69" t="s">
        <v>557</v>
      </c>
      <c r="N702" s="67" t="s">
        <v>610</v>
      </c>
      <c r="O702" s="70">
        <v>55</v>
      </c>
      <c r="P702" s="66">
        <v>270</v>
      </c>
      <c r="Q702" s="66">
        <v>20</v>
      </c>
      <c r="R702" s="66">
        <v>180</v>
      </c>
      <c r="S702" s="71">
        <v>75.70226512288883</v>
      </c>
      <c r="T702" s="72">
        <v>34.15763595125995</v>
      </c>
      <c r="U702" s="72">
        <v>165.70226512288883</v>
      </c>
      <c r="V702" s="72">
        <v>55.84236404874005</v>
      </c>
      <c r="W702" s="72">
        <v>255.70226512288883</v>
      </c>
      <c r="AC702" s="47" t="s">
        <v>292</v>
      </c>
    </row>
    <row r="703" spans="8:29" ht="15" customHeight="1">
      <c r="H703" s="69"/>
      <c r="O703" s="70"/>
      <c r="S703" s="71"/>
      <c r="T703" s="72"/>
      <c r="U703" s="72"/>
      <c r="V703" s="72"/>
      <c r="W703" s="72"/>
      <c r="AC703" s="47"/>
    </row>
    <row r="704" spans="2:29" ht="15" customHeight="1">
      <c r="B704" s="66" t="s">
        <v>648</v>
      </c>
      <c r="C704" s="66">
        <v>3</v>
      </c>
      <c r="D704" s="67" t="s">
        <v>641</v>
      </c>
      <c r="E704" s="66">
        <v>0</v>
      </c>
      <c r="F704" s="66">
        <v>20</v>
      </c>
      <c r="G704" s="66">
        <v>159.43</v>
      </c>
      <c r="H704" s="69" t="s">
        <v>557</v>
      </c>
      <c r="M704" s="66" t="s">
        <v>609</v>
      </c>
      <c r="O704" s="70"/>
      <c r="S704" s="71"/>
      <c r="T704" s="72"/>
      <c r="U704" s="72"/>
      <c r="V704" s="72"/>
      <c r="W704" s="72"/>
      <c r="AC704" s="47"/>
    </row>
    <row r="705" spans="2:29" ht="15" customHeight="1">
      <c r="B705" s="66" t="s">
        <v>648</v>
      </c>
      <c r="C705" s="66">
        <v>3</v>
      </c>
      <c r="D705" s="67" t="s">
        <v>633</v>
      </c>
      <c r="E705" s="66">
        <v>20</v>
      </c>
      <c r="F705" s="66">
        <v>60</v>
      </c>
      <c r="G705" s="66">
        <v>159.63</v>
      </c>
      <c r="H705" s="69" t="s">
        <v>552</v>
      </c>
      <c r="M705" s="66">
        <v>0.5</v>
      </c>
      <c r="O705" s="70"/>
      <c r="S705" s="71"/>
      <c r="T705" s="72"/>
      <c r="U705" s="72"/>
      <c r="V705" s="72"/>
      <c r="W705" s="72"/>
      <c r="AC705" s="47"/>
    </row>
    <row r="706" spans="2:29" ht="15" customHeight="1">
      <c r="B706" s="66" t="s">
        <v>648</v>
      </c>
      <c r="C706" s="66">
        <v>3</v>
      </c>
      <c r="D706" s="67" t="s">
        <v>617</v>
      </c>
      <c r="E706" s="66">
        <v>60</v>
      </c>
      <c r="F706" s="66">
        <v>77</v>
      </c>
      <c r="G706" s="66">
        <v>160.03</v>
      </c>
      <c r="H706" s="69" t="s">
        <v>552</v>
      </c>
      <c r="M706" s="66">
        <v>1</v>
      </c>
      <c r="O706" s="70"/>
      <c r="S706" s="71"/>
      <c r="T706" s="72"/>
      <c r="U706" s="72"/>
      <c r="V706" s="72"/>
      <c r="W706" s="72"/>
      <c r="AC706" s="47"/>
    </row>
    <row r="707" spans="2:29" ht="15" customHeight="1">
      <c r="B707" s="66" t="s">
        <v>648</v>
      </c>
      <c r="C707" s="66">
        <v>3</v>
      </c>
      <c r="D707" s="67" t="s">
        <v>624</v>
      </c>
      <c r="E707" s="66">
        <v>77</v>
      </c>
      <c r="F707" s="66">
        <v>99</v>
      </c>
      <c r="G707" s="66">
        <v>160.2</v>
      </c>
      <c r="H707" s="69" t="s">
        <v>552</v>
      </c>
      <c r="M707" s="66">
        <v>0.8</v>
      </c>
      <c r="O707" s="70"/>
      <c r="S707" s="71"/>
      <c r="T707" s="72"/>
      <c r="U707" s="72"/>
      <c r="V707" s="72"/>
      <c r="W707" s="72"/>
      <c r="AC707" s="47"/>
    </row>
    <row r="708" spans="2:29" ht="15" customHeight="1">
      <c r="B708" s="66" t="s">
        <v>648</v>
      </c>
      <c r="C708" s="66">
        <v>3</v>
      </c>
      <c r="D708" s="67" t="s">
        <v>651</v>
      </c>
      <c r="E708" s="66">
        <v>99</v>
      </c>
      <c r="F708" s="66">
        <v>132</v>
      </c>
      <c r="G708" s="66">
        <v>160.42</v>
      </c>
      <c r="H708" s="69" t="s">
        <v>552</v>
      </c>
      <c r="M708" s="66">
        <v>0.5</v>
      </c>
      <c r="O708" s="70"/>
      <c r="S708" s="71"/>
      <c r="T708" s="72"/>
      <c r="U708" s="72"/>
      <c r="V708" s="72"/>
      <c r="W708" s="72"/>
      <c r="AC708" s="47"/>
    </row>
    <row r="709" spans="2:29" ht="15" customHeight="1">
      <c r="B709" s="66" t="s">
        <v>648</v>
      </c>
      <c r="C709" s="66">
        <v>3</v>
      </c>
      <c r="D709" s="67" t="s">
        <v>600</v>
      </c>
      <c r="E709" s="66">
        <v>132</v>
      </c>
      <c r="F709" s="66">
        <v>146</v>
      </c>
      <c r="G709" s="66">
        <v>160.75</v>
      </c>
      <c r="H709" s="69" t="s">
        <v>557</v>
      </c>
      <c r="M709" s="66">
        <v>3</v>
      </c>
      <c r="O709" s="70"/>
      <c r="S709" s="71"/>
      <c r="T709" s="72"/>
      <c r="U709" s="72"/>
      <c r="V709" s="72"/>
      <c r="W709" s="72"/>
      <c r="AC709" s="47"/>
    </row>
    <row r="710" spans="2:29" ht="15" customHeight="1">
      <c r="B710" s="66" t="s">
        <v>648</v>
      </c>
      <c r="C710" s="66">
        <v>3</v>
      </c>
      <c r="D710" s="67" t="s">
        <v>622</v>
      </c>
      <c r="E710" s="66">
        <v>4</v>
      </c>
      <c r="G710" s="66">
        <v>159.47</v>
      </c>
      <c r="H710" s="69" t="s">
        <v>557</v>
      </c>
      <c r="N710" s="67" t="s">
        <v>622</v>
      </c>
      <c r="O710" s="70">
        <v>59</v>
      </c>
      <c r="P710" s="66">
        <v>270</v>
      </c>
      <c r="Q710" s="66">
        <v>0</v>
      </c>
      <c r="R710" s="66">
        <v>195</v>
      </c>
      <c r="S710" s="71">
        <v>105</v>
      </c>
      <c r="T710" s="72">
        <v>30.130313298935622</v>
      </c>
      <c r="U710" s="72">
        <v>195</v>
      </c>
      <c r="V710" s="72">
        <v>59.86968670106438</v>
      </c>
      <c r="W710" s="72">
        <v>285</v>
      </c>
      <c r="AC710" s="47" t="s">
        <v>292</v>
      </c>
    </row>
    <row r="711" spans="2:29" ht="15" customHeight="1">
      <c r="B711" s="66" t="s">
        <v>648</v>
      </c>
      <c r="C711" s="66">
        <v>3</v>
      </c>
      <c r="D711" s="67" t="s">
        <v>605</v>
      </c>
      <c r="E711" s="66">
        <v>47</v>
      </c>
      <c r="G711" s="66">
        <v>159.9</v>
      </c>
      <c r="H711" s="69" t="s">
        <v>557</v>
      </c>
      <c r="N711" s="67" t="s">
        <v>605</v>
      </c>
      <c r="O711" s="70">
        <v>22</v>
      </c>
      <c r="P711" s="66">
        <v>270</v>
      </c>
      <c r="Q711" s="66">
        <v>12</v>
      </c>
      <c r="R711" s="66">
        <v>180</v>
      </c>
      <c r="S711" s="71">
        <v>62.25132381024264</v>
      </c>
      <c r="T711" s="72">
        <v>65.46199189601965</v>
      </c>
      <c r="U711" s="72">
        <v>152.25132381024264</v>
      </c>
      <c r="V711" s="72">
        <v>24.538008103980346</v>
      </c>
      <c r="W711" s="72">
        <v>242.25132381024264</v>
      </c>
      <c r="AC711" s="47" t="s">
        <v>207</v>
      </c>
    </row>
    <row r="712" spans="2:29" ht="15" customHeight="1">
      <c r="B712" s="66" t="s">
        <v>648</v>
      </c>
      <c r="C712" s="66">
        <v>3</v>
      </c>
      <c r="D712" s="67" t="s">
        <v>614</v>
      </c>
      <c r="E712" s="66">
        <v>134</v>
      </c>
      <c r="G712" s="66">
        <v>160.77</v>
      </c>
      <c r="H712" s="69" t="s">
        <v>557</v>
      </c>
      <c r="N712" s="67" t="s">
        <v>609</v>
      </c>
      <c r="O712" s="70">
        <v>19</v>
      </c>
      <c r="P712" s="66">
        <v>270</v>
      </c>
      <c r="Q712" s="66">
        <v>27</v>
      </c>
      <c r="R712" s="66">
        <v>180</v>
      </c>
      <c r="S712" s="71">
        <v>34.05007994716618</v>
      </c>
      <c r="T712" s="72">
        <v>58.41008341862022</v>
      </c>
      <c r="U712" s="72">
        <v>124.05007994716618</v>
      </c>
      <c r="V712" s="72">
        <v>31.589916581379782</v>
      </c>
      <c r="W712" s="72">
        <v>214.05007994716618</v>
      </c>
      <c r="AC712" s="47" t="s">
        <v>207</v>
      </c>
    </row>
    <row r="713" spans="2:29" ht="15" customHeight="1">
      <c r="B713" s="66" t="s">
        <v>648</v>
      </c>
      <c r="C713" s="66">
        <v>3</v>
      </c>
      <c r="D713" s="67" t="s">
        <v>614</v>
      </c>
      <c r="E713" s="66">
        <v>141</v>
      </c>
      <c r="G713" s="66">
        <v>160.84</v>
      </c>
      <c r="H713" s="69" t="s">
        <v>557</v>
      </c>
      <c r="N713" s="67" t="s">
        <v>609</v>
      </c>
      <c r="O713" s="70">
        <v>30</v>
      </c>
      <c r="P713" s="66">
        <v>270</v>
      </c>
      <c r="Q713" s="66">
        <v>26</v>
      </c>
      <c r="R713" s="66">
        <v>180</v>
      </c>
      <c r="S713" s="71">
        <v>49.80962440910366</v>
      </c>
      <c r="T713" s="72">
        <v>52.91842747882219</v>
      </c>
      <c r="U713" s="72">
        <v>139.80962440910366</v>
      </c>
      <c r="V713" s="72">
        <v>37.08157252117781</v>
      </c>
      <c r="W713" s="72">
        <v>229.80962440910366</v>
      </c>
      <c r="AC713" s="47" t="s">
        <v>207</v>
      </c>
    </row>
    <row r="714" spans="8:29" ht="15" customHeight="1">
      <c r="H714" s="69"/>
      <c r="O714" s="70"/>
      <c r="S714" s="71"/>
      <c r="T714" s="72"/>
      <c r="U714" s="72"/>
      <c r="V714" s="72"/>
      <c r="W714" s="72"/>
      <c r="AC714" s="47"/>
    </row>
    <row r="715" spans="2:29" ht="15" customHeight="1">
      <c r="B715" s="66" t="s">
        <v>648</v>
      </c>
      <c r="C715" s="66">
        <v>4</v>
      </c>
      <c r="D715" s="67" t="s">
        <v>622</v>
      </c>
      <c r="E715" s="66">
        <v>0</v>
      </c>
      <c r="F715" s="66">
        <v>14</v>
      </c>
      <c r="G715" s="66">
        <v>160.93</v>
      </c>
      <c r="H715" s="69" t="s">
        <v>552</v>
      </c>
      <c r="M715" s="66">
        <v>2</v>
      </c>
      <c r="O715" s="70"/>
      <c r="S715" s="71"/>
      <c r="T715" s="72"/>
      <c r="U715" s="72"/>
      <c r="V715" s="72"/>
      <c r="W715" s="72"/>
      <c r="AC715" s="47"/>
    </row>
    <row r="716" spans="2:29" ht="15" customHeight="1">
      <c r="B716" s="66" t="s">
        <v>648</v>
      </c>
      <c r="C716" s="66">
        <v>4</v>
      </c>
      <c r="D716" s="67" t="s">
        <v>628</v>
      </c>
      <c r="E716" s="66">
        <v>14</v>
      </c>
      <c r="F716" s="66">
        <v>24</v>
      </c>
      <c r="G716" s="66">
        <v>161.07</v>
      </c>
      <c r="H716" s="69" t="s">
        <v>557</v>
      </c>
      <c r="M716" s="66">
        <v>3.5</v>
      </c>
      <c r="O716" s="70"/>
      <c r="S716" s="71"/>
      <c r="T716" s="72"/>
      <c r="U716" s="72"/>
      <c r="V716" s="72"/>
      <c r="W716" s="72"/>
      <c r="AC716" s="47"/>
    </row>
    <row r="717" spans="2:29" ht="15" customHeight="1">
      <c r="B717" s="66" t="s">
        <v>648</v>
      </c>
      <c r="C717" s="66">
        <v>4</v>
      </c>
      <c r="D717" s="67" t="s">
        <v>652</v>
      </c>
      <c r="E717" s="66">
        <v>24</v>
      </c>
      <c r="F717" s="66">
        <v>67</v>
      </c>
      <c r="G717" s="66">
        <v>161.17</v>
      </c>
      <c r="H717" s="69" t="s">
        <v>552</v>
      </c>
      <c r="M717" s="66">
        <v>0.5</v>
      </c>
      <c r="O717" s="70"/>
      <c r="S717" s="71"/>
      <c r="T717" s="72"/>
      <c r="U717" s="72"/>
      <c r="V717" s="72"/>
      <c r="W717" s="72"/>
      <c r="AC717" s="47"/>
    </row>
    <row r="718" spans="2:29" ht="15" customHeight="1">
      <c r="B718" s="66" t="s">
        <v>648</v>
      </c>
      <c r="C718" s="66">
        <v>4</v>
      </c>
      <c r="D718" s="67" t="s">
        <v>653</v>
      </c>
      <c r="E718" s="66">
        <v>67</v>
      </c>
      <c r="F718" s="66">
        <v>121</v>
      </c>
      <c r="G718" s="66">
        <v>161.6</v>
      </c>
      <c r="H718" s="69" t="s">
        <v>552</v>
      </c>
      <c r="M718" s="66">
        <v>1</v>
      </c>
      <c r="O718" s="70"/>
      <c r="S718" s="71"/>
      <c r="T718" s="72"/>
      <c r="U718" s="72"/>
      <c r="V718" s="72"/>
      <c r="W718" s="72"/>
      <c r="AC718" s="47"/>
    </row>
    <row r="719" spans="2:29" ht="15" customHeight="1">
      <c r="B719" s="66" t="s">
        <v>648</v>
      </c>
      <c r="C719" s="66">
        <v>4</v>
      </c>
      <c r="D719" s="67" t="s">
        <v>613</v>
      </c>
      <c r="E719" s="66">
        <v>121</v>
      </c>
      <c r="F719" s="66">
        <v>138</v>
      </c>
      <c r="G719" s="66">
        <v>162.14</v>
      </c>
      <c r="H719" s="69" t="s">
        <v>552</v>
      </c>
      <c r="M719" s="66">
        <v>0.5</v>
      </c>
      <c r="O719" s="70"/>
      <c r="S719" s="71"/>
      <c r="T719" s="72"/>
      <c r="U719" s="72"/>
      <c r="V719" s="72"/>
      <c r="W719" s="72"/>
      <c r="AC719" s="47"/>
    </row>
    <row r="720" spans="2:29" ht="15" customHeight="1">
      <c r="B720" s="66" t="s">
        <v>648</v>
      </c>
      <c r="C720" s="66">
        <v>4</v>
      </c>
      <c r="D720" s="67" t="s">
        <v>632</v>
      </c>
      <c r="E720" s="66">
        <v>138</v>
      </c>
      <c r="F720" s="66">
        <v>143</v>
      </c>
      <c r="G720" s="66">
        <v>162.31</v>
      </c>
      <c r="H720" s="69" t="s">
        <v>552</v>
      </c>
      <c r="M720" s="66">
        <v>0</v>
      </c>
      <c r="O720" s="70"/>
      <c r="S720" s="71"/>
      <c r="T720" s="72"/>
      <c r="U720" s="72"/>
      <c r="V720" s="72"/>
      <c r="W720" s="72"/>
      <c r="AC720" s="47"/>
    </row>
    <row r="721" spans="2:29" ht="15" customHeight="1">
      <c r="B721" s="66" t="s">
        <v>648</v>
      </c>
      <c r="C721" s="66">
        <v>4</v>
      </c>
      <c r="D721" s="67" t="s">
        <v>612</v>
      </c>
      <c r="E721" s="66">
        <v>80</v>
      </c>
      <c r="G721" s="66">
        <v>161.73</v>
      </c>
      <c r="H721" s="69" t="s">
        <v>557</v>
      </c>
      <c r="I721" s="66">
        <v>2</v>
      </c>
      <c r="N721" s="67" t="s">
        <v>283</v>
      </c>
      <c r="O721" s="70">
        <v>88</v>
      </c>
      <c r="P721" s="66">
        <v>270</v>
      </c>
      <c r="Q721" s="66">
        <v>0</v>
      </c>
      <c r="R721" s="66">
        <v>180</v>
      </c>
      <c r="S721" s="71">
        <v>90</v>
      </c>
      <c r="T721" s="72">
        <v>2.000000000000006</v>
      </c>
      <c r="U721" s="72">
        <v>180</v>
      </c>
      <c r="V721" s="72">
        <v>88</v>
      </c>
      <c r="W721" s="72">
        <v>270</v>
      </c>
      <c r="X721" s="66">
        <v>270</v>
      </c>
      <c r="AC721" s="47" t="s">
        <v>208</v>
      </c>
    </row>
    <row r="722" spans="2:29" ht="15" customHeight="1">
      <c r="B722" s="66" t="s">
        <v>648</v>
      </c>
      <c r="C722" s="66">
        <v>4</v>
      </c>
      <c r="D722" s="67" t="s">
        <v>654</v>
      </c>
      <c r="E722" s="66">
        <v>90</v>
      </c>
      <c r="G722" s="66">
        <v>161.83</v>
      </c>
      <c r="H722" s="69" t="s">
        <v>557</v>
      </c>
      <c r="N722" s="67" t="s">
        <v>275</v>
      </c>
      <c r="O722" s="70">
        <v>40</v>
      </c>
      <c r="P722" s="66">
        <v>270</v>
      </c>
      <c r="Q722" s="66">
        <v>0</v>
      </c>
      <c r="R722" s="66">
        <v>210</v>
      </c>
      <c r="S722" s="71">
        <v>120</v>
      </c>
      <c r="T722" s="72">
        <v>45.90468727333837</v>
      </c>
      <c r="U722" s="72">
        <v>210</v>
      </c>
      <c r="V722" s="72">
        <v>44.09531272666163</v>
      </c>
      <c r="W722" s="72">
        <v>300</v>
      </c>
      <c r="X722" s="66">
        <v>300</v>
      </c>
      <c r="AC722" s="47" t="s">
        <v>207</v>
      </c>
    </row>
    <row r="723" spans="2:29" ht="15" customHeight="1">
      <c r="B723" s="66" t="s">
        <v>648</v>
      </c>
      <c r="C723" s="66">
        <v>4</v>
      </c>
      <c r="D723" s="67" t="s">
        <v>613</v>
      </c>
      <c r="E723" s="66">
        <v>115</v>
      </c>
      <c r="G723" s="66">
        <v>162.08</v>
      </c>
      <c r="H723" s="69" t="s">
        <v>557</v>
      </c>
      <c r="N723" s="67" t="s">
        <v>209</v>
      </c>
      <c r="O723" s="70">
        <v>40</v>
      </c>
      <c r="P723" s="66">
        <v>270</v>
      </c>
      <c r="Q723" s="66">
        <v>21</v>
      </c>
      <c r="R723" s="66">
        <v>180</v>
      </c>
      <c r="S723" s="71">
        <v>65.41726306914882</v>
      </c>
      <c r="T723" s="72">
        <v>47.30119113742758</v>
      </c>
      <c r="U723" s="72">
        <v>155.41726306914882</v>
      </c>
      <c r="V723" s="72">
        <v>42.69880886257242</v>
      </c>
      <c r="W723" s="72">
        <v>245.41726306914882</v>
      </c>
      <c r="X723" s="66">
        <v>245.41726306914882</v>
      </c>
      <c r="AC723" s="47" t="s">
        <v>207</v>
      </c>
    </row>
    <row r="724" spans="2:29" ht="15" customHeight="1">
      <c r="B724" s="66" t="s">
        <v>648</v>
      </c>
      <c r="C724" s="66">
        <v>4</v>
      </c>
      <c r="D724" s="67" t="s">
        <v>613</v>
      </c>
      <c r="E724" s="66">
        <v>135</v>
      </c>
      <c r="G724" s="66">
        <v>162.28</v>
      </c>
      <c r="H724" s="69" t="s">
        <v>557</v>
      </c>
      <c r="N724" s="67" t="s">
        <v>455</v>
      </c>
      <c r="O724" s="70">
        <v>59</v>
      </c>
      <c r="P724" s="66">
        <v>270</v>
      </c>
      <c r="Q724" s="66">
        <v>0</v>
      </c>
      <c r="R724" s="66">
        <v>190</v>
      </c>
      <c r="S724" s="71">
        <v>100</v>
      </c>
      <c r="T724" s="72">
        <v>30.614169339392085</v>
      </c>
      <c r="U724" s="72">
        <v>190</v>
      </c>
      <c r="V724" s="72">
        <v>59.385830660607915</v>
      </c>
      <c r="W724" s="72">
        <v>280</v>
      </c>
      <c r="X724" s="66">
        <v>280</v>
      </c>
      <c r="AC724" s="47" t="s">
        <v>292</v>
      </c>
    </row>
    <row r="725" spans="8:29" ht="15" customHeight="1">
      <c r="H725" s="69"/>
      <c r="O725" s="70"/>
      <c r="S725" s="71"/>
      <c r="T725" s="72"/>
      <c r="U725" s="72"/>
      <c r="V725" s="72"/>
      <c r="W725" s="72"/>
      <c r="X725" s="66" t="e">
        <v>#DIV/0!</v>
      </c>
      <c r="AC725" s="47"/>
    </row>
    <row r="726" spans="2:29" ht="15" customHeight="1">
      <c r="B726" s="66" t="s">
        <v>648</v>
      </c>
      <c r="C726" s="66">
        <v>5</v>
      </c>
      <c r="D726" s="67" t="s">
        <v>622</v>
      </c>
      <c r="E726" s="66">
        <v>0</v>
      </c>
      <c r="F726" s="66">
        <v>19</v>
      </c>
      <c r="G726" s="66">
        <v>162.35</v>
      </c>
      <c r="H726" s="69" t="s">
        <v>552</v>
      </c>
      <c r="M726" s="66">
        <v>1.5</v>
      </c>
      <c r="O726" s="70"/>
      <c r="S726" s="71"/>
      <c r="T726" s="72"/>
      <c r="U726" s="72"/>
      <c r="V726" s="72"/>
      <c r="W726" s="72"/>
      <c r="X726" s="66" t="e">
        <v>#DIV/0!</v>
      </c>
      <c r="AC726" s="47"/>
    </row>
    <row r="727" spans="2:29" ht="15" customHeight="1">
      <c r="B727" s="66" t="s">
        <v>648</v>
      </c>
      <c r="C727" s="66">
        <v>5</v>
      </c>
      <c r="D727" s="67" t="s">
        <v>622</v>
      </c>
      <c r="E727" s="66">
        <v>18</v>
      </c>
      <c r="G727" s="66">
        <v>162.53</v>
      </c>
      <c r="H727" s="69" t="s">
        <v>557</v>
      </c>
      <c r="O727" s="70">
        <v>36</v>
      </c>
      <c r="P727" s="66">
        <v>270</v>
      </c>
      <c r="Q727" s="66">
        <v>10</v>
      </c>
      <c r="R727" s="66">
        <v>180</v>
      </c>
      <c r="S727" s="71">
        <v>76.35844758106032</v>
      </c>
      <c r="T727" s="72">
        <v>53.216993645245495</v>
      </c>
      <c r="U727" s="72">
        <v>166.35844758106032</v>
      </c>
      <c r="V727" s="72">
        <v>36.783006354754505</v>
      </c>
      <c r="W727" s="72">
        <v>256.3584475810603</v>
      </c>
      <c r="X727" s="66">
        <v>256.3584475810603</v>
      </c>
      <c r="AC727" s="47" t="s">
        <v>207</v>
      </c>
    </row>
    <row r="728" spans="8:29" ht="15" customHeight="1">
      <c r="H728" s="69"/>
      <c r="O728" s="70"/>
      <c r="S728" s="71"/>
      <c r="T728" s="72"/>
      <c r="U728" s="72"/>
      <c r="V728" s="72"/>
      <c r="W728" s="72"/>
      <c r="AC728" s="47"/>
    </row>
    <row r="729" spans="2:29" ht="15" customHeight="1">
      <c r="B729" s="66" t="s">
        <v>655</v>
      </c>
      <c r="C729" s="66">
        <v>1</v>
      </c>
      <c r="D729" s="67" t="s">
        <v>622</v>
      </c>
      <c r="E729" s="66">
        <v>0</v>
      </c>
      <c r="F729" s="66">
        <v>20</v>
      </c>
      <c r="G729" s="66">
        <v>161.9</v>
      </c>
      <c r="H729" s="69" t="s">
        <v>557</v>
      </c>
      <c r="J729" s="66">
        <v>1</v>
      </c>
      <c r="M729" s="66">
        <v>2</v>
      </c>
      <c r="O729" s="70"/>
      <c r="S729" s="71"/>
      <c r="T729" s="72"/>
      <c r="U729" s="72"/>
      <c r="V729" s="72"/>
      <c r="W729" s="72"/>
      <c r="AC729" s="47"/>
    </row>
    <row r="730" spans="2:29" ht="15" customHeight="1">
      <c r="B730" s="66" t="s">
        <v>655</v>
      </c>
      <c r="C730" s="66">
        <v>1</v>
      </c>
      <c r="D730" s="67" t="s">
        <v>622</v>
      </c>
      <c r="E730" s="66">
        <v>20</v>
      </c>
      <c r="F730" s="66">
        <v>45</v>
      </c>
      <c r="G730" s="66">
        <v>162.1</v>
      </c>
      <c r="H730" s="69" t="s">
        <v>557</v>
      </c>
      <c r="M730" s="66">
        <v>1</v>
      </c>
      <c r="O730" s="70"/>
      <c r="S730" s="71"/>
      <c r="T730" s="72"/>
      <c r="U730" s="72"/>
      <c r="V730" s="72"/>
      <c r="W730" s="72"/>
      <c r="AC730" s="47"/>
    </row>
    <row r="731" spans="2:29" ht="15" customHeight="1">
      <c r="B731" s="66" t="s">
        <v>655</v>
      </c>
      <c r="C731" s="66">
        <v>1</v>
      </c>
      <c r="D731" s="67" t="s">
        <v>633</v>
      </c>
      <c r="E731" s="66">
        <v>45</v>
      </c>
      <c r="F731" s="66">
        <v>71</v>
      </c>
      <c r="G731" s="66">
        <v>162.35</v>
      </c>
      <c r="H731" s="69" t="s">
        <v>557</v>
      </c>
      <c r="M731" s="66">
        <v>3</v>
      </c>
      <c r="O731" s="70"/>
      <c r="S731" s="71"/>
      <c r="T731" s="72"/>
      <c r="U731" s="72"/>
      <c r="V731" s="72"/>
      <c r="W731" s="72"/>
      <c r="AC731" s="47" t="s">
        <v>210</v>
      </c>
    </row>
    <row r="732" spans="2:29" ht="15" customHeight="1">
      <c r="B732" s="66" t="s">
        <v>655</v>
      </c>
      <c r="C732" s="66">
        <v>1</v>
      </c>
      <c r="D732" s="67" t="s">
        <v>605</v>
      </c>
      <c r="E732" s="66">
        <v>71</v>
      </c>
      <c r="F732" s="66">
        <v>85</v>
      </c>
      <c r="G732" s="66">
        <v>162.61</v>
      </c>
      <c r="H732" s="69" t="s">
        <v>557</v>
      </c>
      <c r="M732" s="66">
        <v>2.5</v>
      </c>
      <c r="O732" s="70"/>
      <c r="S732" s="71"/>
      <c r="T732" s="72"/>
      <c r="U732" s="72"/>
      <c r="V732" s="72"/>
      <c r="W732" s="72"/>
      <c r="AC732" s="47" t="s">
        <v>211</v>
      </c>
    </row>
    <row r="733" spans="2:29" ht="15" customHeight="1">
      <c r="B733" s="66" t="s">
        <v>655</v>
      </c>
      <c r="C733" s="66">
        <v>1</v>
      </c>
      <c r="D733" s="67" t="s">
        <v>612</v>
      </c>
      <c r="E733" s="66">
        <v>85</v>
      </c>
      <c r="F733" s="66">
        <v>93</v>
      </c>
      <c r="G733" s="66">
        <v>162.75</v>
      </c>
      <c r="H733" s="69" t="s">
        <v>557</v>
      </c>
      <c r="M733" s="66">
        <v>5</v>
      </c>
      <c r="O733" s="70"/>
      <c r="S733" s="71"/>
      <c r="T733" s="72"/>
      <c r="U733" s="72"/>
      <c r="V733" s="72"/>
      <c r="W733" s="72"/>
      <c r="AC733" s="47"/>
    </row>
    <row r="734" spans="2:29" ht="15" customHeight="1">
      <c r="B734" s="66" t="s">
        <v>655</v>
      </c>
      <c r="C734" s="66">
        <v>1</v>
      </c>
      <c r="D734" s="67" t="s">
        <v>656</v>
      </c>
      <c r="E734" s="66">
        <v>93</v>
      </c>
      <c r="F734" s="66">
        <v>130</v>
      </c>
      <c r="G734" s="66">
        <v>162.83</v>
      </c>
      <c r="H734" s="69" t="s">
        <v>557</v>
      </c>
      <c r="M734" s="66">
        <v>4</v>
      </c>
      <c r="O734" s="70"/>
      <c r="S734" s="71"/>
      <c r="T734" s="72"/>
      <c r="U734" s="72"/>
      <c r="V734" s="72"/>
      <c r="W734" s="72"/>
      <c r="AC734" s="47"/>
    </row>
    <row r="735" spans="2:29" ht="15" customHeight="1">
      <c r="B735" s="66" t="s">
        <v>655</v>
      </c>
      <c r="C735" s="66">
        <v>1</v>
      </c>
      <c r="D735" s="67" t="s">
        <v>636</v>
      </c>
      <c r="E735" s="66">
        <v>130</v>
      </c>
      <c r="F735" s="66">
        <v>145</v>
      </c>
      <c r="G735" s="66">
        <v>163.2</v>
      </c>
      <c r="H735" s="69" t="s">
        <v>557</v>
      </c>
      <c r="M735" s="66">
        <v>2</v>
      </c>
      <c r="O735" s="70"/>
      <c r="S735" s="71"/>
      <c r="T735" s="72"/>
      <c r="U735" s="72"/>
      <c r="V735" s="72"/>
      <c r="W735" s="72"/>
      <c r="AC735" s="47"/>
    </row>
    <row r="736" spans="2:29" ht="15" customHeight="1">
      <c r="B736" s="66" t="s">
        <v>655</v>
      </c>
      <c r="C736" s="66">
        <v>1</v>
      </c>
      <c r="D736" s="67" t="s">
        <v>622</v>
      </c>
      <c r="E736" s="66">
        <v>4</v>
      </c>
      <c r="G736" s="66">
        <v>161.94</v>
      </c>
      <c r="H736" s="69" t="s">
        <v>557</v>
      </c>
      <c r="N736" s="67" t="s">
        <v>488</v>
      </c>
      <c r="O736" s="70">
        <v>29</v>
      </c>
      <c r="P736" s="66">
        <v>270</v>
      </c>
      <c r="Q736" s="66">
        <v>42</v>
      </c>
      <c r="R736" s="66">
        <v>180</v>
      </c>
      <c r="S736" s="71">
        <v>31.617390070495844</v>
      </c>
      <c r="T736" s="72">
        <v>43.40329460707552</v>
      </c>
      <c r="U736" s="72">
        <v>121.61739007049584</v>
      </c>
      <c r="V736" s="72">
        <v>46.59670539292448</v>
      </c>
      <c r="W736" s="72">
        <v>211.61739007049584</v>
      </c>
      <c r="AC736" s="47" t="s">
        <v>292</v>
      </c>
    </row>
    <row r="737" spans="2:29" ht="15" customHeight="1">
      <c r="B737" s="66" t="s">
        <v>655</v>
      </c>
      <c r="C737" s="66">
        <v>1</v>
      </c>
      <c r="D737" s="67" t="s">
        <v>622</v>
      </c>
      <c r="E737" s="66">
        <v>10</v>
      </c>
      <c r="G737" s="66">
        <v>162</v>
      </c>
      <c r="H737" s="69" t="s">
        <v>557</v>
      </c>
      <c r="N737" s="67" t="s">
        <v>609</v>
      </c>
      <c r="O737" s="70">
        <v>47</v>
      </c>
      <c r="P737" s="66">
        <v>90</v>
      </c>
      <c r="Q737" s="66">
        <v>45</v>
      </c>
      <c r="R737" s="66">
        <v>0</v>
      </c>
      <c r="S737" s="71">
        <v>227</v>
      </c>
      <c r="T737" s="72">
        <v>34.29392370812132</v>
      </c>
      <c r="U737" s="72">
        <v>317</v>
      </c>
      <c r="V737" s="72">
        <v>55.70607629187868</v>
      </c>
      <c r="W737" s="72">
        <v>47</v>
      </c>
      <c r="AC737" s="47" t="s">
        <v>292</v>
      </c>
    </row>
    <row r="738" spans="2:29" ht="15" customHeight="1">
      <c r="B738" s="66" t="s">
        <v>655</v>
      </c>
      <c r="C738" s="66">
        <v>1</v>
      </c>
      <c r="D738" s="67" t="s">
        <v>622</v>
      </c>
      <c r="E738" s="66">
        <v>10</v>
      </c>
      <c r="G738" s="66">
        <v>162</v>
      </c>
      <c r="H738" s="69" t="s">
        <v>557</v>
      </c>
      <c r="N738" s="67" t="s">
        <v>609</v>
      </c>
      <c r="O738" s="70">
        <v>68</v>
      </c>
      <c r="P738" s="66">
        <v>270</v>
      </c>
      <c r="Q738" s="66">
        <v>34</v>
      </c>
      <c r="R738" s="66">
        <v>180</v>
      </c>
      <c r="S738" s="71">
        <v>74.75598193890346</v>
      </c>
      <c r="T738" s="72">
        <v>21.29635759548206</v>
      </c>
      <c r="U738" s="72">
        <v>164.75598193890346</v>
      </c>
      <c r="V738" s="72">
        <v>68.70364240451794</v>
      </c>
      <c r="W738" s="72">
        <v>254.75598193890346</v>
      </c>
      <c r="AC738" s="47" t="s">
        <v>292</v>
      </c>
    </row>
    <row r="739" spans="2:29" ht="15" customHeight="1">
      <c r="B739" s="66" t="s">
        <v>655</v>
      </c>
      <c r="C739" s="66">
        <v>1</v>
      </c>
      <c r="D739" s="67" t="s">
        <v>622</v>
      </c>
      <c r="E739" s="66">
        <v>15</v>
      </c>
      <c r="G739" s="66">
        <v>162.05</v>
      </c>
      <c r="H739" s="69" t="s">
        <v>557</v>
      </c>
      <c r="I739" s="66" t="s">
        <v>553</v>
      </c>
      <c r="J739" s="66">
        <v>1</v>
      </c>
      <c r="O739" s="70">
        <v>60</v>
      </c>
      <c r="P739" s="66">
        <v>270</v>
      </c>
      <c r="Q739" s="66">
        <v>0</v>
      </c>
      <c r="R739" s="66">
        <v>175</v>
      </c>
      <c r="S739" s="71">
        <v>85</v>
      </c>
      <c r="T739" s="72">
        <v>29.905501406282674</v>
      </c>
      <c r="U739" s="72">
        <v>175</v>
      </c>
      <c r="V739" s="72">
        <v>60.094498593717326</v>
      </c>
      <c r="W739" s="72">
        <v>265</v>
      </c>
      <c r="AC739" s="47" t="s">
        <v>212</v>
      </c>
    </row>
    <row r="740" spans="2:29" ht="15" customHeight="1">
      <c r="B740" s="66" t="s">
        <v>655</v>
      </c>
      <c r="C740" s="66">
        <v>1</v>
      </c>
      <c r="D740" s="67" t="s">
        <v>622</v>
      </c>
      <c r="E740" s="66">
        <v>20</v>
      </c>
      <c r="G740" s="66">
        <v>162.1</v>
      </c>
      <c r="H740" s="69" t="s">
        <v>557</v>
      </c>
      <c r="N740" s="67" t="s">
        <v>455</v>
      </c>
      <c r="O740" s="70">
        <v>56</v>
      </c>
      <c r="P740" s="66">
        <v>270</v>
      </c>
      <c r="Q740" s="66">
        <v>36</v>
      </c>
      <c r="R740" s="66">
        <v>0</v>
      </c>
      <c r="S740" s="71">
        <v>116.10758557795566</v>
      </c>
      <c r="T740" s="72">
        <v>31.20278465116204</v>
      </c>
      <c r="U740" s="72">
        <v>206.10758557795566</v>
      </c>
      <c r="V740" s="72">
        <v>58.79721534883796</v>
      </c>
      <c r="W740" s="72">
        <v>296.10758557795566</v>
      </c>
      <c r="AC740" s="47" t="s">
        <v>292</v>
      </c>
    </row>
    <row r="741" spans="2:29" ht="15" customHeight="1">
      <c r="B741" s="66" t="s">
        <v>655</v>
      </c>
      <c r="C741" s="66">
        <v>1</v>
      </c>
      <c r="D741" s="67" t="s">
        <v>622</v>
      </c>
      <c r="E741" s="66">
        <v>18</v>
      </c>
      <c r="G741" s="66">
        <v>162.08</v>
      </c>
      <c r="H741" s="69" t="s">
        <v>557</v>
      </c>
      <c r="I741" s="66" t="s">
        <v>553</v>
      </c>
      <c r="J741" s="66">
        <v>1</v>
      </c>
      <c r="O741" s="70">
        <v>61</v>
      </c>
      <c r="P741" s="66">
        <v>270</v>
      </c>
      <c r="Q741" s="66">
        <v>25</v>
      </c>
      <c r="R741" s="66">
        <v>0</v>
      </c>
      <c r="S741" s="71">
        <v>104.4925333663225</v>
      </c>
      <c r="T741" s="72">
        <v>28.221168972069297</v>
      </c>
      <c r="U741" s="72">
        <v>194.4925333663225</v>
      </c>
      <c r="V741" s="72">
        <v>61.77883102793071</v>
      </c>
      <c r="W741" s="72">
        <v>284.4925333663225</v>
      </c>
      <c r="AC741" s="47" t="s">
        <v>213</v>
      </c>
    </row>
    <row r="742" spans="2:29" ht="15" customHeight="1">
      <c r="B742" s="66" t="s">
        <v>655</v>
      </c>
      <c r="C742" s="66">
        <v>1</v>
      </c>
      <c r="D742" s="67" t="s">
        <v>609</v>
      </c>
      <c r="E742" s="66">
        <v>48</v>
      </c>
      <c r="G742" s="66">
        <v>162.38</v>
      </c>
      <c r="H742" s="69" t="s">
        <v>557</v>
      </c>
      <c r="I742" s="66" t="s">
        <v>553</v>
      </c>
      <c r="J742" s="66">
        <v>1</v>
      </c>
      <c r="O742" s="70">
        <v>82</v>
      </c>
      <c r="P742" s="66">
        <v>90</v>
      </c>
      <c r="Q742" s="66">
        <v>0</v>
      </c>
      <c r="R742" s="66">
        <v>170</v>
      </c>
      <c r="S742" s="71">
        <v>260</v>
      </c>
      <c r="T742" s="72">
        <v>7.880000370860127</v>
      </c>
      <c r="U742" s="72">
        <v>350</v>
      </c>
      <c r="V742" s="72">
        <v>82.11999962913987</v>
      </c>
      <c r="W742" s="72">
        <v>80</v>
      </c>
      <c r="AC742" s="47" t="s">
        <v>214</v>
      </c>
    </row>
    <row r="743" spans="2:29" ht="15" customHeight="1">
      <c r="B743" s="66" t="s">
        <v>655</v>
      </c>
      <c r="C743" s="66">
        <v>1</v>
      </c>
      <c r="D743" s="67" t="s">
        <v>612</v>
      </c>
      <c r="E743" s="66">
        <v>72</v>
      </c>
      <c r="G743" s="66">
        <v>162.62</v>
      </c>
      <c r="H743" s="69" t="s">
        <v>557</v>
      </c>
      <c r="I743" s="66" t="s">
        <v>553</v>
      </c>
      <c r="J743" s="66">
        <v>1</v>
      </c>
      <c r="N743" s="67" t="s">
        <v>327</v>
      </c>
      <c r="O743" s="70">
        <v>47</v>
      </c>
      <c r="P743" s="66">
        <v>270</v>
      </c>
      <c r="Q743" s="66">
        <v>0</v>
      </c>
      <c r="R743" s="66">
        <v>185</v>
      </c>
      <c r="S743" s="71">
        <v>95</v>
      </c>
      <c r="T743" s="72">
        <v>42.89105899598657</v>
      </c>
      <c r="U743" s="72">
        <v>185</v>
      </c>
      <c r="V743" s="72">
        <v>47.10894100401343</v>
      </c>
      <c r="W743" s="72">
        <v>275</v>
      </c>
      <c r="AC743" s="47" t="s">
        <v>215</v>
      </c>
    </row>
    <row r="744" spans="2:29" ht="15" customHeight="1">
      <c r="B744" s="66" t="s">
        <v>655</v>
      </c>
      <c r="C744" s="66">
        <v>1</v>
      </c>
      <c r="D744" s="67" t="s">
        <v>654</v>
      </c>
      <c r="E744" s="66">
        <v>87</v>
      </c>
      <c r="G744" s="66">
        <v>162.77</v>
      </c>
      <c r="H744" s="69" t="s">
        <v>557</v>
      </c>
      <c r="O744" s="70">
        <v>65</v>
      </c>
      <c r="P744" s="66">
        <v>270</v>
      </c>
      <c r="Q744" s="66">
        <v>5</v>
      </c>
      <c r="R744" s="66">
        <v>0</v>
      </c>
      <c r="S744" s="71">
        <v>92.33617942469874</v>
      </c>
      <c r="T744" s="72">
        <v>24.981757345929683</v>
      </c>
      <c r="U744" s="72">
        <v>182.33617942469874</v>
      </c>
      <c r="V744" s="72">
        <v>65.01824265407032</v>
      </c>
      <c r="W744" s="72">
        <v>272.33617942469874</v>
      </c>
      <c r="AC744" s="47" t="s">
        <v>216</v>
      </c>
    </row>
    <row r="745" spans="2:29" ht="15" customHeight="1">
      <c r="B745" s="66" t="s">
        <v>655</v>
      </c>
      <c r="C745" s="66">
        <v>1</v>
      </c>
      <c r="D745" s="67" t="s">
        <v>613</v>
      </c>
      <c r="E745" s="66">
        <v>97</v>
      </c>
      <c r="G745" s="66">
        <v>162.87</v>
      </c>
      <c r="H745" s="69" t="s">
        <v>557</v>
      </c>
      <c r="I745" s="66" t="s">
        <v>553</v>
      </c>
      <c r="J745" s="66">
        <v>1</v>
      </c>
      <c r="O745" s="70">
        <v>51</v>
      </c>
      <c r="P745" s="66">
        <v>270</v>
      </c>
      <c r="Q745" s="66">
        <v>0</v>
      </c>
      <c r="R745" s="66">
        <v>190</v>
      </c>
      <c r="S745" s="71">
        <v>100</v>
      </c>
      <c r="T745" s="72">
        <v>38.571715940660795</v>
      </c>
      <c r="U745" s="72">
        <v>190</v>
      </c>
      <c r="V745" s="72">
        <v>51.428284059339205</v>
      </c>
      <c r="W745" s="72">
        <v>280</v>
      </c>
      <c r="AC745" s="47" t="s">
        <v>217</v>
      </c>
    </row>
    <row r="746" spans="2:29" ht="15" customHeight="1">
      <c r="B746" s="66" t="s">
        <v>655</v>
      </c>
      <c r="C746" s="66">
        <v>1</v>
      </c>
      <c r="D746" s="67" t="s">
        <v>632</v>
      </c>
      <c r="E746" s="66">
        <v>105</v>
      </c>
      <c r="G746" s="66">
        <v>162.95</v>
      </c>
      <c r="H746" s="69" t="s">
        <v>557</v>
      </c>
      <c r="N746" s="67" t="s">
        <v>218</v>
      </c>
      <c r="O746" s="70">
        <v>67</v>
      </c>
      <c r="P746" s="66">
        <v>270</v>
      </c>
      <c r="Q746" s="66">
        <v>0</v>
      </c>
      <c r="R746" s="66">
        <v>210</v>
      </c>
      <c r="S746" s="71">
        <v>120</v>
      </c>
      <c r="T746" s="72">
        <v>20.183729290079047</v>
      </c>
      <c r="U746" s="72">
        <v>210</v>
      </c>
      <c r="V746" s="72">
        <v>69.81627070992096</v>
      </c>
      <c r="W746" s="72">
        <v>300</v>
      </c>
      <c r="AC746" s="47" t="s">
        <v>292</v>
      </c>
    </row>
    <row r="747" spans="2:29" ht="15" customHeight="1">
      <c r="B747" s="66" t="s">
        <v>655</v>
      </c>
      <c r="C747" s="66">
        <v>1</v>
      </c>
      <c r="D747" s="67" t="s">
        <v>614</v>
      </c>
      <c r="E747" s="66">
        <v>123</v>
      </c>
      <c r="G747" s="66">
        <v>163.13</v>
      </c>
      <c r="H747" s="69" t="s">
        <v>557</v>
      </c>
      <c r="N747" s="67" t="s">
        <v>275</v>
      </c>
      <c r="O747" s="70">
        <v>62</v>
      </c>
      <c r="P747" s="66">
        <v>270</v>
      </c>
      <c r="Q747" s="66">
        <v>9</v>
      </c>
      <c r="R747" s="66">
        <v>0</v>
      </c>
      <c r="S747" s="71">
        <v>94.81377700840602</v>
      </c>
      <c r="T747" s="72">
        <v>27.916161113604044</v>
      </c>
      <c r="U747" s="72">
        <v>184.81377700840602</v>
      </c>
      <c r="V747" s="72">
        <v>62.08383888639595</v>
      </c>
      <c r="W747" s="72">
        <v>274.813777008406</v>
      </c>
      <c r="AC747" s="47" t="s">
        <v>292</v>
      </c>
    </row>
    <row r="748" spans="8:29" ht="15" customHeight="1">
      <c r="H748" s="69"/>
      <c r="O748" s="70"/>
      <c r="S748" s="71"/>
      <c r="T748" s="72"/>
      <c r="U748" s="72"/>
      <c r="V748" s="72"/>
      <c r="W748" s="72"/>
      <c r="AC748" s="47"/>
    </row>
    <row r="749" spans="2:29" ht="15" customHeight="1">
      <c r="B749" s="66" t="s">
        <v>655</v>
      </c>
      <c r="C749" s="66">
        <v>2</v>
      </c>
      <c r="D749" s="67" t="s">
        <v>641</v>
      </c>
      <c r="E749" s="66">
        <v>0</v>
      </c>
      <c r="F749" s="66">
        <v>20</v>
      </c>
      <c r="G749" s="66">
        <v>163.34</v>
      </c>
      <c r="H749" s="69" t="s">
        <v>557</v>
      </c>
      <c r="J749" s="66">
        <v>1</v>
      </c>
      <c r="M749" s="66">
        <v>2.5</v>
      </c>
      <c r="O749" s="70"/>
      <c r="S749" s="71"/>
      <c r="T749" s="72"/>
      <c r="U749" s="72"/>
      <c r="V749" s="72"/>
      <c r="W749" s="72"/>
      <c r="AC749" s="47"/>
    </row>
    <row r="750" spans="2:29" ht="15" customHeight="1">
      <c r="B750" s="66" t="s">
        <v>655</v>
      </c>
      <c r="C750" s="66">
        <v>2</v>
      </c>
      <c r="D750" s="67" t="s">
        <v>657</v>
      </c>
      <c r="E750" s="66">
        <v>20</v>
      </c>
      <c r="F750" s="66">
        <v>35</v>
      </c>
      <c r="G750" s="66">
        <v>163.54</v>
      </c>
      <c r="H750" s="69" t="s">
        <v>557</v>
      </c>
      <c r="M750" s="66">
        <v>4</v>
      </c>
      <c r="O750" s="70"/>
      <c r="S750" s="71"/>
      <c r="T750" s="72"/>
      <c r="U750" s="72"/>
      <c r="V750" s="72"/>
      <c r="W750" s="72"/>
      <c r="AC750" s="47"/>
    </row>
    <row r="751" spans="2:29" ht="15" customHeight="1">
      <c r="B751" s="66" t="s">
        <v>655</v>
      </c>
      <c r="C751" s="66">
        <v>2</v>
      </c>
      <c r="D751" s="67" t="s">
        <v>617</v>
      </c>
      <c r="E751" s="66">
        <v>35</v>
      </c>
      <c r="F751" s="66">
        <v>44</v>
      </c>
      <c r="G751" s="66">
        <v>163.69</v>
      </c>
      <c r="H751" s="69" t="s">
        <v>557</v>
      </c>
      <c r="M751" s="66">
        <v>4.5</v>
      </c>
      <c r="O751" s="70"/>
      <c r="S751" s="71"/>
      <c r="T751" s="72"/>
      <c r="U751" s="72"/>
      <c r="V751" s="72"/>
      <c r="W751" s="72"/>
      <c r="AC751" s="47"/>
    </row>
    <row r="752" spans="2:29" ht="15" customHeight="1">
      <c r="B752" s="66" t="s">
        <v>655</v>
      </c>
      <c r="C752" s="66">
        <v>2</v>
      </c>
      <c r="D752" s="67" t="s">
        <v>650</v>
      </c>
      <c r="E752" s="66">
        <v>44</v>
      </c>
      <c r="F752" s="66">
        <v>58</v>
      </c>
      <c r="G752" s="66">
        <v>163.78</v>
      </c>
      <c r="H752" s="69" t="s">
        <v>557</v>
      </c>
      <c r="M752" s="66">
        <v>3.5</v>
      </c>
      <c r="O752" s="70"/>
      <c r="S752" s="71"/>
      <c r="T752" s="72"/>
      <c r="U752" s="72"/>
      <c r="V752" s="72"/>
      <c r="W752" s="72"/>
      <c r="AC752" s="47"/>
    </row>
    <row r="753" spans="2:29" ht="15" customHeight="1">
      <c r="B753" s="66" t="s">
        <v>655</v>
      </c>
      <c r="C753" s="66">
        <v>2</v>
      </c>
      <c r="D753" s="67" t="s">
        <v>658</v>
      </c>
      <c r="E753" s="66">
        <v>58</v>
      </c>
      <c r="F753" s="66">
        <v>112</v>
      </c>
      <c r="G753" s="66">
        <v>163.92</v>
      </c>
      <c r="H753" s="69" t="s">
        <v>552</v>
      </c>
      <c r="M753" s="66">
        <v>0.8</v>
      </c>
      <c r="O753" s="70"/>
      <c r="S753" s="71"/>
      <c r="T753" s="72"/>
      <c r="U753" s="72"/>
      <c r="V753" s="72"/>
      <c r="W753" s="72"/>
      <c r="AC753" s="47"/>
    </row>
    <row r="754" spans="2:29" ht="15" customHeight="1">
      <c r="B754" s="66" t="s">
        <v>655</v>
      </c>
      <c r="C754" s="66">
        <v>2</v>
      </c>
      <c r="D754" s="67" t="s">
        <v>659</v>
      </c>
      <c r="E754" s="66">
        <v>112</v>
      </c>
      <c r="F754" s="66">
        <v>145</v>
      </c>
      <c r="G754" s="66">
        <v>164.46</v>
      </c>
      <c r="H754" s="69" t="s">
        <v>552</v>
      </c>
      <c r="M754" s="66">
        <v>1.5</v>
      </c>
      <c r="O754" s="70"/>
      <c r="S754" s="71"/>
      <c r="T754" s="72"/>
      <c r="U754" s="72"/>
      <c r="V754" s="72"/>
      <c r="W754" s="72"/>
      <c r="AC754" s="47"/>
    </row>
    <row r="755" spans="2:29" ht="15" customHeight="1">
      <c r="B755" s="66" t="s">
        <v>655</v>
      </c>
      <c r="C755" s="66">
        <v>2</v>
      </c>
      <c r="D755" s="67" t="s">
        <v>622</v>
      </c>
      <c r="E755" s="66">
        <v>8</v>
      </c>
      <c r="G755" s="66">
        <v>163.42</v>
      </c>
      <c r="H755" s="69" t="s">
        <v>557</v>
      </c>
      <c r="N755" s="67" t="s">
        <v>609</v>
      </c>
      <c r="O755" s="70">
        <v>84</v>
      </c>
      <c r="P755" s="66">
        <v>270</v>
      </c>
      <c r="Q755" s="66">
        <v>0</v>
      </c>
      <c r="R755" s="66">
        <v>175</v>
      </c>
      <c r="S755" s="71">
        <v>85</v>
      </c>
      <c r="T755" s="72">
        <v>5.977333800836336</v>
      </c>
      <c r="U755" s="72">
        <v>175</v>
      </c>
      <c r="V755" s="72">
        <v>84.02266619916367</v>
      </c>
      <c r="W755" s="72">
        <v>265</v>
      </c>
      <c r="AC755" s="47" t="s">
        <v>292</v>
      </c>
    </row>
    <row r="756" spans="2:29" ht="15" customHeight="1">
      <c r="B756" s="66" t="s">
        <v>655</v>
      </c>
      <c r="C756" s="66">
        <v>2</v>
      </c>
      <c r="D756" s="67" t="s">
        <v>622</v>
      </c>
      <c r="E756" s="66">
        <v>2</v>
      </c>
      <c r="G756" s="66">
        <v>163.36</v>
      </c>
      <c r="H756" s="69" t="s">
        <v>552</v>
      </c>
      <c r="I756" s="66" t="s">
        <v>553</v>
      </c>
      <c r="J756" s="66">
        <v>1</v>
      </c>
      <c r="O756" s="70" t="s">
        <v>219</v>
      </c>
      <c r="P756" s="66" t="s">
        <v>220</v>
      </c>
      <c r="S756" s="71"/>
      <c r="T756" s="72"/>
      <c r="U756" s="72"/>
      <c r="V756" s="72"/>
      <c r="W756" s="72"/>
      <c r="AC756" s="47" t="s">
        <v>221</v>
      </c>
    </row>
    <row r="757" spans="2:29" ht="15" customHeight="1">
      <c r="B757" s="66" t="s">
        <v>655</v>
      </c>
      <c r="C757" s="66">
        <v>2</v>
      </c>
      <c r="D757" s="67" t="s">
        <v>611</v>
      </c>
      <c r="E757" s="66">
        <v>30</v>
      </c>
      <c r="G757" s="66">
        <v>163.64</v>
      </c>
      <c r="H757" s="69" t="s">
        <v>557</v>
      </c>
      <c r="O757" s="70">
        <v>70</v>
      </c>
      <c r="P757" s="66">
        <v>270</v>
      </c>
      <c r="Q757" s="66">
        <v>0</v>
      </c>
      <c r="R757" s="66">
        <v>180</v>
      </c>
      <c r="S757" s="71">
        <v>90</v>
      </c>
      <c r="T757" s="72">
        <v>20</v>
      </c>
      <c r="U757" s="72">
        <v>180</v>
      </c>
      <c r="V757" s="72">
        <v>70</v>
      </c>
      <c r="W757" s="72">
        <v>270</v>
      </c>
      <c r="AC757" s="47" t="s">
        <v>216</v>
      </c>
    </row>
    <row r="758" spans="2:29" ht="15" customHeight="1">
      <c r="B758" s="66" t="s">
        <v>655</v>
      </c>
      <c r="C758" s="66">
        <v>2</v>
      </c>
      <c r="D758" s="67" t="s">
        <v>612</v>
      </c>
      <c r="E758" s="66">
        <v>42</v>
      </c>
      <c r="G758" s="66">
        <v>163.76</v>
      </c>
      <c r="H758" s="69" t="s">
        <v>557</v>
      </c>
      <c r="O758" s="70">
        <v>68</v>
      </c>
      <c r="P758" s="66">
        <v>90</v>
      </c>
      <c r="Q758" s="66">
        <v>0</v>
      </c>
      <c r="R758" s="66">
        <v>185</v>
      </c>
      <c r="S758" s="71">
        <v>275</v>
      </c>
      <c r="T758" s="72">
        <v>21.92423218726728</v>
      </c>
      <c r="U758" s="72">
        <v>5</v>
      </c>
      <c r="V758" s="72">
        <v>68.07576781273272</v>
      </c>
      <c r="W758" s="72">
        <v>95</v>
      </c>
      <c r="AC758" s="47" t="s">
        <v>216</v>
      </c>
    </row>
    <row r="759" spans="2:29" ht="15" customHeight="1">
      <c r="B759" s="66" t="s">
        <v>655</v>
      </c>
      <c r="C759" s="66">
        <v>2</v>
      </c>
      <c r="D759" s="67" t="s">
        <v>654</v>
      </c>
      <c r="E759" s="66">
        <v>49</v>
      </c>
      <c r="G759" s="66">
        <v>163.83</v>
      </c>
      <c r="H759" s="69" t="s">
        <v>552</v>
      </c>
      <c r="I759" s="66" t="s">
        <v>553</v>
      </c>
      <c r="O759" s="70">
        <v>40</v>
      </c>
      <c r="P759" s="66">
        <v>90</v>
      </c>
      <c r="Q759" s="66">
        <v>0</v>
      </c>
      <c r="R759" s="66">
        <v>160</v>
      </c>
      <c r="S759" s="71">
        <v>250</v>
      </c>
      <c r="T759" s="72">
        <v>48.23670258225739</v>
      </c>
      <c r="U759" s="72">
        <v>340</v>
      </c>
      <c r="V759" s="72">
        <v>41.76329741774261</v>
      </c>
      <c r="W759" s="72">
        <v>70</v>
      </c>
      <c r="AC759" s="47" t="s">
        <v>222</v>
      </c>
    </row>
    <row r="760" spans="2:29" ht="15" customHeight="1">
      <c r="B760" s="66" t="s">
        <v>655</v>
      </c>
      <c r="C760" s="66">
        <v>2</v>
      </c>
      <c r="D760" s="67" t="s">
        <v>613</v>
      </c>
      <c r="E760" s="66">
        <v>55</v>
      </c>
      <c r="G760" s="66">
        <v>163.89</v>
      </c>
      <c r="H760" s="69" t="s">
        <v>557</v>
      </c>
      <c r="O760" s="70">
        <v>8</v>
      </c>
      <c r="P760" s="66">
        <v>90</v>
      </c>
      <c r="Q760" s="66">
        <v>12</v>
      </c>
      <c r="R760" s="66">
        <v>0</v>
      </c>
      <c r="S760" s="71">
        <v>213.47238426851</v>
      </c>
      <c r="T760" s="72">
        <v>75.70426032731999</v>
      </c>
      <c r="U760" s="72">
        <v>303.47238426851004</v>
      </c>
      <c r="V760" s="72">
        <v>14.295739672680014</v>
      </c>
      <c r="W760" s="72">
        <v>33.47238426851001</v>
      </c>
      <c r="AC760" s="47" t="s">
        <v>223</v>
      </c>
    </row>
    <row r="761" spans="2:29" ht="15" customHeight="1">
      <c r="B761" s="66" t="s">
        <v>655</v>
      </c>
      <c r="C761" s="66">
        <v>2</v>
      </c>
      <c r="D761" s="67" t="s">
        <v>614</v>
      </c>
      <c r="E761" s="66">
        <v>104</v>
      </c>
      <c r="G761" s="66">
        <v>164.38</v>
      </c>
      <c r="H761" s="69" t="s">
        <v>557</v>
      </c>
      <c r="I761" s="66" t="s">
        <v>224</v>
      </c>
      <c r="N761" s="67" t="s">
        <v>448</v>
      </c>
      <c r="O761" s="70">
        <v>61</v>
      </c>
      <c r="P761" s="66">
        <v>90</v>
      </c>
      <c r="Q761" s="66">
        <v>0</v>
      </c>
      <c r="R761" s="66">
        <v>135</v>
      </c>
      <c r="S761" s="71">
        <v>225</v>
      </c>
      <c r="T761" s="72">
        <v>21.40297873510646</v>
      </c>
      <c r="U761" s="72">
        <v>315</v>
      </c>
      <c r="V761" s="72">
        <v>68.59702126489354</v>
      </c>
      <c r="W761" s="72">
        <v>45</v>
      </c>
      <c r="AC761" s="47" t="s">
        <v>225</v>
      </c>
    </row>
    <row r="762" spans="2:29" ht="15" customHeight="1">
      <c r="B762" s="66" t="s">
        <v>655</v>
      </c>
      <c r="C762" s="66">
        <v>2</v>
      </c>
      <c r="D762" s="67" t="s">
        <v>660</v>
      </c>
      <c r="E762" s="66">
        <v>130</v>
      </c>
      <c r="G762" s="66">
        <v>164.64</v>
      </c>
      <c r="H762" s="69" t="s">
        <v>552</v>
      </c>
      <c r="I762" s="66" t="s">
        <v>413</v>
      </c>
      <c r="N762" s="67" t="s">
        <v>448</v>
      </c>
      <c r="O762" s="70">
        <v>72</v>
      </c>
      <c r="P762" s="66">
        <v>90</v>
      </c>
      <c r="Q762" s="66">
        <v>0</v>
      </c>
      <c r="R762" s="66">
        <v>160</v>
      </c>
      <c r="S762" s="71">
        <v>250</v>
      </c>
      <c r="T762" s="72">
        <v>16.97872184492928</v>
      </c>
      <c r="U762" s="72">
        <v>340</v>
      </c>
      <c r="V762" s="72">
        <v>73.02127815507072</v>
      </c>
      <c r="W762" s="72">
        <v>70</v>
      </c>
      <c r="AC762" s="47" t="s">
        <v>226</v>
      </c>
    </row>
    <row r="763" spans="8:29" ht="15" customHeight="1">
      <c r="H763" s="69"/>
      <c r="O763" s="70"/>
      <c r="S763" s="71"/>
      <c r="T763" s="72"/>
      <c r="U763" s="72"/>
      <c r="V763" s="72"/>
      <c r="W763" s="72"/>
      <c r="AC763" s="47"/>
    </row>
    <row r="764" spans="2:29" ht="15" customHeight="1">
      <c r="B764" s="66" t="s">
        <v>655</v>
      </c>
      <c r="C764" s="66">
        <v>3</v>
      </c>
      <c r="D764" s="67" t="s">
        <v>623</v>
      </c>
      <c r="E764" s="66">
        <v>0</v>
      </c>
      <c r="F764" s="66">
        <v>35</v>
      </c>
      <c r="G764" s="66">
        <v>164.81</v>
      </c>
      <c r="H764" s="69" t="s">
        <v>557</v>
      </c>
      <c r="M764" s="66">
        <v>2.5</v>
      </c>
      <c r="O764" s="70"/>
      <c r="S764" s="71"/>
      <c r="T764" s="72"/>
      <c r="U764" s="72"/>
      <c r="V764" s="72"/>
      <c r="W764" s="72"/>
      <c r="AC764" s="47" t="s">
        <v>227</v>
      </c>
    </row>
    <row r="765" spans="2:29" ht="15" customHeight="1">
      <c r="B765" s="66" t="s">
        <v>655</v>
      </c>
      <c r="C765" s="66">
        <v>3</v>
      </c>
      <c r="D765" s="67" t="s">
        <v>653</v>
      </c>
      <c r="E765" s="66">
        <v>35</v>
      </c>
      <c r="F765" s="66">
        <v>55</v>
      </c>
      <c r="G765" s="66">
        <v>165.16</v>
      </c>
      <c r="H765" s="69" t="s">
        <v>557</v>
      </c>
      <c r="M765" s="66">
        <v>1.5</v>
      </c>
      <c r="O765" s="70"/>
      <c r="S765" s="71"/>
      <c r="T765" s="72"/>
      <c r="U765" s="72"/>
      <c r="V765" s="72"/>
      <c r="W765" s="72"/>
      <c r="AC765" s="47"/>
    </row>
    <row r="766" spans="2:29" ht="15" customHeight="1">
      <c r="B766" s="66" t="s">
        <v>655</v>
      </c>
      <c r="C766" s="66">
        <v>3</v>
      </c>
      <c r="D766" s="67" t="s">
        <v>630</v>
      </c>
      <c r="E766" s="66">
        <v>55</v>
      </c>
      <c r="F766" s="66">
        <v>78</v>
      </c>
      <c r="G766" s="66">
        <v>165.36</v>
      </c>
      <c r="H766" s="69" t="s">
        <v>552</v>
      </c>
      <c r="M766" s="66">
        <v>0.5</v>
      </c>
      <c r="O766" s="70"/>
      <c r="S766" s="71"/>
      <c r="T766" s="72"/>
      <c r="U766" s="72"/>
      <c r="V766" s="72"/>
      <c r="W766" s="72"/>
      <c r="AC766" s="47"/>
    </row>
    <row r="767" spans="2:29" ht="15" customHeight="1">
      <c r="B767" s="66" t="s">
        <v>655</v>
      </c>
      <c r="C767" s="66">
        <v>3</v>
      </c>
      <c r="D767" s="67" t="s">
        <v>631</v>
      </c>
      <c r="E767" s="66">
        <v>78</v>
      </c>
      <c r="F767" s="66">
        <v>87</v>
      </c>
      <c r="G767" s="66">
        <v>165.59</v>
      </c>
      <c r="H767" s="69" t="s">
        <v>552</v>
      </c>
      <c r="M767" s="66">
        <v>1.5</v>
      </c>
      <c r="O767" s="70"/>
      <c r="S767" s="71"/>
      <c r="T767" s="72"/>
      <c r="U767" s="72"/>
      <c r="V767" s="72"/>
      <c r="W767" s="72"/>
      <c r="AC767" s="47"/>
    </row>
    <row r="768" spans="2:29" ht="15" customHeight="1">
      <c r="B768" s="66" t="s">
        <v>655</v>
      </c>
      <c r="C768" s="66">
        <v>3</v>
      </c>
      <c r="D768" s="67" t="s">
        <v>615</v>
      </c>
      <c r="E768" s="66">
        <v>87</v>
      </c>
      <c r="F768" s="66">
        <v>99</v>
      </c>
      <c r="G768" s="66">
        <v>165.68</v>
      </c>
      <c r="H768" s="69" t="s">
        <v>552</v>
      </c>
      <c r="M768" s="66">
        <v>0</v>
      </c>
      <c r="O768" s="70"/>
      <c r="S768" s="71"/>
      <c r="T768" s="72"/>
      <c r="U768" s="72"/>
      <c r="V768" s="72"/>
      <c r="W768" s="72"/>
      <c r="AC768" s="47"/>
    </row>
    <row r="769" spans="2:29" ht="15" customHeight="1">
      <c r="B769" s="66" t="s">
        <v>655</v>
      </c>
      <c r="C769" s="66">
        <v>3</v>
      </c>
      <c r="D769" s="67" t="s">
        <v>612</v>
      </c>
      <c r="E769" s="66">
        <v>36</v>
      </c>
      <c r="G769" s="66">
        <v>165.17</v>
      </c>
      <c r="H769" s="69" t="s">
        <v>552</v>
      </c>
      <c r="I769" s="66" t="s">
        <v>413</v>
      </c>
      <c r="J769" s="66">
        <v>1</v>
      </c>
      <c r="O769" s="70">
        <v>54</v>
      </c>
      <c r="P769" s="66">
        <v>270</v>
      </c>
      <c r="Q769" s="66">
        <v>0</v>
      </c>
      <c r="R769" s="66">
        <v>180</v>
      </c>
      <c r="S769" s="71">
        <v>90</v>
      </c>
      <c r="T769" s="72">
        <v>36</v>
      </c>
      <c r="U769" s="72">
        <v>180</v>
      </c>
      <c r="V769" s="72">
        <v>54</v>
      </c>
      <c r="W769" s="72">
        <v>270</v>
      </c>
      <c r="AC769" s="47" t="s">
        <v>228</v>
      </c>
    </row>
    <row r="770" spans="2:29" ht="15" customHeight="1">
      <c r="B770" s="66" t="s">
        <v>655</v>
      </c>
      <c r="C770" s="66">
        <v>3</v>
      </c>
      <c r="D770" s="67" t="s">
        <v>661</v>
      </c>
      <c r="E770" s="66">
        <v>78</v>
      </c>
      <c r="G770" s="66">
        <v>165.59</v>
      </c>
      <c r="H770" s="69" t="s">
        <v>552</v>
      </c>
      <c r="O770" s="70">
        <v>18</v>
      </c>
      <c r="P770" s="66">
        <v>270</v>
      </c>
      <c r="Q770" s="66">
        <v>15</v>
      </c>
      <c r="R770" s="66">
        <v>180</v>
      </c>
      <c r="S770" s="71">
        <v>50.48886581099748</v>
      </c>
      <c r="T770" s="72">
        <v>67.16147693510011</v>
      </c>
      <c r="U770" s="72">
        <v>140.48886581099748</v>
      </c>
      <c r="V770" s="72">
        <v>22.83852306489989</v>
      </c>
      <c r="W770" s="72">
        <v>230.48886581099748</v>
      </c>
      <c r="AC770" s="47" t="s">
        <v>229</v>
      </c>
    </row>
    <row r="771" spans="8:29" ht="15" customHeight="1">
      <c r="H771" s="69"/>
      <c r="O771" s="70"/>
      <c r="S771" s="71"/>
      <c r="T771" s="72"/>
      <c r="U771" s="72"/>
      <c r="V771" s="72"/>
      <c r="W771" s="72"/>
      <c r="AC771" s="47"/>
    </row>
    <row r="772" spans="2:29" ht="15" customHeight="1">
      <c r="B772" s="66" t="s">
        <v>662</v>
      </c>
      <c r="C772" s="66">
        <v>1</v>
      </c>
      <c r="D772" s="67" t="s">
        <v>637</v>
      </c>
      <c r="E772" s="66">
        <v>0</v>
      </c>
      <c r="F772" s="66">
        <v>53</v>
      </c>
      <c r="G772" s="66">
        <v>166.7</v>
      </c>
      <c r="H772" s="69" t="s">
        <v>552</v>
      </c>
      <c r="M772" s="66">
        <v>0.5</v>
      </c>
      <c r="O772" s="70"/>
      <c r="S772" s="71"/>
      <c r="T772" s="72"/>
      <c r="U772" s="72"/>
      <c r="V772" s="72"/>
      <c r="W772" s="72"/>
      <c r="AC772" s="47"/>
    </row>
    <row r="773" spans="2:29" ht="15" customHeight="1">
      <c r="B773" s="66" t="s">
        <v>662</v>
      </c>
      <c r="C773" s="66">
        <v>1</v>
      </c>
      <c r="D773" s="67" t="s">
        <v>632</v>
      </c>
      <c r="E773" s="66">
        <v>53</v>
      </c>
      <c r="F773" s="66">
        <v>68</v>
      </c>
      <c r="G773" s="66">
        <v>167.23</v>
      </c>
      <c r="H773" s="69" t="s">
        <v>552</v>
      </c>
      <c r="M773" s="66">
        <v>0</v>
      </c>
      <c r="O773" s="70"/>
      <c r="S773" s="71"/>
      <c r="T773" s="72"/>
      <c r="U773" s="72"/>
      <c r="V773" s="72"/>
      <c r="W773" s="72"/>
      <c r="AC773" s="47" t="s">
        <v>337</v>
      </c>
    </row>
    <row r="774" spans="2:29" ht="15" customHeight="1">
      <c r="B774" s="66" t="s">
        <v>662</v>
      </c>
      <c r="C774" s="66">
        <v>1</v>
      </c>
      <c r="D774" s="67" t="s">
        <v>631</v>
      </c>
      <c r="E774" s="66">
        <v>68</v>
      </c>
      <c r="F774" s="66">
        <v>93</v>
      </c>
      <c r="G774" s="66">
        <v>167.38</v>
      </c>
      <c r="H774" s="69" t="s">
        <v>552</v>
      </c>
      <c r="M774" s="66">
        <v>0.5</v>
      </c>
      <c r="O774" s="70"/>
      <c r="S774" s="71"/>
      <c r="T774" s="72"/>
      <c r="U774" s="72"/>
      <c r="V774" s="72"/>
      <c r="W774" s="72"/>
      <c r="AC774" s="47" t="s">
        <v>337</v>
      </c>
    </row>
    <row r="775" spans="2:29" ht="15" customHeight="1">
      <c r="B775" s="66" t="s">
        <v>662</v>
      </c>
      <c r="C775" s="66">
        <v>1</v>
      </c>
      <c r="D775" s="67" t="s">
        <v>615</v>
      </c>
      <c r="E775" s="66">
        <v>93</v>
      </c>
      <c r="F775" s="66">
        <v>101</v>
      </c>
      <c r="G775" s="66">
        <v>167.63</v>
      </c>
      <c r="H775" s="69" t="s">
        <v>557</v>
      </c>
      <c r="I775" s="66">
        <v>1</v>
      </c>
      <c r="M775" s="66">
        <v>1</v>
      </c>
      <c r="O775" s="70"/>
      <c r="S775" s="71"/>
      <c r="T775" s="72"/>
      <c r="U775" s="72"/>
      <c r="V775" s="72"/>
      <c r="W775" s="72"/>
      <c r="AC775" s="47" t="s">
        <v>337</v>
      </c>
    </row>
    <row r="776" spans="2:29" ht="15" customHeight="1">
      <c r="B776" s="66" t="s">
        <v>662</v>
      </c>
      <c r="C776" s="66">
        <v>1</v>
      </c>
      <c r="D776" s="67" t="s">
        <v>647</v>
      </c>
      <c r="E776" s="66">
        <v>101</v>
      </c>
      <c r="F776" s="66">
        <v>141</v>
      </c>
      <c r="G776" s="66">
        <v>167.71</v>
      </c>
      <c r="H776" s="69" t="s">
        <v>552</v>
      </c>
      <c r="I776" s="66">
        <v>1</v>
      </c>
      <c r="M776" s="66">
        <v>0.5</v>
      </c>
      <c r="O776" s="70"/>
      <c r="S776" s="71"/>
      <c r="T776" s="72"/>
      <c r="U776" s="72"/>
      <c r="V776" s="72"/>
      <c r="W776" s="72"/>
      <c r="AC776" s="47"/>
    </row>
    <row r="777" spans="2:29" ht="15" customHeight="1">
      <c r="B777" s="66" t="s">
        <v>662</v>
      </c>
      <c r="C777" s="66">
        <v>1</v>
      </c>
      <c r="D777" s="67" t="s">
        <v>615</v>
      </c>
      <c r="E777" s="66">
        <v>97</v>
      </c>
      <c r="G777" s="66">
        <v>167.67</v>
      </c>
      <c r="H777" s="69" t="s">
        <v>557</v>
      </c>
      <c r="N777" s="67" t="s">
        <v>454</v>
      </c>
      <c r="O777" s="70">
        <v>72</v>
      </c>
      <c r="P777" s="66">
        <v>270</v>
      </c>
      <c r="Q777" s="66">
        <v>0</v>
      </c>
      <c r="R777" s="66">
        <v>165</v>
      </c>
      <c r="S777" s="71">
        <v>75</v>
      </c>
      <c r="T777" s="72">
        <v>17.424377909804658</v>
      </c>
      <c r="U777" s="72">
        <v>165</v>
      </c>
      <c r="V777" s="72">
        <v>72.57562209019534</v>
      </c>
      <c r="W777" s="72">
        <v>255</v>
      </c>
      <c r="AC777" s="47" t="s">
        <v>292</v>
      </c>
    </row>
    <row r="778" spans="2:29" ht="15" customHeight="1">
      <c r="B778" s="66" t="s">
        <v>662</v>
      </c>
      <c r="C778" s="66">
        <v>1</v>
      </c>
      <c r="D778" s="67" t="s">
        <v>615</v>
      </c>
      <c r="E778" s="66">
        <v>97</v>
      </c>
      <c r="G778" s="66">
        <v>167.67</v>
      </c>
      <c r="H778" s="69" t="s">
        <v>552</v>
      </c>
      <c r="I778" s="66">
        <v>1</v>
      </c>
      <c r="O778" s="70">
        <v>10</v>
      </c>
      <c r="P778" s="66">
        <v>270</v>
      </c>
      <c r="Q778" s="66">
        <v>3</v>
      </c>
      <c r="R778" s="66">
        <v>0</v>
      </c>
      <c r="S778" s="71">
        <v>106.55296453948534</v>
      </c>
      <c r="T778" s="72">
        <v>79.57693581712375</v>
      </c>
      <c r="U778" s="72">
        <v>196.55296453948534</v>
      </c>
      <c r="V778" s="72">
        <v>10.423064182876246</v>
      </c>
      <c r="W778" s="72">
        <v>286.55296453948534</v>
      </c>
      <c r="AC778" s="47" t="s">
        <v>384</v>
      </c>
    </row>
    <row r="779" spans="2:29" ht="15" customHeight="1">
      <c r="B779" s="66" t="s">
        <v>662</v>
      </c>
      <c r="C779" s="66">
        <v>1</v>
      </c>
      <c r="D779" s="67" t="s">
        <v>621</v>
      </c>
      <c r="E779" s="66">
        <v>119</v>
      </c>
      <c r="G779" s="66">
        <v>167.89</v>
      </c>
      <c r="H779" s="69" t="s">
        <v>552</v>
      </c>
      <c r="I779" s="66">
        <v>1</v>
      </c>
      <c r="O779" s="70">
        <v>4</v>
      </c>
      <c r="P779" s="66">
        <v>90</v>
      </c>
      <c r="Q779" s="66">
        <v>42</v>
      </c>
      <c r="R779" s="66">
        <v>0</v>
      </c>
      <c r="S779" s="71">
        <v>184.44076789087018</v>
      </c>
      <c r="T779" s="72">
        <v>47.914325660267956</v>
      </c>
      <c r="U779" s="72">
        <v>274.4407678908702</v>
      </c>
      <c r="V779" s="72">
        <v>42.085674339732044</v>
      </c>
      <c r="W779" s="72">
        <v>4.440767890870177</v>
      </c>
      <c r="AC779" s="47" t="s">
        <v>384</v>
      </c>
    </row>
    <row r="780" spans="8:29" ht="15" customHeight="1">
      <c r="H780" s="69"/>
      <c r="O780" s="70"/>
      <c r="S780" s="71"/>
      <c r="T780" s="72"/>
      <c r="U780" s="72"/>
      <c r="V780" s="72"/>
      <c r="W780" s="72"/>
      <c r="AC780" s="47"/>
    </row>
    <row r="781" spans="2:29" ht="15" customHeight="1">
      <c r="B781" s="66" t="s">
        <v>663</v>
      </c>
      <c r="C781" s="66">
        <v>1</v>
      </c>
      <c r="D781" s="67" t="s">
        <v>639</v>
      </c>
      <c r="E781" s="66">
        <v>0</v>
      </c>
      <c r="F781" s="66">
        <v>11</v>
      </c>
      <c r="G781" s="66">
        <v>171.5</v>
      </c>
      <c r="H781" s="69" t="s">
        <v>557</v>
      </c>
      <c r="M781" s="66">
        <v>1.5</v>
      </c>
      <c r="O781" s="70"/>
      <c r="S781" s="71"/>
      <c r="T781" s="72"/>
      <c r="U781" s="72"/>
      <c r="V781" s="72"/>
      <c r="W781" s="72"/>
      <c r="AC781" s="47"/>
    </row>
    <row r="782" spans="2:29" ht="15" customHeight="1">
      <c r="B782" s="66" t="s">
        <v>663</v>
      </c>
      <c r="C782" s="66">
        <v>1</v>
      </c>
      <c r="D782" s="67" t="s">
        <v>652</v>
      </c>
      <c r="E782" s="66">
        <v>11</v>
      </c>
      <c r="F782" s="66">
        <v>33</v>
      </c>
      <c r="G782" s="66">
        <v>171.61</v>
      </c>
      <c r="H782" s="69" t="s">
        <v>552</v>
      </c>
      <c r="L782" s="66">
        <v>1</v>
      </c>
      <c r="M782" s="66">
        <v>0.5</v>
      </c>
      <c r="O782" s="70"/>
      <c r="S782" s="71"/>
      <c r="T782" s="72"/>
      <c r="U782" s="72"/>
      <c r="V782" s="72"/>
      <c r="W782" s="72"/>
      <c r="AC782" s="47"/>
    </row>
    <row r="783" spans="2:29" ht="15" customHeight="1">
      <c r="B783" s="66" t="s">
        <v>663</v>
      </c>
      <c r="C783" s="66">
        <v>1</v>
      </c>
      <c r="D783" s="67" t="s">
        <v>664</v>
      </c>
      <c r="E783" s="66">
        <v>33</v>
      </c>
      <c r="F783" s="66">
        <v>91</v>
      </c>
      <c r="G783" s="66">
        <v>171.83</v>
      </c>
      <c r="H783" s="69" t="s">
        <v>557</v>
      </c>
      <c r="M783" s="66">
        <v>3.5</v>
      </c>
      <c r="O783" s="70"/>
      <c r="S783" s="71"/>
      <c r="T783" s="72"/>
      <c r="U783" s="72"/>
      <c r="V783" s="72"/>
      <c r="W783" s="72"/>
      <c r="AC783" s="47"/>
    </row>
    <row r="784" spans="2:29" ht="15" customHeight="1">
      <c r="B784" s="66" t="s">
        <v>663</v>
      </c>
      <c r="C784" s="66">
        <v>1</v>
      </c>
      <c r="D784" s="67" t="s">
        <v>665</v>
      </c>
      <c r="E784" s="66">
        <v>91</v>
      </c>
      <c r="F784" s="66">
        <v>108</v>
      </c>
      <c r="G784" s="66">
        <v>172.41</v>
      </c>
      <c r="H784" s="69" t="s">
        <v>557</v>
      </c>
      <c r="M784" s="66">
        <v>1</v>
      </c>
      <c r="O784" s="70"/>
      <c r="S784" s="71"/>
      <c r="T784" s="72"/>
      <c r="U784" s="72"/>
      <c r="V784" s="72"/>
      <c r="W784" s="72"/>
      <c r="AC784" s="47"/>
    </row>
    <row r="785" spans="2:29" ht="15" customHeight="1">
      <c r="B785" s="66" t="s">
        <v>663</v>
      </c>
      <c r="C785" s="66">
        <v>1</v>
      </c>
      <c r="D785" s="67" t="s">
        <v>666</v>
      </c>
      <c r="E785" s="66">
        <v>108</v>
      </c>
      <c r="F785" s="66">
        <v>145</v>
      </c>
      <c r="G785" s="66">
        <v>172.58</v>
      </c>
      <c r="H785" s="69" t="s">
        <v>552</v>
      </c>
      <c r="L785" s="66">
        <v>0.5</v>
      </c>
      <c r="M785" s="66">
        <v>1.5</v>
      </c>
      <c r="O785" s="70"/>
      <c r="S785" s="71"/>
      <c r="T785" s="72"/>
      <c r="U785" s="72"/>
      <c r="V785" s="72"/>
      <c r="W785" s="72"/>
      <c r="AC785" s="47"/>
    </row>
    <row r="786" spans="2:29" ht="15" customHeight="1">
      <c r="B786" s="66" t="s">
        <v>663</v>
      </c>
      <c r="C786" s="66">
        <v>1</v>
      </c>
      <c r="D786" s="67" t="s">
        <v>605</v>
      </c>
      <c r="E786" s="66">
        <v>15</v>
      </c>
      <c r="G786" s="66">
        <v>171.65</v>
      </c>
      <c r="H786" s="69" t="s">
        <v>552</v>
      </c>
      <c r="I786" s="66" t="s">
        <v>553</v>
      </c>
      <c r="N786" s="67" t="s">
        <v>294</v>
      </c>
      <c r="O786" s="70">
        <v>53</v>
      </c>
      <c r="P786" s="66">
        <v>270</v>
      </c>
      <c r="Q786" s="66">
        <v>9</v>
      </c>
      <c r="R786" s="66">
        <v>0</v>
      </c>
      <c r="S786" s="71">
        <v>96.80612686340686</v>
      </c>
      <c r="T786" s="72">
        <v>36.805438654327254</v>
      </c>
      <c r="U786" s="72">
        <v>186.80612686340686</v>
      </c>
      <c r="V786" s="72">
        <v>53.194561345672746</v>
      </c>
      <c r="W786" s="72">
        <v>276.80612686340686</v>
      </c>
      <c r="AC786" s="47" t="s">
        <v>230</v>
      </c>
    </row>
    <row r="787" spans="2:29" ht="15" customHeight="1">
      <c r="B787" s="66" t="s">
        <v>663</v>
      </c>
      <c r="C787" s="66">
        <v>1</v>
      </c>
      <c r="D787" s="67" t="s">
        <v>605</v>
      </c>
      <c r="E787" s="66">
        <v>19</v>
      </c>
      <c r="G787" s="66">
        <v>171.69</v>
      </c>
      <c r="H787" s="69" t="s">
        <v>552</v>
      </c>
      <c r="I787" s="66" t="s">
        <v>231</v>
      </c>
      <c r="N787" s="67" t="s">
        <v>294</v>
      </c>
      <c r="O787" s="70">
        <v>49</v>
      </c>
      <c r="P787" s="66">
        <v>90</v>
      </c>
      <c r="Q787" s="66">
        <v>0</v>
      </c>
      <c r="R787" s="66">
        <v>205</v>
      </c>
      <c r="S787" s="71">
        <v>295</v>
      </c>
      <c r="T787" s="72">
        <v>38.2325013085355</v>
      </c>
      <c r="U787" s="72">
        <v>25</v>
      </c>
      <c r="V787" s="72">
        <v>51.7674986914645</v>
      </c>
      <c r="W787" s="72">
        <v>115</v>
      </c>
      <c r="AC787" s="47" t="s">
        <v>232</v>
      </c>
    </row>
    <row r="788" spans="2:29" ht="15" customHeight="1">
      <c r="B788" s="66" t="s">
        <v>663</v>
      </c>
      <c r="C788" s="66">
        <v>1</v>
      </c>
      <c r="D788" s="67" t="s">
        <v>605</v>
      </c>
      <c r="E788" s="66">
        <v>20</v>
      </c>
      <c r="G788" s="66">
        <v>171.7</v>
      </c>
      <c r="H788" s="69" t="s">
        <v>552</v>
      </c>
      <c r="L788" s="66">
        <v>0.5</v>
      </c>
      <c r="O788" s="70">
        <v>25</v>
      </c>
      <c r="P788" s="66">
        <v>270</v>
      </c>
      <c r="Q788" s="66">
        <v>4</v>
      </c>
      <c r="R788" s="66">
        <v>180</v>
      </c>
      <c r="S788" s="71">
        <v>81.47155805528365</v>
      </c>
      <c r="T788" s="72">
        <v>64.7551113461603</v>
      </c>
      <c r="U788" s="72">
        <v>171.47155805528365</v>
      </c>
      <c r="V788" s="72">
        <v>25.244888653839695</v>
      </c>
      <c r="W788" s="72">
        <v>261.47155805528365</v>
      </c>
      <c r="AC788" s="47" t="s">
        <v>233</v>
      </c>
    </row>
    <row r="789" spans="2:29" ht="15" customHeight="1">
      <c r="B789" s="66" t="s">
        <v>663</v>
      </c>
      <c r="C789" s="66">
        <v>1</v>
      </c>
      <c r="D789" s="67" t="s">
        <v>612</v>
      </c>
      <c r="E789" s="66">
        <v>29</v>
      </c>
      <c r="G789" s="66">
        <v>171.79</v>
      </c>
      <c r="H789" s="69" t="s">
        <v>552</v>
      </c>
      <c r="I789" s="66" t="s">
        <v>413</v>
      </c>
      <c r="O789" s="70">
        <v>49</v>
      </c>
      <c r="P789" s="66">
        <v>270</v>
      </c>
      <c r="Q789" s="66">
        <v>0</v>
      </c>
      <c r="R789" s="66">
        <v>220</v>
      </c>
      <c r="S789" s="71">
        <v>130</v>
      </c>
      <c r="T789" s="72">
        <v>33.66013317251122</v>
      </c>
      <c r="U789" s="72">
        <v>220</v>
      </c>
      <c r="V789" s="72">
        <v>56.33986682748878</v>
      </c>
      <c r="W789" s="72">
        <v>310</v>
      </c>
      <c r="AC789" s="47" t="s">
        <v>234</v>
      </c>
    </row>
    <row r="790" spans="2:29" ht="15" customHeight="1">
      <c r="B790" s="66" t="s">
        <v>663</v>
      </c>
      <c r="C790" s="66">
        <v>1</v>
      </c>
      <c r="D790" s="67" t="s">
        <v>612</v>
      </c>
      <c r="E790" s="66">
        <v>30</v>
      </c>
      <c r="G790" s="66">
        <v>171.8</v>
      </c>
      <c r="H790" s="69" t="s">
        <v>552</v>
      </c>
      <c r="L790" s="66">
        <v>0.5</v>
      </c>
      <c r="O790" s="70">
        <v>6</v>
      </c>
      <c r="P790" s="66">
        <v>270</v>
      </c>
      <c r="Q790" s="66">
        <v>17</v>
      </c>
      <c r="R790" s="66">
        <v>180</v>
      </c>
      <c r="S790" s="71">
        <v>18.971968753464097</v>
      </c>
      <c r="T790" s="72">
        <v>72.08436017996883</v>
      </c>
      <c r="U790" s="72">
        <v>108.9719687534641</v>
      </c>
      <c r="V790" s="72">
        <v>17.915639820031174</v>
      </c>
      <c r="W790" s="72">
        <v>198.9719687534641</v>
      </c>
      <c r="AC790" s="47" t="s">
        <v>371</v>
      </c>
    </row>
    <row r="791" spans="2:29" ht="15" customHeight="1">
      <c r="B791" s="66" t="s">
        <v>663</v>
      </c>
      <c r="C791" s="66">
        <v>1</v>
      </c>
      <c r="D791" s="67" t="s">
        <v>612</v>
      </c>
      <c r="E791" s="66">
        <v>30</v>
      </c>
      <c r="G791" s="66">
        <v>171.8</v>
      </c>
      <c r="H791" s="69" t="s">
        <v>552</v>
      </c>
      <c r="L791" s="66">
        <v>0.5</v>
      </c>
      <c r="O791" s="70">
        <v>63</v>
      </c>
      <c r="P791" s="66">
        <v>0</v>
      </c>
      <c r="Q791" s="66">
        <v>0</v>
      </c>
      <c r="R791" s="66">
        <v>260</v>
      </c>
      <c r="S791" s="71">
        <v>170</v>
      </c>
      <c r="T791" s="72">
        <v>26.64679340553003</v>
      </c>
      <c r="U791" s="72">
        <v>260</v>
      </c>
      <c r="V791" s="72">
        <v>63.35320659446997</v>
      </c>
      <c r="W791" s="72">
        <v>350</v>
      </c>
      <c r="AC791" s="47" t="s">
        <v>371</v>
      </c>
    </row>
    <row r="792" spans="2:29" ht="15" customHeight="1">
      <c r="B792" s="66" t="s">
        <v>663</v>
      </c>
      <c r="C792" s="66">
        <v>1</v>
      </c>
      <c r="D792" s="67" t="s">
        <v>613</v>
      </c>
      <c r="E792" s="66">
        <v>47</v>
      </c>
      <c r="G792" s="66">
        <v>171.97</v>
      </c>
      <c r="H792" s="69" t="s">
        <v>557</v>
      </c>
      <c r="N792" s="67" t="s">
        <v>556</v>
      </c>
      <c r="O792" s="70">
        <v>32</v>
      </c>
      <c r="P792" s="66">
        <v>90</v>
      </c>
      <c r="Q792" s="66">
        <v>0</v>
      </c>
      <c r="R792" s="66">
        <v>126</v>
      </c>
      <c r="S792" s="71">
        <v>216</v>
      </c>
      <c r="T792" s="72">
        <v>43.24838795412467</v>
      </c>
      <c r="U792" s="72">
        <v>306</v>
      </c>
      <c r="V792" s="72">
        <v>46.75161204587533</v>
      </c>
      <c r="W792" s="72">
        <v>36</v>
      </c>
      <c r="AC792" s="47" t="s">
        <v>292</v>
      </c>
    </row>
    <row r="793" spans="2:29" ht="15" customHeight="1">
      <c r="B793" s="66" t="s">
        <v>663</v>
      </c>
      <c r="C793" s="66">
        <v>1</v>
      </c>
      <c r="D793" s="67" t="s">
        <v>613</v>
      </c>
      <c r="E793" s="66">
        <v>47</v>
      </c>
      <c r="G793" s="66">
        <v>171.97</v>
      </c>
      <c r="H793" s="69" t="s">
        <v>557</v>
      </c>
      <c r="N793" s="67" t="s">
        <v>235</v>
      </c>
      <c r="O793" s="70">
        <v>8</v>
      </c>
      <c r="P793" s="66">
        <v>270</v>
      </c>
      <c r="Q793" s="66">
        <v>7</v>
      </c>
      <c r="R793" s="66">
        <v>0</v>
      </c>
      <c r="S793" s="71">
        <v>131.14233262445447</v>
      </c>
      <c r="T793" s="72">
        <v>79.42894908769495</v>
      </c>
      <c r="U793" s="72">
        <v>221.14233262445447</v>
      </c>
      <c r="V793" s="72">
        <v>10.571050912305054</v>
      </c>
      <c r="W793" s="72">
        <v>311.14233262445447</v>
      </c>
      <c r="AC793" s="47" t="s">
        <v>292</v>
      </c>
    </row>
    <row r="794" spans="2:29" ht="15" customHeight="1">
      <c r="B794" s="66" t="s">
        <v>663</v>
      </c>
      <c r="C794" s="66">
        <v>1</v>
      </c>
      <c r="D794" s="67" t="s">
        <v>632</v>
      </c>
      <c r="E794" s="66">
        <v>56</v>
      </c>
      <c r="G794" s="66">
        <v>172.06</v>
      </c>
      <c r="H794" s="69" t="s">
        <v>552</v>
      </c>
      <c r="J794" s="66">
        <v>1</v>
      </c>
      <c r="K794" s="66" t="s">
        <v>300</v>
      </c>
      <c r="O794" s="70">
        <v>80</v>
      </c>
      <c r="P794" s="66">
        <v>270</v>
      </c>
      <c r="Q794" s="66">
        <v>0</v>
      </c>
      <c r="R794" s="66">
        <v>180</v>
      </c>
      <c r="S794" s="71">
        <v>90</v>
      </c>
      <c r="T794" s="72">
        <v>10</v>
      </c>
      <c r="U794" s="72">
        <v>180</v>
      </c>
      <c r="V794" s="72">
        <v>80</v>
      </c>
      <c r="W794" s="72">
        <v>270</v>
      </c>
      <c r="AC794" s="47" t="s">
        <v>592</v>
      </c>
    </row>
    <row r="795" spans="2:29" ht="15" customHeight="1">
      <c r="B795" s="66" t="s">
        <v>663</v>
      </c>
      <c r="C795" s="66">
        <v>1</v>
      </c>
      <c r="D795" s="67" t="s">
        <v>667</v>
      </c>
      <c r="E795" s="66">
        <v>91</v>
      </c>
      <c r="G795" s="66">
        <v>172.41</v>
      </c>
      <c r="H795" s="69" t="s">
        <v>552</v>
      </c>
      <c r="O795" s="70">
        <v>31</v>
      </c>
      <c r="P795" s="66">
        <v>270</v>
      </c>
      <c r="Q795" s="66">
        <v>4</v>
      </c>
      <c r="R795" s="66">
        <v>180</v>
      </c>
      <c r="S795" s="71">
        <v>83.36190643962459</v>
      </c>
      <c r="T795" s="72">
        <v>58.829589497767095</v>
      </c>
      <c r="U795" s="72">
        <v>173.3619064396246</v>
      </c>
      <c r="V795" s="72">
        <v>31.170410502232905</v>
      </c>
      <c r="W795" s="72">
        <v>263.3619064396246</v>
      </c>
      <c r="AC795" s="47" t="s">
        <v>236</v>
      </c>
    </row>
    <row r="796" spans="2:29" ht="15" customHeight="1">
      <c r="B796" s="66" t="s">
        <v>663</v>
      </c>
      <c r="C796" s="66">
        <v>1</v>
      </c>
      <c r="D796" s="67" t="s">
        <v>668</v>
      </c>
      <c r="E796" s="66">
        <v>100</v>
      </c>
      <c r="G796" s="66">
        <v>172.5</v>
      </c>
      <c r="H796" s="69" t="s">
        <v>557</v>
      </c>
      <c r="N796" s="67" t="s">
        <v>556</v>
      </c>
      <c r="O796" s="70">
        <v>85</v>
      </c>
      <c r="P796" s="66">
        <v>90</v>
      </c>
      <c r="Q796" s="66">
        <v>0</v>
      </c>
      <c r="R796" s="66">
        <v>200</v>
      </c>
      <c r="S796" s="71">
        <v>290</v>
      </c>
      <c r="T796" s="72">
        <v>4.699856911810393</v>
      </c>
      <c r="U796" s="72">
        <v>20</v>
      </c>
      <c r="V796" s="72">
        <v>85.3001430881896</v>
      </c>
      <c r="W796" s="72">
        <v>110</v>
      </c>
      <c r="AC796" s="47" t="s">
        <v>237</v>
      </c>
    </row>
    <row r="797" spans="2:29" ht="15" customHeight="1">
      <c r="B797" s="66" t="s">
        <v>663</v>
      </c>
      <c r="C797" s="66">
        <v>1</v>
      </c>
      <c r="D797" s="67" t="s">
        <v>425</v>
      </c>
      <c r="E797" s="66">
        <v>114</v>
      </c>
      <c r="G797" s="66">
        <v>172.64</v>
      </c>
      <c r="H797" s="69" t="s">
        <v>557</v>
      </c>
      <c r="N797" s="67" t="s">
        <v>238</v>
      </c>
      <c r="O797" s="70">
        <v>3</v>
      </c>
      <c r="P797" s="66">
        <v>90</v>
      </c>
      <c r="Q797" s="66">
        <v>24</v>
      </c>
      <c r="R797" s="66">
        <v>0</v>
      </c>
      <c r="S797" s="71">
        <v>186.7133824829367</v>
      </c>
      <c r="T797" s="72">
        <v>65.85318580629536</v>
      </c>
      <c r="U797" s="72">
        <v>276.7133824829367</v>
      </c>
      <c r="V797" s="72">
        <v>24.146814193704643</v>
      </c>
      <c r="W797" s="72">
        <v>6.713382482936709</v>
      </c>
      <c r="AC797" s="47" t="s">
        <v>239</v>
      </c>
    </row>
    <row r="798" spans="2:29" ht="15" customHeight="1">
      <c r="B798" s="66" t="s">
        <v>663</v>
      </c>
      <c r="C798" s="66">
        <v>1</v>
      </c>
      <c r="D798" s="67" t="s">
        <v>425</v>
      </c>
      <c r="E798" s="66">
        <v>116</v>
      </c>
      <c r="G798" s="66">
        <v>172.66</v>
      </c>
      <c r="H798" s="69" t="s">
        <v>557</v>
      </c>
      <c r="N798" s="67" t="s">
        <v>240</v>
      </c>
      <c r="O798" s="70">
        <v>88</v>
      </c>
      <c r="P798" s="66">
        <v>270</v>
      </c>
      <c r="Q798" s="66">
        <v>0</v>
      </c>
      <c r="R798" s="66">
        <v>155</v>
      </c>
      <c r="S798" s="71">
        <v>65</v>
      </c>
      <c r="T798" s="72">
        <v>1.8127470500956573</v>
      </c>
      <c r="U798" s="72">
        <v>155</v>
      </c>
      <c r="V798" s="72">
        <v>88.18725294990435</v>
      </c>
      <c r="W798" s="72">
        <v>245</v>
      </c>
      <c r="AC798" s="47" t="s">
        <v>239</v>
      </c>
    </row>
    <row r="799" spans="2:29" ht="15" customHeight="1">
      <c r="B799" s="66" t="s">
        <v>663</v>
      </c>
      <c r="C799" s="66">
        <v>1</v>
      </c>
      <c r="D799" s="67" t="s">
        <v>471</v>
      </c>
      <c r="E799" s="66">
        <v>123</v>
      </c>
      <c r="G799" s="66">
        <v>172.73</v>
      </c>
      <c r="H799" s="69" t="s">
        <v>557</v>
      </c>
      <c r="J799" s="66">
        <v>1</v>
      </c>
      <c r="N799" s="67" t="s">
        <v>327</v>
      </c>
      <c r="O799" s="70">
        <v>41</v>
      </c>
      <c r="P799" s="66">
        <v>90</v>
      </c>
      <c r="Q799" s="66">
        <v>17</v>
      </c>
      <c r="R799" s="66">
        <v>180</v>
      </c>
      <c r="S799" s="71">
        <v>289.3769220377053</v>
      </c>
      <c r="T799" s="72">
        <v>47.339962921001835</v>
      </c>
      <c r="U799" s="72">
        <v>19.376922037705285</v>
      </c>
      <c r="V799" s="72">
        <v>42.660037078998165</v>
      </c>
      <c r="W799" s="72">
        <v>109.3769220377053</v>
      </c>
      <c r="AC799" s="47" t="s">
        <v>239</v>
      </c>
    </row>
    <row r="800" spans="2:29" ht="15" customHeight="1">
      <c r="B800" s="66" t="s">
        <v>663</v>
      </c>
      <c r="C800" s="66">
        <v>1</v>
      </c>
      <c r="D800" s="67" t="s">
        <v>471</v>
      </c>
      <c r="E800" s="66">
        <v>129</v>
      </c>
      <c r="G800" s="66">
        <v>172.79</v>
      </c>
      <c r="H800" s="69" t="s">
        <v>557</v>
      </c>
      <c r="N800" s="67" t="s">
        <v>497</v>
      </c>
      <c r="O800" s="70">
        <v>4</v>
      </c>
      <c r="P800" s="66">
        <v>90</v>
      </c>
      <c r="Q800" s="66">
        <v>4</v>
      </c>
      <c r="R800" s="66">
        <v>0</v>
      </c>
      <c r="S800" s="71">
        <v>225</v>
      </c>
      <c r="T800" s="72">
        <v>84.35230034984485</v>
      </c>
      <c r="U800" s="72">
        <v>315</v>
      </c>
      <c r="V800" s="72">
        <v>5.647699650155147</v>
      </c>
      <c r="W800" s="72">
        <v>45</v>
      </c>
      <c r="AC800" s="47" t="s">
        <v>239</v>
      </c>
    </row>
    <row r="801" spans="2:29" ht="15" customHeight="1">
      <c r="B801" s="66" t="s">
        <v>663</v>
      </c>
      <c r="C801" s="66">
        <v>1</v>
      </c>
      <c r="D801" s="67" t="s">
        <v>471</v>
      </c>
      <c r="E801" s="66">
        <v>130</v>
      </c>
      <c r="G801" s="66">
        <v>172.8</v>
      </c>
      <c r="H801" s="69" t="s">
        <v>557</v>
      </c>
      <c r="I801" s="66" t="s">
        <v>553</v>
      </c>
      <c r="J801" s="66">
        <v>1</v>
      </c>
      <c r="N801" s="67" t="s">
        <v>327</v>
      </c>
      <c r="O801" s="70">
        <v>54</v>
      </c>
      <c r="P801" s="66">
        <v>270</v>
      </c>
      <c r="Q801" s="66">
        <v>9</v>
      </c>
      <c r="R801" s="66">
        <v>180</v>
      </c>
      <c r="S801" s="71">
        <v>83.43567384367248</v>
      </c>
      <c r="T801" s="72">
        <v>35.82097557759477</v>
      </c>
      <c r="U801" s="72">
        <v>173.43567384367248</v>
      </c>
      <c r="V801" s="72">
        <v>54.17902442240523</v>
      </c>
      <c r="W801" s="72">
        <v>263.4356738436725</v>
      </c>
      <c r="AC801" s="47" t="s">
        <v>241</v>
      </c>
    </row>
    <row r="802" spans="8:29" ht="15" customHeight="1">
      <c r="H802" s="69"/>
      <c r="O802" s="70"/>
      <c r="S802" s="71"/>
      <c r="T802" s="72"/>
      <c r="U802" s="72"/>
      <c r="V802" s="72"/>
      <c r="W802" s="72"/>
      <c r="AC802" s="47"/>
    </row>
    <row r="803" spans="2:29" ht="15" customHeight="1">
      <c r="B803" s="66" t="s">
        <v>663</v>
      </c>
      <c r="C803" s="66">
        <v>2</v>
      </c>
      <c r="D803" s="67" t="s">
        <v>641</v>
      </c>
      <c r="E803" s="66">
        <v>0</v>
      </c>
      <c r="F803" s="66">
        <v>38</v>
      </c>
      <c r="G803" s="66">
        <v>172.96</v>
      </c>
      <c r="H803" s="69" t="s">
        <v>552</v>
      </c>
      <c r="K803" s="66">
        <v>1</v>
      </c>
      <c r="L803" s="66">
        <v>0.5</v>
      </c>
      <c r="M803" s="66">
        <v>0.5</v>
      </c>
      <c r="O803" s="70"/>
      <c r="S803" s="71"/>
      <c r="T803" s="72"/>
      <c r="U803" s="72"/>
      <c r="V803" s="72"/>
      <c r="W803" s="72"/>
      <c r="AC803" s="47" t="s">
        <v>291</v>
      </c>
    </row>
    <row r="804" spans="2:29" ht="15" customHeight="1">
      <c r="B804" s="66" t="s">
        <v>663</v>
      </c>
      <c r="C804" s="66">
        <v>2</v>
      </c>
      <c r="D804" s="67" t="s">
        <v>609</v>
      </c>
      <c r="E804" s="66">
        <v>38</v>
      </c>
      <c r="F804" s="66">
        <v>42</v>
      </c>
      <c r="G804" s="66">
        <v>173.34</v>
      </c>
      <c r="H804" s="69" t="s">
        <v>557</v>
      </c>
      <c r="M804" s="66">
        <v>1.5</v>
      </c>
      <c r="O804" s="70"/>
      <c r="S804" s="71"/>
      <c r="T804" s="72"/>
      <c r="U804" s="72"/>
      <c r="V804" s="72"/>
      <c r="W804" s="72"/>
      <c r="AC804" s="47" t="s">
        <v>242</v>
      </c>
    </row>
    <row r="805" spans="2:29" ht="15" customHeight="1">
      <c r="B805" s="66" t="s">
        <v>663</v>
      </c>
      <c r="C805" s="66">
        <v>2</v>
      </c>
      <c r="D805" s="67" t="s">
        <v>628</v>
      </c>
      <c r="E805" s="66">
        <v>42</v>
      </c>
      <c r="F805" s="66">
        <v>54</v>
      </c>
      <c r="G805" s="66">
        <v>173.38</v>
      </c>
      <c r="H805" s="69" t="s">
        <v>552</v>
      </c>
      <c r="M805" s="66">
        <v>1</v>
      </c>
      <c r="O805" s="70"/>
      <c r="S805" s="71"/>
      <c r="T805" s="72"/>
      <c r="U805" s="72"/>
      <c r="V805" s="72"/>
      <c r="W805" s="72"/>
      <c r="AC805" s="47"/>
    </row>
    <row r="806" spans="2:29" ht="15" customHeight="1">
      <c r="B806" s="66" t="s">
        <v>663</v>
      </c>
      <c r="C806" s="66">
        <v>2</v>
      </c>
      <c r="D806" s="67" t="s">
        <v>610</v>
      </c>
      <c r="E806" s="66">
        <v>54</v>
      </c>
      <c r="F806" s="66">
        <v>66</v>
      </c>
      <c r="G806" s="66">
        <v>173.5</v>
      </c>
      <c r="H806" s="69" t="s">
        <v>552</v>
      </c>
      <c r="M806" s="66">
        <v>0.8</v>
      </c>
      <c r="O806" s="70"/>
      <c r="S806" s="71"/>
      <c r="T806" s="72"/>
      <c r="U806" s="72"/>
      <c r="V806" s="72"/>
      <c r="W806" s="72"/>
      <c r="AC806" s="47"/>
    </row>
    <row r="807" spans="2:29" ht="15" customHeight="1">
      <c r="B807" s="66" t="s">
        <v>663</v>
      </c>
      <c r="C807" s="66">
        <v>2</v>
      </c>
      <c r="D807" s="67" t="s">
        <v>657</v>
      </c>
      <c r="E807" s="66">
        <v>66</v>
      </c>
      <c r="F807" s="66">
        <v>75</v>
      </c>
      <c r="G807" s="66">
        <v>173.62</v>
      </c>
      <c r="H807" s="69" t="s">
        <v>552</v>
      </c>
      <c r="M807" s="66">
        <v>5</v>
      </c>
      <c r="O807" s="70"/>
      <c r="S807" s="71"/>
      <c r="T807" s="72"/>
      <c r="U807" s="72"/>
      <c r="V807" s="72"/>
      <c r="W807" s="72"/>
      <c r="AC807" s="47" t="s">
        <v>574</v>
      </c>
    </row>
    <row r="808" spans="2:29" ht="15" customHeight="1">
      <c r="B808" s="66" t="s">
        <v>663</v>
      </c>
      <c r="C808" s="66">
        <v>2</v>
      </c>
      <c r="D808" s="67" t="s">
        <v>611</v>
      </c>
      <c r="E808" s="66">
        <v>75</v>
      </c>
      <c r="F808" s="66">
        <v>81</v>
      </c>
      <c r="G808" s="66">
        <v>173.71</v>
      </c>
      <c r="H808" s="69" t="s">
        <v>557</v>
      </c>
      <c r="M808" s="66">
        <v>2</v>
      </c>
      <c r="O808" s="70"/>
      <c r="S808" s="71"/>
      <c r="T808" s="72"/>
      <c r="U808" s="72"/>
      <c r="V808" s="72"/>
      <c r="W808" s="72"/>
      <c r="AC808" s="47"/>
    </row>
    <row r="809" spans="2:29" ht="15" customHeight="1">
      <c r="B809" s="66" t="s">
        <v>663</v>
      </c>
      <c r="C809" s="66">
        <v>2</v>
      </c>
      <c r="D809" s="67" t="s">
        <v>617</v>
      </c>
      <c r="E809" s="66">
        <v>81</v>
      </c>
      <c r="F809" s="66">
        <v>90</v>
      </c>
      <c r="G809" s="66">
        <v>173.77</v>
      </c>
      <c r="H809" s="69" t="s">
        <v>557</v>
      </c>
      <c r="M809" s="66">
        <v>3.5</v>
      </c>
      <c r="O809" s="70"/>
      <c r="S809" s="71"/>
      <c r="T809" s="72"/>
      <c r="U809" s="72"/>
      <c r="V809" s="72"/>
      <c r="W809" s="72"/>
      <c r="AC809" s="47"/>
    </row>
    <row r="810" spans="2:29" ht="15" customHeight="1">
      <c r="B810" s="66" t="s">
        <v>663</v>
      </c>
      <c r="C810" s="66">
        <v>2</v>
      </c>
      <c r="D810" s="67" t="s">
        <v>612</v>
      </c>
      <c r="E810" s="66">
        <v>90</v>
      </c>
      <c r="F810" s="66">
        <v>93</v>
      </c>
      <c r="G810" s="66">
        <v>173.86</v>
      </c>
      <c r="H810" s="69" t="s">
        <v>557</v>
      </c>
      <c r="M810" s="66">
        <v>2.5</v>
      </c>
      <c r="O810" s="70"/>
      <c r="S810" s="71"/>
      <c r="T810" s="72"/>
      <c r="U810" s="72"/>
      <c r="V810" s="72"/>
      <c r="W810" s="72"/>
      <c r="AC810" s="47"/>
    </row>
    <row r="811" spans="2:29" ht="15" customHeight="1">
      <c r="B811" s="66" t="s">
        <v>663</v>
      </c>
      <c r="C811" s="66">
        <v>2</v>
      </c>
      <c r="D811" s="67" t="s">
        <v>650</v>
      </c>
      <c r="E811" s="66">
        <v>93</v>
      </c>
      <c r="F811" s="66">
        <v>107</v>
      </c>
      <c r="G811" s="66">
        <v>173.89</v>
      </c>
      <c r="H811" s="69" t="s">
        <v>552</v>
      </c>
      <c r="M811" s="66">
        <v>1</v>
      </c>
      <c r="O811" s="70"/>
      <c r="S811" s="71"/>
      <c r="T811" s="72"/>
      <c r="U811" s="72"/>
      <c r="V811" s="72"/>
      <c r="W811" s="72"/>
      <c r="AC811" s="47"/>
    </row>
    <row r="812" spans="2:29" ht="15" customHeight="1">
      <c r="B812" s="66" t="s">
        <v>663</v>
      </c>
      <c r="C812" s="66">
        <v>2</v>
      </c>
      <c r="D812" s="67" t="s">
        <v>630</v>
      </c>
      <c r="E812" s="66">
        <v>107</v>
      </c>
      <c r="F812" s="66">
        <v>116</v>
      </c>
      <c r="G812" s="66">
        <v>174.03</v>
      </c>
      <c r="H812" s="69" t="s">
        <v>552</v>
      </c>
      <c r="M812" s="66">
        <v>0.5</v>
      </c>
      <c r="O812" s="70"/>
      <c r="S812" s="71"/>
      <c r="T812" s="72"/>
      <c r="U812" s="72"/>
      <c r="V812" s="72"/>
      <c r="W812" s="72"/>
      <c r="AC812" s="47"/>
    </row>
    <row r="813" spans="2:29" ht="15" customHeight="1">
      <c r="B813" s="66" t="s">
        <v>663</v>
      </c>
      <c r="C813" s="66">
        <v>2</v>
      </c>
      <c r="D813" s="67" t="s">
        <v>636</v>
      </c>
      <c r="E813" s="66">
        <v>116</v>
      </c>
      <c r="F813" s="66">
        <v>129</v>
      </c>
      <c r="G813" s="66">
        <v>174.12</v>
      </c>
      <c r="H813" s="69" t="s">
        <v>552</v>
      </c>
      <c r="M813" s="66">
        <v>1</v>
      </c>
      <c r="O813" s="70"/>
      <c r="S813" s="71"/>
      <c r="T813" s="72"/>
      <c r="U813" s="72"/>
      <c r="V813" s="72"/>
      <c r="W813" s="72"/>
      <c r="AC813" s="47"/>
    </row>
    <row r="814" spans="2:29" ht="15" customHeight="1">
      <c r="B814" s="66" t="s">
        <v>663</v>
      </c>
      <c r="C814" s="66">
        <v>2</v>
      </c>
      <c r="D814" s="67" t="s">
        <v>600</v>
      </c>
      <c r="E814" s="66">
        <v>129</v>
      </c>
      <c r="F814" s="66">
        <v>140</v>
      </c>
      <c r="G814" s="66">
        <v>174.25</v>
      </c>
      <c r="H814" s="69" t="s">
        <v>552</v>
      </c>
      <c r="M814" s="66">
        <v>0</v>
      </c>
      <c r="O814" s="70"/>
      <c r="S814" s="71"/>
      <c r="T814" s="72"/>
      <c r="U814" s="72"/>
      <c r="V814" s="72"/>
      <c r="W814" s="72"/>
      <c r="AC814" s="47" t="s">
        <v>243</v>
      </c>
    </row>
    <row r="815" spans="2:29" ht="15" customHeight="1">
      <c r="B815" s="66" t="s">
        <v>663</v>
      </c>
      <c r="C815" s="66">
        <v>2</v>
      </c>
      <c r="D815" s="67" t="s">
        <v>622</v>
      </c>
      <c r="E815" s="66">
        <v>3</v>
      </c>
      <c r="G815" s="66">
        <v>172.99</v>
      </c>
      <c r="H815" s="69" t="s">
        <v>552</v>
      </c>
      <c r="N815" s="67" t="s">
        <v>610</v>
      </c>
      <c r="O815" s="70">
        <v>40</v>
      </c>
      <c r="P815" s="66">
        <v>270</v>
      </c>
      <c r="Q815" s="66">
        <v>0</v>
      </c>
      <c r="R815" s="66">
        <v>200</v>
      </c>
      <c r="S815" s="71">
        <v>110</v>
      </c>
      <c r="T815" s="72">
        <v>48.236702582257394</v>
      </c>
      <c r="U815" s="72">
        <v>200</v>
      </c>
      <c r="V815" s="72">
        <v>41.763297417742606</v>
      </c>
      <c r="W815" s="72">
        <v>290</v>
      </c>
      <c r="AC815" s="47" t="s">
        <v>244</v>
      </c>
    </row>
    <row r="816" spans="2:29" ht="15" customHeight="1">
      <c r="B816" s="66" t="s">
        <v>663</v>
      </c>
      <c r="C816" s="66">
        <v>2</v>
      </c>
      <c r="D816" s="67" t="s">
        <v>245</v>
      </c>
      <c r="E816" s="66">
        <v>17</v>
      </c>
      <c r="G816" s="66">
        <v>173.13</v>
      </c>
      <c r="H816" s="69" t="s">
        <v>552</v>
      </c>
      <c r="L816" s="66">
        <v>0.5</v>
      </c>
      <c r="O816" s="70">
        <v>15</v>
      </c>
      <c r="P816" s="66">
        <v>270</v>
      </c>
      <c r="Q816" s="66">
        <v>8</v>
      </c>
      <c r="R816" s="66">
        <v>0</v>
      </c>
      <c r="S816" s="71">
        <v>117.6772590025351</v>
      </c>
      <c r="T816" s="72">
        <v>73.1657690712773</v>
      </c>
      <c r="U816" s="72">
        <v>207.6772590025351</v>
      </c>
      <c r="V816" s="72">
        <v>16.834230928722704</v>
      </c>
      <c r="W816" s="72">
        <v>297.6772590025351</v>
      </c>
      <c r="AC816" s="47" t="s">
        <v>233</v>
      </c>
    </row>
    <row r="817" spans="2:29" ht="15" customHeight="1">
      <c r="B817" s="66" t="s">
        <v>663</v>
      </c>
      <c r="C817" s="66">
        <v>2</v>
      </c>
      <c r="D817" s="67" t="s">
        <v>245</v>
      </c>
      <c r="E817" s="66">
        <v>30</v>
      </c>
      <c r="G817" s="66">
        <v>173.26</v>
      </c>
      <c r="H817" s="69" t="s">
        <v>557</v>
      </c>
      <c r="N817" s="67" t="s">
        <v>497</v>
      </c>
      <c r="O817" s="70">
        <v>21</v>
      </c>
      <c r="P817" s="66">
        <v>270</v>
      </c>
      <c r="Q817" s="66">
        <v>16</v>
      </c>
      <c r="R817" s="66">
        <v>0</v>
      </c>
      <c r="S817" s="71">
        <v>126.75963080481438</v>
      </c>
      <c r="T817" s="72">
        <v>64.39908548783461</v>
      </c>
      <c r="U817" s="72">
        <v>216.75963080481438</v>
      </c>
      <c r="V817" s="72">
        <v>25.60091451216539</v>
      </c>
      <c r="W817" s="72">
        <v>306.7596308048144</v>
      </c>
      <c r="AC817" s="47" t="s">
        <v>239</v>
      </c>
    </row>
    <row r="818" spans="2:29" ht="15" customHeight="1">
      <c r="B818" s="66" t="s">
        <v>663</v>
      </c>
      <c r="C818" s="66">
        <v>2</v>
      </c>
      <c r="D818" s="67" t="s">
        <v>245</v>
      </c>
      <c r="E818" s="66">
        <v>32</v>
      </c>
      <c r="G818" s="66">
        <v>173.28</v>
      </c>
      <c r="H818" s="69" t="s">
        <v>557</v>
      </c>
      <c r="I818" s="66" t="s">
        <v>246</v>
      </c>
      <c r="N818" s="67" t="s">
        <v>283</v>
      </c>
      <c r="O818" s="70">
        <v>60</v>
      </c>
      <c r="P818" s="66">
        <v>270</v>
      </c>
      <c r="Q818" s="66">
        <v>0</v>
      </c>
      <c r="R818" s="66">
        <v>170</v>
      </c>
      <c r="S818" s="71">
        <v>80</v>
      </c>
      <c r="T818" s="72">
        <v>29.621651875195507</v>
      </c>
      <c r="U818" s="72">
        <v>170</v>
      </c>
      <c r="V818" s="72">
        <v>60.37834812480449</v>
      </c>
      <c r="W818" s="72">
        <v>260</v>
      </c>
      <c r="AC818" s="47" t="s">
        <v>247</v>
      </c>
    </row>
    <row r="819" spans="2:29" ht="15" customHeight="1">
      <c r="B819" s="66" t="s">
        <v>663</v>
      </c>
      <c r="C819" s="66">
        <v>2</v>
      </c>
      <c r="D819" s="67" t="s">
        <v>441</v>
      </c>
      <c r="E819" s="66">
        <v>40</v>
      </c>
      <c r="G819" s="66">
        <v>173.36</v>
      </c>
      <c r="H819" s="69" t="s">
        <v>557</v>
      </c>
      <c r="N819" s="67" t="s">
        <v>497</v>
      </c>
      <c r="O819" s="70">
        <v>8</v>
      </c>
      <c r="P819" s="66">
        <v>270</v>
      </c>
      <c r="Q819" s="66">
        <v>2</v>
      </c>
      <c r="R819" s="66">
        <v>0</v>
      </c>
      <c r="S819" s="71">
        <v>103.95393377939871</v>
      </c>
      <c r="T819" s="72">
        <v>81.76003283137152</v>
      </c>
      <c r="U819" s="72">
        <v>193.9539337793987</v>
      </c>
      <c r="V819" s="72">
        <v>8.239967168628482</v>
      </c>
      <c r="W819" s="72">
        <v>283.9539337793987</v>
      </c>
      <c r="AC819" s="47" t="s">
        <v>239</v>
      </c>
    </row>
    <row r="820" spans="2:29" ht="15" customHeight="1">
      <c r="B820" s="66" t="s">
        <v>663</v>
      </c>
      <c r="C820" s="66">
        <v>2</v>
      </c>
      <c r="D820" s="67" t="s">
        <v>248</v>
      </c>
      <c r="E820" s="66">
        <v>40</v>
      </c>
      <c r="G820" s="66">
        <v>173.36</v>
      </c>
      <c r="H820" s="69" t="s">
        <v>557</v>
      </c>
      <c r="N820" s="67" t="s">
        <v>283</v>
      </c>
      <c r="O820" s="70">
        <v>25</v>
      </c>
      <c r="P820" s="66">
        <v>270</v>
      </c>
      <c r="Q820" s="66">
        <v>13</v>
      </c>
      <c r="R820" s="66">
        <v>0</v>
      </c>
      <c r="S820" s="71">
        <v>116.33993971918414</v>
      </c>
      <c r="T820" s="72">
        <v>62.510702580512444</v>
      </c>
      <c r="U820" s="72">
        <v>206.33993971918414</v>
      </c>
      <c r="V820" s="72">
        <v>27.489297419487556</v>
      </c>
      <c r="W820" s="72">
        <v>296.33993971918414</v>
      </c>
      <c r="AC820" s="47" t="s">
        <v>239</v>
      </c>
    </row>
    <row r="821" spans="2:29" ht="15" customHeight="1">
      <c r="B821" s="66" t="s">
        <v>663</v>
      </c>
      <c r="C821" s="66">
        <v>2</v>
      </c>
      <c r="D821" s="67" t="s">
        <v>610</v>
      </c>
      <c r="E821" s="66">
        <v>54</v>
      </c>
      <c r="G821" s="66">
        <v>173.5</v>
      </c>
      <c r="H821" s="69" t="s">
        <v>557</v>
      </c>
      <c r="N821" s="67" t="s">
        <v>330</v>
      </c>
      <c r="O821" s="70">
        <v>25</v>
      </c>
      <c r="P821" s="66">
        <v>270</v>
      </c>
      <c r="Q821" s="66">
        <v>16</v>
      </c>
      <c r="R821" s="66">
        <v>0</v>
      </c>
      <c r="S821" s="71">
        <v>121.58850013345005</v>
      </c>
      <c r="T821" s="72">
        <v>61.30293881573096</v>
      </c>
      <c r="U821" s="72">
        <v>211.58850013345005</v>
      </c>
      <c r="V821" s="72">
        <v>28.69706118426904</v>
      </c>
      <c r="W821" s="72">
        <v>301.58850013345005</v>
      </c>
      <c r="AC821" s="47" t="s">
        <v>249</v>
      </c>
    </row>
    <row r="822" spans="2:29" ht="15" customHeight="1">
      <c r="B822" s="66" t="s">
        <v>663</v>
      </c>
      <c r="C822" s="66">
        <v>2</v>
      </c>
      <c r="D822" s="67" t="s">
        <v>612</v>
      </c>
      <c r="E822" s="66">
        <v>86</v>
      </c>
      <c r="G822" s="66">
        <v>173.82</v>
      </c>
      <c r="H822" s="69" t="s">
        <v>557</v>
      </c>
      <c r="N822" s="67" t="s">
        <v>609</v>
      </c>
      <c r="O822" s="70">
        <v>60</v>
      </c>
      <c r="P822" s="66">
        <v>270</v>
      </c>
      <c r="Q822" s="66">
        <v>39</v>
      </c>
      <c r="R822" s="66">
        <v>0</v>
      </c>
      <c r="S822" s="71">
        <v>115.05745377028421</v>
      </c>
      <c r="T822" s="72">
        <v>27.61011201305154</v>
      </c>
      <c r="U822" s="72">
        <v>205.0574537702842</v>
      </c>
      <c r="V822" s="72">
        <v>62.38988798694846</v>
      </c>
      <c r="W822" s="72">
        <v>295.0574537702842</v>
      </c>
      <c r="AC822" s="47" t="s">
        <v>250</v>
      </c>
    </row>
    <row r="823" spans="8:29" ht="15" customHeight="1">
      <c r="H823" s="69"/>
      <c r="O823" s="70"/>
      <c r="S823" s="71"/>
      <c r="T823" s="72"/>
      <c r="U823" s="72"/>
      <c r="V823" s="72"/>
      <c r="W823" s="72"/>
      <c r="AC823" s="47"/>
    </row>
    <row r="824" spans="2:29" ht="15" customHeight="1">
      <c r="B824" s="66" t="s">
        <v>663</v>
      </c>
      <c r="C824" s="66">
        <v>3</v>
      </c>
      <c r="D824" s="67" t="s">
        <v>622</v>
      </c>
      <c r="E824" s="66">
        <v>0</v>
      </c>
      <c r="F824" s="66">
        <v>16</v>
      </c>
      <c r="G824" s="66">
        <v>174.37</v>
      </c>
      <c r="H824" s="69"/>
      <c r="M824" s="66">
        <v>0.8</v>
      </c>
      <c r="O824" s="70"/>
      <c r="S824" s="71"/>
      <c r="T824" s="72"/>
      <c r="U824" s="72"/>
      <c r="V824" s="72"/>
      <c r="W824" s="72"/>
      <c r="AC824" s="47"/>
    </row>
    <row r="825" spans="2:29" ht="15" customHeight="1">
      <c r="B825" s="66" t="s">
        <v>663</v>
      </c>
      <c r="C825" s="66">
        <v>3</v>
      </c>
      <c r="D825" s="67" t="s">
        <v>622</v>
      </c>
      <c r="E825" s="66">
        <v>5</v>
      </c>
      <c r="G825" s="66">
        <v>174.42</v>
      </c>
      <c r="H825" s="69" t="s">
        <v>557</v>
      </c>
      <c r="N825" s="67" t="s">
        <v>324</v>
      </c>
      <c r="O825" s="70">
        <v>58</v>
      </c>
      <c r="P825" s="66">
        <v>270</v>
      </c>
      <c r="Q825" s="66">
        <v>17</v>
      </c>
      <c r="R825" s="66">
        <v>180</v>
      </c>
      <c r="S825" s="71">
        <v>79.18443666443699</v>
      </c>
      <c r="T825" s="72">
        <v>31.54032767160299</v>
      </c>
      <c r="U825" s="72">
        <v>169.184436664437</v>
      </c>
      <c r="V825" s="72">
        <v>58.459672328397005</v>
      </c>
      <c r="W825" s="72">
        <v>259.184436664437</v>
      </c>
      <c r="AC825" s="47" t="s">
        <v>292</v>
      </c>
    </row>
    <row r="826" spans="2:29" ht="15" customHeight="1">
      <c r="B826" s="66" t="s">
        <v>663</v>
      </c>
      <c r="C826" s="66">
        <v>3</v>
      </c>
      <c r="D826" s="67" t="s">
        <v>622</v>
      </c>
      <c r="E826" s="66">
        <v>15</v>
      </c>
      <c r="G826" s="66">
        <v>174.52</v>
      </c>
      <c r="H826" s="69" t="s">
        <v>557</v>
      </c>
      <c r="I826" s="66" t="s">
        <v>553</v>
      </c>
      <c r="O826" s="70">
        <v>26</v>
      </c>
      <c r="P826" s="66">
        <v>270</v>
      </c>
      <c r="Q826" s="66">
        <v>17</v>
      </c>
      <c r="R826" s="66">
        <v>0</v>
      </c>
      <c r="S826" s="71">
        <v>122.08116373164063</v>
      </c>
      <c r="T826" s="72">
        <v>60.07381256526343</v>
      </c>
      <c r="U826" s="72">
        <v>212.08116373164063</v>
      </c>
      <c r="V826" s="72">
        <v>29.92618743473657</v>
      </c>
      <c r="W826" s="72">
        <v>302.08116373164063</v>
      </c>
      <c r="AC826" s="47" t="s">
        <v>251</v>
      </c>
    </row>
    <row r="827" spans="8:29" ht="15" customHeight="1">
      <c r="H827" s="69"/>
      <c r="O827" s="70"/>
      <c r="S827" s="71"/>
      <c r="T827" s="72"/>
      <c r="U827" s="72"/>
      <c r="V827" s="72"/>
      <c r="W827" s="72"/>
      <c r="AC827" s="47"/>
    </row>
    <row r="828" spans="2:29" ht="15" customHeight="1">
      <c r="B828" s="66" t="s">
        <v>669</v>
      </c>
      <c r="C828" s="66">
        <v>1</v>
      </c>
      <c r="D828" s="67" t="s">
        <v>623</v>
      </c>
      <c r="E828" s="66">
        <v>0</v>
      </c>
      <c r="F828" s="66">
        <v>39</v>
      </c>
      <c r="G828" s="66">
        <v>176.3</v>
      </c>
      <c r="H828" s="69" t="s">
        <v>552</v>
      </c>
      <c r="J828" s="66">
        <v>1</v>
      </c>
      <c r="M828" s="66">
        <v>0.5</v>
      </c>
      <c r="O828" s="70"/>
      <c r="S828" s="71"/>
      <c r="T828" s="72"/>
      <c r="U828" s="72"/>
      <c r="V828" s="72"/>
      <c r="W828" s="72"/>
      <c r="AC828" s="47"/>
    </row>
    <row r="829" spans="2:29" ht="15" customHeight="1">
      <c r="B829" s="66" t="s">
        <v>669</v>
      </c>
      <c r="C829" s="66">
        <v>1</v>
      </c>
      <c r="D829" s="67" t="s">
        <v>670</v>
      </c>
      <c r="E829" s="66">
        <v>39</v>
      </c>
      <c r="F829" s="66">
        <v>85</v>
      </c>
      <c r="G829" s="66">
        <v>176.69</v>
      </c>
      <c r="H829" s="69" t="s">
        <v>552</v>
      </c>
      <c r="M829" s="66">
        <v>1</v>
      </c>
      <c r="O829" s="70"/>
      <c r="S829" s="71"/>
      <c r="T829" s="72"/>
      <c r="U829" s="72"/>
      <c r="V829" s="72"/>
      <c r="W829" s="72"/>
      <c r="AC829" s="47"/>
    </row>
    <row r="830" spans="2:29" ht="15" customHeight="1">
      <c r="B830" s="66" t="s">
        <v>669</v>
      </c>
      <c r="C830" s="66">
        <v>1</v>
      </c>
      <c r="D830" s="67" t="s">
        <v>600</v>
      </c>
      <c r="E830" s="66">
        <v>85</v>
      </c>
      <c r="F830" s="66">
        <v>131</v>
      </c>
      <c r="G830" s="66">
        <v>177.15</v>
      </c>
      <c r="H830" s="69" t="s">
        <v>552</v>
      </c>
      <c r="J830" s="66">
        <v>1</v>
      </c>
      <c r="M830" s="66">
        <v>0.5</v>
      </c>
      <c r="O830" s="70"/>
      <c r="S830" s="71"/>
      <c r="T830" s="72"/>
      <c r="U830" s="72"/>
      <c r="V830" s="72"/>
      <c r="W830" s="72"/>
      <c r="AC830" s="47"/>
    </row>
    <row r="831" spans="2:29" ht="15" customHeight="1">
      <c r="B831" s="66" t="s">
        <v>669</v>
      </c>
      <c r="C831" s="66">
        <v>1</v>
      </c>
      <c r="D831" s="67" t="s">
        <v>605</v>
      </c>
      <c r="E831" s="66">
        <v>34</v>
      </c>
      <c r="G831" s="66">
        <v>176.64</v>
      </c>
      <c r="H831" s="69" t="s">
        <v>552</v>
      </c>
      <c r="J831" s="66">
        <v>1</v>
      </c>
      <c r="O831" s="70">
        <v>77</v>
      </c>
      <c r="P831" s="66">
        <v>90</v>
      </c>
      <c r="Q831" s="66">
        <v>0</v>
      </c>
      <c r="R831" s="66">
        <v>185</v>
      </c>
      <c r="S831" s="71">
        <v>275</v>
      </c>
      <c r="T831" s="72">
        <v>12.952202272160283</v>
      </c>
      <c r="U831" s="72">
        <v>5</v>
      </c>
      <c r="V831" s="72">
        <v>77.04779772783972</v>
      </c>
      <c r="W831" s="72">
        <v>95</v>
      </c>
      <c r="AC831" s="47" t="s">
        <v>592</v>
      </c>
    </row>
    <row r="832" spans="2:29" ht="15" customHeight="1">
      <c r="B832" s="66" t="s">
        <v>669</v>
      </c>
      <c r="C832" s="66">
        <v>1</v>
      </c>
      <c r="D832" s="67" t="s">
        <v>600</v>
      </c>
      <c r="E832" s="66">
        <v>104</v>
      </c>
      <c r="G832" s="66">
        <v>177.34</v>
      </c>
      <c r="H832" s="69" t="s">
        <v>557</v>
      </c>
      <c r="N832" s="67" t="s">
        <v>622</v>
      </c>
      <c r="O832" s="70">
        <v>64</v>
      </c>
      <c r="P832" s="66">
        <v>90</v>
      </c>
      <c r="Q832" s="66">
        <v>8</v>
      </c>
      <c r="R832" s="66">
        <v>0</v>
      </c>
      <c r="S832" s="71">
        <v>266.0787175624568</v>
      </c>
      <c r="T832" s="72">
        <v>25.947127293076907</v>
      </c>
      <c r="U832" s="72">
        <v>356.0787175624568</v>
      </c>
      <c r="V832" s="72">
        <v>64.0528727069231</v>
      </c>
      <c r="W832" s="72">
        <v>86.0787175624568</v>
      </c>
      <c r="AC832" s="47" t="s">
        <v>292</v>
      </c>
    </row>
    <row r="833" spans="8:29" ht="15" customHeight="1">
      <c r="H833" s="69"/>
      <c r="O833" s="70"/>
      <c r="S833" s="71"/>
      <c r="T833" s="72"/>
      <c r="U833" s="72"/>
      <c r="V833" s="72"/>
      <c r="W833" s="72"/>
      <c r="AC833" s="47"/>
    </row>
    <row r="834" spans="2:29" ht="15" customHeight="1">
      <c r="B834" s="66" t="s">
        <v>669</v>
      </c>
      <c r="C834" s="66">
        <v>2</v>
      </c>
      <c r="D834" s="67" t="s">
        <v>641</v>
      </c>
      <c r="E834" s="66">
        <v>0</v>
      </c>
      <c r="F834" s="66">
        <v>42</v>
      </c>
      <c r="G834" s="66">
        <v>177.62</v>
      </c>
      <c r="H834" s="69" t="s">
        <v>552</v>
      </c>
      <c r="M834" s="66">
        <v>0.5</v>
      </c>
      <c r="O834" s="70"/>
      <c r="S834" s="71"/>
      <c r="T834" s="72"/>
      <c r="U834" s="72"/>
      <c r="V834" s="72"/>
      <c r="W834" s="72"/>
      <c r="AC834" s="47"/>
    </row>
    <row r="835" spans="2:29" ht="15" customHeight="1">
      <c r="B835" s="66" t="s">
        <v>669</v>
      </c>
      <c r="C835" s="66">
        <v>2</v>
      </c>
      <c r="D835" s="67" t="s">
        <v>657</v>
      </c>
      <c r="E835" s="66">
        <v>42</v>
      </c>
      <c r="F835" s="66">
        <v>59</v>
      </c>
      <c r="G835" s="66">
        <v>178.04</v>
      </c>
      <c r="H835" s="69" t="s">
        <v>557</v>
      </c>
      <c r="M835" s="66">
        <v>1</v>
      </c>
      <c r="O835" s="70"/>
      <c r="S835" s="71"/>
      <c r="T835" s="72"/>
      <c r="U835" s="72"/>
      <c r="V835" s="72"/>
      <c r="W835" s="72"/>
      <c r="AC835" s="47"/>
    </row>
    <row r="836" spans="2:29" ht="15" customHeight="1">
      <c r="B836" s="66" t="s">
        <v>669</v>
      </c>
      <c r="C836" s="66">
        <v>2</v>
      </c>
      <c r="D836" s="67" t="s">
        <v>617</v>
      </c>
      <c r="E836" s="66">
        <v>59</v>
      </c>
      <c r="F836" s="66">
        <v>90</v>
      </c>
      <c r="G836" s="66">
        <v>178.21</v>
      </c>
      <c r="H836" s="69" t="s">
        <v>552</v>
      </c>
      <c r="M836" s="66">
        <v>0</v>
      </c>
      <c r="O836" s="70"/>
      <c r="S836" s="71"/>
      <c r="T836" s="72"/>
      <c r="U836" s="72"/>
      <c r="V836" s="72"/>
      <c r="W836" s="72"/>
      <c r="AC836" s="47"/>
    </row>
    <row r="837" spans="2:29" ht="15" customHeight="1">
      <c r="B837" s="66" t="s">
        <v>669</v>
      </c>
      <c r="C837" s="66">
        <v>2</v>
      </c>
      <c r="D837" s="67" t="s">
        <v>656</v>
      </c>
      <c r="E837" s="66">
        <v>90</v>
      </c>
      <c r="F837" s="66">
        <v>113</v>
      </c>
      <c r="G837" s="66">
        <v>178.52</v>
      </c>
      <c r="H837" s="69" t="s">
        <v>552</v>
      </c>
      <c r="M837" s="66">
        <v>0.5</v>
      </c>
      <c r="O837" s="70"/>
      <c r="S837" s="71"/>
      <c r="T837" s="72"/>
      <c r="U837" s="72"/>
      <c r="V837" s="72"/>
      <c r="W837" s="72"/>
      <c r="AC837" s="47"/>
    </row>
    <row r="838" spans="2:29" ht="15" customHeight="1">
      <c r="B838" s="66" t="s">
        <v>669</v>
      </c>
      <c r="C838" s="66">
        <v>2</v>
      </c>
      <c r="D838" s="67" t="s">
        <v>609</v>
      </c>
      <c r="E838" s="66">
        <v>38</v>
      </c>
      <c r="G838" s="66">
        <v>178</v>
      </c>
      <c r="H838" s="69" t="s">
        <v>552</v>
      </c>
      <c r="O838" s="70">
        <v>70</v>
      </c>
      <c r="P838" s="66">
        <v>270</v>
      </c>
      <c r="Q838" s="66" t="s">
        <v>552</v>
      </c>
      <c r="R838" s="66" t="s">
        <v>552</v>
      </c>
      <c r="S838" s="71"/>
      <c r="T838" s="72"/>
      <c r="U838" s="72"/>
      <c r="V838" s="72"/>
      <c r="W838" s="72"/>
      <c r="AC838" s="47" t="s">
        <v>252</v>
      </c>
    </row>
    <row r="839" spans="2:29" ht="15" customHeight="1">
      <c r="B839" s="66" t="s">
        <v>669</v>
      </c>
      <c r="C839" s="66">
        <v>2</v>
      </c>
      <c r="D839" s="67" t="s">
        <v>610</v>
      </c>
      <c r="E839" s="66">
        <v>43</v>
      </c>
      <c r="G839" s="66">
        <v>178.05</v>
      </c>
      <c r="H839" s="69" t="s">
        <v>557</v>
      </c>
      <c r="I839" s="66" t="s">
        <v>253</v>
      </c>
      <c r="J839" s="66">
        <v>1</v>
      </c>
      <c r="N839" s="67" t="s">
        <v>497</v>
      </c>
      <c r="O839" s="70">
        <v>35</v>
      </c>
      <c r="P839" s="66">
        <v>270</v>
      </c>
      <c r="Q839" s="66">
        <v>28</v>
      </c>
      <c r="R839" s="66">
        <v>0</v>
      </c>
      <c r="S839" s="71">
        <v>127.21157454996603</v>
      </c>
      <c r="T839" s="72">
        <v>48.67782857519396</v>
      </c>
      <c r="U839" s="72">
        <v>217.21157454996603</v>
      </c>
      <c r="V839" s="72">
        <v>41.32217142480604</v>
      </c>
      <c r="W839" s="72">
        <v>307.21157454996603</v>
      </c>
      <c r="AC839" s="47" t="s">
        <v>254</v>
      </c>
    </row>
    <row r="840" spans="2:29" ht="15" customHeight="1">
      <c r="B840" s="66" t="s">
        <v>669</v>
      </c>
      <c r="C840" s="66">
        <v>2</v>
      </c>
      <c r="D840" s="67" t="s">
        <v>661</v>
      </c>
      <c r="E840" s="66">
        <v>111</v>
      </c>
      <c r="G840" s="66">
        <v>178.73</v>
      </c>
      <c r="H840" s="69" t="s">
        <v>557</v>
      </c>
      <c r="N840" s="67" t="s">
        <v>610</v>
      </c>
      <c r="O840" s="70">
        <v>25</v>
      </c>
      <c r="P840" s="66">
        <v>270</v>
      </c>
      <c r="Q840" s="66">
        <v>12</v>
      </c>
      <c r="R840" s="66">
        <v>180</v>
      </c>
      <c r="S840" s="71">
        <v>65.49512489445115</v>
      </c>
      <c r="T840" s="72">
        <v>62.86632694694764</v>
      </c>
      <c r="U840" s="72">
        <v>155.49512489445115</v>
      </c>
      <c r="V840" s="72">
        <v>27.133673053052362</v>
      </c>
      <c r="W840" s="72">
        <v>245.49512489445115</v>
      </c>
      <c r="AC840" s="47" t="s">
        <v>255</v>
      </c>
    </row>
    <row r="841" spans="8:29" ht="15" customHeight="1">
      <c r="H841" s="69"/>
      <c r="O841" s="70"/>
      <c r="S841" s="71"/>
      <c r="T841" s="72"/>
      <c r="U841" s="72"/>
      <c r="V841" s="72"/>
      <c r="W841" s="72"/>
      <c r="AC841" s="47"/>
    </row>
    <row r="842" spans="2:29" ht="15" customHeight="1">
      <c r="B842" s="66" t="s">
        <v>669</v>
      </c>
      <c r="C842" s="66">
        <v>3</v>
      </c>
      <c r="D842" s="67" t="s">
        <v>641</v>
      </c>
      <c r="E842" s="66">
        <v>0</v>
      </c>
      <c r="F842" s="66">
        <v>58</v>
      </c>
      <c r="G842" s="66">
        <v>178.75</v>
      </c>
      <c r="H842" s="69" t="s">
        <v>552</v>
      </c>
      <c r="M842" s="66">
        <v>0.5</v>
      </c>
      <c r="O842" s="70"/>
      <c r="S842" s="71"/>
      <c r="T842" s="72"/>
      <c r="U842" s="72"/>
      <c r="V842" s="72"/>
      <c r="W842" s="72"/>
      <c r="AC842" s="47"/>
    </row>
    <row r="843" spans="8:29" ht="15" customHeight="1">
      <c r="H843" s="69"/>
      <c r="O843" s="70"/>
      <c r="S843" s="71"/>
      <c r="T843" s="72"/>
      <c r="U843" s="72"/>
      <c r="V843" s="72"/>
      <c r="W843" s="72"/>
      <c r="AC843" s="47"/>
    </row>
    <row r="844" spans="2:29" ht="15" customHeight="1">
      <c r="B844" s="66" t="s">
        <v>671</v>
      </c>
      <c r="C844" s="66">
        <v>1</v>
      </c>
      <c r="D844" s="67" t="s">
        <v>641</v>
      </c>
      <c r="E844" s="66">
        <v>0</v>
      </c>
      <c r="F844" s="66">
        <v>14</v>
      </c>
      <c r="G844" s="66">
        <v>181.1</v>
      </c>
      <c r="H844" s="69" t="s">
        <v>552</v>
      </c>
      <c r="M844" s="66">
        <v>1.5</v>
      </c>
      <c r="O844" s="70"/>
      <c r="S844" s="71"/>
      <c r="T844" s="72"/>
      <c r="U844" s="72"/>
      <c r="V844" s="72"/>
      <c r="W844" s="72"/>
      <c r="AC844" s="47" t="s">
        <v>256</v>
      </c>
    </row>
    <row r="845" spans="2:29" ht="15" customHeight="1">
      <c r="B845" s="66" t="s">
        <v>671</v>
      </c>
      <c r="C845" s="66">
        <v>1</v>
      </c>
      <c r="D845" s="67" t="s">
        <v>672</v>
      </c>
      <c r="E845" s="66">
        <v>14</v>
      </c>
      <c r="F845" s="66">
        <v>46</v>
      </c>
      <c r="G845" s="66">
        <v>181.24</v>
      </c>
      <c r="H845" s="69" t="s">
        <v>552</v>
      </c>
      <c r="M845" s="66">
        <v>0.5</v>
      </c>
      <c r="O845" s="70"/>
      <c r="S845" s="71"/>
      <c r="T845" s="72"/>
      <c r="U845" s="72"/>
      <c r="V845" s="72"/>
      <c r="W845" s="72"/>
      <c r="AC845" s="47"/>
    </row>
    <row r="846" spans="2:29" ht="15" customHeight="1">
      <c r="B846" s="66" t="s">
        <v>671</v>
      </c>
      <c r="C846" s="66">
        <v>1</v>
      </c>
      <c r="D846" s="67" t="s">
        <v>612</v>
      </c>
      <c r="E846" s="66">
        <v>46</v>
      </c>
      <c r="F846" s="66">
        <v>90</v>
      </c>
      <c r="G846" s="66">
        <v>181.56</v>
      </c>
      <c r="H846" s="69" t="s">
        <v>552</v>
      </c>
      <c r="M846" s="66">
        <v>0.7</v>
      </c>
      <c r="O846" s="70"/>
      <c r="S846" s="71"/>
      <c r="T846" s="72"/>
      <c r="U846" s="72"/>
      <c r="V846" s="72"/>
      <c r="W846" s="72"/>
      <c r="AC846" s="47"/>
    </row>
    <row r="847" spans="2:29" ht="15" customHeight="1">
      <c r="B847" s="66" t="s">
        <v>671</v>
      </c>
      <c r="C847" s="66">
        <v>1</v>
      </c>
      <c r="D847" s="67" t="s">
        <v>656</v>
      </c>
      <c r="E847" s="66">
        <v>90</v>
      </c>
      <c r="F847" s="66">
        <v>138</v>
      </c>
      <c r="G847" s="66">
        <v>182</v>
      </c>
      <c r="H847" s="69" t="s">
        <v>552</v>
      </c>
      <c r="J847" s="66">
        <v>1</v>
      </c>
      <c r="K847" s="66">
        <v>1</v>
      </c>
      <c r="M847" s="66">
        <v>0</v>
      </c>
      <c r="O847" s="70"/>
      <c r="S847" s="71"/>
      <c r="T847" s="72"/>
      <c r="U847" s="72"/>
      <c r="V847" s="72"/>
      <c r="W847" s="72"/>
      <c r="AC847" s="47"/>
    </row>
    <row r="848" spans="2:29" ht="15" customHeight="1">
      <c r="B848" s="66" t="s">
        <v>671</v>
      </c>
      <c r="C848" s="66">
        <v>1</v>
      </c>
      <c r="D848" s="67" t="s">
        <v>661</v>
      </c>
      <c r="E848" s="66">
        <v>138</v>
      </c>
      <c r="F848" s="66">
        <v>144</v>
      </c>
      <c r="G848" s="66">
        <v>182.48</v>
      </c>
      <c r="H848" s="69" t="s">
        <v>552</v>
      </c>
      <c r="J848" s="66">
        <v>1</v>
      </c>
      <c r="M848" s="66">
        <v>0.5</v>
      </c>
      <c r="O848" s="70"/>
      <c r="S848" s="71"/>
      <c r="T848" s="72"/>
      <c r="U848" s="72"/>
      <c r="V848" s="72"/>
      <c r="W848" s="72"/>
      <c r="AC848" s="47"/>
    </row>
    <row r="849" spans="2:29" ht="15" customHeight="1">
      <c r="B849" s="66" t="s">
        <v>671</v>
      </c>
      <c r="C849" s="66">
        <v>1</v>
      </c>
      <c r="D849" s="67" t="s">
        <v>611</v>
      </c>
      <c r="E849" s="66">
        <v>26</v>
      </c>
      <c r="G849" s="66">
        <v>181.36</v>
      </c>
      <c r="H849" s="69" t="s">
        <v>552</v>
      </c>
      <c r="N849" s="67" t="s">
        <v>257</v>
      </c>
      <c r="O849" s="70">
        <v>30</v>
      </c>
      <c r="P849" s="66">
        <v>270</v>
      </c>
      <c r="Q849" s="66">
        <v>13</v>
      </c>
      <c r="R849" s="66">
        <v>180</v>
      </c>
      <c r="S849" s="71">
        <v>68.2047433132509</v>
      </c>
      <c r="T849" s="72">
        <v>58.12671042927055</v>
      </c>
      <c r="U849" s="72">
        <v>158.2047433132509</v>
      </c>
      <c r="V849" s="72">
        <v>31.873289570729447</v>
      </c>
      <c r="W849" s="72">
        <v>248.2047433132509</v>
      </c>
      <c r="AC849" s="47" t="s">
        <v>292</v>
      </c>
    </row>
    <row r="850" spans="2:29" ht="15" customHeight="1">
      <c r="B850" s="66" t="s">
        <v>671</v>
      </c>
      <c r="C850" s="66">
        <v>1</v>
      </c>
      <c r="D850" s="67" t="s">
        <v>612</v>
      </c>
      <c r="E850" s="66">
        <v>53</v>
      </c>
      <c r="G850" s="66">
        <v>181.63</v>
      </c>
      <c r="H850" s="69" t="s">
        <v>552</v>
      </c>
      <c r="J850" s="66">
        <v>1</v>
      </c>
      <c r="O850" s="70">
        <v>7</v>
      </c>
      <c r="P850" s="66">
        <v>90</v>
      </c>
      <c r="Q850" s="66">
        <v>4</v>
      </c>
      <c r="R850" s="66">
        <v>0</v>
      </c>
      <c r="S850" s="71">
        <v>240.33813320852101</v>
      </c>
      <c r="T850" s="72">
        <v>81.95732666086836</v>
      </c>
      <c r="U850" s="72">
        <v>330.338133208521</v>
      </c>
      <c r="V850" s="72">
        <v>8.042673339131639</v>
      </c>
      <c r="W850" s="72">
        <v>60.338133208521015</v>
      </c>
      <c r="AC850" s="47" t="s">
        <v>592</v>
      </c>
    </row>
    <row r="851" spans="2:29" ht="15" customHeight="1">
      <c r="B851" s="66" t="s">
        <v>671</v>
      </c>
      <c r="C851" s="66">
        <v>1</v>
      </c>
      <c r="D851" s="67" t="s">
        <v>612</v>
      </c>
      <c r="E851" s="66">
        <v>60</v>
      </c>
      <c r="G851" s="66">
        <v>181.7</v>
      </c>
      <c r="H851" s="69" t="s">
        <v>552</v>
      </c>
      <c r="J851" s="66">
        <v>1</v>
      </c>
      <c r="O851" s="70">
        <v>61</v>
      </c>
      <c r="P851" s="66">
        <v>270</v>
      </c>
      <c r="Q851" s="66">
        <v>27</v>
      </c>
      <c r="R851" s="66">
        <v>0</v>
      </c>
      <c r="S851" s="71">
        <v>105.77151402957361</v>
      </c>
      <c r="T851" s="72">
        <v>28.07729456446657</v>
      </c>
      <c r="U851" s="72">
        <v>195.7715140295736</v>
      </c>
      <c r="V851" s="72">
        <v>61.92270543553343</v>
      </c>
      <c r="W851" s="72">
        <v>285.7715140295736</v>
      </c>
      <c r="AC851" s="47" t="s">
        <v>592</v>
      </c>
    </row>
    <row r="852" spans="2:29" ht="15" customHeight="1">
      <c r="B852" s="66" t="s">
        <v>671</v>
      </c>
      <c r="C852" s="66">
        <v>1</v>
      </c>
      <c r="D852" s="67" t="s">
        <v>654</v>
      </c>
      <c r="E852" s="66">
        <v>92</v>
      </c>
      <c r="G852" s="66">
        <v>182.02</v>
      </c>
      <c r="H852" s="69" t="s">
        <v>552</v>
      </c>
      <c r="J852" s="66">
        <v>1</v>
      </c>
      <c r="O852" s="70">
        <v>56</v>
      </c>
      <c r="P852" s="66">
        <v>270</v>
      </c>
      <c r="Q852" s="66">
        <v>0</v>
      </c>
      <c r="R852" s="66">
        <v>180</v>
      </c>
      <c r="S852" s="71">
        <v>90</v>
      </c>
      <c r="T852" s="72">
        <v>34</v>
      </c>
      <c r="U852" s="72">
        <v>180</v>
      </c>
      <c r="V852" s="72">
        <v>56</v>
      </c>
      <c r="W852" s="72">
        <v>270</v>
      </c>
      <c r="AC852" s="47" t="s">
        <v>258</v>
      </c>
    </row>
    <row r="853" spans="8:29" ht="15" customHeight="1">
      <c r="H853" s="69"/>
      <c r="O853" s="70"/>
      <c r="S853" s="71"/>
      <c r="T853" s="72"/>
      <c r="U853" s="72"/>
      <c r="V853" s="72"/>
      <c r="W853" s="72"/>
      <c r="AC853" s="47"/>
    </row>
    <row r="854" spans="2:29" ht="15" customHeight="1">
      <c r="B854" s="66" t="s">
        <v>671</v>
      </c>
      <c r="C854" s="66">
        <v>2</v>
      </c>
      <c r="D854" s="67" t="s">
        <v>622</v>
      </c>
      <c r="E854" s="66">
        <v>0</v>
      </c>
      <c r="F854" s="66">
        <v>8</v>
      </c>
      <c r="G854" s="66">
        <v>182.55</v>
      </c>
      <c r="H854" s="69" t="s">
        <v>552</v>
      </c>
      <c r="M854" s="66">
        <v>0.5</v>
      </c>
      <c r="O854" s="70"/>
      <c r="S854" s="71"/>
      <c r="T854" s="72"/>
      <c r="U854" s="72"/>
      <c r="V854" s="72"/>
      <c r="W854" s="72"/>
      <c r="AC854" s="47"/>
    </row>
    <row r="855" spans="2:29" ht="15" customHeight="1">
      <c r="B855" s="66" t="s">
        <v>671</v>
      </c>
      <c r="C855" s="66">
        <v>2</v>
      </c>
      <c r="D855" s="67" t="s">
        <v>633</v>
      </c>
      <c r="E855" s="66">
        <v>8</v>
      </c>
      <c r="F855" s="66">
        <v>81</v>
      </c>
      <c r="G855" s="66">
        <v>182.63</v>
      </c>
      <c r="H855" s="69" t="s">
        <v>552</v>
      </c>
      <c r="J855" s="66">
        <v>1</v>
      </c>
      <c r="M855" s="66">
        <v>0</v>
      </c>
      <c r="O855" s="70"/>
      <c r="S855" s="71"/>
      <c r="T855" s="72"/>
      <c r="U855" s="72"/>
      <c r="V855" s="72"/>
      <c r="W855" s="72"/>
      <c r="AC855" s="47"/>
    </row>
    <row r="856" spans="2:29" ht="15" customHeight="1">
      <c r="B856" s="66" t="s">
        <v>671</v>
      </c>
      <c r="C856" s="66">
        <v>2</v>
      </c>
      <c r="D856" s="67" t="s">
        <v>612</v>
      </c>
      <c r="E856" s="66">
        <v>81</v>
      </c>
      <c r="F856" s="66">
        <v>108</v>
      </c>
      <c r="G856" s="66">
        <v>183.36</v>
      </c>
      <c r="H856" s="69" t="s">
        <v>552</v>
      </c>
      <c r="M856" s="66">
        <v>0.5</v>
      </c>
      <c r="O856" s="70"/>
      <c r="S856" s="71"/>
      <c r="T856" s="72"/>
      <c r="U856" s="72"/>
      <c r="V856" s="72"/>
      <c r="W856" s="72"/>
      <c r="AC856" s="47"/>
    </row>
    <row r="857" spans="2:29" ht="15" customHeight="1">
      <c r="B857" s="66" t="s">
        <v>671</v>
      </c>
      <c r="C857" s="66">
        <v>2</v>
      </c>
      <c r="D857" s="67" t="s">
        <v>656</v>
      </c>
      <c r="E857" s="66">
        <v>108</v>
      </c>
      <c r="F857" s="66">
        <v>136</v>
      </c>
      <c r="G857" s="66">
        <v>183.63</v>
      </c>
      <c r="H857" s="69" t="s">
        <v>557</v>
      </c>
      <c r="M857" s="66">
        <v>1.5</v>
      </c>
      <c r="O857" s="70"/>
      <c r="S857" s="71"/>
      <c r="T857" s="72"/>
      <c r="U857" s="72"/>
      <c r="V857" s="72"/>
      <c r="W857" s="72"/>
      <c r="AC857" s="47"/>
    </row>
    <row r="858" spans="2:29" ht="15" customHeight="1">
      <c r="B858" s="66" t="s">
        <v>671</v>
      </c>
      <c r="C858" s="66">
        <v>2</v>
      </c>
      <c r="D858" s="67" t="s">
        <v>622</v>
      </c>
      <c r="E858" s="66">
        <v>3</v>
      </c>
      <c r="G858" s="66">
        <v>182.58</v>
      </c>
      <c r="H858" s="69" t="s">
        <v>557</v>
      </c>
      <c r="N858" s="67" t="s">
        <v>257</v>
      </c>
      <c r="O858" s="70">
        <v>64</v>
      </c>
      <c r="P858" s="66">
        <v>270</v>
      </c>
      <c r="Q858" s="66">
        <v>3</v>
      </c>
      <c r="R858" s="66">
        <v>0</v>
      </c>
      <c r="S858" s="71">
        <v>91.46421754688691</v>
      </c>
      <c r="T858" s="72">
        <v>25.992628356095462</v>
      </c>
      <c r="U858" s="72">
        <v>181.4642175468869</v>
      </c>
      <c r="V858" s="72">
        <v>64.00737164390453</v>
      </c>
      <c r="W858" s="72">
        <v>271.4642175468869</v>
      </c>
      <c r="AC858" s="47" t="s">
        <v>292</v>
      </c>
    </row>
    <row r="859" spans="2:29" ht="15" customHeight="1">
      <c r="B859" s="66" t="s">
        <v>671</v>
      </c>
      <c r="C859" s="66">
        <v>2</v>
      </c>
      <c r="D859" s="67" t="s">
        <v>609</v>
      </c>
      <c r="E859" s="66">
        <v>54</v>
      </c>
      <c r="G859" s="66">
        <v>183.09</v>
      </c>
      <c r="H859" s="69" t="s">
        <v>552</v>
      </c>
      <c r="J859" s="66">
        <v>1</v>
      </c>
      <c r="O859" s="70">
        <v>12</v>
      </c>
      <c r="P859" s="66">
        <v>90</v>
      </c>
      <c r="Q859" s="66">
        <v>0</v>
      </c>
      <c r="R859" s="66">
        <v>180</v>
      </c>
      <c r="S859" s="71">
        <v>270</v>
      </c>
      <c r="T859" s="72">
        <v>78</v>
      </c>
      <c r="U859" s="72">
        <v>360</v>
      </c>
      <c r="V859" s="72">
        <v>12</v>
      </c>
      <c r="W859" s="72">
        <v>90</v>
      </c>
      <c r="AC859" s="47" t="s">
        <v>592</v>
      </c>
    </row>
    <row r="860" spans="2:29" ht="15" customHeight="1">
      <c r="B860" s="66" t="s">
        <v>671</v>
      </c>
      <c r="C860" s="66">
        <v>2</v>
      </c>
      <c r="D860" s="67" t="s">
        <v>654</v>
      </c>
      <c r="E860" s="66">
        <v>112</v>
      </c>
      <c r="G860" s="66">
        <v>183.67</v>
      </c>
      <c r="H860" s="69" t="s">
        <v>557</v>
      </c>
      <c r="N860" s="67" t="s">
        <v>327</v>
      </c>
      <c r="O860" s="70">
        <v>14</v>
      </c>
      <c r="P860" s="66">
        <v>270</v>
      </c>
      <c r="Q860" s="66">
        <v>5</v>
      </c>
      <c r="R860" s="66">
        <v>0</v>
      </c>
      <c r="S860" s="71">
        <v>109.33586304248695</v>
      </c>
      <c r="T860" s="72">
        <v>75.19887938684346</v>
      </c>
      <c r="U860" s="72">
        <v>199.33586304248695</v>
      </c>
      <c r="V860" s="72">
        <v>14.801120613156542</v>
      </c>
      <c r="W860" s="72">
        <v>289.33586304248695</v>
      </c>
      <c r="AC860" s="47" t="s">
        <v>259</v>
      </c>
    </row>
    <row r="861" spans="2:29" ht="15" customHeight="1">
      <c r="B861" s="66" t="s">
        <v>671</v>
      </c>
      <c r="C861" s="66">
        <v>2</v>
      </c>
      <c r="D861" s="67" t="s">
        <v>613</v>
      </c>
      <c r="E861" s="66">
        <v>120</v>
      </c>
      <c r="G861" s="66">
        <v>183.75</v>
      </c>
      <c r="H861" s="69" t="s">
        <v>557</v>
      </c>
      <c r="N861" s="67" t="s">
        <v>613</v>
      </c>
      <c r="O861" s="70">
        <v>64</v>
      </c>
      <c r="P861" s="66">
        <v>270</v>
      </c>
      <c r="Q861" s="66">
        <v>0</v>
      </c>
      <c r="R861" s="66">
        <v>175</v>
      </c>
      <c r="S861" s="71">
        <v>85</v>
      </c>
      <c r="T861" s="72">
        <v>25.914033098625467</v>
      </c>
      <c r="U861" s="72">
        <v>175</v>
      </c>
      <c r="V861" s="72">
        <v>64.08596690137453</v>
      </c>
      <c r="W861" s="72">
        <v>265</v>
      </c>
      <c r="AC861" s="47" t="s">
        <v>260</v>
      </c>
    </row>
    <row r="862" spans="2:29" ht="15" customHeight="1">
      <c r="B862" s="66" t="s">
        <v>671</v>
      </c>
      <c r="C862" s="66">
        <v>2</v>
      </c>
      <c r="D862" s="67" t="s">
        <v>613</v>
      </c>
      <c r="E862" s="66">
        <v>120</v>
      </c>
      <c r="G862" s="66">
        <v>183.75</v>
      </c>
      <c r="H862" s="69" t="s">
        <v>552</v>
      </c>
      <c r="J862" s="66">
        <v>1</v>
      </c>
      <c r="O862" s="70">
        <v>78</v>
      </c>
      <c r="P862" s="66">
        <v>270</v>
      </c>
      <c r="Q862" s="66">
        <v>0</v>
      </c>
      <c r="R862" s="66">
        <v>175</v>
      </c>
      <c r="S862" s="71">
        <v>85</v>
      </c>
      <c r="T862" s="72">
        <v>11.955652778702339</v>
      </c>
      <c r="U862" s="72">
        <v>175</v>
      </c>
      <c r="V862" s="72">
        <v>78.04434722129766</v>
      </c>
      <c r="W862" s="72">
        <v>265</v>
      </c>
      <c r="AC862" s="47" t="s">
        <v>592</v>
      </c>
    </row>
    <row r="863" spans="8:29" ht="15" customHeight="1">
      <c r="H863" s="69"/>
      <c r="O863" s="70"/>
      <c r="S863" s="71"/>
      <c r="T863" s="72"/>
      <c r="U863" s="72"/>
      <c r="V863" s="72"/>
      <c r="W863" s="72"/>
      <c r="AC863" s="47"/>
    </row>
    <row r="864" spans="2:29" ht="15" customHeight="1">
      <c r="B864" s="66" t="s">
        <v>671</v>
      </c>
      <c r="C864" s="66">
        <v>3</v>
      </c>
      <c r="D864" s="67" t="s">
        <v>622</v>
      </c>
      <c r="E864" s="66">
        <v>0</v>
      </c>
      <c r="F864" s="66">
        <v>15</v>
      </c>
      <c r="G864" s="66">
        <v>183.91</v>
      </c>
      <c r="H864" s="69" t="s">
        <v>552</v>
      </c>
      <c r="M864" s="66">
        <v>0</v>
      </c>
      <c r="O864" s="70"/>
      <c r="S864" s="71"/>
      <c r="T864" s="72"/>
      <c r="U864" s="72"/>
      <c r="V864" s="72"/>
      <c r="W864" s="72"/>
      <c r="AC864" s="47"/>
    </row>
    <row r="865" spans="2:29" ht="15" customHeight="1">
      <c r="B865" s="66" t="s">
        <v>671</v>
      </c>
      <c r="C865" s="66">
        <v>3</v>
      </c>
      <c r="D865" s="67" t="s">
        <v>673</v>
      </c>
      <c r="E865" s="66">
        <v>15</v>
      </c>
      <c r="F865" s="66">
        <v>108</v>
      </c>
      <c r="G865" s="66">
        <v>184.06</v>
      </c>
      <c r="H865" s="69" t="s">
        <v>552</v>
      </c>
      <c r="M865" s="66">
        <v>0.5</v>
      </c>
      <c r="O865" s="70"/>
      <c r="S865" s="71"/>
      <c r="T865" s="72"/>
      <c r="U865" s="72"/>
      <c r="V865" s="72"/>
      <c r="W865" s="72"/>
      <c r="AC865" s="47"/>
    </row>
    <row r="866" spans="2:29" ht="15" customHeight="1">
      <c r="B866" s="66" t="s">
        <v>671</v>
      </c>
      <c r="C866" s="66">
        <v>3</v>
      </c>
      <c r="D866" s="67" t="s">
        <v>610</v>
      </c>
      <c r="E866" s="66">
        <v>22</v>
      </c>
      <c r="G866" s="66">
        <v>184.13</v>
      </c>
      <c r="H866" s="69" t="s">
        <v>557</v>
      </c>
      <c r="I866" s="66" t="s">
        <v>553</v>
      </c>
      <c r="O866" s="70">
        <v>43</v>
      </c>
      <c r="P866" s="66">
        <v>270</v>
      </c>
      <c r="Q866" s="66">
        <v>0</v>
      </c>
      <c r="R866" s="66">
        <v>180</v>
      </c>
      <c r="S866" s="71">
        <v>90</v>
      </c>
      <c r="T866" s="72">
        <v>47</v>
      </c>
      <c r="U866" s="72">
        <v>180</v>
      </c>
      <c r="V866" s="72">
        <v>43</v>
      </c>
      <c r="W866" s="72">
        <v>270</v>
      </c>
      <c r="AC866" s="47" t="s">
        <v>261</v>
      </c>
    </row>
    <row r="867" spans="2:29" ht="15" customHeight="1">
      <c r="B867" s="66" t="s">
        <v>671</v>
      </c>
      <c r="C867" s="66">
        <v>3</v>
      </c>
      <c r="D867" s="67" t="s">
        <v>661</v>
      </c>
      <c r="E867" s="66">
        <v>94</v>
      </c>
      <c r="G867" s="66">
        <v>184.85</v>
      </c>
      <c r="H867" s="69" t="s">
        <v>552</v>
      </c>
      <c r="J867" s="66">
        <v>1</v>
      </c>
      <c r="O867" s="70">
        <v>66</v>
      </c>
      <c r="P867" s="66">
        <v>270</v>
      </c>
      <c r="Q867" s="66">
        <v>0</v>
      </c>
      <c r="R867" s="66">
        <v>168</v>
      </c>
      <c r="S867" s="71">
        <v>78</v>
      </c>
      <c r="T867" s="72">
        <v>23.53309503661356</v>
      </c>
      <c r="U867" s="72">
        <v>168</v>
      </c>
      <c r="V867" s="72">
        <v>66.46690496338644</v>
      </c>
      <c r="W867" s="72">
        <v>258</v>
      </c>
      <c r="AC867" s="47" t="s">
        <v>592</v>
      </c>
    </row>
    <row r="868" spans="8:29" ht="15" customHeight="1">
      <c r="H868" s="69"/>
      <c r="O868" s="70"/>
      <c r="S868" s="71"/>
      <c r="T868" s="72"/>
      <c r="U868" s="72"/>
      <c r="V868" s="72"/>
      <c r="W868" s="72"/>
      <c r="AC868" s="47"/>
    </row>
    <row r="869" spans="2:29" ht="15" customHeight="1">
      <c r="B869" s="66" t="s">
        <v>674</v>
      </c>
      <c r="C869" s="66">
        <v>1</v>
      </c>
      <c r="D869" s="67" t="s">
        <v>623</v>
      </c>
      <c r="E869" s="66">
        <v>0</v>
      </c>
      <c r="F869" s="66">
        <v>50</v>
      </c>
      <c r="G869" s="66">
        <v>186</v>
      </c>
      <c r="H869" s="69" t="s">
        <v>552</v>
      </c>
      <c r="M869" s="66">
        <v>0.8</v>
      </c>
      <c r="O869" s="70"/>
      <c r="S869" s="71"/>
      <c r="T869" s="72"/>
      <c r="U869" s="72"/>
      <c r="V869" s="72"/>
      <c r="W869" s="72"/>
      <c r="AC869" s="47"/>
    </row>
    <row r="870" spans="2:29" ht="15" customHeight="1">
      <c r="B870" s="66" t="s">
        <v>674</v>
      </c>
      <c r="C870" s="66">
        <v>1</v>
      </c>
      <c r="D870" s="67" t="s">
        <v>606</v>
      </c>
      <c r="E870" s="66">
        <v>50</v>
      </c>
      <c r="F870" s="66">
        <v>104</v>
      </c>
      <c r="G870" s="66">
        <v>186.5</v>
      </c>
      <c r="H870" s="69" t="s">
        <v>552</v>
      </c>
      <c r="M870" s="66">
        <v>0.5</v>
      </c>
      <c r="O870" s="70"/>
      <c r="S870" s="71"/>
      <c r="T870" s="72"/>
      <c r="U870" s="72"/>
      <c r="V870" s="72"/>
      <c r="W870" s="72"/>
      <c r="AC870" s="47"/>
    </row>
    <row r="871" spans="2:29" ht="15" customHeight="1">
      <c r="B871" s="66" t="s">
        <v>674</v>
      </c>
      <c r="C871" s="66">
        <v>1</v>
      </c>
      <c r="D871" s="67" t="s">
        <v>626</v>
      </c>
      <c r="E871" s="66">
        <v>104</v>
      </c>
      <c r="F871" s="66">
        <v>130</v>
      </c>
      <c r="G871" s="66">
        <v>187.04</v>
      </c>
      <c r="H871" s="69" t="s">
        <v>552</v>
      </c>
      <c r="M871" s="66">
        <v>0</v>
      </c>
      <c r="O871" s="70"/>
      <c r="S871" s="71"/>
      <c r="T871" s="72"/>
      <c r="U871" s="72"/>
      <c r="V871" s="72"/>
      <c r="W871" s="72"/>
      <c r="AC871" s="47"/>
    </row>
    <row r="872" spans="2:29" ht="15" customHeight="1">
      <c r="B872" s="66" t="s">
        <v>674</v>
      </c>
      <c r="C872" s="66">
        <v>1</v>
      </c>
      <c r="D872" s="67" t="s">
        <v>675</v>
      </c>
      <c r="E872" s="66">
        <v>130</v>
      </c>
      <c r="F872" s="66">
        <v>150</v>
      </c>
      <c r="G872" s="66">
        <v>187.3</v>
      </c>
      <c r="H872" s="69" t="s">
        <v>552</v>
      </c>
      <c r="M872" s="66">
        <v>0.5</v>
      </c>
      <c r="O872" s="70"/>
      <c r="S872" s="71"/>
      <c r="T872" s="72"/>
      <c r="U872" s="72"/>
      <c r="V872" s="72"/>
      <c r="W872" s="72"/>
      <c r="AC872" s="47"/>
    </row>
    <row r="873" spans="2:29" ht="15" customHeight="1">
      <c r="B873" s="66" t="s">
        <v>674</v>
      </c>
      <c r="C873" s="66">
        <v>1</v>
      </c>
      <c r="D873" s="67" t="s">
        <v>611</v>
      </c>
      <c r="E873" s="66">
        <v>33</v>
      </c>
      <c r="G873" s="66">
        <v>186.33</v>
      </c>
      <c r="H873" s="69" t="s">
        <v>557</v>
      </c>
      <c r="N873" s="67" t="s">
        <v>622</v>
      </c>
      <c r="O873" s="70">
        <v>35</v>
      </c>
      <c r="P873" s="66">
        <v>270</v>
      </c>
      <c r="Q873" s="66">
        <v>22</v>
      </c>
      <c r="R873" s="66">
        <v>0</v>
      </c>
      <c r="S873" s="71">
        <v>119.98534357708013</v>
      </c>
      <c r="T873" s="72">
        <v>51.04755646406368</v>
      </c>
      <c r="U873" s="72">
        <v>209.98534357708013</v>
      </c>
      <c r="V873" s="72">
        <v>38.95244353593632</v>
      </c>
      <c r="W873" s="72">
        <v>299.98534357708013</v>
      </c>
      <c r="AC873" s="47" t="s">
        <v>262</v>
      </c>
    </row>
    <row r="874" spans="2:29" ht="15" customHeight="1">
      <c r="B874" s="66" t="s">
        <v>674</v>
      </c>
      <c r="C874" s="66">
        <v>1</v>
      </c>
      <c r="D874" s="67" t="s">
        <v>611</v>
      </c>
      <c r="E874" s="66">
        <v>38</v>
      </c>
      <c r="G874" s="66">
        <v>186.38</v>
      </c>
      <c r="H874" s="69" t="s">
        <v>552</v>
      </c>
      <c r="O874" s="70"/>
      <c r="S874" s="71"/>
      <c r="T874" s="72"/>
      <c r="U874" s="72"/>
      <c r="V874" s="72"/>
      <c r="W874" s="72"/>
      <c r="AC874" s="47" t="s">
        <v>263</v>
      </c>
    </row>
    <row r="875" spans="2:29" ht="15" customHeight="1">
      <c r="B875" s="66" t="s">
        <v>674</v>
      </c>
      <c r="C875" s="66">
        <v>1</v>
      </c>
      <c r="D875" s="67" t="s">
        <v>605</v>
      </c>
      <c r="E875" s="66">
        <v>40</v>
      </c>
      <c r="G875" s="66">
        <v>186.4</v>
      </c>
      <c r="H875" s="69" t="s">
        <v>552</v>
      </c>
      <c r="I875" s="66" t="s">
        <v>264</v>
      </c>
      <c r="O875" s="70">
        <v>35</v>
      </c>
      <c r="P875" s="66">
        <v>270</v>
      </c>
      <c r="Q875" s="66">
        <v>32</v>
      </c>
      <c r="R875" s="66">
        <v>0</v>
      </c>
      <c r="S875" s="71">
        <v>131.74591116401052</v>
      </c>
      <c r="T875" s="72">
        <v>46.817617298073046</v>
      </c>
      <c r="U875" s="72">
        <v>221.74591116401052</v>
      </c>
      <c r="V875" s="72">
        <v>43.182382701926954</v>
      </c>
      <c r="W875" s="72">
        <v>311.7459111640105</v>
      </c>
      <c r="AC875" s="47" t="s">
        <v>265</v>
      </c>
    </row>
    <row r="876" spans="2:29" ht="15" customHeight="1">
      <c r="B876" s="66" t="s">
        <v>674</v>
      </c>
      <c r="C876" s="66">
        <v>1</v>
      </c>
      <c r="D876" s="67" t="s">
        <v>605</v>
      </c>
      <c r="E876" s="66">
        <v>45</v>
      </c>
      <c r="G876" s="66">
        <v>186.45</v>
      </c>
      <c r="H876" s="69" t="s">
        <v>552</v>
      </c>
      <c r="I876" s="66" t="s">
        <v>266</v>
      </c>
      <c r="N876" s="67" t="s">
        <v>466</v>
      </c>
      <c r="O876" s="70">
        <v>71</v>
      </c>
      <c r="P876" s="66">
        <v>270</v>
      </c>
      <c r="Q876" s="66">
        <v>0</v>
      </c>
      <c r="R876" s="66">
        <v>195</v>
      </c>
      <c r="S876" s="71">
        <v>105</v>
      </c>
      <c r="T876" s="72">
        <v>18.396863962772642</v>
      </c>
      <c r="U876" s="72">
        <v>195</v>
      </c>
      <c r="V876" s="72">
        <v>71.60313603722736</v>
      </c>
      <c r="W876" s="72">
        <v>285</v>
      </c>
      <c r="AC876" s="47" t="s">
        <v>267</v>
      </c>
    </row>
    <row r="877" spans="2:29" ht="15" customHeight="1">
      <c r="B877" s="66" t="s">
        <v>674</v>
      </c>
      <c r="C877" s="66">
        <v>1</v>
      </c>
      <c r="D877" s="67" t="s">
        <v>660</v>
      </c>
      <c r="E877" s="66">
        <v>123</v>
      </c>
      <c r="G877" s="66">
        <v>187.23</v>
      </c>
      <c r="H877" s="69" t="s">
        <v>552</v>
      </c>
      <c r="J877" s="66">
        <v>1</v>
      </c>
      <c r="O877" s="70">
        <v>43</v>
      </c>
      <c r="P877" s="66">
        <v>270</v>
      </c>
      <c r="Q877" s="66">
        <v>15</v>
      </c>
      <c r="R877" s="66">
        <v>0</v>
      </c>
      <c r="S877" s="71">
        <v>106.03149296536418</v>
      </c>
      <c r="T877" s="72">
        <v>45.86513741162304</v>
      </c>
      <c r="U877" s="72">
        <v>196.03149296536418</v>
      </c>
      <c r="V877" s="72">
        <v>44.13486258837696</v>
      </c>
      <c r="W877" s="72">
        <v>286.0314929653642</v>
      </c>
      <c r="AC877" s="47" t="s">
        <v>482</v>
      </c>
    </row>
    <row r="878" spans="8:29" ht="15" customHeight="1">
      <c r="H878" s="69"/>
      <c r="O878" s="70"/>
      <c r="S878" s="71"/>
      <c r="T878" s="72"/>
      <c r="U878" s="72"/>
      <c r="V878" s="72"/>
      <c r="W878" s="72"/>
      <c r="AC878" s="47"/>
    </row>
    <row r="879" spans="2:29" ht="15" customHeight="1">
      <c r="B879" s="66" t="s">
        <v>674</v>
      </c>
      <c r="C879" s="66">
        <v>2</v>
      </c>
      <c r="D879" s="67" t="s">
        <v>641</v>
      </c>
      <c r="E879" s="66">
        <v>0</v>
      </c>
      <c r="F879" s="66">
        <v>23</v>
      </c>
      <c r="G879" s="66">
        <v>187.5</v>
      </c>
      <c r="H879" s="69" t="s">
        <v>552</v>
      </c>
      <c r="M879" s="66">
        <v>0.5</v>
      </c>
      <c r="O879" s="70"/>
      <c r="S879" s="71"/>
      <c r="T879" s="72"/>
      <c r="U879" s="72"/>
      <c r="V879" s="72"/>
      <c r="W879" s="72"/>
      <c r="AC879" s="47"/>
    </row>
    <row r="880" spans="2:29" ht="15" customHeight="1">
      <c r="B880" s="66" t="s">
        <v>674</v>
      </c>
      <c r="C880" s="66">
        <v>2</v>
      </c>
      <c r="D880" s="67" t="s">
        <v>610</v>
      </c>
      <c r="E880" s="66">
        <v>23</v>
      </c>
      <c r="F880" s="66">
        <v>43</v>
      </c>
      <c r="G880" s="66">
        <v>187.73</v>
      </c>
      <c r="H880" s="69" t="s">
        <v>552</v>
      </c>
      <c r="J880" s="66">
        <v>1</v>
      </c>
      <c r="M880" s="66">
        <v>0</v>
      </c>
      <c r="O880" s="70"/>
      <c r="S880" s="71"/>
      <c r="T880" s="72"/>
      <c r="U880" s="72"/>
      <c r="V880" s="72"/>
      <c r="W880" s="72"/>
      <c r="AC880" s="47"/>
    </row>
    <row r="881" spans="2:29" ht="15" customHeight="1">
      <c r="B881" s="66" t="s">
        <v>674</v>
      </c>
      <c r="C881" s="66">
        <v>2</v>
      </c>
      <c r="D881" s="67" t="s">
        <v>611</v>
      </c>
      <c r="E881" s="66">
        <v>43</v>
      </c>
      <c r="F881" s="66">
        <v>50</v>
      </c>
      <c r="G881" s="66">
        <v>187.93</v>
      </c>
      <c r="H881" s="69" t="s">
        <v>552</v>
      </c>
      <c r="M881" s="66">
        <v>0.5</v>
      </c>
      <c r="O881" s="70"/>
      <c r="S881" s="71"/>
      <c r="T881" s="72"/>
      <c r="U881" s="72"/>
      <c r="V881" s="72"/>
      <c r="W881" s="72"/>
      <c r="AC881" s="47"/>
    </row>
    <row r="882" spans="2:29" ht="15" customHeight="1">
      <c r="B882" s="66" t="s">
        <v>674</v>
      </c>
      <c r="C882" s="66">
        <v>2</v>
      </c>
      <c r="D882" s="67" t="s">
        <v>605</v>
      </c>
      <c r="E882" s="66">
        <v>50</v>
      </c>
      <c r="F882" s="66">
        <v>55</v>
      </c>
      <c r="G882" s="66">
        <v>188</v>
      </c>
      <c r="H882" s="69" t="s">
        <v>552</v>
      </c>
      <c r="M882" s="66">
        <v>0</v>
      </c>
      <c r="O882" s="70"/>
      <c r="S882" s="71"/>
      <c r="T882" s="72"/>
      <c r="U882" s="72"/>
      <c r="V882" s="72"/>
      <c r="W882" s="72"/>
      <c r="AC882" s="47"/>
    </row>
    <row r="883" spans="2:29" ht="15" customHeight="1">
      <c r="B883" s="66" t="s">
        <v>674</v>
      </c>
      <c r="C883" s="66">
        <v>2</v>
      </c>
      <c r="D883" s="67" t="s">
        <v>622</v>
      </c>
      <c r="E883" s="66">
        <v>7</v>
      </c>
      <c r="G883" s="66">
        <v>187.57</v>
      </c>
      <c r="H883" s="69" t="s">
        <v>552</v>
      </c>
      <c r="J883" s="66">
        <v>1</v>
      </c>
      <c r="O883" s="70">
        <v>72</v>
      </c>
      <c r="P883" s="66">
        <v>270</v>
      </c>
      <c r="Q883" s="66">
        <v>0</v>
      </c>
      <c r="R883" s="66">
        <v>185</v>
      </c>
      <c r="S883" s="71">
        <v>95</v>
      </c>
      <c r="T883" s="72">
        <v>17.93589998963458</v>
      </c>
      <c r="U883" s="72">
        <v>185</v>
      </c>
      <c r="V883" s="72">
        <v>72.06410001036542</v>
      </c>
      <c r="W883" s="72">
        <v>275</v>
      </c>
      <c r="AC883" s="47" t="s">
        <v>268</v>
      </c>
    </row>
    <row r="884" spans="2:29" ht="15" customHeight="1">
      <c r="B884" s="66" t="s">
        <v>674</v>
      </c>
      <c r="C884" s="66">
        <v>2</v>
      </c>
      <c r="D884" s="67" t="s">
        <v>610</v>
      </c>
      <c r="E884" s="66">
        <v>37</v>
      </c>
      <c r="G884" s="66">
        <v>187.87</v>
      </c>
      <c r="H884" s="69" t="s">
        <v>552</v>
      </c>
      <c r="J884" s="66">
        <v>1</v>
      </c>
      <c r="O884" s="70">
        <v>32</v>
      </c>
      <c r="P884" s="66">
        <v>270</v>
      </c>
      <c r="Q884" s="66">
        <v>23</v>
      </c>
      <c r="R884" s="66">
        <v>0</v>
      </c>
      <c r="S884" s="71">
        <v>124.1883345562124</v>
      </c>
      <c r="T884" s="72">
        <v>52.9323251886922</v>
      </c>
      <c r="U884" s="72">
        <v>214.1883345562124</v>
      </c>
      <c r="V884" s="72">
        <v>37.0676748113078</v>
      </c>
      <c r="W884" s="72">
        <v>304.1883345562124</v>
      </c>
      <c r="AC884" s="47" t="s">
        <v>482</v>
      </c>
    </row>
    <row r="885" spans="8:29" ht="15" customHeight="1">
      <c r="H885" s="69"/>
      <c r="O885" s="70"/>
      <c r="S885" s="71"/>
      <c r="T885" s="72"/>
      <c r="U885" s="72"/>
      <c r="V885" s="72"/>
      <c r="W885" s="72"/>
      <c r="AC885" s="47"/>
    </row>
    <row r="886" spans="2:29" ht="15" customHeight="1">
      <c r="B886" s="66" t="s">
        <v>676</v>
      </c>
      <c r="C886" s="66">
        <v>1</v>
      </c>
      <c r="D886" s="67" t="s">
        <v>604</v>
      </c>
      <c r="E886" s="66">
        <v>0</v>
      </c>
      <c r="F886" s="66">
        <v>25</v>
      </c>
      <c r="G886" s="66">
        <v>190.8</v>
      </c>
      <c r="H886" s="69" t="s">
        <v>552</v>
      </c>
      <c r="M886" s="66">
        <v>0.5</v>
      </c>
      <c r="O886" s="70"/>
      <c r="S886" s="71"/>
      <c r="T886" s="72"/>
      <c r="U886" s="72"/>
      <c r="V886" s="72"/>
      <c r="W886" s="72"/>
      <c r="AC886" s="47"/>
    </row>
    <row r="887" spans="2:29" ht="15" customHeight="1">
      <c r="B887" s="66" t="s">
        <v>676</v>
      </c>
      <c r="C887" s="66">
        <v>1</v>
      </c>
      <c r="D887" s="67" t="s">
        <v>605</v>
      </c>
      <c r="E887" s="66">
        <v>25</v>
      </c>
      <c r="F887" s="66">
        <v>35</v>
      </c>
      <c r="G887" s="66">
        <v>191.05</v>
      </c>
      <c r="H887" s="69" t="s">
        <v>557</v>
      </c>
      <c r="M887" s="66">
        <v>2</v>
      </c>
      <c r="O887" s="70"/>
      <c r="S887" s="71"/>
      <c r="T887" s="72"/>
      <c r="U887" s="72"/>
      <c r="V887" s="72"/>
      <c r="W887" s="72"/>
      <c r="AC887" s="47"/>
    </row>
    <row r="888" spans="2:29" ht="15" customHeight="1">
      <c r="B888" s="66" t="s">
        <v>676</v>
      </c>
      <c r="C888" s="66">
        <v>1</v>
      </c>
      <c r="D888" s="67" t="s">
        <v>634</v>
      </c>
      <c r="E888" s="66">
        <v>35</v>
      </c>
      <c r="F888" s="66">
        <v>99</v>
      </c>
      <c r="G888" s="66">
        <v>191.15</v>
      </c>
      <c r="H888" s="69" t="s">
        <v>552</v>
      </c>
      <c r="J888" s="66">
        <v>2</v>
      </c>
      <c r="K888" s="66">
        <v>1</v>
      </c>
      <c r="M888" s="66">
        <v>0.3</v>
      </c>
      <c r="O888" s="70"/>
      <c r="S888" s="71"/>
      <c r="T888" s="72"/>
      <c r="U888" s="72"/>
      <c r="V888" s="72"/>
      <c r="W888" s="72"/>
      <c r="AC888" s="47"/>
    </row>
    <row r="889" spans="2:29" ht="15" customHeight="1">
      <c r="B889" s="66" t="s">
        <v>676</v>
      </c>
      <c r="C889" s="66">
        <v>1</v>
      </c>
      <c r="D889" s="67" t="s">
        <v>677</v>
      </c>
      <c r="E889" s="66">
        <v>99</v>
      </c>
      <c r="F889" s="66">
        <v>129</v>
      </c>
      <c r="G889" s="66">
        <v>191.79</v>
      </c>
      <c r="H889" s="69" t="s">
        <v>552</v>
      </c>
      <c r="M889" s="66">
        <v>0.5</v>
      </c>
      <c r="O889" s="70"/>
      <c r="S889" s="71"/>
      <c r="T889" s="72"/>
      <c r="U889" s="72"/>
      <c r="V889" s="72"/>
      <c r="W889" s="72"/>
      <c r="AC889" s="47"/>
    </row>
    <row r="890" spans="2:29" ht="15" customHeight="1">
      <c r="B890" s="66" t="s">
        <v>676</v>
      </c>
      <c r="C890" s="66">
        <v>1</v>
      </c>
      <c r="D890" s="67" t="s">
        <v>605</v>
      </c>
      <c r="E890" s="66">
        <v>30</v>
      </c>
      <c r="G890" s="66">
        <v>191.1</v>
      </c>
      <c r="H890" s="69" t="s">
        <v>557</v>
      </c>
      <c r="J890" s="66">
        <v>1</v>
      </c>
      <c r="O890" s="70">
        <v>43</v>
      </c>
      <c r="P890" s="66">
        <v>270</v>
      </c>
      <c r="Q890" s="66">
        <v>6</v>
      </c>
      <c r="R890" s="66">
        <v>180</v>
      </c>
      <c r="S890" s="71">
        <v>83.56930390840665</v>
      </c>
      <c r="T890" s="72">
        <v>46.819581611408445</v>
      </c>
      <c r="U890" s="72">
        <v>173.56930390840665</v>
      </c>
      <c r="V890" s="72">
        <v>43.180418388591555</v>
      </c>
      <c r="W890" s="72">
        <v>263.56930390840665</v>
      </c>
      <c r="AC890" s="47" t="s">
        <v>153</v>
      </c>
    </row>
    <row r="891" spans="2:29" ht="15" customHeight="1">
      <c r="B891" s="66" t="s">
        <v>676</v>
      </c>
      <c r="C891" s="66">
        <v>1</v>
      </c>
      <c r="D891" s="67" t="s">
        <v>654</v>
      </c>
      <c r="E891" s="66">
        <v>43</v>
      </c>
      <c r="G891" s="66">
        <v>191.23</v>
      </c>
      <c r="H891" s="69" t="s">
        <v>552</v>
      </c>
      <c r="J891" s="66">
        <v>1</v>
      </c>
      <c r="O891" s="70">
        <v>9</v>
      </c>
      <c r="P891" s="66">
        <v>90</v>
      </c>
      <c r="Q891" s="66">
        <v>0</v>
      </c>
      <c r="R891" s="66">
        <v>160</v>
      </c>
      <c r="S891" s="71">
        <v>250</v>
      </c>
      <c r="T891" s="72">
        <v>80.43276383999381</v>
      </c>
      <c r="U891" s="72">
        <v>340</v>
      </c>
      <c r="V891" s="72">
        <v>9.567236160006189</v>
      </c>
      <c r="W891" s="72">
        <v>70</v>
      </c>
      <c r="AC891" s="47" t="s">
        <v>592</v>
      </c>
    </row>
    <row r="892" spans="2:29" ht="15" customHeight="1">
      <c r="B892" s="66" t="s">
        <v>676</v>
      </c>
      <c r="C892" s="66">
        <v>1</v>
      </c>
      <c r="D892" s="67" t="s">
        <v>654</v>
      </c>
      <c r="E892" s="66">
        <v>51</v>
      </c>
      <c r="G892" s="66">
        <v>191.31</v>
      </c>
      <c r="H892" s="69" t="s">
        <v>557</v>
      </c>
      <c r="N892" s="67" t="s">
        <v>154</v>
      </c>
      <c r="O892" s="70">
        <v>56</v>
      </c>
      <c r="P892" s="66">
        <v>270</v>
      </c>
      <c r="Q892" s="66">
        <v>49</v>
      </c>
      <c r="R892" s="66">
        <v>180</v>
      </c>
      <c r="S892" s="71">
        <v>52.19092291646274</v>
      </c>
      <c r="T892" s="72">
        <v>28.053188558201768</v>
      </c>
      <c r="U892" s="72">
        <v>142.19092291646274</v>
      </c>
      <c r="V892" s="72">
        <v>61.94681144179823</v>
      </c>
      <c r="W892" s="72">
        <v>232.19092291646274</v>
      </c>
      <c r="AC892" s="47" t="s">
        <v>155</v>
      </c>
    </row>
    <row r="893" spans="2:29" ht="15" customHeight="1">
      <c r="B893" s="66" t="s">
        <v>676</v>
      </c>
      <c r="C893" s="66">
        <v>1</v>
      </c>
      <c r="D893" s="67" t="s">
        <v>654</v>
      </c>
      <c r="E893" s="66">
        <v>75</v>
      </c>
      <c r="G893" s="66">
        <v>191.55</v>
      </c>
      <c r="H893" s="69" t="s">
        <v>552</v>
      </c>
      <c r="I893" s="66" t="s">
        <v>413</v>
      </c>
      <c r="J893" s="66">
        <v>1</v>
      </c>
      <c r="O893" s="70">
        <v>68</v>
      </c>
      <c r="P893" s="66">
        <v>270</v>
      </c>
      <c r="Q893" s="66">
        <v>0</v>
      </c>
      <c r="R893" s="66">
        <v>195</v>
      </c>
      <c r="S893" s="71">
        <v>105</v>
      </c>
      <c r="T893" s="72">
        <v>21.31868117370436</v>
      </c>
      <c r="U893" s="72">
        <v>195</v>
      </c>
      <c r="V893" s="72">
        <v>68.68131882629564</v>
      </c>
      <c r="W893" s="72">
        <v>285</v>
      </c>
      <c r="AC893" s="47" t="s">
        <v>156</v>
      </c>
    </row>
    <row r="894" spans="8:29" ht="15" customHeight="1">
      <c r="H894" s="69"/>
      <c r="O894" s="70"/>
      <c r="S894" s="71"/>
      <c r="T894" s="72"/>
      <c r="U894" s="72"/>
      <c r="V894" s="72"/>
      <c r="W894" s="72"/>
      <c r="AC894" s="47"/>
    </row>
    <row r="895" spans="2:29" ht="15" customHeight="1">
      <c r="B895" s="66" t="s">
        <v>676</v>
      </c>
      <c r="C895" s="66">
        <v>2</v>
      </c>
      <c r="D895" s="67" t="s">
        <v>639</v>
      </c>
      <c r="E895" s="66">
        <v>0</v>
      </c>
      <c r="F895" s="66">
        <v>55</v>
      </c>
      <c r="G895" s="66">
        <v>192.1</v>
      </c>
      <c r="H895" s="69" t="s">
        <v>552</v>
      </c>
      <c r="J895" s="66">
        <v>1</v>
      </c>
      <c r="M895" s="66">
        <v>0.5</v>
      </c>
      <c r="O895" s="70"/>
      <c r="S895" s="71"/>
      <c r="T895" s="72"/>
      <c r="U895" s="72"/>
      <c r="V895" s="72"/>
      <c r="W895" s="72"/>
      <c r="AC895" s="47"/>
    </row>
    <row r="896" spans="2:29" ht="15" customHeight="1">
      <c r="B896" s="66" t="s">
        <v>676</v>
      </c>
      <c r="C896" s="66">
        <v>2</v>
      </c>
      <c r="D896" s="67" t="s">
        <v>678</v>
      </c>
      <c r="E896" s="66">
        <v>55</v>
      </c>
      <c r="F896" s="66">
        <v>69</v>
      </c>
      <c r="G896" s="66">
        <v>192.65</v>
      </c>
      <c r="H896" s="69" t="s">
        <v>552</v>
      </c>
      <c r="M896" s="66">
        <v>1.5</v>
      </c>
      <c r="O896" s="70"/>
      <c r="S896" s="71"/>
      <c r="T896" s="72"/>
      <c r="U896" s="72"/>
      <c r="V896" s="72"/>
      <c r="W896" s="72"/>
      <c r="AC896" s="47"/>
    </row>
    <row r="897" spans="2:29" ht="15" customHeight="1">
      <c r="B897" s="66" t="s">
        <v>676</v>
      </c>
      <c r="C897" s="66">
        <v>2</v>
      </c>
      <c r="D897" s="67" t="s">
        <v>612</v>
      </c>
      <c r="E897" s="66">
        <v>69</v>
      </c>
      <c r="F897" s="66">
        <v>95</v>
      </c>
      <c r="G897" s="66">
        <v>192.79</v>
      </c>
      <c r="H897" s="69" t="s">
        <v>557</v>
      </c>
      <c r="J897" s="66">
        <v>1</v>
      </c>
      <c r="M897" s="66">
        <v>0.8</v>
      </c>
      <c r="O897" s="70"/>
      <c r="S897" s="71"/>
      <c r="T897" s="72"/>
      <c r="U897" s="72"/>
      <c r="V897" s="72"/>
      <c r="W897" s="72"/>
      <c r="AC897" s="47"/>
    </row>
    <row r="898" spans="2:29" ht="15" customHeight="1">
      <c r="B898" s="66" t="s">
        <v>676</v>
      </c>
      <c r="C898" s="66">
        <v>2</v>
      </c>
      <c r="D898" s="67" t="s">
        <v>654</v>
      </c>
      <c r="E898" s="66">
        <v>95</v>
      </c>
      <c r="F898" s="66">
        <v>126</v>
      </c>
      <c r="G898" s="66">
        <v>193.05</v>
      </c>
      <c r="H898" s="69" t="s">
        <v>552</v>
      </c>
      <c r="M898" s="66">
        <v>0.3</v>
      </c>
      <c r="O898" s="70"/>
      <c r="S898" s="71"/>
      <c r="T898" s="72"/>
      <c r="U898" s="72"/>
      <c r="V898" s="72"/>
      <c r="W898" s="72"/>
      <c r="AC898" s="47"/>
    </row>
    <row r="899" spans="2:29" ht="15" customHeight="1">
      <c r="B899" s="66" t="s">
        <v>676</v>
      </c>
      <c r="C899" s="66">
        <v>2</v>
      </c>
      <c r="D899" s="67" t="s">
        <v>613</v>
      </c>
      <c r="E899" s="66">
        <v>126</v>
      </c>
      <c r="F899" s="66">
        <v>141</v>
      </c>
      <c r="G899" s="66">
        <v>193.36</v>
      </c>
      <c r="H899" s="69" t="s">
        <v>557</v>
      </c>
      <c r="M899" s="66">
        <v>1</v>
      </c>
      <c r="O899" s="70"/>
      <c r="S899" s="71"/>
      <c r="T899" s="72"/>
      <c r="U899" s="72"/>
      <c r="V899" s="72"/>
      <c r="W899" s="72"/>
      <c r="AC899" s="47"/>
    </row>
    <row r="900" spans="2:29" ht="15" customHeight="1">
      <c r="B900" s="66" t="s">
        <v>676</v>
      </c>
      <c r="C900" s="66">
        <v>2</v>
      </c>
      <c r="D900" s="67" t="s">
        <v>622</v>
      </c>
      <c r="E900" s="66">
        <v>14</v>
      </c>
      <c r="G900" s="66">
        <v>192.24</v>
      </c>
      <c r="H900" s="69" t="s">
        <v>552</v>
      </c>
      <c r="N900" s="67" t="s">
        <v>622</v>
      </c>
      <c r="O900" s="70">
        <v>46</v>
      </c>
      <c r="P900" s="66">
        <v>270</v>
      </c>
      <c r="Q900" s="66">
        <v>22</v>
      </c>
      <c r="R900" s="66">
        <v>180</v>
      </c>
      <c r="S900" s="71">
        <v>68.68608118928032</v>
      </c>
      <c r="T900" s="72">
        <v>41.97576764870504</v>
      </c>
      <c r="U900" s="72">
        <v>158.68608118928032</v>
      </c>
      <c r="V900" s="72">
        <v>48.02423235129496</v>
      </c>
      <c r="W900" s="72">
        <v>248.68608118928032</v>
      </c>
      <c r="AC900" s="47" t="s">
        <v>292</v>
      </c>
    </row>
    <row r="901" spans="2:29" ht="15" customHeight="1">
      <c r="B901" s="66" t="s">
        <v>676</v>
      </c>
      <c r="C901" s="66">
        <v>2</v>
      </c>
      <c r="D901" s="67" t="s">
        <v>622</v>
      </c>
      <c r="E901" s="66">
        <v>17</v>
      </c>
      <c r="G901" s="66">
        <v>192.27</v>
      </c>
      <c r="H901" s="69" t="s">
        <v>552</v>
      </c>
      <c r="N901" s="67" t="s">
        <v>240</v>
      </c>
      <c r="O901" s="70">
        <v>16</v>
      </c>
      <c r="P901" s="66">
        <v>270</v>
      </c>
      <c r="Q901" s="66">
        <v>6</v>
      </c>
      <c r="R901" s="66">
        <v>180</v>
      </c>
      <c r="S901" s="71">
        <v>69.86999176520519</v>
      </c>
      <c r="T901" s="72">
        <v>73.0172723398719</v>
      </c>
      <c r="U901" s="72">
        <v>159.86999176520519</v>
      </c>
      <c r="V901" s="72">
        <v>16.982727660128106</v>
      </c>
      <c r="W901" s="72">
        <v>249.86999176520519</v>
      </c>
      <c r="AC901" s="47" t="s">
        <v>292</v>
      </c>
    </row>
    <row r="902" spans="2:29" ht="15" customHeight="1">
      <c r="B902" s="66" t="s">
        <v>676</v>
      </c>
      <c r="C902" s="66">
        <v>2</v>
      </c>
      <c r="D902" s="67" t="s">
        <v>610</v>
      </c>
      <c r="E902" s="66">
        <v>45</v>
      </c>
      <c r="G902" s="66">
        <v>192.55</v>
      </c>
      <c r="H902" s="69" t="s">
        <v>552</v>
      </c>
      <c r="J902" s="66">
        <v>1</v>
      </c>
      <c r="O902" s="70">
        <v>16</v>
      </c>
      <c r="P902" s="66">
        <v>270</v>
      </c>
      <c r="Q902" s="66">
        <v>12</v>
      </c>
      <c r="R902" s="66">
        <v>180</v>
      </c>
      <c r="S902" s="71">
        <v>53.4514646502011</v>
      </c>
      <c r="T902" s="72">
        <v>70.35669505747967</v>
      </c>
      <c r="U902" s="72">
        <v>143.4514646502011</v>
      </c>
      <c r="V902" s="72">
        <v>19.64330494252033</v>
      </c>
      <c r="W902" s="72">
        <v>233.4514646502011</v>
      </c>
      <c r="AC902" s="47" t="s">
        <v>384</v>
      </c>
    </row>
    <row r="903" spans="2:29" ht="15" customHeight="1">
      <c r="B903" s="66" t="s">
        <v>676</v>
      </c>
      <c r="C903" s="66">
        <v>2</v>
      </c>
      <c r="D903" s="67" t="s">
        <v>610</v>
      </c>
      <c r="E903" s="66">
        <v>48</v>
      </c>
      <c r="G903" s="66">
        <v>192.58</v>
      </c>
      <c r="H903" s="69" t="s">
        <v>557</v>
      </c>
      <c r="N903" s="67" t="s">
        <v>613</v>
      </c>
      <c r="O903" s="70">
        <v>20</v>
      </c>
      <c r="P903" s="66">
        <v>270</v>
      </c>
      <c r="Q903" s="66">
        <v>25</v>
      </c>
      <c r="R903" s="66">
        <v>180</v>
      </c>
      <c r="S903" s="71">
        <v>37.97334418923427</v>
      </c>
      <c r="T903" s="72">
        <v>59.39407390837526</v>
      </c>
      <c r="U903" s="72">
        <v>127.97334418923427</v>
      </c>
      <c r="V903" s="72">
        <v>30.605926091624738</v>
      </c>
      <c r="W903" s="72">
        <v>217.97334418923427</v>
      </c>
      <c r="AC903" s="47" t="s">
        <v>155</v>
      </c>
    </row>
    <row r="904" spans="2:29" ht="15" customHeight="1">
      <c r="B904" s="66" t="s">
        <v>676</v>
      </c>
      <c r="C904" s="66">
        <v>2</v>
      </c>
      <c r="D904" s="67" t="s">
        <v>605</v>
      </c>
      <c r="E904" s="66">
        <v>64</v>
      </c>
      <c r="G904" s="66">
        <v>192.74</v>
      </c>
      <c r="H904" s="69" t="s">
        <v>557</v>
      </c>
      <c r="N904" s="67" t="s">
        <v>613</v>
      </c>
      <c r="O904" s="70">
        <v>14</v>
      </c>
      <c r="P904" s="66">
        <v>90</v>
      </c>
      <c r="Q904" s="66">
        <v>26</v>
      </c>
      <c r="R904" s="66">
        <v>0</v>
      </c>
      <c r="S904" s="71">
        <v>207.07603467688637</v>
      </c>
      <c r="T904" s="72">
        <v>61.28757296687479</v>
      </c>
      <c r="U904" s="72">
        <v>297.07603467688637</v>
      </c>
      <c r="V904" s="72">
        <v>28.71242703312521</v>
      </c>
      <c r="W904" s="72">
        <v>27.076034676886366</v>
      </c>
      <c r="AC904" s="47" t="s">
        <v>155</v>
      </c>
    </row>
    <row r="905" spans="2:29" ht="15" customHeight="1">
      <c r="B905" s="66" t="s">
        <v>676</v>
      </c>
      <c r="C905" s="66">
        <v>2</v>
      </c>
      <c r="D905" s="67" t="s">
        <v>612</v>
      </c>
      <c r="E905" s="66">
        <v>82</v>
      </c>
      <c r="G905" s="66">
        <v>192.92</v>
      </c>
      <c r="H905" s="69" t="s">
        <v>552</v>
      </c>
      <c r="J905" s="66">
        <v>1</v>
      </c>
      <c r="O905" s="70">
        <v>43</v>
      </c>
      <c r="P905" s="66">
        <v>270</v>
      </c>
      <c r="Q905" s="66">
        <v>27</v>
      </c>
      <c r="R905" s="66">
        <v>180</v>
      </c>
      <c r="S905" s="71">
        <v>61.3478451953377</v>
      </c>
      <c r="T905" s="72">
        <v>43.2605683375473</v>
      </c>
      <c r="U905" s="72">
        <v>151.3478451953377</v>
      </c>
      <c r="V905" s="72">
        <v>46.7394316624527</v>
      </c>
      <c r="W905" s="72">
        <v>241.3478451953377</v>
      </c>
      <c r="AC905" s="47" t="s">
        <v>157</v>
      </c>
    </row>
    <row r="906" spans="2:29" ht="15" customHeight="1">
      <c r="B906" s="66" t="s">
        <v>676</v>
      </c>
      <c r="C906" s="66">
        <v>2</v>
      </c>
      <c r="D906" s="67" t="s">
        <v>612</v>
      </c>
      <c r="E906" s="66">
        <v>91</v>
      </c>
      <c r="G906" s="66">
        <v>193.01</v>
      </c>
      <c r="H906" s="69" t="s">
        <v>552</v>
      </c>
      <c r="J906" s="66">
        <v>1</v>
      </c>
      <c r="N906" s="67" t="s">
        <v>158</v>
      </c>
      <c r="O906" s="70">
        <v>11</v>
      </c>
      <c r="P906" s="66">
        <v>90</v>
      </c>
      <c r="Q906" s="66">
        <v>7</v>
      </c>
      <c r="R906" s="66">
        <v>0</v>
      </c>
      <c r="S906" s="71">
        <v>237.7205525479551</v>
      </c>
      <c r="T906" s="72">
        <v>77.05199762894225</v>
      </c>
      <c r="U906" s="72">
        <v>327.7205525479551</v>
      </c>
      <c r="V906" s="72">
        <v>12.948002371057754</v>
      </c>
      <c r="W906" s="72">
        <v>57.720552547955094</v>
      </c>
      <c r="AC906" s="47" t="s">
        <v>384</v>
      </c>
    </row>
    <row r="907" spans="2:29" ht="15" customHeight="1">
      <c r="B907" s="66" t="s">
        <v>676</v>
      </c>
      <c r="C907" s="66">
        <v>2</v>
      </c>
      <c r="D907" s="67" t="s">
        <v>613</v>
      </c>
      <c r="E907" s="66">
        <v>135</v>
      </c>
      <c r="G907" s="66">
        <v>193.45</v>
      </c>
      <c r="H907" s="69" t="s">
        <v>557</v>
      </c>
      <c r="O907" s="70">
        <v>46</v>
      </c>
      <c r="P907" s="66">
        <v>270</v>
      </c>
      <c r="Q907" s="66">
        <v>35</v>
      </c>
      <c r="R907" s="66">
        <v>180</v>
      </c>
      <c r="S907" s="71">
        <v>55.93412804955358</v>
      </c>
      <c r="T907" s="72">
        <v>38.658792042639014</v>
      </c>
      <c r="U907" s="72">
        <v>145.93412804955358</v>
      </c>
      <c r="V907" s="72">
        <v>51.341207957360986</v>
      </c>
      <c r="W907" s="72">
        <v>235.93412804955358</v>
      </c>
      <c r="AC907" s="47" t="s">
        <v>292</v>
      </c>
    </row>
    <row r="908" spans="8:29" ht="15" customHeight="1">
      <c r="H908" s="69"/>
      <c r="O908" s="70"/>
      <c r="S908" s="71"/>
      <c r="T908" s="72"/>
      <c r="U908" s="72"/>
      <c r="V908" s="72"/>
      <c r="W908" s="72"/>
      <c r="AC908" s="47"/>
    </row>
    <row r="909" spans="2:29" ht="15" customHeight="1">
      <c r="B909" s="66" t="s">
        <v>676</v>
      </c>
      <c r="C909" s="66">
        <v>3</v>
      </c>
      <c r="D909" s="67" t="s">
        <v>639</v>
      </c>
      <c r="E909" s="66">
        <v>0</v>
      </c>
      <c r="F909" s="66">
        <v>29</v>
      </c>
      <c r="G909" s="66">
        <v>193.5</v>
      </c>
      <c r="H909" s="69" t="s">
        <v>557</v>
      </c>
      <c r="J909" s="66">
        <v>1</v>
      </c>
      <c r="M909" s="66">
        <v>1</v>
      </c>
      <c r="O909" s="70"/>
      <c r="S909" s="71"/>
      <c r="T909" s="72"/>
      <c r="U909" s="72"/>
      <c r="V909" s="72"/>
      <c r="W909" s="72"/>
      <c r="AC909" s="47"/>
    </row>
    <row r="910" spans="2:29" ht="15" customHeight="1">
      <c r="B910" s="66" t="s">
        <v>676</v>
      </c>
      <c r="C910" s="66">
        <v>3</v>
      </c>
      <c r="D910" s="67" t="s">
        <v>611</v>
      </c>
      <c r="E910" s="66">
        <v>29</v>
      </c>
      <c r="F910" s="66">
        <v>43</v>
      </c>
      <c r="G910" s="66">
        <v>193.79</v>
      </c>
      <c r="H910" s="69" t="s">
        <v>552</v>
      </c>
      <c r="M910" s="66">
        <v>0.3</v>
      </c>
      <c r="O910" s="70"/>
      <c r="S910" s="71"/>
      <c r="T910" s="72"/>
      <c r="U910" s="72"/>
      <c r="V910" s="72"/>
      <c r="W910" s="72"/>
      <c r="AC910" s="47"/>
    </row>
    <row r="911" spans="2:29" ht="15" customHeight="1">
      <c r="B911" s="66" t="s">
        <v>676</v>
      </c>
      <c r="C911" s="66">
        <v>3</v>
      </c>
      <c r="D911" s="67" t="s">
        <v>617</v>
      </c>
      <c r="E911" s="66">
        <v>43</v>
      </c>
      <c r="F911" s="66">
        <v>77</v>
      </c>
      <c r="G911" s="66">
        <v>193.93</v>
      </c>
      <c r="H911" s="69" t="s">
        <v>557</v>
      </c>
      <c r="M911" s="66">
        <v>1.5</v>
      </c>
      <c r="O911" s="70"/>
      <c r="S911" s="71"/>
      <c r="T911" s="72"/>
      <c r="U911" s="72"/>
      <c r="V911" s="72"/>
      <c r="W911" s="72"/>
      <c r="AC911" s="47"/>
    </row>
    <row r="912" spans="2:29" ht="15" customHeight="1">
      <c r="B912" s="66" t="s">
        <v>676</v>
      </c>
      <c r="C912" s="66">
        <v>3</v>
      </c>
      <c r="D912" s="67" t="s">
        <v>653</v>
      </c>
      <c r="E912" s="66">
        <v>77</v>
      </c>
      <c r="F912" s="66">
        <v>96</v>
      </c>
      <c r="G912" s="66">
        <v>194.27</v>
      </c>
      <c r="H912" s="69" t="s">
        <v>557</v>
      </c>
      <c r="M912" s="66">
        <v>4</v>
      </c>
      <c r="O912" s="70"/>
      <c r="S912" s="71"/>
      <c r="T912" s="72"/>
      <c r="U912" s="72"/>
      <c r="V912" s="72"/>
      <c r="W912" s="72"/>
      <c r="AC912" s="47"/>
    </row>
    <row r="913" spans="2:29" ht="15" customHeight="1">
      <c r="B913" s="66" t="s">
        <v>676</v>
      </c>
      <c r="C913" s="66">
        <v>3</v>
      </c>
      <c r="D913" s="67" t="s">
        <v>613</v>
      </c>
      <c r="E913" s="66">
        <v>96</v>
      </c>
      <c r="F913" s="66">
        <v>106</v>
      </c>
      <c r="G913" s="66">
        <v>194.46</v>
      </c>
      <c r="H913" s="69" t="s">
        <v>552</v>
      </c>
      <c r="M913" s="66">
        <v>0.5</v>
      </c>
      <c r="O913" s="70"/>
      <c r="S913" s="71"/>
      <c r="T913" s="72"/>
      <c r="U913" s="72"/>
      <c r="V913" s="72"/>
      <c r="W913" s="72"/>
      <c r="AC913" s="47"/>
    </row>
    <row r="914" spans="2:29" ht="15" customHeight="1">
      <c r="B914" s="66" t="s">
        <v>676</v>
      </c>
      <c r="C914" s="66">
        <v>3</v>
      </c>
      <c r="D914" s="67" t="s">
        <v>630</v>
      </c>
      <c r="E914" s="66">
        <v>106</v>
      </c>
      <c r="F914" s="66">
        <v>141</v>
      </c>
      <c r="G914" s="66">
        <v>194.56</v>
      </c>
      <c r="H914" s="69" t="s">
        <v>552</v>
      </c>
      <c r="M914" s="66">
        <v>0.8</v>
      </c>
      <c r="O914" s="70"/>
      <c r="S914" s="71"/>
      <c r="T914" s="72"/>
      <c r="U914" s="72"/>
      <c r="V914" s="72"/>
      <c r="W914" s="72"/>
      <c r="AC914" s="47"/>
    </row>
    <row r="915" spans="2:29" ht="15" customHeight="1">
      <c r="B915" s="66" t="s">
        <v>676</v>
      </c>
      <c r="C915" s="66">
        <v>3</v>
      </c>
      <c r="D915" s="67" t="s">
        <v>622</v>
      </c>
      <c r="E915" s="66">
        <v>7</v>
      </c>
      <c r="G915" s="66">
        <v>193.57</v>
      </c>
      <c r="H915" s="69" t="s">
        <v>552</v>
      </c>
      <c r="J915" s="66">
        <v>1</v>
      </c>
      <c r="O915" s="70">
        <v>44</v>
      </c>
      <c r="P915" s="66">
        <v>270</v>
      </c>
      <c r="Q915" s="66">
        <v>0</v>
      </c>
      <c r="R915" s="66">
        <v>180</v>
      </c>
      <c r="S915" s="71">
        <v>90</v>
      </c>
      <c r="T915" s="72">
        <v>46</v>
      </c>
      <c r="U915" s="72">
        <v>180</v>
      </c>
      <c r="V915" s="72">
        <v>44</v>
      </c>
      <c r="W915" s="72">
        <v>270</v>
      </c>
      <c r="AC915" s="47" t="s">
        <v>384</v>
      </c>
    </row>
    <row r="916" spans="2:29" ht="15" customHeight="1">
      <c r="B916" s="66" t="s">
        <v>676</v>
      </c>
      <c r="C916" s="66">
        <v>3</v>
      </c>
      <c r="D916" s="67" t="s">
        <v>609</v>
      </c>
      <c r="E916" s="66">
        <v>18</v>
      </c>
      <c r="G916" s="66">
        <v>193.68</v>
      </c>
      <c r="H916" s="69" t="s">
        <v>557</v>
      </c>
      <c r="J916" s="66">
        <v>1</v>
      </c>
      <c r="N916" s="67" t="s">
        <v>402</v>
      </c>
      <c r="O916" s="70">
        <v>38</v>
      </c>
      <c r="P916" s="66">
        <v>270</v>
      </c>
      <c r="Q916" s="66">
        <v>6</v>
      </c>
      <c r="R916" s="66">
        <v>0</v>
      </c>
      <c r="S916" s="71">
        <v>97.66184639223911</v>
      </c>
      <c r="T916" s="72">
        <v>51.75045280036003</v>
      </c>
      <c r="U916" s="72">
        <v>187.6618463922391</v>
      </c>
      <c r="V916" s="72">
        <v>38.24954719963997</v>
      </c>
      <c r="W916" s="72">
        <v>277.6618463922391</v>
      </c>
      <c r="AC916" s="47" t="s">
        <v>384</v>
      </c>
    </row>
    <row r="917" spans="2:29" ht="15" customHeight="1">
      <c r="B917" s="66" t="s">
        <v>676</v>
      </c>
      <c r="C917" s="66">
        <v>3</v>
      </c>
      <c r="D917" s="67" t="s">
        <v>605</v>
      </c>
      <c r="E917" s="66">
        <v>52</v>
      </c>
      <c r="G917" s="66">
        <v>194.02</v>
      </c>
      <c r="H917" s="69" t="s">
        <v>557</v>
      </c>
      <c r="N917" s="67" t="s">
        <v>327</v>
      </c>
      <c r="O917" s="70">
        <v>63</v>
      </c>
      <c r="P917" s="66">
        <v>90</v>
      </c>
      <c r="Q917" s="66">
        <v>46</v>
      </c>
      <c r="R917" s="66">
        <v>180</v>
      </c>
      <c r="S917" s="71">
        <v>297.81743095739836</v>
      </c>
      <c r="T917" s="72">
        <v>24.258432386734796</v>
      </c>
      <c r="U917" s="72">
        <v>27.817430957398358</v>
      </c>
      <c r="V917" s="72">
        <v>65.7415676132652</v>
      </c>
      <c r="W917" s="72">
        <v>117.81743095739836</v>
      </c>
      <c r="AC917" s="47" t="s">
        <v>155</v>
      </c>
    </row>
    <row r="918" spans="2:29" ht="15" customHeight="1">
      <c r="B918" s="66" t="s">
        <v>676</v>
      </c>
      <c r="C918" s="66">
        <v>3</v>
      </c>
      <c r="D918" s="67" t="s">
        <v>159</v>
      </c>
      <c r="E918" s="66">
        <v>90</v>
      </c>
      <c r="G918" s="66">
        <v>194.4</v>
      </c>
      <c r="H918" s="69" t="s">
        <v>557</v>
      </c>
      <c r="N918" s="67" t="s">
        <v>395</v>
      </c>
      <c r="O918" s="70">
        <v>48</v>
      </c>
      <c r="P918" s="66">
        <v>270</v>
      </c>
      <c r="Q918" s="66">
        <v>0</v>
      </c>
      <c r="R918" s="66">
        <v>210</v>
      </c>
      <c r="S918" s="71">
        <v>120</v>
      </c>
      <c r="T918" s="72">
        <v>37.94613561957798</v>
      </c>
      <c r="U918" s="72">
        <v>210</v>
      </c>
      <c r="V918" s="72">
        <v>52.05386438042202</v>
      </c>
      <c r="W918" s="72">
        <v>300</v>
      </c>
      <c r="AC918" s="47" t="s">
        <v>160</v>
      </c>
    </row>
    <row r="919" spans="2:29" ht="15" customHeight="1">
      <c r="B919" s="66" t="s">
        <v>676</v>
      </c>
      <c r="C919" s="66">
        <v>3</v>
      </c>
      <c r="D919" s="67" t="s">
        <v>161</v>
      </c>
      <c r="E919" s="66">
        <v>98</v>
      </c>
      <c r="G919" s="66">
        <v>194.48</v>
      </c>
      <c r="H919" s="69" t="s">
        <v>557</v>
      </c>
      <c r="N919" s="67" t="s">
        <v>402</v>
      </c>
      <c r="O919" s="70">
        <v>20</v>
      </c>
      <c r="P919" s="66">
        <v>270</v>
      </c>
      <c r="Q919" s="66">
        <v>30</v>
      </c>
      <c r="R919" s="66">
        <v>0</v>
      </c>
      <c r="S919" s="71">
        <v>147.77205619911263</v>
      </c>
      <c r="T919" s="72">
        <v>55.68642297852657</v>
      </c>
      <c r="U919" s="72">
        <v>237.77205619911263</v>
      </c>
      <c r="V919" s="72">
        <v>34.31357702147343</v>
      </c>
      <c r="W919" s="72">
        <v>327.7720561991126</v>
      </c>
      <c r="AC919" s="47" t="s">
        <v>292</v>
      </c>
    </row>
    <row r="920" spans="2:29" ht="15" customHeight="1">
      <c r="B920" s="66" t="s">
        <v>676</v>
      </c>
      <c r="C920" s="66">
        <v>3</v>
      </c>
      <c r="D920" s="67" t="s">
        <v>661</v>
      </c>
      <c r="E920" s="66">
        <v>131</v>
      </c>
      <c r="G920" s="66">
        <v>194.81</v>
      </c>
      <c r="H920" s="69" t="s">
        <v>557</v>
      </c>
      <c r="N920" s="67" t="s">
        <v>455</v>
      </c>
      <c r="O920" s="70">
        <v>61</v>
      </c>
      <c r="P920" s="66">
        <v>270</v>
      </c>
      <c r="Q920" s="66">
        <v>0</v>
      </c>
      <c r="R920" s="66">
        <v>205</v>
      </c>
      <c r="S920" s="71">
        <v>115</v>
      </c>
      <c r="T920" s="72">
        <v>26.67379185335806</v>
      </c>
      <c r="U920" s="72">
        <v>205</v>
      </c>
      <c r="V920" s="72">
        <v>63.32620814664194</v>
      </c>
      <c r="W920" s="72">
        <v>295</v>
      </c>
      <c r="AC920" s="47" t="s">
        <v>292</v>
      </c>
    </row>
    <row r="921" spans="2:29" ht="15" customHeight="1">
      <c r="B921" s="66" t="s">
        <v>676</v>
      </c>
      <c r="C921" s="66">
        <v>3</v>
      </c>
      <c r="D921" s="67" t="s">
        <v>661</v>
      </c>
      <c r="E921" s="66">
        <v>135</v>
      </c>
      <c r="G921" s="66">
        <v>194.85</v>
      </c>
      <c r="H921" s="69" t="s">
        <v>557</v>
      </c>
      <c r="N921" s="67" t="s">
        <v>610</v>
      </c>
      <c r="O921" s="70">
        <v>40</v>
      </c>
      <c r="P921" s="66">
        <v>90</v>
      </c>
      <c r="Q921" s="66">
        <v>10</v>
      </c>
      <c r="R921" s="66">
        <v>0</v>
      </c>
      <c r="S921" s="71">
        <v>258.13263107422574</v>
      </c>
      <c r="T921" s="72">
        <v>49.38935368711575</v>
      </c>
      <c r="U921" s="72">
        <v>348.13263107422574</v>
      </c>
      <c r="V921" s="72">
        <v>40.61064631288425</v>
      </c>
      <c r="W921" s="72">
        <v>78.13263107422574</v>
      </c>
      <c r="AC921" s="47" t="s">
        <v>162</v>
      </c>
    </row>
    <row r="922" spans="2:29" ht="15" customHeight="1">
      <c r="B922" s="66" t="s">
        <v>676</v>
      </c>
      <c r="C922" s="66">
        <v>3</v>
      </c>
      <c r="D922" s="67" t="s">
        <v>661</v>
      </c>
      <c r="E922" s="66">
        <v>139</v>
      </c>
      <c r="G922" s="66">
        <v>194.89</v>
      </c>
      <c r="H922" s="69" t="s">
        <v>552</v>
      </c>
      <c r="J922" s="66">
        <v>1</v>
      </c>
      <c r="N922" s="67" t="s">
        <v>552</v>
      </c>
      <c r="O922" s="70">
        <v>53</v>
      </c>
      <c r="P922" s="66">
        <v>270</v>
      </c>
      <c r="Q922" s="66">
        <v>0</v>
      </c>
      <c r="R922" s="66">
        <v>173</v>
      </c>
      <c r="S922" s="71">
        <v>83</v>
      </c>
      <c r="T922" s="72">
        <v>36.794180279015194</v>
      </c>
      <c r="U922" s="72">
        <v>173</v>
      </c>
      <c r="V922" s="72">
        <v>53.205819720984806</v>
      </c>
      <c r="W922" s="72">
        <v>263</v>
      </c>
      <c r="AC922" s="47" t="s">
        <v>592</v>
      </c>
    </row>
    <row r="923" spans="8:29" ht="15" customHeight="1">
      <c r="H923" s="69"/>
      <c r="O923" s="70"/>
      <c r="S923" s="71"/>
      <c r="T923" s="72"/>
      <c r="U923" s="72"/>
      <c r="V923" s="72"/>
      <c r="W923" s="72"/>
      <c r="AC923" s="47"/>
    </row>
    <row r="924" spans="2:29" ht="15" customHeight="1">
      <c r="B924" s="66" t="s">
        <v>679</v>
      </c>
      <c r="C924" s="66">
        <v>1</v>
      </c>
      <c r="D924" s="67" t="s">
        <v>639</v>
      </c>
      <c r="E924" s="66">
        <v>0</v>
      </c>
      <c r="F924" s="66">
        <v>73</v>
      </c>
      <c r="G924" s="66">
        <v>195.6</v>
      </c>
      <c r="H924" s="69" t="s">
        <v>552</v>
      </c>
      <c r="M924" s="66">
        <v>0</v>
      </c>
      <c r="O924" s="70"/>
      <c r="S924" s="71"/>
      <c r="T924" s="72"/>
      <c r="U924" s="72"/>
      <c r="V924" s="72"/>
      <c r="W924" s="72"/>
      <c r="AC924" s="47"/>
    </row>
    <row r="925" spans="2:29" ht="15" customHeight="1">
      <c r="B925" s="66" t="s">
        <v>679</v>
      </c>
      <c r="C925" s="66">
        <v>1</v>
      </c>
      <c r="D925" s="67" t="s">
        <v>652</v>
      </c>
      <c r="E925" s="66">
        <v>73</v>
      </c>
      <c r="F925" s="66">
        <v>113</v>
      </c>
      <c r="G925" s="66">
        <v>196.33</v>
      </c>
      <c r="H925" s="69" t="s">
        <v>557</v>
      </c>
      <c r="M925" s="66">
        <v>0.8</v>
      </c>
      <c r="O925" s="70"/>
      <c r="S925" s="71"/>
      <c r="T925" s="72"/>
      <c r="U925" s="72"/>
      <c r="V925" s="72"/>
      <c r="W925" s="72"/>
      <c r="AC925" s="47"/>
    </row>
    <row r="926" spans="2:29" ht="15" customHeight="1">
      <c r="B926" s="66" t="s">
        <v>679</v>
      </c>
      <c r="C926" s="66">
        <v>1</v>
      </c>
      <c r="D926" s="67" t="s">
        <v>656</v>
      </c>
      <c r="E926" s="66">
        <v>113</v>
      </c>
      <c r="F926" s="66">
        <v>148</v>
      </c>
      <c r="G926" s="66">
        <v>196.73</v>
      </c>
      <c r="H926" s="69" t="s">
        <v>552</v>
      </c>
      <c r="J926" s="66">
        <v>1</v>
      </c>
      <c r="M926" s="66">
        <v>0</v>
      </c>
      <c r="O926" s="70"/>
      <c r="S926" s="71"/>
      <c r="T926" s="72"/>
      <c r="U926" s="72"/>
      <c r="V926" s="72"/>
      <c r="W926" s="72"/>
      <c r="AC926" s="47"/>
    </row>
    <row r="927" spans="2:29" ht="15" customHeight="1">
      <c r="B927" s="66" t="s">
        <v>679</v>
      </c>
      <c r="C927" s="66">
        <v>1</v>
      </c>
      <c r="D927" s="67" t="s">
        <v>611</v>
      </c>
      <c r="E927" s="66">
        <v>91</v>
      </c>
      <c r="G927" s="66">
        <v>196.51</v>
      </c>
      <c r="H927" s="69" t="s">
        <v>557</v>
      </c>
      <c r="N927" s="67" t="s">
        <v>612</v>
      </c>
      <c r="O927" s="70">
        <v>78</v>
      </c>
      <c r="P927" s="66">
        <v>90</v>
      </c>
      <c r="Q927" s="66">
        <v>28</v>
      </c>
      <c r="R927" s="66">
        <v>0</v>
      </c>
      <c r="S927" s="71">
        <v>263.55188808793</v>
      </c>
      <c r="T927" s="72">
        <v>11.92626801587693</v>
      </c>
      <c r="U927" s="72">
        <v>353.55188808793</v>
      </c>
      <c r="V927" s="72">
        <v>78.07373198412307</v>
      </c>
      <c r="W927" s="72">
        <v>83.55188808793002</v>
      </c>
      <c r="AC927" s="47" t="s">
        <v>292</v>
      </c>
    </row>
    <row r="928" spans="2:29" ht="15" customHeight="1">
      <c r="B928" s="66" t="s">
        <v>679</v>
      </c>
      <c r="C928" s="66">
        <v>1</v>
      </c>
      <c r="D928" s="67" t="s">
        <v>605</v>
      </c>
      <c r="E928" s="66">
        <v>111</v>
      </c>
      <c r="G928" s="66">
        <v>196.71</v>
      </c>
      <c r="H928" s="69" t="s">
        <v>557</v>
      </c>
      <c r="N928" s="67" t="s">
        <v>613</v>
      </c>
      <c r="O928" s="70">
        <v>12</v>
      </c>
      <c r="P928" s="66">
        <v>90</v>
      </c>
      <c r="Q928" s="66">
        <v>18</v>
      </c>
      <c r="R928" s="66">
        <v>0</v>
      </c>
      <c r="S928" s="71">
        <v>213.19198255490767</v>
      </c>
      <c r="T928" s="72">
        <v>68.78033394965195</v>
      </c>
      <c r="U928" s="72">
        <v>303.19198255490767</v>
      </c>
      <c r="V928" s="72">
        <v>21.219666050348053</v>
      </c>
      <c r="W928" s="72">
        <v>33.19198255490767</v>
      </c>
      <c r="AC928" s="47" t="s">
        <v>329</v>
      </c>
    </row>
    <row r="929" spans="2:29" ht="15" customHeight="1">
      <c r="B929" s="66" t="s">
        <v>679</v>
      </c>
      <c r="C929" s="66">
        <v>1</v>
      </c>
      <c r="D929" s="67" t="s">
        <v>632</v>
      </c>
      <c r="E929" s="66">
        <v>135</v>
      </c>
      <c r="G929" s="66">
        <v>196.95</v>
      </c>
      <c r="H929" s="69" t="s">
        <v>552</v>
      </c>
      <c r="J929" s="66">
        <v>1</v>
      </c>
      <c r="O929" s="70">
        <v>80</v>
      </c>
      <c r="P929" s="66">
        <v>90</v>
      </c>
      <c r="Q929" s="66">
        <v>0</v>
      </c>
      <c r="R929" s="66">
        <v>185</v>
      </c>
      <c r="S929" s="71">
        <v>275</v>
      </c>
      <c r="T929" s="72">
        <v>9.962710787264072</v>
      </c>
      <c r="U929" s="72">
        <v>5</v>
      </c>
      <c r="V929" s="72">
        <v>80.03728921273593</v>
      </c>
      <c r="W929" s="72">
        <v>95</v>
      </c>
      <c r="AC929" s="47" t="s">
        <v>592</v>
      </c>
    </row>
    <row r="930" spans="2:29" ht="15" customHeight="1">
      <c r="B930" s="66" t="s">
        <v>679</v>
      </c>
      <c r="C930" s="66">
        <v>1</v>
      </c>
      <c r="D930" s="67" t="s">
        <v>632</v>
      </c>
      <c r="E930" s="66">
        <v>135</v>
      </c>
      <c r="G930" s="66">
        <v>196.95</v>
      </c>
      <c r="H930" s="69" t="s">
        <v>552</v>
      </c>
      <c r="J930" s="66">
        <v>1</v>
      </c>
      <c r="O930" s="70">
        <v>40</v>
      </c>
      <c r="P930" s="66">
        <v>270</v>
      </c>
      <c r="Q930" s="66">
        <v>63</v>
      </c>
      <c r="R930" s="66">
        <v>180</v>
      </c>
      <c r="S930" s="71">
        <v>23.148772275769716</v>
      </c>
      <c r="T930" s="72">
        <v>25.10319002548183</v>
      </c>
      <c r="U930" s="72">
        <v>113.14877227576972</v>
      </c>
      <c r="V930" s="72">
        <v>64.89680997451816</v>
      </c>
      <c r="W930" s="72">
        <v>203.14877227576972</v>
      </c>
      <c r="AC930" s="47" t="s">
        <v>592</v>
      </c>
    </row>
    <row r="931" spans="8:29" ht="15" customHeight="1">
      <c r="H931" s="69"/>
      <c r="O931" s="70"/>
      <c r="S931" s="71"/>
      <c r="T931" s="72"/>
      <c r="U931" s="72"/>
      <c r="V931" s="72"/>
      <c r="W931" s="72"/>
      <c r="AC931" s="47"/>
    </row>
    <row r="932" spans="2:29" ht="15" customHeight="1">
      <c r="B932" s="66" t="s">
        <v>679</v>
      </c>
      <c r="C932" s="66">
        <v>2</v>
      </c>
      <c r="D932" s="67" t="s">
        <v>680</v>
      </c>
      <c r="E932" s="66">
        <v>0</v>
      </c>
      <c r="F932" s="66">
        <v>45</v>
      </c>
      <c r="G932" s="66">
        <v>197.09</v>
      </c>
      <c r="H932" s="69" t="s">
        <v>552</v>
      </c>
      <c r="M932" s="66">
        <v>0</v>
      </c>
      <c r="O932" s="70"/>
      <c r="S932" s="71"/>
      <c r="T932" s="72"/>
      <c r="U932" s="72"/>
      <c r="V932" s="72"/>
      <c r="W932" s="72"/>
      <c r="AC932" s="47"/>
    </row>
    <row r="933" spans="2:29" ht="15" customHeight="1">
      <c r="B933" s="66" t="s">
        <v>679</v>
      </c>
      <c r="C933" s="66">
        <v>2</v>
      </c>
      <c r="D933" s="67" t="s">
        <v>654</v>
      </c>
      <c r="E933" s="66">
        <v>45</v>
      </c>
      <c r="F933" s="66">
        <v>52</v>
      </c>
      <c r="G933" s="66">
        <v>197.54</v>
      </c>
      <c r="H933" s="69" t="s">
        <v>552</v>
      </c>
      <c r="M933" s="66">
        <v>0.8</v>
      </c>
      <c r="O933" s="70"/>
      <c r="S933" s="71"/>
      <c r="T933" s="72"/>
      <c r="U933" s="72"/>
      <c r="V933" s="72"/>
      <c r="W933" s="72"/>
      <c r="AC933" s="47"/>
    </row>
    <row r="934" spans="2:29" ht="15" customHeight="1">
      <c r="B934" s="66" t="s">
        <v>679</v>
      </c>
      <c r="C934" s="66">
        <v>2</v>
      </c>
      <c r="D934" s="67" t="s">
        <v>681</v>
      </c>
      <c r="E934" s="66">
        <v>52</v>
      </c>
      <c r="F934" s="66">
        <v>79</v>
      </c>
      <c r="G934" s="66">
        <v>197.61</v>
      </c>
      <c r="H934" s="69" t="s">
        <v>552</v>
      </c>
      <c r="M934" s="66">
        <v>0</v>
      </c>
      <c r="O934" s="70"/>
      <c r="S934" s="71"/>
      <c r="T934" s="72"/>
      <c r="U934" s="72"/>
      <c r="V934" s="72"/>
      <c r="W934" s="72"/>
      <c r="AC934" s="47"/>
    </row>
    <row r="935" spans="2:29" ht="15" customHeight="1">
      <c r="B935" s="66" t="s">
        <v>679</v>
      </c>
      <c r="C935" s="66">
        <v>2</v>
      </c>
      <c r="D935" s="67" t="s">
        <v>631</v>
      </c>
      <c r="E935" s="66">
        <v>79</v>
      </c>
      <c r="F935" s="66">
        <v>109</v>
      </c>
      <c r="G935" s="66">
        <v>197.88</v>
      </c>
      <c r="H935" s="69" t="s">
        <v>552</v>
      </c>
      <c r="M935" s="66">
        <v>0.5</v>
      </c>
      <c r="O935" s="70"/>
      <c r="S935" s="71"/>
      <c r="T935" s="72"/>
      <c r="U935" s="72"/>
      <c r="V935" s="72"/>
      <c r="W935" s="72"/>
      <c r="AC935" s="47"/>
    </row>
    <row r="936" spans="2:29" ht="15" customHeight="1">
      <c r="B936" s="66" t="s">
        <v>679</v>
      </c>
      <c r="C936" s="66">
        <v>2</v>
      </c>
      <c r="D936" s="67" t="s">
        <v>614</v>
      </c>
      <c r="E936" s="66">
        <v>109</v>
      </c>
      <c r="F936" s="66">
        <v>140</v>
      </c>
      <c r="G936" s="66">
        <v>198.18</v>
      </c>
      <c r="H936" s="69" t="s">
        <v>557</v>
      </c>
      <c r="M936" s="66">
        <v>1</v>
      </c>
      <c r="O936" s="70"/>
      <c r="S936" s="71"/>
      <c r="T936" s="72"/>
      <c r="U936" s="72"/>
      <c r="V936" s="72"/>
      <c r="W936" s="72"/>
      <c r="AC936" s="47"/>
    </row>
    <row r="937" spans="2:29" ht="15" customHeight="1">
      <c r="B937" s="66" t="s">
        <v>679</v>
      </c>
      <c r="C937" s="66">
        <v>2</v>
      </c>
      <c r="D937" s="67" t="s">
        <v>654</v>
      </c>
      <c r="E937" s="66">
        <v>50</v>
      </c>
      <c r="G937" s="66">
        <v>197.59</v>
      </c>
      <c r="H937" s="69" t="s">
        <v>557</v>
      </c>
      <c r="O937" s="70">
        <v>40</v>
      </c>
      <c r="P937" s="66">
        <v>270</v>
      </c>
      <c r="Q937" s="66">
        <v>16</v>
      </c>
      <c r="R937" s="66">
        <v>180</v>
      </c>
      <c r="S937" s="71">
        <v>71.13317112012112</v>
      </c>
      <c r="T937" s="72">
        <v>48.4352534257567</v>
      </c>
      <c r="U937" s="72">
        <v>161.13317112012112</v>
      </c>
      <c r="V937" s="72">
        <v>41.5647465742433</v>
      </c>
      <c r="W937" s="72">
        <v>251.13317112012112</v>
      </c>
      <c r="AC937" s="47" t="s">
        <v>292</v>
      </c>
    </row>
    <row r="938" spans="2:29" ht="15" customHeight="1">
      <c r="B938" s="66" t="s">
        <v>679</v>
      </c>
      <c r="C938" s="66">
        <v>2</v>
      </c>
      <c r="D938" s="67" t="s">
        <v>614</v>
      </c>
      <c r="E938" s="66">
        <v>124</v>
      </c>
      <c r="G938" s="66">
        <v>198.33</v>
      </c>
      <c r="H938" s="69" t="s">
        <v>557</v>
      </c>
      <c r="N938" s="67" t="s">
        <v>610</v>
      </c>
      <c r="O938" s="70">
        <v>72</v>
      </c>
      <c r="P938" s="66">
        <v>270</v>
      </c>
      <c r="Q938" s="66">
        <v>0</v>
      </c>
      <c r="R938" s="66">
        <v>195</v>
      </c>
      <c r="S938" s="71">
        <v>105</v>
      </c>
      <c r="T938" s="72">
        <v>17.424377909804658</v>
      </c>
      <c r="U938" s="72">
        <v>195</v>
      </c>
      <c r="V938" s="72">
        <v>72.57562209019534</v>
      </c>
      <c r="W938" s="72">
        <v>285</v>
      </c>
      <c r="AC938" s="47" t="s">
        <v>292</v>
      </c>
    </row>
    <row r="939" spans="2:29" ht="15" customHeight="1">
      <c r="B939" s="66" t="s">
        <v>679</v>
      </c>
      <c r="C939" s="66">
        <v>2</v>
      </c>
      <c r="D939" s="67" t="s">
        <v>614</v>
      </c>
      <c r="E939" s="66">
        <v>131</v>
      </c>
      <c r="G939" s="66">
        <v>198.4</v>
      </c>
      <c r="H939" s="69" t="s">
        <v>557</v>
      </c>
      <c r="N939" s="67" t="s">
        <v>610</v>
      </c>
      <c r="O939" s="70">
        <v>65</v>
      </c>
      <c r="P939" s="66">
        <v>270</v>
      </c>
      <c r="Q939" s="66">
        <v>0</v>
      </c>
      <c r="R939" s="66">
        <v>200</v>
      </c>
      <c r="S939" s="71">
        <v>110</v>
      </c>
      <c r="T939" s="72">
        <v>23.662353294316564</v>
      </c>
      <c r="U939" s="72">
        <v>200</v>
      </c>
      <c r="V939" s="72">
        <v>66.33764670568344</v>
      </c>
      <c r="W939" s="72">
        <v>290</v>
      </c>
      <c r="AC939" s="47" t="s">
        <v>292</v>
      </c>
    </row>
    <row r="940" spans="8:29" ht="15" customHeight="1">
      <c r="H940" s="69"/>
      <c r="O940" s="70"/>
      <c r="S940" s="71"/>
      <c r="T940" s="72"/>
      <c r="U940" s="72"/>
      <c r="V940" s="72"/>
      <c r="W940" s="72"/>
      <c r="AC940" s="47"/>
    </row>
    <row r="941" spans="2:29" ht="15" customHeight="1">
      <c r="B941" s="66" t="s">
        <v>679</v>
      </c>
      <c r="C941" s="66">
        <v>3</v>
      </c>
      <c r="D941" s="67" t="s">
        <v>682</v>
      </c>
      <c r="E941" s="66">
        <v>0</v>
      </c>
      <c r="F941" s="66">
        <v>78</v>
      </c>
      <c r="G941" s="66">
        <v>198.49</v>
      </c>
      <c r="H941" s="69" t="s">
        <v>552</v>
      </c>
      <c r="M941" s="66">
        <v>0.5</v>
      </c>
      <c r="O941" s="70"/>
      <c r="S941" s="71"/>
      <c r="T941" s="72"/>
      <c r="U941" s="72"/>
      <c r="V941" s="72"/>
      <c r="W941" s="72"/>
      <c r="AC941" s="47"/>
    </row>
    <row r="942" spans="2:29" ht="15" customHeight="1">
      <c r="B942" s="66" t="s">
        <v>679</v>
      </c>
      <c r="C942" s="66">
        <v>3</v>
      </c>
      <c r="D942" s="67" t="s">
        <v>650</v>
      </c>
      <c r="E942" s="66">
        <v>78</v>
      </c>
      <c r="F942" s="66">
        <v>94</v>
      </c>
      <c r="G942" s="66">
        <v>199.27</v>
      </c>
      <c r="H942" s="69" t="s">
        <v>557</v>
      </c>
      <c r="M942" s="66">
        <v>1.5</v>
      </c>
      <c r="O942" s="70"/>
      <c r="S942" s="71"/>
      <c r="T942" s="72"/>
      <c r="U942" s="72"/>
      <c r="V942" s="72"/>
      <c r="W942" s="72"/>
      <c r="AC942" s="47"/>
    </row>
    <row r="943" spans="2:29" ht="15" customHeight="1">
      <c r="B943" s="66" t="s">
        <v>679</v>
      </c>
      <c r="C943" s="66">
        <v>3</v>
      </c>
      <c r="D943" s="67" t="s">
        <v>683</v>
      </c>
      <c r="E943" s="66">
        <v>94</v>
      </c>
      <c r="F943" s="66">
        <v>128</v>
      </c>
      <c r="G943" s="66">
        <v>199.43</v>
      </c>
      <c r="H943" s="69" t="s">
        <v>552</v>
      </c>
      <c r="M943" s="66">
        <v>0</v>
      </c>
      <c r="O943" s="70"/>
      <c r="S943" s="71"/>
      <c r="T943" s="72"/>
      <c r="U943" s="72"/>
      <c r="V943" s="72"/>
      <c r="W943" s="72"/>
      <c r="AC943" s="47"/>
    </row>
    <row r="944" spans="2:29" ht="15" customHeight="1">
      <c r="B944" s="66" t="s">
        <v>679</v>
      </c>
      <c r="C944" s="66">
        <v>3</v>
      </c>
      <c r="D944" s="67" t="s">
        <v>615</v>
      </c>
      <c r="E944" s="66">
        <v>128</v>
      </c>
      <c r="F944" s="66">
        <v>142</v>
      </c>
      <c r="G944" s="66">
        <v>199.77</v>
      </c>
      <c r="H944" s="69" t="s">
        <v>552</v>
      </c>
      <c r="M944" s="66">
        <v>0.5</v>
      </c>
      <c r="O944" s="70"/>
      <c r="S944" s="71"/>
      <c r="T944" s="72"/>
      <c r="U944" s="72"/>
      <c r="V944" s="72"/>
      <c r="W944" s="72"/>
      <c r="AC944" s="47"/>
    </row>
    <row r="945" spans="2:29" ht="15" customHeight="1">
      <c r="B945" s="66" t="s">
        <v>679</v>
      </c>
      <c r="C945" s="66">
        <v>3</v>
      </c>
      <c r="D945" s="67" t="s">
        <v>610</v>
      </c>
      <c r="E945" s="66">
        <v>38</v>
      </c>
      <c r="G945" s="66">
        <v>198.87</v>
      </c>
      <c r="H945" s="69" t="s">
        <v>552</v>
      </c>
      <c r="N945" s="67" t="s">
        <v>283</v>
      </c>
      <c r="O945" s="70">
        <v>37</v>
      </c>
      <c r="P945" s="66">
        <v>270</v>
      </c>
      <c r="Q945" s="66">
        <v>0</v>
      </c>
      <c r="R945" s="66">
        <v>250</v>
      </c>
      <c r="S945" s="71">
        <v>160</v>
      </c>
      <c r="T945" s="72">
        <v>24.412160665287175</v>
      </c>
      <c r="U945" s="72">
        <v>250</v>
      </c>
      <c r="V945" s="72">
        <v>65.58783933471283</v>
      </c>
      <c r="W945" s="72">
        <v>340</v>
      </c>
      <c r="AC945" s="47" t="s">
        <v>292</v>
      </c>
    </row>
    <row r="946" spans="2:29" ht="15" customHeight="1">
      <c r="B946" s="66" t="s">
        <v>679</v>
      </c>
      <c r="C946" s="66">
        <v>3</v>
      </c>
      <c r="D946" s="67" t="s">
        <v>612</v>
      </c>
      <c r="E946" s="66">
        <v>64</v>
      </c>
      <c r="G946" s="66">
        <v>199.13</v>
      </c>
      <c r="H946" s="69" t="s">
        <v>552</v>
      </c>
      <c r="N946" s="67" t="s">
        <v>610</v>
      </c>
      <c r="O946" s="70">
        <v>60</v>
      </c>
      <c r="P946" s="66">
        <v>270</v>
      </c>
      <c r="Q946" s="66">
        <v>15</v>
      </c>
      <c r="R946" s="66">
        <v>0</v>
      </c>
      <c r="S946" s="71">
        <v>98.79397688699692</v>
      </c>
      <c r="T946" s="72">
        <v>29.70749024024154</v>
      </c>
      <c r="U946" s="72">
        <v>188.79397688699692</v>
      </c>
      <c r="V946" s="72">
        <v>60.29250975975846</v>
      </c>
      <c r="W946" s="72">
        <v>278.7939768869969</v>
      </c>
      <c r="AC946" s="47" t="s">
        <v>292</v>
      </c>
    </row>
    <row r="947" spans="2:29" ht="15" customHeight="1">
      <c r="B947" s="66" t="s">
        <v>679</v>
      </c>
      <c r="C947" s="66">
        <v>3</v>
      </c>
      <c r="D947" s="67" t="s">
        <v>654</v>
      </c>
      <c r="E947" s="66">
        <v>83</v>
      </c>
      <c r="G947" s="66">
        <v>199.32</v>
      </c>
      <c r="H947" s="69" t="s">
        <v>552</v>
      </c>
      <c r="N947" s="67" t="s">
        <v>395</v>
      </c>
      <c r="O947" s="70">
        <v>60</v>
      </c>
      <c r="P947" s="66">
        <v>270</v>
      </c>
      <c r="Q947" s="66">
        <v>0</v>
      </c>
      <c r="R947" s="66">
        <v>195</v>
      </c>
      <c r="S947" s="71">
        <v>105</v>
      </c>
      <c r="T947" s="72">
        <v>29.147426264028212</v>
      </c>
      <c r="U947" s="72">
        <v>195</v>
      </c>
      <c r="V947" s="72">
        <v>60.85257373597179</v>
      </c>
      <c r="W947" s="72">
        <v>285</v>
      </c>
      <c r="AC947" s="47" t="s">
        <v>329</v>
      </c>
    </row>
    <row r="948" spans="8:29" ht="15" customHeight="1">
      <c r="H948" s="69"/>
      <c r="O948" s="70"/>
      <c r="S948" s="71"/>
      <c r="T948" s="72"/>
      <c r="U948" s="72"/>
      <c r="V948" s="72"/>
      <c r="W948" s="72"/>
      <c r="AC948" s="47"/>
    </row>
    <row r="949" spans="2:29" ht="15" customHeight="1">
      <c r="B949" s="66" t="s">
        <v>679</v>
      </c>
      <c r="C949" s="66">
        <v>4</v>
      </c>
      <c r="D949" s="67" t="s">
        <v>622</v>
      </c>
      <c r="E949" s="66">
        <v>0</v>
      </c>
      <c r="F949" s="66">
        <v>12</v>
      </c>
      <c r="G949" s="66">
        <v>199.91</v>
      </c>
      <c r="H949" s="69" t="s">
        <v>557</v>
      </c>
      <c r="M949" s="66">
        <v>2</v>
      </c>
      <c r="O949" s="70"/>
      <c r="S949" s="71"/>
      <c r="T949" s="72"/>
      <c r="U949" s="72"/>
      <c r="V949" s="72"/>
      <c r="W949" s="72"/>
      <c r="AC949" s="47"/>
    </row>
    <row r="950" spans="2:29" ht="15" customHeight="1">
      <c r="B950" s="66" t="s">
        <v>679</v>
      </c>
      <c r="C950" s="66">
        <v>4</v>
      </c>
      <c r="D950" s="67" t="s">
        <v>609</v>
      </c>
      <c r="E950" s="66">
        <v>12</v>
      </c>
      <c r="F950" s="66">
        <v>26</v>
      </c>
      <c r="G950" s="66">
        <v>200.03</v>
      </c>
      <c r="H950" s="69" t="s">
        <v>552</v>
      </c>
      <c r="J950" s="66">
        <v>1</v>
      </c>
      <c r="K950" s="66">
        <v>1</v>
      </c>
      <c r="M950" s="66">
        <v>0.5</v>
      </c>
      <c r="O950" s="70"/>
      <c r="S950" s="71"/>
      <c r="T950" s="72"/>
      <c r="U950" s="72"/>
      <c r="V950" s="72"/>
      <c r="W950" s="72"/>
      <c r="AC950" s="47"/>
    </row>
    <row r="951" spans="2:29" ht="15" customHeight="1">
      <c r="B951" s="66" t="s">
        <v>679</v>
      </c>
      <c r="C951" s="66">
        <v>4</v>
      </c>
      <c r="D951" s="67" t="s">
        <v>622</v>
      </c>
      <c r="E951" s="66">
        <v>8</v>
      </c>
      <c r="G951" s="66">
        <v>199.99</v>
      </c>
      <c r="H951" s="69" t="s">
        <v>557</v>
      </c>
      <c r="N951" s="67" t="s">
        <v>471</v>
      </c>
      <c r="O951" s="70">
        <v>56</v>
      </c>
      <c r="P951" s="66">
        <v>270</v>
      </c>
      <c r="Q951" s="66">
        <v>23</v>
      </c>
      <c r="R951" s="66">
        <v>180</v>
      </c>
      <c r="S951" s="71">
        <v>74.02295365897143</v>
      </c>
      <c r="T951" s="72">
        <v>32.961538550933994</v>
      </c>
      <c r="U951" s="72">
        <v>164.02295365897143</v>
      </c>
      <c r="V951" s="72">
        <v>57.038461449066006</v>
      </c>
      <c r="W951" s="72">
        <v>254.02295365897143</v>
      </c>
      <c r="AC951" s="47" t="s">
        <v>329</v>
      </c>
    </row>
    <row r="952" spans="2:29" ht="15" customHeight="1">
      <c r="B952" s="66" t="s">
        <v>679</v>
      </c>
      <c r="C952" s="66">
        <v>4</v>
      </c>
      <c r="D952" s="67" t="s">
        <v>609</v>
      </c>
      <c r="E952" s="66">
        <v>16</v>
      </c>
      <c r="G952" s="66">
        <v>200.07</v>
      </c>
      <c r="H952" s="69" t="s">
        <v>552</v>
      </c>
      <c r="J952" s="66">
        <v>1</v>
      </c>
      <c r="O952" s="70">
        <v>61</v>
      </c>
      <c r="P952" s="66">
        <v>270</v>
      </c>
      <c r="Q952" s="66">
        <v>0</v>
      </c>
      <c r="R952" s="66">
        <v>105</v>
      </c>
      <c r="S952" s="71">
        <v>15</v>
      </c>
      <c r="T952" s="72">
        <v>8.16427205115667</v>
      </c>
      <c r="U952" s="72">
        <v>105</v>
      </c>
      <c r="V952" s="72">
        <v>81.83572794884333</v>
      </c>
      <c r="W952" s="72">
        <v>195</v>
      </c>
      <c r="AC952" s="47" t="s">
        <v>592</v>
      </c>
    </row>
    <row r="953" spans="8:29" ht="15" customHeight="1">
      <c r="H953" s="69"/>
      <c r="O953" s="70"/>
      <c r="S953" s="71"/>
      <c r="T953" s="72"/>
      <c r="U953" s="72"/>
      <c r="V953" s="72"/>
      <c r="W953" s="72"/>
      <c r="AC953" s="47"/>
    </row>
    <row r="954" spans="2:29" ht="15" customHeight="1">
      <c r="B954" s="66" t="s">
        <v>684</v>
      </c>
      <c r="C954" s="66">
        <v>1</v>
      </c>
      <c r="D954" s="67" t="s">
        <v>641</v>
      </c>
      <c r="E954" s="66">
        <v>0</v>
      </c>
      <c r="F954" s="66">
        <v>11</v>
      </c>
      <c r="G954" s="66">
        <v>200.4</v>
      </c>
      <c r="H954" s="69" t="s">
        <v>552</v>
      </c>
      <c r="M954" s="66">
        <v>0</v>
      </c>
      <c r="O954" s="70"/>
      <c r="S954" s="71"/>
      <c r="T954" s="72"/>
      <c r="U954" s="72"/>
      <c r="V954" s="72"/>
      <c r="W954" s="72"/>
      <c r="AC954" s="47"/>
    </row>
    <row r="955" spans="2:29" ht="15" customHeight="1">
      <c r="B955" s="66" t="s">
        <v>684</v>
      </c>
      <c r="C955" s="66">
        <v>1</v>
      </c>
      <c r="D955" s="67" t="s">
        <v>657</v>
      </c>
      <c r="E955" s="66">
        <v>11</v>
      </c>
      <c r="F955" s="66">
        <v>24</v>
      </c>
      <c r="G955" s="66">
        <v>200.51</v>
      </c>
      <c r="H955" s="69" t="s">
        <v>557</v>
      </c>
      <c r="M955" s="66">
        <v>1</v>
      </c>
      <c r="O955" s="70"/>
      <c r="S955" s="71"/>
      <c r="T955" s="72"/>
      <c r="U955" s="72"/>
      <c r="V955" s="72"/>
      <c r="W955" s="72"/>
      <c r="AC955" s="47"/>
    </row>
    <row r="956" spans="2:29" ht="15" customHeight="1">
      <c r="B956" s="66" t="s">
        <v>684</v>
      </c>
      <c r="C956" s="66">
        <v>1</v>
      </c>
      <c r="D956" s="67" t="s">
        <v>643</v>
      </c>
      <c r="E956" s="66">
        <v>24</v>
      </c>
      <c r="F956" s="66">
        <v>57</v>
      </c>
      <c r="G956" s="66">
        <v>200.64</v>
      </c>
      <c r="H956" s="69" t="s">
        <v>552</v>
      </c>
      <c r="M956" s="66">
        <v>0</v>
      </c>
      <c r="O956" s="70"/>
      <c r="S956" s="71"/>
      <c r="T956" s="72"/>
      <c r="U956" s="72"/>
      <c r="V956" s="72"/>
      <c r="W956" s="72"/>
      <c r="AC956" s="47"/>
    </row>
    <row r="957" spans="2:29" ht="15" customHeight="1">
      <c r="B957" s="66" t="s">
        <v>684</v>
      </c>
      <c r="C957" s="66">
        <v>1</v>
      </c>
      <c r="D957" s="67" t="s">
        <v>681</v>
      </c>
      <c r="E957" s="66">
        <v>57</v>
      </c>
      <c r="F957" s="66">
        <v>68</v>
      </c>
      <c r="G957" s="66">
        <v>200.97</v>
      </c>
      <c r="H957" s="69" t="s">
        <v>552</v>
      </c>
      <c r="M957" s="66">
        <v>0.5</v>
      </c>
      <c r="O957" s="70"/>
      <c r="S957" s="71"/>
      <c r="T957" s="72"/>
      <c r="U957" s="72"/>
      <c r="V957" s="72"/>
      <c r="W957" s="72"/>
      <c r="AC957" s="47"/>
    </row>
    <row r="958" spans="2:29" ht="15" customHeight="1">
      <c r="B958" s="66" t="s">
        <v>684</v>
      </c>
      <c r="C958" s="66">
        <v>1</v>
      </c>
      <c r="D958" s="67" t="s">
        <v>630</v>
      </c>
      <c r="E958" s="66">
        <v>68</v>
      </c>
      <c r="F958" s="66">
        <v>88</v>
      </c>
      <c r="G958" s="66">
        <v>201.08</v>
      </c>
      <c r="H958" s="69" t="s">
        <v>552</v>
      </c>
      <c r="M958" s="66">
        <v>1.5</v>
      </c>
      <c r="O958" s="70"/>
      <c r="S958" s="71"/>
      <c r="T958" s="72"/>
      <c r="U958" s="72"/>
      <c r="V958" s="72"/>
      <c r="W958" s="72"/>
      <c r="AC958" s="47"/>
    </row>
    <row r="959" spans="2:29" ht="15" customHeight="1">
      <c r="B959" s="66" t="s">
        <v>684</v>
      </c>
      <c r="C959" s="66">
        <v>1</v>
      </c>
      <c r="D959" s="67" t="s">
        <v>631</v>
      </c>
      <c r="E959" s="66">
        <v>88</v>
      </c>
      <c r="F959" s="66">
        <v>150</v>
      </c>
      <c r="G959" s="66">
        <v>201.28</v>
      </c>
      <c r="H959" s="69" t="s">
        <v>552</v>
      </c>
      <c r="M959" s="66">
        <v>0</v>
      </c>
      <c r="O959" s="70"/>
      <c r="S959" s="71"/>
      <c r="T959" s="72"/>
      <c r="U959" s="72"/>
      <c r="V959" s="72"/>
      <c r="W959" s="72"/>
      <c r="AC959" s="47"/>
    </row>
    <row r="960" spans="2:29" ht="15" customHeight="1">
      <c r="B960" s="66" t="s">
        <v>684</v>
      </c>
      <c r="C960" s="66">
        <v>1</v>
      </c>
      <c r="D960" s="67" t="s">
        <v>611</v>
      </c>
      <c r="E960" s="66">
        <v>19</v>
      </c>
      <c r="G960" s="66">
        <v>200.59</v>
      </c>
      <c r="H960" s="69" t="s">
        <v>557</v>
      </c>
      <c r="N960" s="67" t="s">
        <v>613</v>
      </c>
      <c r="O960" s="70">
        <v>58</v>
      </c>
      <c r="P960" s="66">
        <v>270</v>
      </c>
      <c r="Q960" s="66">
        <v>25</v>
      </c>
      <c r="R960" s="66">
        <v>0</v>
      </c>
      <c r="S960" s="71">
        <v>106.24513849851155</v>
      </c>
      <c r="T960" s="72">
        <v>30.960409860704587</v>
      </c>
      <c r="U960" s="72">
        <v>196.24513849851155</v>
      </c>
      <c r="V960" s="72">
        <v>59.03959013929541</v>
      </c>
      <c r="W960" s="72">
        <v>286.24513849851155</v>
      </c>
      <c r="AC960" s="47" t="s">
        <v>329</v>
      </c>
    </row>
    <row r="961" spans="2:29" ht="15" customHeight="1">
      <c r="B961" s="66" t="s">
        <v>684</v>
      </c>
      <c r="C961" s="66">
        <v>1</v>
      </c>
      <c r="D961" s="67" t="s">
        <v>613</v>
      </c>
      <c r="E961" s="66">
        <v>73</v>
      </c>
      <c r="G961" s="66">
        <v>201.13</v>
      </c>
      <c r="H961" s="69" t="s">
        <v>557</v>
      </c>
      <c r="N961" s="67" t="s">
        <v>661</v>
      </c>
      <c r="O961" s="70">
        <v>33</v>
      </c>
      <c r="P961" s="66">
        <v>270</v>
      </c>
      <c r="Q961" s="66">
        <v>46</v>
      </c>
      <c r="R961" s="66">
        <v>180</v>
      </c>
      <c r="S961" s="71">
        <v>32.0928783235868</v>
      </c>
      <c r="T961" s="72">
        <v>39.28728202396624</v>
      </c>
      <c r="U961" s="72">
        <v>122.0928783235868</v>
      </c>
      <c r="V961" s="72">
        <v>50.71271797603376</v>
      </c>
      <c r="W961" s="72">
        <v>212.0928783235868</v>
      </c>
      <c r="AC961" s="47" t="s">
        <v>163</v>
      </c>
    </row>
    <row r="962" spans="8:29" ht="15" customHeight="1">
      <c r="H962" s="69"/>
      <c r="O962" s="70"/>
      <c r="S962" s="71"/>
      <c r="T962" s="72"/>
      <c r="U962" s="72"/>
      <c r="V962" s="72"/>
      <c r="W962" s="72"/>
      <c r="AC962" s="47"/>
    </row>
    <row r="963" spans="2:29" ht="15" customHeight="1">
      <c r="B963" s="66" t="s">
        <v>684</v>
      </c>
      <c r="C963" s="66">
        <v>2</v>
      </c>
      <c r="D963" s="67" t="s">
        <v>622</v>
      </c>
      <c r="E963" s="66">
        <v>0</v>
      </c>
      <c r="F963" s="66">
        <v>28</v>
      </c>
      <c r="G963" s="66">
        <v>201.9</v>
      </c>
      <c r="H963" s="69" t="s">
        <v>552</v>
      </c>
      <c r="M963" s="66">
        <v>0.2</v>
      </c>
      <c r="O963" s="70"/>
      <c r="S963" s="71"/>
      <c r="T963" s="72"/>
      <c r="U963" s="72"/>
      <c r="V963" s="72"/>
      <c r="W963" s="72"/>
      <c r="AC963" s="47"/>
    </row>
    <row r="964" spans="2:29" ht="15" customHeight="1">
      <c r="B964" s="66" t="s">
        <v>684</v>
      </c>
      <c r="C964" s="66">
        <v>2</v>
      </c>
      <c r="D964" s="67" t="s">
        <v>639</v>
      </c>
      <c r="E964" s="66">
        <v>28</v>
      </c>
      <c r="F964" s="66">
        <v>80</v>
      </c>
      <c r="G964" s="66">
        <v>202.18</v>
      </c>
      <c r="H964" s="69" t="s">
        <v>552</v>
      </c>
      <c r="M964" s="66">
        <v>0.5</v>
      </c>
      <c r="O964" s="70"/>
      <c r="S964" s="71"/>
      <c r="T964" s="72"/>
      <c r="U964" s="72"/>
      <c r="V964" s="72"/>
      <c r="W964" s="72"/>
      <c r="AC964" s="47"/>
    </row>
    <row r="965" spans="2:29" ht="15" customHeight="1">
      <c r="B965" s="66" t="s">
        <v>684</v>
      </c>
      <c r="C965" s="66">
        <v>2</v>
      </c>
      <c r="D965" s="67" t="s">
        <v>652</v>
      </c>
      <c r="E965" s="66">
        <v>80</v>
      </c>
      <c r="F965" s="66">
        <v>102</v>
      </c>
      <c r="G965" s="66">
        <v>202.7</v>
      </c>
      <c r="H965" s="69" t="s">
        <v>552</v>
      </c>
      <c r="M965" s="66">
        <v>0.3</v>
      </c>
      <c r="O965" s="70"/>
      <c r="S965" s="71"/>
      <c r="T965" s="72"/>
      <c r="U965" s="72"/>
      <c r="V965" s="72"/>
      <c r="W965" s="72"/>
      <c r="AC965" s="47"/>
    </row>
    <row r="966" spans="2:29" ht="15" customHeight="1">
      <c r="B966" s="66" t="s">
        <v>684</v>
      </c>
      <c r="C966" s="66">
        <v>2</v>
      </c>
      <c r="D966" s="67" t="s">
        <v>654</v>
      </c>
      <c r="E966" s="66">
        <v>102</v>
      </c>
      <c r="F966" s="66">
        <v>107</v>
      </c>
      <c r="G966" s="66">
        <v>202.92</v>
      </c>
      <c r="H966" s="69" t="s">
        <v>557</v>
      </c>
      <c r="M966" s="66">
        <v>1</v>
      </c>
      <c r="O966" s="70"/>
      <c r="S966" s="71"/>
      <c r="T966" s="72"/>
      <c r="U966" s="72"/>
      <c r="V966" s="72"/>
      <c r="W966" s="72"/>
      <c r="AC966" s="47"/>
    </row>
    <row r="967" spans="2:29" ht="15" customHeight="1">
      <c r="B967" s="66" t="s">
        <v>684</v>
      </c>
      <c r="C967" s="66">
        <v>2</v>
      </c>
      <c r="D967" s="67" t="s">
        <v>685</v>
      </c>
      <c r="E967" s="66">
        <v>107</v>
      </c>
      <c r="F967" s="66">
        <v>143</v>
      </c>
      <c r="G967" s="66">
        <v>202.97</v>
      </c>
      <c r="H967" s="69" t="s">
        <v>552</v>
      </c>
      <c r="M967" s="66">
        <v>0.3</v>
      </c>
      <c r="O967" s="70"/>
      <c r="S967" s="71"/>
      <c r="T967" s="72"/>
      <c r="U967" s="72"/>
      <c r="V967" s="72"/>
      <c r="W967" s="72"/>
      <c r="AC967" s="47"/>
    </row>
    <row r="968" spans="2:29" ht="15" customHeight="1">
      <c r="B968" s="66" t="s">
        <v>684</v>
      </c>
      <c r="C968" s="66">
        <v>2</v>
      </c>
      <c r="D968" s="67" t="s">
        <v>610</v>
      </c>
      <c r="E968" s="66">
        <v>50</v>
      </c>
      <c r="G968" s="66">
        <v>202.4</v>
      </c>
      <c r="H968" s="69" t="s">
        <v>557</v>
      </c>
      <c r="N968" s="67" t="s">
        <v>283</v>
      </c>
      <c r="O968" s="70">
        <v>65</v>
      </c>
      <c r="P968" s="66">
        <v>270</v>
      </c>
      <c r="Q968" s="66">
        <v>62</v>
      </c>
      <c r="R968" s="66">
        <v>180</v>
      </c>
      <c r="S968" s="71">
        <v>48.74932989347292</v>
      </c>
      <c r="T968" s="72">
        <v>19.31990419836851</v>
      </c>
      <c r="U968" s="72">
        <v>138.74932989347292</v>
      </c>
      <c r="V968" s="72">
        <v>70.6800958016315</v>
      </c>
      <c r="W968" s="72">
        <v>228.74932989347292</v>
      </c>
      <c r="AC968" s="47" t="s">
        <v>164</v>
      </c>
    </row>
    <row r="969" spans="2:29" ht="15" customHeight="1">
      <c r="B969" s="66" t="s">
        <v>684</v>
      </c>
      <c r="C969" s="66">
        <v>2</v>
      </c>
      <c r="D969" s="67" t="s">
        <v>654</v>
      </c>
      <c r="E969" s="66">
        <v>103</v>
      </c>
      <c r="G969" s="66">
        <v>202.93</v>
      </c>
      <c r="H969" s="69" t="s">
        <v>557</v>
      </c>
      <c r="N969" s="67" t="s">
        <v>612</v>
      </c>
      <c r="O969" s="70">
        <v>56</v>
      </c>
      <c r="P969" s="66">
        <v>270</v>
      </c>
      <c r="Q969" s="66">
        <v>0</v>
      </c>
      <c r="R969" s="66">
        <v>170</v>
      </c>
      <c r="S969" s="71">
        <v>80</v>
      </c>
      <c r="T969" s="72">
        <v>33.59454625084206</v>
      </c>
      <c r="U969" s="72">
        <v>170</v>
      </c>
      <c r="V969" s="72">
        <v>56.40545374915794</v>
      </c>
      <c r="W969" s="72">
        <v>260</v>
      </c>
      <c r="AC969" s="47" t="s">
        <v>292</v>
      </c>
    </row>
    <row r="970" spans="8:29" ht="15" customHeight="1">
      <c r="H970" s="69"/>
      <c r="O970" s="70"/>
      <c r="S970" s="71"/>
      <c r="T970" s="72"/>
      <c r="U970" s="72"/>
      <c r="V970" s="72"/>
      <c r="W970" s="72"/>
      <c r="AC970" s="47"/>
    </row>
    <row r="971" spans="2:29" ht="15" customHeight="1">
      <c r="B971" s="66" t="s">
        <v>684</v>
      </c>
      <c r="C971" s="66">
        <v>3</v>
      </c>
      <c r="D971" s="67" t="s">
        <v>622</v>
      </c>
      <c r="E971" s="66">
        <v>0</v>
      </c>
      <c r="F971" s="66">
        <v>18</v>
      </c>
      <c r="G971" s="66">
        <v>203.33</v>
      </c>
      <c r="H971" s="69" t="s">
        <v>552</v>
      </c>
      <c r="J971" s="66">
        <v>1</v>
      </c>
      <c r="M971" s="66">
        <v>0</v>
      </c>
      <c r="O971" s="70"/>
      <c r="S971" s="71"/>
      <c r="T971" s="72"/>
      <c r="U971" s="72"/>
      <c r="V971" s="72"/>
      <c r="W971" s="72"/>
      <c r="AC971" s="47"/>
    </row>
    <row r="972" spans="2:29" ht="15" customHeight="1">
      <c r="B972" s="66" t="s">
        <v>684</v>
      </c>
      <c r="C972" s="66">
        <v>3</v>
      </c>
      <c r="D972" s="67" t="s">
        <v>622</v>
      </c>
      <c r="E972" s="66">
        <v>18</v>
      </c>
      <c r="F972" s="66">
        <v>70</v>
      </c>
      <c r="G972" s="66">
        <v>203.51</v>
      </c>
      <c r="H972" s="69" t="s">
        <v>552</v>
      </c>
      <c r="M972" s="66">
        <v>0.5</v>
      </c>
      <c r="O972" s="70"/>
      <c r="S972" s="71"/>
      <c r="T972" s="72"/>
      <c r="U972" s="72"/>
      <c r="V972" s="72"/>
      <c r="W972" s="72"/>
      <c r="AC972" s="47"/>
    </row>
    <row r="973" spans="2:29" ht="15" customHeight="1">
      <c r="B973" s="66" t="s">
        <v>684</v>
      </c>
      <c r="C973" s="66">
        <v>3</v>
      </c>
      <c r="D973" s="67" t="s">
        <v>609</v>
      </c>
      <c r="E973" s="66">
        <v>70</v>
      </c>
      <c r="F973" s="66">
        <v>82</v>
      </c>
      <c r="G973" s="66">
        <v>204.03</v>
      </c>
      <c r="H973" s="69" t="s">
        <v>557</v>
      </c>
      <c r="M973" s="66">
        <v>1.5</v>
      </c>
      <c r="O973" s="70"/>
      <c r="S973" s="71"/>
      <c r="T973" s="72"/>
      <c r="U973" s="72"/>
      <c r="V973" s="72"/>
      <c r="W973" s="72"/>
      <c r="AC973" s="47"/>
    </row>
    <row r="974" spans="2:29" ht="15" customHeight="1">
      <c r="B974" s="66" t="s">
        <v>684</v>
      </c>
      <c r="C974" s="66">
        <v>3</v>
      </c>
      <c r="D974" s="67" t="s">
        <v>610</v>
      </c>
      <c r="E974" s="66">
        <v>82</v>
      </c>
      <c r="F974" s="66">
        <v>115</v>
      </c>
      <c r="G974" s="66">
        <v>204.15</v>
      </c>
      <c r="H974" s="69" t="s">
        <v>552</v>
      </c>
      <c r="M974" s="66">
        <v>0.5</v>
      </c>
      <c r="O974" s="70"/>
      <c r="S974" s="71"/>
      <c r="T974" s="72"/>
      <c r="U974" s="72"/>
      <c r="V974" s="72"/>
      <c r="W974" s="72"/>
      <c r="AC974" s="47"/>
    </row>
    <row r="975" spans="2:29" ht="15" customHeight="1">
      <c r="B975" s="66" t="s">
        <v>684</v>
      </c>
      <c r="C975" s="66">
        <v>3</v>
      </c>
      <c r="D975" s="67" t="s">
        <v>657</v>
      </c>
      <c r="E975" s="66">
        <v>115</v>
      </c>
      <c r="F975" s="66">
        <v>120</v>
      </c>
      <c r="G975" s="66">
        <v>204.48</v>
      </c>
      <c r="H975" s="69" t="s">
        <v>557</v>
      </c>
      <c r="M975" s="66">
        <v>2.5</v>
      </c>
      <c r="O975" s="70"/>
      <c r="S975" s="71"/>
      <c r="T975" s="72"/>
      <c r="U975" s="72"/>
      <c r="V975" s="72"/>
      <c r="W975" s="72"/>
      <c r="AC975" s="47"/>
    </row>
    <row r="976" spans="2:29" ht="15" customHeight="1">
      <c r="B976" s="66" t="s">
        <v>684</v>
      </c>
      <c r="C976" s="66">
        <v>3</v>
      </c>
      <c r="D976" s="67" t="s">
        <v>611</v>
      </c>
      <c r="E976" s="66">
        <v>120</v>
      </c>
      <c r="F976" s="66">
        <v>137</v>
      </c>
      <c r="G976" s="66">
        <v>204.53</v>
      </c>
      <c r="H976" s="69" t="s">
        <v>552</v>
      </c>
      <c r="M976" s="66">
        <v>1</v>
      </c>
      <c r="O976" s="70"/>
      <c r="S976" s="71"/>
      <c r="T976" s="72"/>
      <c r="U976" s="72"/>
      <c r="V976" s="72"/>
      <c r="W976" s="72"/>
      <c r="AC976" s="47"/>
    </row>
    <row r="977" spans="2:29" ht="15" customHeight="1">
      <c r="B977" s="66" t="s">
        <v>684</v>
      </c>
      <c r="C977" s="66">
        <v>3</v>
      </c>
      <c r="D977" s="67" t="s">
        <v>622</v>
      </c>
      <c r="E977" s="66">
        <v>30</v>
      </c>
      <c r="G977" s="66">
        <v>203.63</v>
      </c>
      <c r="H977" s="69" t="s">
        <v>552</v>
      </c>
      <c r="J977" s="66">
        <v>1</v>
      </c>
      <c r="O977" s="70">
        <v>85</v>
      </c>
      <c r="P977" s="66">
        <v>270</v>
      </c>
      <c r="Q977" s="66">
        <v>0</v>
      </c>
      <c r="R977" s="66">
        <v>190</v>
      </c>
      <c r="S977" s="71">
        <v>100</v>
      </c>
      <c r="T977" s="72">
        <v>4.924415151213691</v>
      </c>
      <c r="U977" s="72">
        <v>190</v>
      </c>
      <c r="V977" s="72">
        <v>85.0755848487863</v>
      </c>
      <c r="W977" s="72">
        <v>280</v>
      </c>
      <c r="AC977" s="47" t="s">
        <v>592</v>
      </c>
    </row>
    <row r="978" spans="2:29" ht="15" customHeight="1">
      <c r="B978" s="66" t="s">
        <v>684</v>
      </c>
      <c r="C978" s="66">
        <v>3</v>
      </c>
      <c r="D978" s="67" t="s">
        <v>609</v>
      </c>
      <c r="E978" s="66">
        <v>76</v>
      </c>
      <c r="G978" s="66">
        <v>204.09</v>
      </c>
      <c r="H978" s="69" t="s">
        <v>557</v>
      </c>
      <c r="J978" s="66">
        <v>1</v>
      </c>
      <c r="N978" s="67" t="s">
        <v>560</v>
      </c>
      <c r="O978" s="70">
        <v>6</v>
      </c>
      <c r="P978" s="66">
        <v>270</v>
      </c>
      <c r="Q978" s="66">
        <v>34</v>
      </c>
      <c r="R978" s="66">
        <v>180</v>
      </c>
      <c r="S978" s="71">
        <v>8.856799796143036</v>
      </c>
      <c r="T978" s="72">
        <v>55.68066887954392</v>
      </c>
      <c r="U978" s="72">
        <v>98.85679979614304</v>
      </c>
      <c r="V978" s="72">
        <v>34.31933112045608</v>
      </c>
      <c r="W978" s="72">
        <v>188.85679979614304</v>
      </c>
      <c r="AC978" s="47" t="s">
        <v>384</v>
      </c>
    </row>
    <row r="979" spans="2:29" ht="15" customHeight="1">
      <c r="B979" s="66" t="s">
        <v>684</v>
      </c>
      <c r="C979" s="66">
        <v>3</v>
      </c>
      <c r="D979" s="67" t="s">
        <v>610</v>
      </c>
      <c r="E979" s="66">
        <v>117</v>
      </c>
      <c r="G979" s="66">
        <v>204.5</v>
      </c>
      <c r="H979" s="69" t="s">
        <v>557</v>
      </c>
      <c r="N979" s="67" t="s">
        <v>622</v>
      </c>
      <c r="O979" s="70">
        <v>27</v>
      </c>
      <c r="P979" s="66">
        <v>270</v>
      </c>
      <c r="Q979" s="66">
        <v>14</v>
      </c>
      <c r="R979" s="66">
        <v>180</v>
      </c>
      <c r="S979" s="71">
        <v>63.92593618537572</v>
      </c>
      <c r="T979" s="72">
        <v>60.43561676063959</v>
      </c>
      <c r="U979" s="72">
        <v>153.92593618537572</v>
      </c>
      <c r="V979" s="72">
        <v>29.56438323936041</v>
      </c>
      <c r="W979" s="72">
        <v>243.92593618537572</v>
      </c>
      <c r="AC979" s="47" t="s">
        <v>165</v>
      </c>
    </row>
    <row r="980" spans="2:29" ht="15" customHeight="1">
      <c r="B980" s="66" t="s">
        <v>684</v>
      </c>
      <c r="C980" s="66">
        <v>3</v>
      </c>
      <c r="D980" s="67" t="s">
        <v>611</v>
      </c>
      <c r="E980" s="66">
        <v>133</v>
      </c>
      <c r="G980" s="66">
        <v>204.66</v>
      </c>
      <c r="H980" s="69" t="s">
        <v>557</v>
      </c>
      <c r="N980" s="67" t="s">
        <v>497</v>
      </c>
      <c r="O980" s="70">
        <v>60</v>
      </c>
      <c r="P980" s="66">
        <v>270</v>
      </c>
      <c r="Q980" s="66">
        <v>30</v>
      </c>
      <c r="R980" s="66">
        <v>180</v>
      </c>
      <c r="S980" s="71">
        <v>71.56505117707798</v>
      </c>
      <c r="T980" s="72">
        <v>28.710514803597952</v>
      </c>
      <c r="U980" s="72">
        <v>161.56505117707798</v>
      </c>
      <c r="V980" s="72">
        <v>61.28948519640205</v>
      </c>
      <c r="W980" s="72">
        <v>251.56505117707798</v>
      </c>
      <c r="AC980" s="47" t="s">
        <v>329</v>
      </c>
    </row>
    <row r="981" spans="8:29" ht="15" customHeight="1">
      <c r="H981" s="69"/>
      <c r="O981" s="70"/>
      <c r="S981" s="71"/>
      <c r="T981" s="72"/>
      <c r="U981" s="72"/>
      <c r="V981" s="72"/>
      <c r="W981" s="72"/>
      <c r="AC981" s="47"/>
    </row>
    <row r="982" spans="2:29" ht="15" customHeight="1">
      <c r="B982" s="66" t="s">
        <v>684</v>
      </c>
      <c r="C982" s="66">
        <v>4</v>
      </c>
      <c r="D982" s="67" t="s">
        <v>622</v>
      </c>
      <c r="E982" s="66">
        <v>0</v>
      </c>
      <c r="F982" s="66">
        <v>26</v>
      </c>
      <c r="G982" s="66">
        <v>204.69</v>
      </c>
      <c r="H982" s="69" t="s">
        <v>552</v>
      </c>
      <c r="M982" s="66">
        <v>0.3</v>
      </c>
      <c r="O982" s="70"/>
      <c r="S982" s="71"/>
      <c r="T982" s="72"/>
      <c r="U982" s="72"/>
      <c r="V982" s="72"/>
      <c r="W982" s="72"/>
      <c r="AC982" s="47"/>
    </row>
    <row r="983" spans="2:29" ht="15" customHeight="1">
      <c r="B983" s="66" t="s">
        <v>684</v>
      </c>
      <c r="C983" s="66">
        <v>4</v>
      </c>
      <c r="D983" s="67" t="s">
        <v>609</v>
      </c>
      <c r="E983" s="66">
        <v>26</v>
      </c>
      <c r="F983" s="66">
        <v>29</v>
      </c>
      <c r="G983" s="66">
        <v>204.95</v>
      </c>
      <c r="H983" s="69" t="s">
        <v>557</v>
      </c>
      <c r="M983" s="66">
        <v>1.5</v>
      </c>
      <c r="O983" s="70"/>
      <c r="S983" s="71"/>
      <c r="T983" s="72"/>
      <c r="U983" s="72"/>
      <c r="V983" s="72"/>
      <c r="W983" s="72"/>
      <c r="AC983" s="47"/>
    </row>
    <row r="984" spans="2:29" ht="15" customHeight="1">
      <c r="B984" s="66" t="s">
        <v>684</v>
      </c>
      <c r="C984" s="66">
        <v>4</v>
      </c>
      <c r="D984" s="67" t="s">
        <v>628</v>
      </c>
      <c r="E984" s="66">
        <v>29</v>
      </c>
      <c r="F984" s="66">
        <v>45</v>
      </c>
      <c r="G984" s="66">
        <v>204.98</v>
      </c>
      <c r="H984" s="69" t="s">
        <v>552</v>
      </c>
      <c r="M984" s="66">
        <v>0.5</v>
      </c>
      <c r="O984" s="70"/>
      <c r="S984" s="71"/>
      <c r="T984" s="72"/>
      <c r="U984" s="72"/>
      <c r="V984" s="72"/>
      <c r="W984" s="72"/>
      <c r="AC984" s="47"/>
    </row>
    <row r="985" spans="2:29" ht="15" customHeight="1">
      <c r="B985" s="66" t="s">
        <v>684</v>
      </c>
      <c r="C985" s="66">
        <v>4</v>
      </c>
      <c r="D985" s="67" t="s">
        <v>609</v>
      </c>
      <c r="E985" s="66">
        <v>28</v>
      </c>
      <c r="G985" s="66">
        <v>204.97</v>
      </c>
      <c r="H985" s="69" t="s">
        <v>557</v>
      </c>
      <c r="N985" s="67" t="s">
        <v>353</v>
      </c>
      <c r="O985" s="70">
        <v>28</v>
      </c>
      <c r="P985" s="66">
        <v>270</v>
      </c>
      <c r="Q985" s="66">
        <v>30</v>
      </c>
      <c r="R985" s="66">
        <v>0</v>
      </c>
      <c r="S985" s="71">
        <v>137.35654819640615</v>
      </c>
      <c r="T985" s="72">
        <v>51.87207774944602</v>
      </c>
      <c r="U985" s="72">
        <v>227.35654819640615</v>
      </c>
      <c r="V985" s="72">
        <v>38.12792225055398</v>
      </c>
      <c r="W985" s="72">
        <v>317.35654819640615</v>
      </c>
      <c r="AC985" s="47" t="s">
        <v>166</v>
      </c>
    </row>
    <row r="986" spans="8:29" ht="15" customHeight="1">
      <c r="H986" s="69"/>
      <c r="O986" s="70"/>
      <c r="S986" s="71"/>
      <c r="T986" s="72"/>
      <c r="U986" s="72"/>
      <c r="V986" s="72"/>
      <c r="W986" s="72"/>
      <c r="AC986" s="47"/>
    </row>
    <row r="987" spans="2:29" ht="15" customHeight="1">
      <c r="B987" s="66" t="s">
        <v>686</v>
      </c>
      <c r="C987" s="66">
        <v>1</v>
      </c>
      <c r="D987" s="67" t="s">
        <v>622</v>
      </c>
      <c r="E987" s="66">
        <v>0</v>
      </c>
      <c r="F987" s="66">
        <v>30</v>
      </c>
      <c r="G987" s="66">
        <v>205.2</v>
      </c>
      <c r="H987" s="69" t="s">
        <v>552</v>
      </c>
      <c r="M987" s="66">
        <v>1</v>
      </c>
      <c r="O987" s="70"/>
      <c r="S987" s="71"/>
      <c r="T987" s="72"/>
      <c r="U987" s="72"/>
      <c r="V987" s="72"/>
      <c r="W987" s="72"/>
      <c r="AC987" s="47"/>
    </row>
    <row r="988" spans="2:29" ht="15" customHeight="1">
      <c r="B988" s="66" t="s">
        <v>686</v>
      </c>
      <c r="C988" s="66">
        <v>1</v>
      </c>
      <c r="D988" s="67" t="s">
        <v>628</v>
      </c>
      <c r="E988" s="66">
        <v>30</v>
      </c>
      <c r="F988" s="66">
        <v>59</v>
      </c>
      <c r="G988" s="66">
        <v>205.5</v>
      </c>
      <c r="H988" s="69" t="s">
        <v>552</v>
      </c>
      <c r="M988" s="66">
        <v>0.5</v>
      </c>
      <c r="O988" s="70"/>
      <c r="S988" s="71"/>
      <c r="T988" s="72"/>
      <c r="U988" s="72"/>
      <c r="V988" s="72"/>
      <c r="W988" s="72"/>
      <c r="AC988" s="47"/>
    </row>
    <row r="989" spans="2:29" ht="15" customHeight="1">
      <c r="B989" s="66" t="s">
        <v>686</v>
      </c>
      <c r="C989" s="66">
        <v>1</v>
      </c>
      <c r="D989" s="67" t="s">
        <v>611</v>
      </c>
      <c r="E989" s="66">
        <v>59</v>
      </c>
      <c r="F989" s="66">
        <v>66</v>
      </c>
      <c r="G989" s="66">
        <v>205.79</v>
      </c>
      <c r="H989" s="69" t="s">
        <v>552</v>
      </c>
      <c r="M989" s="66">
        <v>1</v>
      </c>
      <c r="O989" s="70"/>
      <c r="S989" s="71"/>
      <c r="T989" s="72"/>
      <c r="U989" s="72"/>
      <c r="V989" s="72"/>
      <c r="W989" s="72"/>
      <c r="AC989" s="47"/>
    </row>
    <row r="990" spans="2:29" ht="15" customHeight="1">
      <c r="B990" s="66" t="s">
        <v>686</v>
      </c>
      <c r="C990" s="66">
        <v>1</v>
      </c>
      <c r="D990" s="67" t="s">
        <v>605</v>
      </c>
      <c r="E990" s="66">
        <v>66</v>
      </c>
      <c r="F990" s="66">
        <v>69</v>
      </c>
      <c r="G990" s="66">
        <v>205.86</v>
      </c>
      <c r="H990" s="69" t="s">
        <v>391</v>
      </c>
      <c r="M990" s="66">
        <v>2</v>
      </c>
      <c r="O990" s="70"/>
      <c r="S990" s="71"/>
      <c r="T990" s="72"/>
      <c r="U990" s="72"/>
      <c r="V990" s="72"/>
      <c r="W990" s="72"/>
      <c r="AC990" s="47" t="s">
        <v>167</v>
      </c>
    </row>
    <row r="991" spans="2:29" ht="15" customHeight="1">
      <c r="B991" s="66" t="s">
        <v>686</v>
      </c>
      <c r="C991" s="66">
        <v>1</v>
      </c>
      <c r="D991" s="67" t="s">
        <v>612</v>
      </c>
      <c r="E991" s="66">
        <v>69</v>
      </c>
      <c r="F991" s="66">
        <v>90</v>
      </c>
      <c r="G991" s="66">
        <v>205.89</v>
      </c>
      <c r="H991" s="69" t="s">
        <v>552</v>
      </c>
      <c r="M991" s="66">
        <v>0.5</v>
      </c>
      <c r="O991" s="70"/>
      <c r="S991" s="71"/>
      <c r="T991" s="72"/>
      <c r="U991" s="72"/>
      <c r="V991" s="72"/>
      <c r="W991" s="72"/>
      <c r="AC991" s="47"/>
    </row>
    <row r="992" spans="2:29" ht="15" customHeight="1">
      <c r="B992" s="66" t="s">
        <v>686</v>
      </c>
      <c r="C992" s="66">
        <v>1</v>
      </c>
      <c r="D992" s="67" t="s">
        <v>654</v>
      </c>
      <c r="E992" s="66">
        <v>90</v>
      </c>
      <c r="F992" s="66">
        <v>103</v>
      </c>
      <c r="G992" s="66">
        <v>206.1</v>
      </c>
      <c r="H992" s="69" t="s">
        <v>552</v>
      </c>
      <c r="M992" s="66">
        <v>0</v>
      </c>
      <c r="O992" s="70"/>
      <c r="S992" s="71"/>
      <c r="T992" s="72"/>
      <c r="U992" s="72"/>
      <c r="V992" s="72"/>
      <c r="W992" s="72"/>
      <c r="AC992" s="47"/>
    </row>
    <row r="993" spans="2:29" ht="15" customHeight="1">
      <c r="B993" s="66" t="s">
        <v>686</v>
      </c>
      <c r="C993" s="66">
        <v>1</v>
      </c>
      <c r="D993" s="67" t="s">
        <v>681</v>
      </c>
      <c r="E993" s="66">
        <v>103</v>
      </c>
      <c r="F993" s="66">
        <v>149</v>
      </c>
      <c r="G993" s="66">
        <v>206.23</v>
      </c>
      <c r="H993" s="69" t="s">
        <v>557</v>
      </c>
      <c r="J993" s="66">
        <v>1</v>
      </c>
      <c r="M993" s="66">
        <v>0.5</v>
      </c>
      <c r="O993" s="70"/>
      <c r="S993" s="71"/>
      <c r="T993" s="72"/>
      <c r="U993" s="72"/>
      <c r="V993" s="72"/>
      <c r="W993" s="72"/>
      <c r="AC993" s="47"/>
    </row>
    <row r="994" spans="2:29" ht="15" customHeight="1">
      <c r="B994" s="66" t="s">
        <v>686</v>
      </c>
      <c r="C994" s="66">
        <v>1</v>
      </c>
      <c r="D994" s="67" t="s">
        <v>612</v>
      </c>
      <c r="E994" s="66">
        <v>73</v>
      </c>
      <c r="G994" s="66">
        <v>205.93</v>
      </c>
      <c r="H994" s="69" t="s">
        <v>552</v>
      </c>
      <c r="I994" s="66" t="s">
        <v>168</v>
      </c>
      <c r="N994" s="67" t="s">
        <v>448</v>
      </c>
      <c r="O994" s="70">
        <v>52</v>
      </c>
      <c r="P994" s="66">
        <v>270</v>
      </c>
      <c r="Q994" s="66">
        <v>9</v>
      </c>
      <c r="R994" s="66">
        <v>180</v>
      </c>
      <c r="S994" s="71">
        <v>82.94587990533114</v>
      </c>
      <c r="T994" s="72">
        <v>37.78898933741165</v>
      </c>
      <c r="U994" s="72">
        <v>172.94587990533114</v>
      </c>
      <c r="V994" s="72">
        <v>52.21101066258835</v>
      </c>
      <c r="W994" s="72">
        <v>262.94587990533114</v>
      </c>
      <c r="AC994" s="47" t="s">
        <v>169</v>
      </c>
    </row>
    <row r="995" spans="2:29" ht="15" customHeight="1">
      <c r="B995" s="66" t="s">
        <v>686</v>
      </c>
      <c r="C995" s="66">
        <v>1</v>
      </c>
      <c r="D995" s="67" t="s">
        <v>613</v>
      </c>
      <c r="E995" s="66">
        <v>115</v>
      </c>
      <c r="G995" s="66">
        <v>206.35</v>
      </c>
      <c r="H995" s="69" t="s">
        <v>557</v>
      </c>
      <c r="J995" s="66">
        <v>1</v>
      </c>
      <c r="N995" s="67" t="s">
        <v>283</v>
      </c>
      <c r="O995" s="70">
        <v>73</v>
      </c>
      <c r="P995" s="66">
        <v>270</v>
      </c>
      <c r="Q995" s="66">
        <v>0</v>
      </c>
      <c r="R995" s="66">
        <v>200</v>
      </c>
      <c r="S995" s="71">
        <v>110</v>
      </c>
      <c r="T995" s="72">
        <v>16.028980827468665</v>
      </c>
      <c r="U995" s="72">
        <v>200</v>
      </c>
      <c r="V995" s="72">
        <v>73.97101917253133</v>
      </c>
      <c r="W995" s="72">
        <v>290</v>
      </c>
      <c r="AC995" s="47" t="s">
        <v>170</v>
      </c>
    </row>
    <row r="996" spans="2:29" ht="15" customHeight="1">
      <c r="B996" s="66" t="s">
        <v>686</v>
      </c>
      <c r="C996" s="66">
        <v>1</v>
      </c>
      <c r="D996" s="67" t="s">
        <v>613</v>
      </c>
      <c r="E996" s="66">
        <v>132</v>
      </c>
      <c r="G996" s="66">
        <v>206.52</v>
      </c>
      <c r="H996" s="69" t="s">
        <v>557</v>
      </c>
      <c r="N996" s="67" t="s">
        <v>612</v>
      </c>
      <c r="O996" s="70">
        <v>33</v>
      </c>
      <c r="P996" s="66">
        <v>90</v>
      </c>
      <c r="Q996" s="66">
        <v>72</v>
      </c>
      <c r="R996" s="66">
        <v>180</v>
      </c>
      <c r="S996" s="71">
        <v>348.08506446563206</v>
      </c>
      <c r="T996" s="72">
        <v>17.636468222001884</v>
      </c>
      <c r="U996" s="72">
        <v>78.08506446563206</v>
      </c>
      <c r="V996" s="72">
        <v>72.36353177799812</v>
      </c>
      <c r="W996" s="72">
        <v>168.08506446563206</v>
      </c>
      <c r="AC996" s="47" t="s">
        <v>329</v>
      </c>
    </row>
    <row r="997" spans="8:29" ht="15" customHeight="1">
      <c r="H997" s="69"/>
      <c r="O997" s="70"/>
      <c r="S997" s="71"/>
      <c r="T997" s="72"/>
      <c r="U997" s="72"/>
      <c r="V997" s="72"/>
      <c r="W997" s="72"/>
      <c r="AC997" s="47"/>
    </row>
    <row r="998" spans="2:29" ht="15" customHeight="1">
      <c r="B998" s="66" t="s">
        <v>686</v>
      </c>
      <c r="C998" s="66">
        <v>2</v>
      </c>
      <c r="D998" s="67" t="s">
        <v>623</v>
      </c>
      <c r="E998" s="66">
        <v>0</v>
      </c>
      <c r="F998" s="66">
        <v>72</v>
      </c>
      <c r="G998" s="66">
        <v>206.7</v>
      </c>
      <c r="H998" s="69" t="s">
        <v>552</v>
      </c>
      <c r="M998" s="66">
        <v>0.5</v>
      </c>
      <c r="O998" s="70"/>
      <c r="S998" s="71"/>
      <c r="T998" s="72"/>
      <c r="U998" s="72"/>
      <c r="V998" s="72"/>
      <c r="W998" s="72"/>
      <c r="AC998" s="47"/>
    </row>
    <row r="999" spans="2:29" ht="15" customHeight="1">
      <c r="B999" s="66" t="s">
        <v>686</v>
      </c>
      <c r="C999" s="66">
        <v>2</v>
      </c>
      <c r="D999" s="67" t="s">
        <v>612</v>
      </c>
      <c r="E999" s="66">
        <v>72</v>
      </c>
      <c r="F999" s="66">
        <v>80</v>
      </c>
      <c r="G999" s="66">
        <v>207.42</v>
      </c>
      <c r="H999" s="69" t="s">
        <v>557</v>
      </c>
      <c r="M999" s="66">
        <v>1</v>
      </c>
      <c r="O999" s="70"/>
      <c r="S999" s="71"/>
      <c r="T999" s="72"/>
      <c r="U999" s="72"/>
      <c r="V999" s="72"/>
      <c r="W999" s="72"/>
      <c r="AC999" s="47"/>
    </row>
    <row r="1000" spans="2:29" ht="15" customHeight="1">
      <c r="B1000" s="66" t="s">
        <v>686</v>
      </c>
      <c r="C1000" s="66">
        <v>2</v>
      </c>
      <c r="D1000" s="67" t="s">
        <v>656</v>
      </c>
      <c r="E1000" s="66">
        <v>80</v>
      </c>
      <c r="F1000" s="66">
        <v>108</v>
      </c>
      <c r="G1000" s="66">
        <v>207.5</v>
      </c>
      <c r="H1000" s="69" t="s">
        <v>420</v>
      </c>
      <c r="M1000" s="66">
        <v>2</v>
      </c>
      <c r="O1000" s="70"/>
      <c r="S1000" s="71"/>
      <c r="T1000" s="72"/>
      <c r="U1000" s="72"/>
      <c r="V1000" s="72"/>
      <c r="W1000" s="72"/>
      <c r="AC1000" s="47"/>
    </row>
    <row r="1001" spans="2:29" ht="15" customHeight="1">
      <c r="B1001" s="66" t="s">
        <v>686</v>
      </c>
      <c r="C1001" s="66">
        <v>2</v>
      </c>
      <c r="D1001" s="67" t="s">
        <v>607</v>
      </c>
      <c r="E1001" s="66">
        <v>108</v>
      </c>
      <c r="F1001" s="66">
        <v>139</v>
      </c>
      <c r="G1001" s="66">
        <v>207.78</v>
      </c>
      <c r="H1001" s="69" t="s">
        <v>552</v>
      </c>
      <c r="J1001" s="66">
        <v>1</v>
      </c>
      <c r="M1001" s="66">
        <v>0.5</v>
      </c>
      <c r="O1001" s="70"/>
      <c r="S1001" s="71"/>
      <c r="T1001" s="72"/>
      <c r="U1001" s="72"/>
      <c r="V1001" s="72"/>
      <c r="W1001" s="72"/>
      <c r="AC1001" s="47" t="s">
        <v>171</v>
      </c>
    </row>
    <row r="1002" spans="2:29" ht="15" customHeight="1">
      <c r="B1002" s="66" t="s">
        <v>686</v>
      </c>
      <c r="C1002" s="66">
        <v>2</v>
      </c>
      <c r="D1002" s="67" t="s">
        <v>610</v>
      </c>
      <c r="E1002" s="66">
        <v>31</v>
      </c>
      <c r="G1002" s="66">
        <v>207.01</v>
      </c>
      <c r="H1002" s="69" t="s">
        <v>557</v>
      </c>
      <c r="N1002" s="67" t="s">
        <v>172</v>
      </c>
      <c r="O1002" s="70">
        <v>42</v>
      </c>
      <c r="P1002" s="66">
        <v>270</v>
      </c>
      <c r="Q1002" s="66">
        <v>48</v>
      </c>
      <c r="R1002" s="66">
        <v>0</v>
      </c>
      <c r="S1002" s="71">
        <v>140.9673691927037</v>
      </c>
      <c r="T1002" s="72">
        <v>34.96980885830818</v>
      </c>
      <c r="U1002" s="72">
        <v>230.9673691927037</v>
      </c>
      <c r="V1002" s="72">
        <v>55.03019114169182</v>
      </c>
      <c r="W1002" s="72">
        <v>320.9673691927037</v>
      </c>
      <c r="AC1002" s="47" t="s">
        <v>292</v>
      </c>
    </row>
    <row r="1003" spans="2:29" ht="15" customHeight="1">
      <c r="B1003" s="66" t="s">
        <v>686</v>
      </c>
      <c r="C1003" s="66">
        <v>2</v>
      </c>
      <c r="D1003" s="67" t="s">
        <v>610</v>
      </c>
      <c r="E1003" s="66">
        <v>31</v>
      </c>
      <c r="G1003" s="66">
        <v>207.01</v>
      </c>
      <c r="H1003" s="69" t="s">
        <v>552</v>
      </c>
      <c r="I1003" s="66" t="s">
        <v>173</v>
      </c>
      <c r="N1003" s="67" t="s">
        <v>490</v>
      </c>
      <c r="O1003" s="70">
        <v>26</v>
      </c>
      <c r="P1003" s="66">
        <v>90</v>
      </c>
      <c r="Q1003" s="66">
        <v>13</v>
      </c>
      <c r="R1003" s="66">
        <v>0</v>
      </c>
      <c r="S1003" s="71">
        <v>244.6694686015137</v>
      </c>
      <c r="T1003" s="72">
        <v>61.64808240301395</v>
      </c>
      <c r="U1003" s="72">
        <v>334.6694686015137</v>
      </c>
      <c r="V1003" s="72">
        <v>28.35191759698605</v>
      </c>
      <c r="W1003" s="72">
        <v>64.6694686015137</v>
      </c>
      <c r="AC1003" s="47" t="s">
        <v>174</v>
      </c>
    </row>
    <row r="1004" spans="2:29" ht="15" customHeight="1">
      <c r="B1004" s="66" t="s">
        <v>686</v>
      </c>
      <c r="C1004" s="66">
        <v>2</v>
      </c>
      <c r="D1004" s="67" t="s">
        <v>661</v>
      </c>
      <c r="E1004" s="66">
        <v>96</v>
      </c>
      <c r="G1004" s="66">
        <v>207.66</v>
      </c>
      <c r="H1004" s="69" t="s">
        <v>557</v>
      </c>
      <c r="N1004" s="67" t="s">
        <v>175</v>
      </c>
      <c r="O1004" s="70">
        <v>35</v>
      </c>
      <c r="P1004" s="66">
        <v>270</v>
      </c>
      <c r="Q1004" s="66">
        <v>16</v>
      </c>
      <c r="R1004" s="66">
        <v>0</v>
      </c>
      <c r="S1004" s="71">
        <v>112.26982835817876</v>
      </c>
      <c r="T1004" s="72">
        <v>52.88716634240563</v>
      </c>
      <c r="U1004" s="72">
        <v>202.26982835817876</v>
      </c>
      <c r="V1004" s="72">
        <v>37.11283365759437</v>
      </c>
      <c r="W1004" s="72">
        <v>292.26982835817876</v>
      </c>
      <c r="AC1004" s="47" t="s">
        <v>292</v>
      </c>
    </row>
    <row r="1005" spans="2:29" ht="15" customHeight="1">
      <c r="B1005" s="66" t="s">
        <v>686</v>
      </c>
      <c r="C1005" s="66">
        <v>2</v>
      </c>
      <c r="D1005" s="67" t="s">
        <v>614</v>
      </c>
      <c r="E1005" s="66">
        <v>114</v>
      </c>
      <c r="G1005" s="66">
        <v>207.84</v>
      </c>
      <c r="H1005" s="69" t="s">
        <v>557</v>
      </c>
      <c r="J1005" s="66">
        <v>1</v>
      </c>
      <c r="N1005" s="67" t="s">
        <v>488</v>
      </c>
      <c r="O1005" s="70">
        <v>35</v>
      </c>
      <c r="P1005" s="66">
        <v>270</v>
      </c>
      <c r="Q1005" s="66">
        <v>13</v>
      </c>
      <c r="R1005" s="66">
        <v>0</v>
      </c>
      <c r="S1005" s="71">
        <v>108.24810860398293</v>
      </c>
      <c r="T1005" s="72">
        <v>53.599166157156645</v>
      </c>
      <c r="U1005" s="72">
        <v>198.24810860398293</v>
      </c>
      <c r="V1005" s="72">
        <v>36.400833842843355</v>
      </c>
      <c r="W1005" s="72">
        <v>288.2481086039829</v>
      </c>
      <c r="AC1005" s="47" t="s">
        <v>176</v>
      </c>
    </row>
    <row r="1006" spans="8:29" ht="15" customHeight="1">
      <c r="H1006" s="69"/>
      <c r="O1006" s="70"/>
      <c r="S1006" s="71"/>
      <c r="T1006" s="72"/>
      <c r="U1006" s="72"/>
      <c r="V1006" s="72"/>
      <c r="W1006" s="72"/>
      <c r="AC1006" s="47"/>
    </row>
    <row r="1007" spans="2:29" ht="15" customHeight="1">
      <c r="B1007" s="66" t="s">
        <v>686</v>
      </c>
      <c r="C1007" s="66">
        <v>3</v>
      </c>
      <c r="D1007" s="67" t="s">
        <v>622</v>
      </c>
      <c r="E1007" s="66">
        <v>0</v>
      </c>
      <c r="F1007" s="66">
        <v>6</v>
      </c>
      <c r="G1007" s="66">
        <v>208.1</v>
      </c>
      <c r="H1007" s="69" t="s">
        <v>557</v>
      </c>
      <c r="M1007" s="66">
        <v>1.5</v>
      </c>
      <c r="O1007" s="70"/>
      <c r="S1007" s="71"/>
      <c r="T1007" s="72"/>
      <c r="U1007" s="72"/>
      <c r="V1007" s="72"/>
      <c r="W1007" s="72"/>
      <c r="AC1007" s="47"/>
    </row>
    <row r="1008" spans="2:29" ht="15" customHeight="1">
      <c r="B1008" s="66" t="s">
        <v>686</v>
      </c>
      <c r="C1008" s="66">
        <v>3</v>
      </c>
      <c r="D1008" s="67" t="s">
        <v>628</v>
      </c>
      <c r="E1008" s="66">
        <v>6</v>
      </c>
      <c r="F1008" s="66">
        <v>21</v>
      </c>
      <c r="G1008" s="66">
        <v>208.16</v>
      </c>
      <c r="H1008" s="69" t="s">
        <v>552</v>
      </c>
      <c r="M1008" s="66">
        <v>0.5</v>
      </c>
      <c r="O1008" s="70"/>
      <c r="S1008" s="71"/>
      <c r="T1008" s="72"/>
      <c r="U1008" s="72"/>
      <c r="V1008" s="72"/>
      <c r="W1008" s="72"/>
      <c r="AC1008" s="47"/>
    </row>
    <row r="1009" spans="2:29" ht="15" customHeight="1">
      <c r="B1009" s="66" t="s">
        <v>686</v>
      </c>
      <c r="C1009" s="66">
        <v>3</v>
      </c>
      <c r="D1009" s="67" t="s">
        <v>610</v>
      </c>
      <c r="E1009" s="66">
        <v>17</v>
      </c>
      <c r="G1009" s="66">
        <v>208.27</v>
      </c>
      <c r="H1009" s="69" t="s">
        <v>557</v>
      </c>
      <c r="N1009" s="67" t="s">
        <v>609</v>
      </c>
      <c r="O1009" s="70">
        <v>32</v>
      </c>
      <c r="P1009" s="66">
        <v>270</v>
      </c>
      <c r="Q1009" s="66">
        <v>14</v>
      </c>
      <c r="R1009" s="66">
        <v>0</v>
      </c>
      <c r="S1009" s="71">
        <v>111.75240544068248</v>
      </c>
      <c r="T1009" s="72">
        <v>56.0683212267398</v>
      </c>
      <c r="U1009" s="72">
        <v>201.75240544068248</v>
      </c>
      <c r="V1009" s="72">
        <v>33.9316787732602</v>
      </c>
      <c r="W1009" s="72">
        <v>291.7524054406825</v>
      </c>
      <c r="AC1009" s="47" t="s">
        <v>292</v>
      </c>
    </row>
    <row r="1010" spans="8:29" ht="15" customHeight="1">
      <c r="H1010" s="69"/>
      <c r="O1010" s="70"/>
      <c r="S1010" s="71"/>
      <c r="T1010" s="72"/>
      <c r="U1010" s="72"/>
      <c r="V1010" s="72"/>
      <c r="W1010" s="72"/>
      <c r="AC1010" s="47"/>
    </row>
    <row r="1011" spans="2:29" ht="15" customHeight="1">
      <c r="B1011" s="66" t="s">
        <v>687</v>
      </c>
      <c r="C1011" s="66">
        <v>1</v>
      </c>
      <c r="D1011" s="67" t="s">
        <v>639</v>
      </c>
      <c r="E1011" s="66">
        <v>0</v>
      </c>
      <c r="F1011" s="66">
        <v>58</v>
      </c>
      <c r="G1011" s="66">
        <v>210</v>
      </c>
      <c r="H1011" s="69" t="s">
        <v>552</v>
      </c>
      <c r="J1011" s="66">
        <v>1</v>
      </c>
      <c r="M1011" s="66">
        <v>0.8</v>
      </c>
      <c r="O1011" s="70"/>
      <c r="S1011" s="71"/>
      <c r="T1011" s="72"/>
      <c r="U1011" s="72"/>
      <c r="V1011" s="72"/>
      <c r="W1011" s="72"/>
      <c r="AC1011" s="47" t="s">
        <v>177</v>
      </c>
    </row>
    <row r="1012" spans="2:29" ht="15" customHeight="1">
      <c r="B1012" s="66" t="s">
        <v>687</v>
      </c>
      <c r="C1012" s="66">
        <v>1</v>
      </c>
      <c r="D1012" s="67" t="s">
        <v>640</v>
      </c>
      <c r="E1012" s="66">
        <v>58</v>
      </c>
      <c r="F1012" s="66">
        <v>150</v>
      </c>
      <c r="G1012" s="66">
        <v>210.58</v>
      </c>
      <c r="H1012" s="69" t="s">
        <v>552</v>
      </c>
      <c r="M1012" s="66">
        <v>0.5</v>
      </c>
      <c r="O1012" s="70"/>
      <c r="S1012" s="71"/>
      <c r="T1012" s="72"/>
      <c r="U1012" s="72"/>
      <c r="V1012" s="72"/>
      <c r="W1012" s="72"/>
      <c r="AC1012" s="47"/>
    </row>
    <row r="1013" spans="2:29" ht="15" customHeight="1">
      <c r="B1013" s="66" t="s">
        <v>687</v>
      </c>
      <c r="C1013" s="66">
        <v>1</v>
      </c>
      <c r="D1013" s="67" t="s">
        <v>610</v>
      </c>
      <c r="E1013" s="66">
        <v>28</v>
      </c>
      <c r="G1013" s="66">
        <v>210.28</v>
      </c>
      <c r="H1013" s="69" t="s">
        <v>557</v>
      </c>
      <c r="N1013" s="67" t="s">
        <v>466</v>
      </c>
      <c r="O1013" s="70">
        <v>24</v>
      </c>
      <c r="P1013" s="66">
        <v>270</v>
      </c>
      <c r="Q1013" s="66">
        <v>7</v>
      </c>
      <c r="R1013" s="66">
        <v>180</v>
      </c>
      <c r="S1013" s="71">
        <v>74.58228091198367</v>
      </c>
      <c r="T1013" s="72">
        <v>65.21018642638644</v>
      </c>
      <c r="U1013" s="72">
        <v>164.58228091198367</v>
      </c>
      <c r="V1013" s="72">
        <v>24.789813573613557</v>
      </c>
      <c r="W1013" s="72">
        <v>254.58228091198367</v>
      </c>
      <c r="AC1013" s="47" t="s">
        <v>178</v>
      </c>
    </row>
    <row r="1014" spans="2:29" ht="15" customHeight="1">
      <c r="B1014" s="66" t="s">
        <v>687</v>
      </c>
      <c r="C1014" s="66">
        <v>1</v>
      </c>
      <c r="D1014" s="67" t="s">
        <v>610</v>
      </c>
      <c r="E1014" s="66">
        <v>48</v>
      </c>
      <c r="G1014" s="66">
        <v>210.48</v>
      </c>
      <c r="H1014" s="69" t="s">
        <v>552</v>
      </c>
      <c r="J1014" s="66">
        <v>1</v>
      </c>
      <c r="O1014" s="70">
        <v>18</v>
      </c>
      <c r="P1014" s="66">
        <v>90</v>
      </c>
      <c r="Q1014" s="66">
        <v>19</v>
      </c>
      <c r="R1014" s="66">
        <v>180</v>
      </c>
      <c r="S1014" s="71">
        <v>316.66109023930096</v>
      </c>
      <c r="T1014" s="72">
        <v>64.66580282553865</v>
      </c>
      <c r="U1014" s="72">
        <v>46.66109023930099</v>
      </c>
      <c r="V1014" s="72">
        <v>25.33419717446135</v>
      </c>
      <c r="W1014" s="72">
        <v>136.66109023930096</v>
      </c>
      <c r="AC1014" s="47" t="s">
        <v>384</v>
      </c>
    </row>
    <row r="1015" spans="2:29" ht="15" customHeight="1">
      <c r="B1015" s="66" t="s">
        <v>687</v>
      </c>
      <c r="C1015" s="66">
        <v>1</v>
      </c>
      <c r="D1015" s="67" t="s">
        <v>605</v>
      </c>
      <c r="E1015" s="66">
        <v>95</v>
      </c>
      <c r="G1015" s="66">
        <v>210.95</v>
      </c>
      <c r="H1015" s="69" t="s">
        <v>557</v>
      </c>
      <c r="N1015" s="67" t="s">
        <v>402</v>
      </c>
      <c r="O1015" s="70">
        <v>7</v>
      </c>
      <c r="P1015" s="66">
        <v>270</v>
      </c>
      <c r="Q1015" s="66">
        <v>6</v>
      </c>
      <c r="R1015" s="66">
        <v>0</v>
      </c>
      <c r="S1015" s="71">
        <v>130.5637008680293</v>
      </c>
      <c r="T1015" s="72">
        <v>80.81891132138489</v>
      </c>
      <c r="U1015" s="72">
        <v>220.5637008680293</v>
      </c>
      <c r="V1015" s="72">
        <v>9.181088678615112</v>
      </c>
      <c r="W1015" s="72">
        <v>310.5637008680293</v>
      </c>
      <c r="AC1015" s="47" t="s">
        <v>292</v>
      </c>
    </row>
    <row r="1016" spans="2:29" ht="15" customHeight="1">
      <c r="B1016" s="66" t="s">
        <v>687</v>
      </c>
      <c r="C1016" s="66">
        <v>1</v>
      </c>
      <c r="D1016" s="67" t="s">
        <v>605</v>
      </c>
      <c r="E1016" s="66">
        <v>95</v>
      </c>
      <c r="G1016" s="66">
        <v>210.95</v>
      </c>
      <c r="H1016" s="69" t="s">
        <v>557</v>
      </c>
      <c r="N1016" s="67" t="s">
        <v>402</v>
      </c>
      <c r="O1016" s="70">
        <v>61</v>
      </c>
      <c r="P1016" s="66">
        <v>270</v>
      </c>
      <c r="Q1016" s="66">
        <v>16</v>
      </c>
      <c r="R1016" s="66">
        <v>0</v>
      </c>
      <c r="S1016" s="71">
        <v>99.03136046169175</v>
      </c>
      <c r="T1016" s="72">
        <v>28.697929633432064</v>
      </c>
      <c r="U1016" s="72">
        <v>189.03136046169175</v>
      </c>
      <c r="V1016" s="72">
        <v>61.30207036656793</v>
      </c>
      <c r="W1016" s="72">
        <v>279.03136046169175</v>
      </c>
      <c r="AC1016" s="47" t="s">
        <v>292</v>
      </c>
    </row>
    <row r="1017" spans="8:29" ht="15" customHeight="1">
      <c r="H1017" s="69"/>
      <c r="O1017" s="70"/>
      <c r="S1017" s="71"/>
      <c r="T1017" s="72"/>
      <c r="U1017" s="72"/>
      <c r="V1017" s="72"/>
      <c r="W1017" s="72"/>
      <c r="AC1017" s="47"/>
    </row>
    <row r="1018" spans="2:29" ht="15" customHeight="1">
      <c r="B1018" s="66" t="s">
        <v>687</v>
      </c>
      <c r="C1018" s="66">
        <v>2</v>
      </c>
      <c r="D1018" s="67" t="s">
        <v>682</v>
      </c>
      <c r="E1018" s="66">
        <v>0</v>
      </c>
      <c r="F1018" s="66">
        <v>61</v>
      </c>
      <c r="G1018" s="66">
        <v>211.5</v>
      </c>
      <c r="H1018" s="69" t="s">
        <v>552</v>
      </c>
      <c r="M1018" s="66">
        <v>0.3</v>
      </c>
      <c r="O1018" s="70"/>
      <c r="S1018" s="71"/>
      <c r="T1018" s="72"/>
      <c r="U1018" s="72"/>
      <c r="V1018" s="72"/>
      <c r="W1018" s="72"/>
      <c r="AC1018" s="47"/>
    </row>
    <row r="1019" spans="2:29" ht="15" customHeight="1">
      <c r="B1019" s="66" t="s">
        <v>687</v>
      </c>
      <c r="C1019" s="66">
        <v>2</v>
      </c>
      <c r="D1019" s="67" t="s">
        <v>685</v>
      </c>
      <c r="E1019" s="66">
        <v>61</v>
      </c>
      <c r="F1019" s="66">
        <v>90</v>
      </c>
      <c r="G1019" s="66">
        <v>212.11</v>
      </c>
      <c r="H1019" s="69" t="s">
        <v>552</v>
      </c>
      <c r="M1019" s="66">
        <v>0.6</v>
      </c>
      <c r="O1019" s="70"/>
      <c r="S1019" s="71"/>
      <c r="T1019" s="72"/>
      <c r="U1019" s="72"/>
      <c r="V1019" s="72"/>
      <c r="W1019" s="72"/>
      <c r="AC1019" s="47"/>
    </row>
    <row r="1020" spans="2:29" ht="15" customHeight="1">
      <c r="B1020" s="66" t="s">
        <v>687</v>
      </c>
      <c r="C1020" s="66">
        <v>2</v>
      </c>
      <c r="D1020" s="67" t="s">
        <v>677</v>
      </c>
      <c r="E1020" s="66">
        <v>90</v>
      </c>
      <c r="F1020" s="66">
        <v>123</v>
      </c>
      <c r="G1020" s="66">
        <v>212.4</v>
      </c>
      <c r="H1020" s="69" t="s">
        <v>552</v>
      </c>
      <c r="M1020" s="66">
        <v>0.2</v>
      </c>
      <c r="O1020" s="70"/>
      <c r="S1020" s="71"/>
      <c r="T1020" s="72"/>
      <c r="U1020" s="72"/>
      <c r="V1020" s="72"/>
      <c r="W1020" s="72"/>
      <c r="AC1020" s="47"/>
    </row>
    <row r="1021" spans="2:29" ht="15" customHeight="1">
      <c r="B1021" s="66" t="s">
        <v>687</v>
      </c>
      <c r="C1021" s="66">
        <v>2</v>
      </c>
      <c r="D1021" s="67" t="s">
        <v>688</v>
      </c>
      <c r="E1021" s="66">
        <v>123</v>
      </c>
      <c r="F1021" s="66">
        <v>148</v>
      </c>
      <c r="G1021" s="66">
        <v>212.73</v>
      </c>
      <c r="H1021" s="69" t="s">
        <v>552</v>
      </c>
      <c r="M1021" s="66">
        <v>0.8</v>
      </c>
      <c r="O1021" s="70"/>
      <c r="S1021" s="71"/>
      <c r="T1021" s="72"/>
      <c r="U1021" s="72"/>
      <c r="V1021" s="72"/>
      <c r="W1021" s="72"/>
      <c r="AC1021" s="47"/>
    </row>
    <row r="1022" spans="2:29" ht="15" customHeight="1">
      <c r="B1022" s="66" t="s">
        <v>687</v>
      </c>
      <c r="C1022" s="66">
        <v>2</v>
      </c>
      <c r="D1022" s="67" t="s">
        <v>605</v>
      </c>
      <c r="E1022" s="66">
        <v>47</v>
      </c>
      <c r="G1022" s="66">
        <v>211.97</v>
      </c>
      <c r="H1022" s="69" t="s">
        <v>552</v>
      </c>
      <c r="J1022" s="66">
        <v>1</v>
      </c>
      <c r="O1022" s="70">
        <v>85</v>
      </c>
      <c r="P1022" s="66">
        <v>90</v>
      </c>
      <c r="Q1022" s="66">
        <v>0</v>
      </c>
      <c r="R1022" s="66">
        <v>180</v>
      </c>
      <c r="S1022" s="71">
        <v>270</v>
      </c>
      <c r="T1022" s="72">
        <v>5</v>
      </c>
      <c r="U1022" s="72">
        <v>360</v>
      </c>
      <c r="V1022" s="72">
        <v>85</v>
      </c>
      <c r="W1022" s="72">
        <v>90</v>
      </c>
      <c r="AC1022" s="47" t="s">
        <v>384</v>
      </c>
    </row>
    <row r="1023" spans="2:29" ht="15" customHeight="1">
      <c r="B1023" s="66" t="s">
        <v>687</v>
      </c>
      <c r="C1023" s="66">
        <v>2</v>
      </c>
      <c r="D1023" s="67" t="s">
        <v>613</v>
      </c>
      <c r="E1023" s="66">
        <v>63</v>
      </c>
      <c r="G1023" s="66">
        <v>212.13</v>
      </c>
      <c r="H1023" s="69" t="s">
        <v>557</v>
      </c>
      <c r="N1023" s="67" t="s">
        <v>609</v>
      </c>
      <c r="O1023" s="70">
        <v>26</v>
      </c>
      <c r="P1023" s="66">
        <v>270</v>
      </c>
      <c r="Q1023" s="66">
        <v>27</v>
      </c>
      <c r="R1023" s="66">
        <v>0</v>
      </c>
      <c r="S1023" s="71">
        <v>136.25187283931308</v>
      </c>
      <c r="T1023" s="72">
        <v>54.80329511020728</v>
      </c>
      <c r="U1023" s="72">
        <v>226.25187283931308</v>
      </c>
      <c r="V1023" s="72">
        <v>35.19670488979272</v>
      </c>
      <c r="W1023" s="72">
        <v>316.2518728393131</v>
      </c>
      <c r="AC1023" s="47" t="s">
        <v>292</v>
      </c>
    </row>
    <row r="1024" spans="2:29" ht="15" customHeight="1">
      <c r="B1024" s="66" t="s">
        <v>687</v>
      </c>
      <c r="C1024" s="66">
        <v>2</v>
      </c>
      <c r="D1024" s="67" t="s">
        <v>661</v>
      </c>
      <c r="E1024" s="66">
        <v>82</v>
      </c>
      <c r="G1024" s="66">
        <v>212.32</v>
      </c>
      <c r="H1024" s="69" t="s">
        <v>584</v>
      </c>
      <c r="N1024" s="67" t="s">
        <v>405</v>
      </c>
      <c r="O1024" s="70">
        <v>32</v>
      </c>
      <c r="P1024" s="66">
        <v>270</v>
      </c>
      <c r="Q1024" s="66">
        <v>0</v>
      </c>
      <c r="R1024" s="66">
        <v>170</v>
      </c>
      <c r="S1024" s="71">
        <v>80</v>
      </c>
      <c r="T1024" s="72">
        <v>57.60450666186502</v>
      </c>
      <c r="U1024" s="72">
        <v>170</v>
      </c>
      <c r="V1024" s="72">
        <v>32.39549333813498</v>
      </c>
      <c r="W1024" s="72">
        <v>260</v>
      </c>
      <c r="AC1024" s="47" t="s">
        <v>329</v>
      </c>
    </row>
    <row r="1025" spans="8:29" ht="15" customHeight="1">
      <c r="H1025" s="69"/>
      <c r="O1025" s="70"/>
      <c r="S1025" s="71"/>
      <c r="T1025" s="72"/>
      <c r="U1025" s="72"/>
      <c r="V1025" s="72"/>
      <c r="W1025" s="72"/>
      <c r="AC1025" s="47"/>
    </row>
    <row r="1026" spans="2:29" ht="15" customHeight="1">
      <c r="B1026" s="66" t="s">
        <v>687</v>
      </c>
      <c r="C1026" s="66">
        <v>3</v>
      </c>
      <c r="D1026" s="67" t="s">
        <v>641</v>
      </c>
      <c r="E1026" s="66">
        <v>0</v>
      </c>
      <c r="F1026" s="66">
        <v>50</v>
      </c>
      <c r="G1026" s="66">
        <v>213</v>
      </c>
      <c r="H1026" s="69" t="s">
        <v>552</v>
      </c>
      <c r="J1026" s="66">
        <v>1</v>
      </c>
      <c r="M1026" s="66">
        <v>0.3</v>
      </c>
      <c r="O1026" s="70"/>
      <c r="S1026" s="71"/>
      <c r="T1026" s="72"/>
      <c r="U1026" s="72"/>
      <c r="V1026" s="72"/>
      <c r="W1026" s="72"/>
      <c r="AC1026" s="47"/>
    </row>
    <row r="1027" spans="2:29" ht="15" customHeight="1">
      <c r="B1027" s="66" t="s">
        <v>687</v>
      </c>
      <c r="C1027" s="66">
        <v>3</v>
      </c>
      <c r="D1027" s="67" t="s">
        <v>689</v>
      </c>
      <c r="E1027" s="66">
        <v>50</v>
      </c>
      <c r="F1027" s="66">
        <v>131</v>
      </c>
      <c r="G1027" s="66">
        <v>213.5</v>
      </c>
      <c r="H1027" s="69" t="s">
        <v>552</v>
      </c>
      <c r="J1027" s="66">
        <v>1</v>
      </c>
      <c r="M1027" s="66">
        <v>0.5</v>
      </c>
      <c r="O1027" s="70"/>
      <c r="S1027" s="71"/>
      <c r="T1027" s="72"/>
      <c r="U1027" s="72"/>
      <c r="V1027" s="72"/>
      <c r="W1027" s="72"/>
      <c r="AC1027" s="47"/>
    </row>
    <row r="1028" spans="2:29" ht="15" customHeight="1">
      <c r="B1028" s="66" t="s">
        <v>687</v>
      </c>
      <c r="C1028" s="66">
        <v>3</v>
      </c>
      <c r="D1028" s="67" t="s">
        <v>609</v>
      </c>
      <c r="E1028" s="66">
        <v>39</v>
      </c>
      <c r="G1028" s="66">
        <v>213.39</v>
      </c>
      <c r="H1028" s="69" t="s">
        <v>552</v>
      </c>
      <c r="J1028" s="66">
        <v>1</v>
      </c>
      <c r="O1028" s="70">
        <v>57</v>
      </c>
      <c r="P1028" s="66">
        <v>270</v>
      </c>
      <c r="Q1028" s="66">
        <v>10</v>
      </c>
      <c r="R1028" s="66">
        <v>0</v>
      </c>
      <c r="S1028" s="71">
        <v>96.53237779924422</v>
      </c>
      <c r="T1028" s="72">
        <v>32.82976237994591</v>
      </c>
      <c r="U1028" s="72">
        <v>186.53237779924422</v>
      </c>
      <c r="V1028" s="72">
        <v>57.17023762005409</v>
      </c>
      <c r="W1028" s="72">
        <v>276.5323777992442</v>
      </c>
      <c r="AC1028" s="47" t="s">
        <v>384</v>
      </c>
    </row>
    <row r="1029" spans="2:29" ht="15" customHeight="1">
      <c r="B1029" s="66" t="s">
        <v>687</v>
      </c>
      <c r="C1029" s="66">
        <v>3</v>
      </c>
      <c r="D1029" s="67" t="s">
        <v>612</v>
      </c>
      <c r="E1029" s="66">
        <v>65</v>
      </c>
      <c r="G1029" s="66">
        <v>213.65</v>
      </c>
      <c r="H1029" s="69" t="s">
        <v>552</v>
      </c>
      <c r="N1029" s="67" t="s">
        <v>158</v>
      </c>
      <c r="O1029" s="70">
        <v>50</v>
      </c>
      <c r="P1029" s="66">
        <v>270</v>
      </c>
      <c r="Q1029" s="66">
        <v>50</v>
      </c>
      <c r="R1029" s="66">
        <v>180</v>
      </c>
      <c r="S1029" s="71">
        <v>45</v>
      </c>
      <c r="T1029" s="72">
        <v>30.68205617643342</v>
      </c>
      <c r="U1029" s="72">
        <v>135</v>
      </c>
      <c r="V1029" s="72">
        <v>59.31794382356658</v>
      </c>
      <c r="W1029" s="72">
        <v>225</v>
      </c>
      <c r="AC1029" s="47" t="s">
        <v>178</v>
      </c>
    </row>
    <row r="1030" spans="2:29" ht="15" customHeight="1">
      <c r="B1030" s="66" t="s">
        <v>687</v>
      </c>
      <c r="C1030" s="66">
        <v>3</v>
      </c>
      <c r="D1030" s="67" t="s">
        <v>612</v>
      </c>
      <c r="E1030" s="66">
        <v>90</v>
      </c>
      <c r="G1030" s="66">
        <v>213.9</v>
      </c>
      <c r="H1030" s="69" t="s">
        <v>552</v>
      </c>
      <c r="J1030" s="66">
        <v>1</v>
      </c>
      <c r="O1030" s="70">
        <v>6</v>
      </c>
      <c r="P1030" s="66">
        <v>270</v>
      </c>
      <c r="Q1030" s="66">
        <v>19</v>
      </c>
      <c r="R1030" s="66">
        <v>180</v>
      </c>
      <c r="S1030" s="71">
        <v>16.974540613684326</v>
      </c>
      <c r="T1030" s="72">
        <v>70.20053150786217</v>
      </c>
      <c r="U1030" s="72">
        <v>106.97454061368433</v>
      </c>
      <c r="V1030" s="72">
        <v>19.799468492137834</v>
      </c>
      <c r="W1030" s="72">
        <v>196.97454061368433</v>
      </c>
      <c r="AC1030" s="47" t="s">
        <v>384</v>
      </c>
    </row>
    <row r="1031" spans="2:29" ht="15" customHeight="1">
      <c r="B1031" s="66" t="s">
        <v>687</v>
      </c>
      <c r="C1031" s="66">
        <v>3</v>
      </c>
      <c r="D1031" s="67" t="s">
        <v>612</v>
      </c>
      <c r="E1031" s="66">
        <v>95</v>
      </c>
      <c r="G1031" s="66">
        <v>213.95</v>
      </c>
      <c r="H1031" s="69" t="s">
        <v>557</v>
      </c>
      <c r="N1031" s="67" t="s">
        <v>283</v>
      </c>
      <c r="O1031" s="70">
        <v>27</v>
      </c>
      <c r="P1031" s="66">
        <v>270</v>
      </c>
      <c r="Q1031" s="66">
        <v>11</v>
      </c>
      <c r="R1031" s="66">
        <v>180</v>
      </c>
      <c r="S1031" s="71">
        <v>69.11850536911282</v>
      </c>
      <c r="T1031" s="72">
        <v>61.39442971138492</v>
      </c>
      <c r="U1031" s="72">
        <v>159.11850536911282</v>
      </c>
      <c r="V1031" s="72">
        <v>28.605570288615077</v>
      </c>
      <c r="W1031" s="72">
        <v>249.11850536911282</v>
      </c>
      <c r="AC1031" s="47" t="s">
        <v>178</v>
      </c>
    </row>
    <row r="1032" spans="8:29" ht="15" customHeight="1">
      <c r="H1032" s="69"/>
      <c r="O1032" s="70"/>
      <c r="S1032" s="71"/>
      <c r="T1032" s="72"/>
      <c r="U1032" s="72"/>
      <c r="V1032" s="72"/>
      <c r="W1032" s="72"/>
      <c r="AC1032" s="47"/>
    </row>
    <row r="1033" spans="2:29" ht="15" customHeight="1">
      <c r="B1033" s="66" t="s">
        <v>687</v>
      </c>
      <c r="C1033" s="66">
        <v>4</v>
      </c>
      <c r="D1033" s="67" t="s">
        <v>622</v>
      </c>
      <c r="E1033" s="66">
        <v>0</v>
      </c>
      <c r="F1033" s="66">
        <v>37</v>
      </c>
      <c r="G1033" s="66">
        <v>214.31</v>
      </c>
      <c r="H1033" s="69" t="s">
        <v>552</v>
      </c>
      <c r="K1033" s="66">
        <v>1</v>
      </c>
      <c r="M1033" s="66">
        <v>0.5</v>
      </c>
      <c r="O1033" s="70"/>
      <c r="S1033" s="71"/>
      <c r="T1033" s="72"/>
      <c r="U1033" s="72"/>
      <c r="V1033" s="72"/>
      <c r="W1033" s="72"/>
      <c r="AC1033" s="47"/>
    </row>
    <row r="1034" spans="2:29" ht="15" customHeight="1">
      <c r="B1034" s="66" t="s">
        <v>687</v>
      </c>
      <c r="C1034" s="66">
        <v>4</v>
      </c>
      <c r="D1034" s="67" t="s">
        <v>604</v>
      </c>
      <c r="E1034" s="66">
        <v>37</v>
      </c>
      <c r="F1034" s="66">
        <v>88</v>
      </c>
      <c r="G1034" s="66">
        <v>214.68</v>
      </c>
      <c r="H1034" s="69" t="s">
        <v>552</v>
      </c>
      <c r="M1034" s="66">
        <v>0</v>
      </c>
      <c r="O1034" s="70"/>
      <c r="S1034" s="71"/>
      <c r="T1034" s="72"/>
      <c r="U1034" s="72"/>
      <c r="V1034" s="72"/>
      <c r="W1034" s="72"/>
      <c r="AC1034" s="47"/>
    </row>
    <row r="1035" spans="2:29" ht="15" customHeight="1">
      <c r="B1035" s="66" t="s">
        <v>687</v>
      </c>
      <c r="C1035" s="66">
        <v>4</v>
      </c>
      <c r="D1035" s="67" t="s">
        <v>605</v>
      </c>
      <c r="E1035" s="66">
        <v>88</v>
      </c>
      <c r="F1035" s="66">
        <v>100</v>
      </c>
      <c r="G1035" s="66">
        <v>215.19</v>
      </c>
      <c r="H1035" s="69" t="s">
        <v>584</v>
      </c>
      <c r="M1035" s="66">
        <v>2</v>
      </c>
      <c r="O1035" s="70"/>
      <c r="S1035" s="71"/>
      <c r="T1035" s="72"/>
      <c r="U1035" s="72"/>
      <c r="V1035" s="72"/>
      <c r="W1035" s="72"/>
      <c r="AC1035" s="47"/>
    </row>
    <row r="1036" spans="2:29" ht="15" customHeight="1">
      <c r="B1036" s="66" t="s">
        <v>687</v>
      </c>
      <c r="C1036" s="66">
        <v>4</v>
      </c>
      <c r="D1036" s="67" t="s">
        <v>617</v>
      </c>
      <c r="E1036" s="66">
        <v>100</v>
      </c>
      <c r="F1036" s="66">
        <v>128</v>
      </c>
      <c r="G1036" s="66">
        <v>215.31</v>
      </c>
      <c r="H1036" s="69" t="s">
        <v>552</v>
      </c>
      <c r="M1036" s="66">
        <v>0</v>
      </c>
      <c r="O1036" s="70"/>
      <c r="S1036" s="71"/>
      <c r="T1036" s="72"/>
      <c r="U1036" s="72"/>
      <c r="V1036" s="72"/>
      <c r="W1036" s="72"/>
      <c r="AC1036" s="47"/>
    </row>
    <row r="1037" spans="2:29" ht="15" customHeight="1">
      <c r="B1037" s="66" t="s">
        <v>687</v>
      </c>
      <c r="C1037" s="66">
        <v>4</v>
      </c>
      <c r="D1037" s="67" t="s">
        <v>612</v>
      </c>
      <c r="E1037" s="66">
        <v>128</v>
      </c>
      <c r="F1037" s="66">
        <v>135</v>
      </c>
      <c r="G1037" s="66">
        <v>215.59</v>
      </c>
      <c r="H1037" s="69" t="s">
        <v>584</v>
      </c>
      <c r="M1037" s="66">
        <v>2</v>
      </c>
      <c r="O1037" s="70"/>
      <c r="S1037" s="71"/>
      <c r="T1037" s="72"/>
      <c r="U1037" s="72"/>
      <c r="V1037" s="72"/>
      <c r="W1037" s="72"/>
      <c r="AC1037" s="47"/>
    </row>
    <row r="1038" spans="2:29" ht="15" customHeight="1">
      <c r="B1038" s="66" t="s">
        <v>687</v>
      </c>
      <c r="C1038" s="66">
        <v>4</v>
      </c>
      <c r="D1038" s="67" t="s">
        <v>612</v>
      </c>
      <c r="E1038" s="66">
        <v>135</v>
      </c>
      <c r="F1038" s="66">
        <v>143</v>
      </c>
      <c r="G1038" s="66">
        <v>215.66</v>
      </c>
      <c r="H1038" s="69" t="s">
        <v>552</v>
      </c>
      <c r="M1038" s="66">
        <v>0</v>
      </c>
      <c r="O1038" s="70"/>
      <c r="S1038" s="71"/>
      <c r="T1038" s="72"/>
      <c r="U1038" s="72"/>
      <c r="V1038" s="72"/>
      <c r="W1038" s="72"/>
      <c r="AC1038" s="47"/>
    </row>
    <row r="1039" spans="2:29" ht="15" customHeight="1">
      <c r="B1039" s="66" t="s">
        <v>687</v>
      </c>
      <c r="C1039" s="66">
        <v>4</v>
      </c>
      <c r="D1039" s="67" t="s">
        <v>605</v>
      </c>
      <c r="E1039" s="66">
        <v>95</v>
      </c>
      <c r="G1039" s="66">
        <v>215.26</v>
      </c>
      <c r="H1039" s="69" t="s">
        <v>584</v>
      </c>
      <c r="N1039" s="67" t="s">
        <v>661</v>
      </c>
      <c r="O1039" s="70">
        <v>29</v>
      </c>
      <c r="P1039" s="66">
        <v>270</v>
      </c>
      <c r="Q1039" s="66">
        <v>14</v>
      </c>
      <c r="R1039" s="66">
        <v>180</v>
      </c>
      <c r="S1039" s="71">
        <v>65.78180276373354</v>
      </c>
      <c r="T1039" s="72">
        <v>58.70869223669976</v>
      </c>
      <c r="U1039" s="72">
        <v>155.78180276373354</v>
      </c>
      <c r="V1039" s="72">
        <v>31.29130776330024</v>
      </c>
      <c r="W1039" s="72">
        <v>245.78180276373354</v>
      </c>
      <c r="AC1039" s="47" t="s">
        <v>179</v>
      </c>
    </row>
    <row r="1040" spans="2:29" ht="15" customHeight="1">
      <c r="B1040" s="66" t="s">
        <v>687</v>
      </c>
      <c r="C1040" s="66">
        <v>4</v>
      </c>
      <c r="D1040" s="67" t="s">
        <v>605</v>
      </c>
      <c r="E1040" s="66">
        <v>99</v>
      </c>
      <c r="G1040" s="66">
        <v>215.3</v>
      </c>
      <c r="H1040" s="69" t="s">
        <v>557</v>
      </c>
      <c r="N1040" s="67" t="s">
        <v>622</v>
      </c>
      <c r="O1040" s="70">
        <v>16</v>
      </c>
      <c r="P1040" s="66">
        <v>270</v>
      </c>
      <c r="Q1040" s="66">
        <v>13</v>
      </c>
      <c r="R1040" s="66">
        <v>0</v>
      </c>
      <c r="S1040" s="71">
        <v>128.83869081223838</v>
      </c>
      <c r="T1040" s="72">
        <v>69.7895960792163</v>
      </c>
      <c r="U1040" s="72">
        <v>218.83869081223838</v>
      </c>
      <c r="V1040" s="72">
        <v>20.210403920783705</v>
      </c>
      <c r="W1040" s="72">
        <v>308.8386908122384</v>
      </c>
      <c r="AC1040" s="47" t="s">
        <v>292</v>
      </c>
    </row>
    <row r="1041" spans="2:29" ht="15" customHeight="1">
      <c r="B1041" s="66" t="s">
        <v>687</v>
      </c>
      <c r="C1041" s="66">
        <v>4</v>
      </c>
      <c r="D1041" s="67" t="s">
        <v>612</v>
      </c>
      <c r="E1041" s="66">
        <v>133</v>
      </c>
      <c r="G1041" s="66">
        <v>215.64</v>
      </c>
      <c r="H1041" s="69" t="s">
        <v>584</v>
      </c>
      <c r="N1041" s="67" t="s">
        <v>661</v>
      </c>
      <c r="O1041" s="70">
        <v>14</v>
      </c>
      <c r="P1041" s="66">
        <v>90</v>
      </c>
      <c r="Q1041" s="66">
        <v>13</v>
      </c>
      <c r="R1041" s="66">
        <v>0</v>
      </c>
      <c r="S1041" s="71">
        <v>227.20149340447733</v>
      </c>
      <c r="T1041" s="72">
        <v>71.2321987347166</v>
      </c>
      <c r="U1041" s="72">
        <v>317.20149340447733</v>
      </c>
      <c r="V1041" s="72">
        <v>18.767801265283396</v>
      </c>
      <c r="W1041" s="72">
        <v>47.20149340447733</v>
      </c>
      <c r="AC1041" s="47" t="s">
        <v>329</v>
      </c>
    </row>
    <row r="1042" spans="8:29" ht="15" customHeight="1">
      <c r="H1042" s="69"/>
      <c r="O1042" s="70"/>
      <c r="S1042" s="71"/>
      <c r="T1042" s="72"/>
      <c r="U1042" s="72"/>
      <c r="V1042" s="72"/>
      <c r="W1042" s="72"/>
      <c r="AC1042" s="47"/>
    </row>
    <row r="1043" spans="2:29" ht="15" customHeight="1">
      <c r="B1043" s="66" t="s">
        <v>687</v>
      </c>
      <c r="C1043" s="66">
        <v>5</v>
      </c>
      <c r="D1043" s="67" t="s">
        <v>622</v>
      </c>
      <c r="E1043" s="66">
        <v>0</v>
      </c>
      <c r="F1043" s="66">
        <v>6</v>
      </c>
      <c r="G1043" s="66">
        <v>215.74</v>
      </c>
      <c r="H1043" s="69" t="s">
        <v>552</v>
      </c>
      <c r="M1043" s="66">
        <v>0.5</v>
      </c>
      <c r="O1043" s="70"/>
      <c r="S1043" s="71"/>
      <c r="T1043" s="72"/>
      <c r="U1043" s="72"/>
      <c r="V1043" s="72"/>
      <c r="W1043" s="72"/>
      <c r="AC1043" s="47"/>
    </row>
    <row r="1044" spans="2:29" ht="15" customHeight="1">
      <c r="B1044" s="66" t="s">
        <v>687</v>
      </c>
      <c r="C1044" s="66">
        <v>5</v>
      </c>
      <c r="D1044" s="67" t="s">
        <v>622</v>
      </c>
      <c r="E1044" s="66">
        <v>6</v>
      </c>
      <c r="F1044" s="66">
        <v>12</v>
      </c>
      <c r="G1044" s="66">
        <v>215.8</v>
      </c>
      <c r="H1044" s="69" t="s">
        <v>420</v>
      </c>
      <c r="M1044" s="66">
        <v>2.5</v>
      </c>
      <c r="O1044" s="70"/>
      <c r="S1044" s="71"/>
      <c r="T1044" s="72"/>
      <c r="U1044" s="72"/>
      <c r="V1044" s="72"/>
      <c r="W1044" s="72"/>
      <c r="AC1044" s="47"/>
    </row>
    <row r="1045" spans="2:29" ht="15" customHeight="1">
      <c r="B1045" s="66" t="s">
        <v>687</v>
      </c>
      <c r="C1045" s="66">
        <v>5</v>
      </c>
      <c r="D1045" s="67" t="s">
        <v>622</v>
      </c>
      <c r="E1045" s="66">
        <v>12</v>
      </c>
      <c r="F1045" s="66">
        <v>20</v>
      </c>
      <c r="G1045" s="66">
        <v>215.86</v>
      </c>
      <c r="H1045" s="69" t="s">
        <v>552</v>
      </c>
      <c r="M1045" s="66">
        <v>0.5</v>
      </c>
      <c r="O1045" s="70"/>
      <c r="S1045" s="71"/>
      <c r="T1045" s="72"/>
      <c r="U1045" s="72"/>
      <c r="V1045" s="72"/>
      <c r="W1045" s="72"/>
      <c r="AC1045" s="47"/>
    </row>
    <row r="1046" spans="2:29" ht="15" customHeight="1">
      <c r="B1046" s="66" t="s">
        <v>687</v>
      </c>
      <c r="C1046" s="66">
        <v>5</v>
      </c>
      <c r="D1046" s="67" t="s">
        <v>622</v>
      </c>
      <c r="E1046" s="66">
        <v>7</v>
      </c>
      <c r="G1046" s="66">
        <v>215.81</v>
      </c>
      <c r="H1046" s="69" t="s">
        <v>584</v>
      </c>
      <c r="N1046" s="67" t="s">
        <v>180</v>
      </c>
      <c r="O1046" s="70">
        <v>8</v>
      </c>
      <c r="P1046" s="66">
        <v>90</v>
      </c>
      <c r="Q1046" s="66">
        <v>17</v>
      </c>
      <c r="R1046" s="66">
        <v>0</v>
      </c>
      <c r="S1046" s="71">
        <v>204.68769109748257</v>
      </c>
      <c r="T1046" s="72">
        <v>71.40262289278921</v>
      </c>
      <c r="U1046" s="72">
        <v>294.68769109748257</v>
      </c>
      <c r="V1046" s="72">
        <v>18.59737710721079</v>
      </c>
      <c r="W1046" s="72">
        <v>24.68769109748257</v>
      </c>
      <c r="AC1046" s="47" t="s">
        <v>181</v>
      </c>
    </row>
    <row r="1047" spans="8:29" ht="15" customHeight="1">
      <c r="H1047" s="69"/>
      <c r="O1047" s="70"/>
      <c r="S1047" s="71"/>
      <c r="T1047" s="72"/>
      <c r="U1047" s="72"/>
      <c r="V1047" s="72"/>
      <c r="W1047" s="72"/>
      <c r="AC1047" s="47"/>
    </row>
    <row r="1048" spans="2:29" ht="15" customHeight="1">
      <c r="B1048" s="66" t="s">
        <v>690</v>
      </c>
      <c r="C1048" s="66">
        <v>1</v>
      </c>
      <c r="D1048" s="67" t="s">
        <v>623</v>
      </c>
      <c r="E1048" s="66">
        <v>0</v>
      </c>
      <c r="F1048" s="66">
        <v>25</v>
      </c>
      <c r="G1048" s="66">
        <v>214.8</v>
      </c>
      <c r="H1048" s="69" t="s">
        <v>552</v>
      </c>
      <c r="M1048" s="66">
        <v>0.5</v>
      </c>
      <c r="O1048" s="70"/>
      <c r="S1048" s="71"/>
      <c r="T1048" s="72"/>
      <c r="U1048" s="72"/>
      <c r="V1048" s="72"/>
      <c r="W1048" s="72"/>
      <c r="AC1048" s="47" t="s">
        <v>182</v>
      </c>
    </row>
    <row r="1049" spans="2:29" ht="15" customHeight="1">
      <c r="B1049" s="66" t="s">
        <v>690</v>
      </c>
      <c r="C1049" s="66">
        <v>1</v>
      </c>
      <c r="D1049" s="67" t="s">
        <v>612</v>
      </c>
      <c r="E1049" s="66">
        <v>25</v>
      </c>
      <c r="F1049" s="66">
        <v>35</v>
      </c>
      <c r="G1049" s="66">
        <v>215.05</v>
      </c>
      <c r="H1049" s="69" t="s">
        <v>584</v>
      </c>
      <c r="K1049" s="66">
        <v>1</v>
      </c>
      <c r="M1049" s="66">
        <v>2</v>
      </c>
      <c r="O1049" s="70"/>
      <c r="S1049" s="71"/>
      <c r="T1049" s="72"/>
      <c r="U1049" s="72"/>
      <c r="V1049" s="72"/>
      <c r="W1049" s="72"/>
      <c r="AC1049" s="47"/>
    </row>
    <row r="1050" spans="2:29" ht="15" customHeight="1">
      <c r="B1050" s="66" t="s">
        <v>690</v>
      </c>
      <c r="C1050" s="66">
        <v>1</v>
      </c>
      <c r="D1050" s="67" t="s">
        <v>634</v>
      </c>
      <c r="E1050" s="66">
        <v>35</v>
      </c>
      <c r="F1050" s="66">
        <v>88</v>
      </c>
      <c r="G1050" s="66">
        <v>215.15</v>
      </c>
      <c r="H1050" s="69" t="s">
        <v>552</v>
      </c>
      <c r="J1050" s="66">
        <v>1</v>
      </c>
      <c r="M1050" s="66">
        <v>0.8</v>
      </c>
      <c r="O1050" s="70"/>
      <c r="S1050" s="71"/>
      <c r="T1050" s="72"/>
      <c r="U1050" s="72"/>
      <c r="V1050" s="72"/>
      <c r="W1050" s="72"/>
      <c r="AC1050" s="47"/>
    </row>
    <row r="1051" spans="2:29" ht="15" customHeight="1">
      <c r="B1051" s="66" t="s">
        <v>690</v>
      </c>
      <c r="C1051" s="66">
        <v>1</v>
      </c>
      <c r="D1051" s="67" t="s">
        <v>661</v>
      </c>
      <c r="E1051" s="66">
        <v>88</v>
      </c>
      <c r="F1051" s="66">
        <v>107</v>
      </c>
      <c r="G1051" s="66">
        <v>215.68</v>
      </c>
      <c r="H1051" s="69" t="s">
        <v>557</v>
      </c>
      <c r="K1051" s="66">
        <v>1</v>
      </c>
      <c r="M1051" s="66">
        <v>1</v>
      </c>
      <c r="O1051" s="70"/>
      <c r="S1051" s="71"/>
      <c r="T1051" s="72"/>
      <c r="U1051" s="72"/>
      <c r="V1051" s="72"/>
      <c r="W1051" s="72"/>
      <c r="AC1051" s="47" t="s">
        <v>183</v>
      </c>
    </row>
    <row r="1052" spans="2:29" ht="15" customHeight="1">
      <c r="B1052" s="66" t="s">
        <v>690</v>
      </c>
      <c r="C1052" s="66">
        <v>1</v>
      </c>
      <c r="D1052" s="67" t="s">
        <v>614</v>
      </c>
      <c r="E1052" s="66">
        <v>107</v>
      </c>
      <c r="F1052" s="66">
        <v>117</v>
      </c>
      <c r="G1052" s="66">
        <v>215.87</v>
      </c>
      <c r="H1052" s="69" t="s">
        <v>552</v>
      </c>
      <c r="M1052" s="66">
        <v>0.5</v>
      </c>
      <c r="O1052" s="70"/>
      <c r="S1052" s="71"/>
      <c r="T1052" s="72"/>
      <c r="U1052" s="72"/>
      <c r="V1052" s="72"/>
      <c r="W1052" s="72"/>
      <c r="AC1052" s="47"/>
    </row>
    <row r="1053" spans="2:29" ht="15" customHeight="1">
      <c r="B1053" s="66" t="s">
        <v>690</v>
      </c>
      <c r="C1053" s="66">
        <v>1</v>
      </c>
      <c r="D1053" s="67" t="s">
        <v>636</v>
      </c>
      <c r="E1053" s="66">
        <v>117</v>
      </c>
      <c r="F1053" s="66">
        <v>136</v>
      </c>
      <c r="G1053" s="66">
        <v>215.97</v>
      </c>
      <c r="H1053" s="69" t="s">
        <v>557</v>
      </c>
      <c r="J1053" s="66">
        <v>1</v>
      </c>
      <c r="M1053" s="66">
        <v>1.5</v>
      </c>
      <c r="O1053" s="70"/>
      <c r="S1053" s="71"/>
      <c r="T1053" s="72"/>
      <c r="U1053" s="72"/>
      <c r="V1053" s="72"/>
      <c r="W1053" s="72"/>
      <c r="AC1053" s="47"/>
    </row>
    <row r="1054" spans="2:29" ht="15" customHeight="1">
      <c r="B1054" s="66" t="s">
        <v>690</v>
      </c>
      <c r="C1054" s="66">
        <v>1</v>
      </c>
      <c r="D1054" s="67" t="s">
        <v>612</v>
      </c>
      <c r="E1054" s="66">
        <v>27</v>
      </c>
      <c r="G1054" s="66">
        <v>215.07</v>
      </c>
      <c r="H1054" s="69" t="s">
        <v>552</v>
      </c>
      <c r="J1054" s="66">
        <v>1</v>
      </c>
      <c r="O1054" s="70">
        <v>39</v>
      </c>
      <c r="P1054" s="66">
        <v>0</v>
      </c>
      <c r="Q1054" s="66">
        <v>0</v>
      </c>
      <c r="R1054" s="66">
        <v>180</v>
      </c>
      <c r="S1054" s="71">
        <v>270</v>
      </c>
      <c r="T1054" s="72">
        <v>4.334231897996293E-15</v>
      </c>
      <c r="U1054" s="72">
        <v>360</v>
      </c>
      <c r="V1054" s="72">
        <v>90</v>
      </c>
      <c r="W1054" s="72">
        <v>90</v>
      </c>
      <c r="AC1054" s="47" t="s">
        <v>184</v>
      </c>
    </row>
    <row r="1055" spans="2:29" ht="15" customHeight="1">
      <c r="B1055" s="66" t="s">
        <v>690</v>
      </c>
      <c r="C1055" s="66">
        <v>1</v>
      </c>
      <c r="D1055" s="67" t="s">
        <v>612</v>
      </c>
      <c r="E1055" s="66">
        <v>34</v>
      </c>
      <c r="G1055" s="66">
        <v>215.14</v>
      </c>
      <c r="H1055" s="69" t="s">
        <v>584</v>
      </c>
      <c r="N1055" s="67" t="s">
        <v>185</v>
      </c>
      <c r="O1055" s="70">
        <v>40</v>
      </c>
      <c r="P1055" s="66">
        <v>270</v>
      </c>
      <c r="Q1055" s="66">
        <v>23</v>
      </c>
      <c r="R1055" s="66">
        <v>180</v>
      </c>
      <c r="S1055" s="71">
        <v>63.16654803893181</v>
      </c>
      <c r="T1055" s="72">
        <v>46.76068070537062</v>
      </c>
      <c r="U1055" s="72">
        <v>153.1665480389318</v>
      </c>
      <c r="V1055" s="72">
        <v>43.23931929462938</v>
      </c>
      <c r="W1055" s="72">
        <v>243.1665480389318</v>
      </c>
      <c r="AC1055" s="47" t="s">
        <v>186</v>
      </c>
    </row>
    <row r="1056" spans="2:29" ht="15" customHeight="1">
      <c r="B1056" s="66" t="s">
        <v>690</v>
      </c>
      <c r="C1056" s="66">
        <v>1</v>
      </c>
      <c r="D1056" s="67" t="s">
        <v>661</v>
      </c>
      <c r="E1056" s="66">
        <v>86</v>
      </c>
      <c r="G1056" s="66">
        <v>215.66</v>
      </c>
      <c r="H1056" s="69" t="s">
        <v>557</v>
      </c>
      <c r="I1056" s="66" t="s">
        <v>553</v>
      </c>
      <c r="J1056" s="66">
        <v>1</v>
      </c>
      <c r="O1056" s="70">
        <v>50</v>
      </c>
      <c r="P1056" s="66">
        <v>270</v>
      </c>
      <c r="Q1056" s="66">
        <v>0</v>
      </c>
      <c r="R1056" s="66">
        <v>180</v>
      </c>
      <c r="S1056" s="71">
        <v>90</v>
      </c>
      <c r="T1056" s="72">
        <v>40</v>
      </c>
      <c r="U1056" s="72">
        <v>180</v>
      </c>
      <c r="V1056" s="72">
        <v>50</v>
      </c>
      <c r="W1056" s="72">
        <v>270</v>
      </c>
      <c r="AC1056" s="47" t="s">
        <v>187</v>
      </c>
    </row>
    <row r="1057" spans="2:29" ht="15" customHeight="1">
      <c r="B1057" s="66" t="s">
        <v>690</v>
      </c>
      <c r="C1057" s="66">
        <v>1</v>
      </c>
      <c r="D1057" s="67" t="s">
        <v>614</v>
      </c>
      <c r="E1057" s="66">
        <v>120</v>
      </c>
      <c r="G1057" s="66">
        <v>216</v>
      </c>
      <c r="H1057" s="69" t="s">
        <v>552</v>
      </c>
      <c r="J1057" s="66">
        <v>1</v>
      </c>
      <c r="O1057" s="70">
        <v>24</v>
      </c>
      <c r="P1057" s="66">
        <v>270</v>
      </c>
      <c r="Q1057" s="66">
        <v>28</v>
      </c>
      <c r="R1057" s="66">
        <v>0</v>
      </c>
      <c r="S1057" s="71">
        <v>140.05876419777354</v>
      </c>
      <c r="T1057" s="72">
        <v>55.2586569134158</v>
      </c>
      <c r="U1057" s="72">
        <v>230.05876419777354</v>
      </c>
      <c r="V1057" s="72">
        <v>34.7413430865842</v>
      </c>
      <c r="W1057" s="72">
        <v>320.05876419777354</v>
      </c>
      <c r="AC1057" s="47" t="s">
        <v>592</v>
      </c>
    </row>
    <row r="1058" spans="8:29" ht="15" customHeight="1">
      <c r="H1058" s="69"/>
      <c r="O1058" s="70"/>
      <c r="S1058" s="71"/>
      <c r="T1058" s="72"/>
      <c r="U1058" s="72"/>
      <c r="V1058" s="72"/>
      <c r="W1058" s="72"/>
      <c r="AC1058" s="47"/>
    </row>
    <row r="1059" spans="2:29" ht="15" customHeight="1">
      <c r="B1059" s="66" t="s">
        <v>690</v>
      </c>
      <c r="C1059" s="66">
        <v>2</v>
      </c>
      <c r="D1059" s="67" t="s">
        <v>622</v>
      </c>
      <c r="E1059" s="66">
        <v>0</v>
      </c>
      <c r="F1059" s="66">
        <v>19</v>
      </c>
      <c r="G1059" s="66">
        <v>216.17</v>
      </c>
      <c r="H1059" s="69" t="s">
        <v>557</v>
      </c>
      <c r="M1059" s="66">
        <v>2</v>
      </c>
      <c r="O1059" s="70"/>
      <c r="S1059" s="71"/>
      <c r="T1059" s="72"/>
      <c r="U1059" s="72"/>
      <c r="V1059" s="72"/>
      <c r="W1059" s="72"/>
      <c r="AC1059" s="47" t="s">
        <v>188</v>
      </c>
    </row>
    <row r="1060" spans="2:29" ht="15" customHeight="1">
      <c r="B1060" s="66" t="s">
        <v>690</v>
      </c>
      <c r="C1060" s="66">
        <v>2</v>
      </c>
      <c r="D1060" s="67" t="s">
        <v>609</v>
      </c>
      <c r="E1060" s="66">
        <v>19</v>
      </c>
      <c r="F1060" s="66">
        <v>34</v>
      </c>
      <c r="G1060" s="66">
        <v>216.36</v>
      </c>
      <c r="H1060" s="69" t="s">
        <v>552</v>
      </c>
      <c r="M1060" s="66">
        <v>1</v>
      </c>
      <c r="O1060" s="70"/>
      <c r="S1060" s="71"/>
      <c r="T1060" s="72"/>
      <c r="U1060" s="72"/>
      <c r="V1060" s="72"/>
      <c r="W1060" s="72"/>
      <c r="AC1060" s="47"/>
    </row>
    <row r="1061" spans="2:29" ht="15" customHeight="1">
      <c r="B1061" s="66" t="s">
        <v>690</v>
      </c>
      <c r="C1061" s="66">
        <v>2</v>
      </c>
      <c r="D1061" s="67" t="s">
        <v>610</v>
      </c>
      <c r="E1061" s="66">
        <v>34</v>
      </c>
      <c r="F1061" s="66">
        <v>61</v>
      </c>
      <c r="G1061" s="66">
        <v>216.51</v>
      </c>
      <c r="H1061" s="69" t="s">
        <v>552</v>
      </c>
      <c r="M1061" s="66">
        <v>0.5</v>
      </c>
      <c r="O1061" s="70"/>
      <c r="S1061" s="71"/>
      <c r="T1061" s="72"/>
      <c r="U1061" s="72"/>
      <c r="V1061" s="72"/>
      <c r="W1061" s="72"/>
      <c r="AC1061" s="47"/>
    </row>
    <row r="1062" spans="2:29" ht="15" customHeight="1">
      <c r="B1062" s="66" t="s">
        <v>690</v>
      </c>
      <c r="C1062" s="66">
        <v>2</v>
      </c>
      <c r="D1062" s="67" t="s">
        <v>622</v>
      </c>
      <c r="E1062" s="66">
        <v>8</v>
      </c>
      <c r="G1062" s="66">
        <v>216.25</v>
      </c>
      <c r="H1062" s="69" t="s">
        <v>557</v>
      </c>
      <c r="N1062" s="67" t="s">
        <v>455</v>
      </c>
      <c r="O1062" s="70">
        <v>6</v>
      </c>
      <c r="P1062" s="66">
        <v>90</v>
      </c>
      <c r="Q1062" s="66">
        <v>23</v>
      </c>
      <c r="R1062" s="66">
        <v>180</v>
      </c>
      <c r="S1062" s="71">
        <v>346.0927073228722</v>
      </c>
      <c r="T1062" s="72">
        <v>66.38054473076556</v>
      </c>
      <c r="U1062" s="72">
        <v>76.09270732287217</v>
      </c>
      <c r="V1062" s="72">
        <v>23.619455269234436</v>
      </c>
      <c r="W1062" s="72">
        <v>166.09270732287217</v>
      </c>
      <c r="AC1062" s="47" t="s">
        <v>189</v>
      </c>
    </row>
    <row r="1063" spans="2:29" ht="15" customHeight="1">
      <c r="B1063" s="66" t="s">
        <v>690</v>
      </c>
      <c r="C1063" s="66">
        <v>2</v>
      </c>
      <c r="D1063" s="67" t="s">
        <v>622</v>
      </c>
      <c r="E1063" s="66">
        <v>9</v>
      </c>
      <c r="G1063" s="66">
        <v>216.26</v>
      </c>
      <c r="H1063" s="69" t="s">
        <v>584</v>
      </c>
      <c r="N1063" s="67" t="s">
        <v>613</v>
      </c>
      <c r="O1063" s="70">
        <v>48</v>
      </c>
      <c r="P1063" s="66">
        <v>270</v>
      </c>
      <c r="Q1063" s="66">
        <v>32</v>
      </c>
      <c r="R1063" s="66">
        <v>180</v>
      </c>
      <c r="S1063" s="71">
        <v>60.63637572022046</v>
      </c>
      <c r="T1063" s="72">
        <v>38.122160100421105</v>
      </c>
      <c r="U1063" s="72">
        <v>150.63637572022046</v>
      </c>
      <c r="V1063" s="72">
        <v>51.877839899578895</v>
      </c>
      <c r="W1063" s="72">
        <v>240.63637572022046</v>
      </c>
      <c r="AC1063" s="47" t="s">
        <v>329</v>
      </c>
    </row>
    <row r="1064" spans="8:29" ht="15" customHeight="1">
      <c r="H1064" s="69"/>
      <c r="O1064" s="70"/>
      <c r="S1064" s="71"/>
      <c r="T1064" s="72"/>
      <c r="U1064" s="72"/>
      <c r="V1064" s="72"/>
      <c r="W1064" s="72"/>
      <c r="AC1064" s="47"/>
    </row>
    <row r="1065" spans="2:29" ht="15" customHeight="1">
      <c r="B1065" s="66" t="s">
        <v>691</v>
      </c>
      <c r="C1065" s="66">
        <v>1</v>
      </c>
      <c r="D1065" s="67" t="s">
        <v>641</v>
      </c>
      <c r="E1065" s="66">
        <v>0</v>
      </c>
      <c r="F1065" s="66">
        <v>14</v>
      </c>
      <c r="G1065" s="66">
        <v>219.5</v>
      </c>
      <c r="H1065" s="69" t="s">
        <v>552</v>
      </c>
      <c r="M1065" s="66">
        <v>0.5</v>
      </c>
      <c r="O1065" s="70"/>
      <c r="S1065" s="71"/>
      <c r="T1065" s="72"/>
      <c r="U1065" s="72"/>
      <c r="V1065" s="72"/>
      <c r="W1065" s="72"/>
      <c r="AC1065" s="47"/>
    </row>
    <row r="1066" spans="2:29" ht="15" customHeight="1">
      <c r="B1066" s="66" t="s">
        <v>691</v>
      </c>
      <c r="C1066" s="66">
        <v>1</v>
      </c>
      <c r="D1066" s="67" t="s">
        <v>610</v>
      </c>
      <c r="E1066" s="66">
        <v>14</v>
      </c>
      <c r="F1066" s="66">
        <v>27</v>
      </c>
      <c r="G1066" s="66">
        <v>219.64</v>
      </c>
      <c r="H1066" s="69" t="s">
        <v>552</v>
      </c>
      <c r="M1066" s="66">
        <v>1</v>
      </c>
      <c r="O1066" s="70"/>
      <c r="S1066" s="71"/>
      <c r="T1066" s="72"/>
      <c r="U1066" s="72"/>
      <c r="V1066" s="72"/>
      <c r="W1066" s="72"/>
      <c r="AC1066" s="47"/>
    </row>
    <row r="1067" spans="2:29" ht="15" customHeight="1">
      <c r="B1067" s="66" t="s">
        <v>691</v>
      </c>
      <c r="C1067" s="66">
        <v>1</v>
      </c>
      <c r="D1067" s="67" t="s">
        <v>652</v>
      </c>
      <c r="E1067" s="66">
        <v>27</v>
      </c>
      <c r="F1067" s="66">
        <v>53</v>
      </c>
      <c r="G1067" s="66">
        <v>219.77</v>
      </c>
      <c r="H1067" s="69" t="s">
        <v>552</v>
      </c>
      <c r="M1067" s="66">
        <v>0.5</v>
      </c>
      <c r="O1067" s="70"/>
      <c r="S1067" s="71"/>
      <c r="T1067" s="72"/>
      <c r="U1067" s="72"/>
      <c r="V1067" s="72"/>
      <c r="W1067" s="72"/>
      <c r="AC1067" s="47"/>
    </row>
    <row r="1068" spans="2:29" ht="15" customHeight="1">
      <c r="B1068" s="66" t="s">
        <v>691</v>
      </c>
      <c r="C1068" s="66">
        <v>1</v>
      </c>
      <c r="D1068" s="67" t="s">
        <v>653</v>
      </c>
      <c r="E1068" s="66">
        <v>53</v>
      </c>
      <c r="F1068" s="66">
        <v>93</v>
      </c>
      <c r="G1068" s="66">
        <v>220.03</v>
      </c>
      <c r="H1068" s="69" t="s">
        <v>584</v>
      </c>
      <c r="J1068" s="66">
        <v>1</v>
      </c>
      <c r="K1068" s="66">
        <v>1</v>
      </c>
      <c r="M1068" s="66">
        <v>1</v>
      </c>
      <c r="O1068" s="70"/>
      <c r="S1068" s="71"/>
      <c r="T1068" s="72"/>
      <c r="U1068" s="72"/>
      <c r="V1068" s="72"/>
      <c r="W1068" s="72"/>
      <c r="AC1068" s="47"/>
    </row>
    <row r="1069" spans="2:29" ht="15" customHeight="1">
      <c r="B1069" s="66" t="s">
        <v>691</v>
      </c>
      <c r="C1069" s="66">
        <v>1</v>
      </c>
      <c r="D1069" s="67" t="s">
        <v>630</v>
      </c>
      <c r="E1069" s="66">
        <v>93</v>
      </c>
      <c r="F1069" s="66">
        <v>144</v>
      </c>
      <c r="G1069" s="66">
        <v>220.43</v>
      </c>
      <c r="H1069" s="69" t="s">
        <v>552</v>
      </c>
      <c r="K1069" s="66">
        <v>1</v>
      </c>
      <c r="M1069" s="66">
        <v>0.5</v>
      </c>
      <c r="O1069" s="70"/>
      <c r="S1069" s="71"/>
      <c r="T1069" s="72"/>
      <c r="U1069" s="72"/>
      <c r="V1069" s="72"/>
      <c r="W1069" s="72"/>
      <c r="AC1069" s="47"/>
    </row>
    <row r="1070" spans="2:29" ht="15" customHeight="1">
      <c r="B1070" s="66" t="s">
        <v>691</v>
      </c>
      <c r="C1070" s="66">
        <v>1</v>
      </c>
      <c r="D1070" s="67" t="s">
        <v>610</v>
      </c>
      <c r="E1070" s="66">
        <v>22</v>
      </c>
      <c r="G1070" s="66">
        <v>219.72</v>
      </c>
      <c r="H1070" s="69" t="s">
        <v>584</v>
      </c>
      <c r="J1070" s="66">
        <v>1</v>
      </c>
      <c r="N1070" s="67" t="s">
        <v>611</v>
      </c>
      <c r="O1070" s="70">
        <v>51</v>
      </c>
      <c r="P1070" s="66">
        <v>270</v>
      </c>
      <c r="Q1070" s="66">
        <v>4</v>
      </c>
      <c r="R1070" s="66">
        <v>0</v>
      </c>
      <c r="S1070" s="71">
        <v>93.24094776466052</v>
      </c>
      <c r="T1070" s="72">
        <v>38.95515385423722</v>
      </c>
      <c r="U1070" s="72">
        <v>183.24094776466052</v>
      </c>
      <c r="V1070" s="72">
        <v>51.04484614576278</v>
      </c>
      <c r="W1070" s="72">
        <v>273.2409477646605</v>
      </c>
      <c r="AC1070" s="47" t="s">
        <v>190</v>
      </c>
    </row>
    <row r="1071" spans="2:29" ht="15" customHeight="1">
      <c r="B1071" s="66" t="s">
        <v>691</v>
      </c>
      <c r="C1071" s="66">
        <v>1</v>
      </c>
      <c r="D1071" s="67" t="s">
        <v>612</v>
      </c>
      <c r="E1071" s="66">
        <v>60</v>
      </c>
      <c r="G1071" s="66">
        <v>220.1</v>
      </c>
      <c r="H1071" s="69" t="s">
        <v>584</v>
      </c>
      <c r="N1071" s="67" t="s">
        <v>275</v>
      </c>
      <c r="O1071" s="70">
        <v>57</v>
      </c>
      <c r="P1071" s="66">
        <v>270</v>
      </c>
      <c r="Q1071" s="66">
        <v>31</v>
      </c>
      <c r="R1071" s="66">
        <v>180</v>
      </c>
      <c r="S1071" s="71">
        <v>68.68409926155488</v>
      </c>
      <c r="T1071" s="72">
        <v>31.17317767120914</v>
      </c>
      <c r="U1071" s="72">
        <v>158.68409926155488</v>
      </c>
      <c r="V1071" s="72">
        <v>58.82682232879086</v>
      </c>
      <c r="W1071" s="72">
        <v>248.68409926155488</v>
      </c>
      <c r="AC1071" s="47" t="s">
        <v>329</v>
      </c>
    </row>
    <row r="1072" spans="2:29" ht="15" customHeight="1">
      <c r="B1072" s="66" t="s">
        <v>691</v>
      </c>
      <c r="C1072" s="66">
        <v>1</v>
      </c>
      <c r="D1072" s="67" t="s">
        <v>654</v>
      </c>
      <c r="E1072" s="66">
        <v>73</v>
      </c>
      <c r="G1072" s="66">
        <v>220.23</v>
      </c>
      <c r="H1072" s="69" t="s">
        <v>584</v>
      </c>
      <c r="N1072" s="67" t="s">
        <v>609</v>
      </c>
      <c r="O1072" s="70">
        <v>50</v>
      </c>
      <c r="P1072" s="66">
        <v>270</v>
      </c>
      <c r="Q1072" s="66">
        <v>11</v>
      </c>
      <c r="R1072" s="66">
        <v>0</v>
      </c>
      <c r="S1072" s="71">
        <v>99.26362422032929</v>
      </c>
      <c r="T1072" s="72">
        <v>39.63006539810777</v>
      </c>
      <c r="U1072" s="72">
        <v>189.2636242203293</v>
      </c>
      <c r="V1072" s="72">
        <v>50.36993460189223</v>
      </c>
      <c r="W1072" s="72">
        <v>279.2636242203293</v>
      </c>
      <c r="AC1072" s="47" t="s">
        <v>292</v>
      </c>
    </row>
    <row r="1073" spans="2:29" ht="15" customHeight="1">
      <c r="B1073" s="66" t="s">
        <v>691</v>
      </c>
      <c r="C1073" s="66">
        <v>1</v>
      </c>
      <c r="D1073" s="67" t="s">
        <v>654</v>
      </c>
      <c r="E1073" s="66">
        <v>77</v>
      </c>
      <c r="G1073" s="66">
        <v>220.27</v>
      </c>
      <c r="H1073" s="69" t="s">
        <v>552</v>
      </c>
      <c r="J1073" s="66">
        <v>1</v>
      </c>
      <c r="O1073" s="70">
        <v>2</v>
      </c>
      <c r="P1073" s="66">
        <v>90</v>
      </c>
      <c r="Q1073" s="66">
        <v>3</v>
      </c>
      <c r="R1073" s="66">
        <v>0</v>
      </c>
      <c r="S1073" s="71">
        <v>213.67663081374843</v>
      </c>
      <c r="T1073" s="72">
        <v>86.39647307521292</v>
      </c>
      <c r="U1073" s="72">
        <v>303.67663081374843</v>
      </c>
      <c r="V1073" s="72">
        <v>3.603526924787076</v>
      </c>
      <c r="W1073" s="72">
        <v>33.67663081374843</v>
      </c>
      <c r="AC1073" s="47" t="s">
        <v>384</v>
      </c>
    </row>
    <row r="1074" spans="2:29" ht="15" customHeight="1">
      <c r="B1074" s="66" t="s">
        <v>691</v>
      </c>
      <c r="C1074" s="66">
        <v>1</v>
      </c>
      <c r="D1074" s="67" t="s">
        <v>613</v>
      </c>
      <c r="E1074" s="66">
        <v>90</v>
      </c>
      <c r="G1074" s="66">
        <v>220.4</v>
      </c>
      <c r="H1074" s="69" t="s">
        <v>584</v>
      </c>
      <c r="J1074" s="66">
        <v>1</v>
      </c>
      <c r="N1074" s="67" t="s">
        <v>191</v>
      </c>
      <c r="O1074" s="70">
        <v>55</v>
      </c>
      <c r="P1074" s="66">
        <v>270</v>
      </c>
      <c r="Q1074" s="66">
        <v>26</v>
      </c>
      <c r="R1074" s="66">
        <v>180</v>
      </c>
      <c r="S1074" s="71">
        <v>71.14424379352425</v>
      </c>
      <c r="T1074" s="72">
        <v>33.529691000775365</v>
      </c>
      <c r="U1074" s="72">
        <v>161.14424379352425</v>
      </c>
      <c r="V1074" s="72">
        <v>56.470308999224635</v>
      </c>
      <c r="W1074" s="72">
        <v>251.14424379352425</v>
      </c>
      <c r="AC1074" s="47" t="s">
        <v>329</v>
      </c>
    </row>
    <row r="1075" spans="2:29" ht="15" customHeight="1">
      <c r="B1075" s="66" t="s">
        <v>691</v>
      </c>
      <c r="C1075" s="66">
        <v>1</v>
      </c>
      <c r="D1075" s="67" t="s">
        <v>661</v>
      </c>
      <c r="E1075" s="66">
        <v>130</v>
      </c>
      <c r="G1075" s="66">
        <v>220.8</v>
      </c>
      <c r="H1075" s="69" t="s">
        <v>584</v>
      </c>
      <c r="N1075" s="67" t="s">
        <v>610</v>
      </c>
      <c r="O1075" s="70">
        <v>46</v>
      </c>
      <c r="P1075" s="66">
        <v>270</v>
      </c>
      <c r="Q1075" s="66">
        <v>23</v>
      </c>
      <c r="R1075" s="66">
        <v>180</v>
      </c>
      <c r="S1075" s="71">
        <v>67.71075779118681</v>
      </c>
      <c r="T1075" s="72">
        <v>41.78185281355663</v>
      </c>
      <c r="U1075" s="72">
        <v>157.7107577911868</v>
      </c>
      <c r="V1075" s="72">
        <v>48.21814718644337</v>
      </c>
      <c r="W1075" s="72">
        <v>247.7107577911868</v>
      </c>
      <c r="AC1075" s="47" t="s">
        <v>329</v>
      </c>
    </row>
    <row r="1076" spans="8:29" ht="15" customHeight="1">
      <c r="H1076" s="69"/>
      <c r="O1076" s="70"/>
      <c r="S1076" s="71"/>
      <c r="T1076" s="72"/>
      <c r="U1076" s="72"/>
      <c r="V1076" s="72"/>
      <c r="W1076" s="72"/>
      <c r="AC1076" s="47"/>
    </row>
    <row r="1077" spans="2:29" ht="15" customHeight="1">
      <c r="B1077" s="66" t="s">
        <v>691</v>
      </c>
      <c r="C1077" s="66">
        <v>2</v>
      </c>
      <c r="D1077" s="67" t="s">
        <v>622</v>
      </c>
      <c r="E1077" s="66">
        <v>0</v>
      </c>
      <c r="F1077" s="66">
        <v>10</v>
      </c>
      <c r="G1077" s="66">
        <v>220.95</v>
      </c>
      <c r="H1077" s="69" t="s">
        <v>557</v>
      </c>
      <c r="M1077" s="66">
        <v>0.8</v>
      </c>
      <c r="O1077" s="70"/>
      <c r="S1077" s="71"/>
      <c r="T1077" s="72"/>
      <c r="U1077" s="72"/>
      <c r="V1077" s="72"/>
      <c r="W1077" s="72"/>
      <c r="AC1077" s="47"/>
    </row>
    <row r="1078" spans="2:29" ht="15" customHeight="1">
      <c r="B1078" s="66" t="s">
        <v>691</v>
      </c>
      <c r="C1078" s="66">
        <v>2</v>
      </c>
      <c r="D1078" s="67" t="s">
        <v>628</v>
      </c>
      <c r="E1078" s="66">
        <v>10</v>
      </c>
      <c r="F1078" s="66">
        <v>22</v>
      </c>
      <c r="G1078" s="66">
        <v>221.05</v>
      </c>
      <c r="H1078" s="69" t="s">
        <v>552</v>
      </c>
      <c r="M1078" s="66">
        <v>0</v>
      </c>
      <c r="O1078" s="70"/>
      <c r="S1078" s="71"/>
      <c r="T1078" s="72"/>
      <c r="U1078" s="72"/>
      <c r="V1078" s="72"/>
      <c r="W1078" s="72"/>
      <c r="AC1078" s="47"/>
    </row>
    <row r="1079" spans="2:29" ht="15" customHeight="1">
      <c r="B1079" s="66" t="s">
        <v>691</v>
      </c>
      <c r="C1079" s="66">
        <v>2</v>
      </c>
      <c r="D1079" s="67" t="s">
        <v>652</v>
      </c>
      <c r="E1079" s="66">
        <v>22</v>
      </c>
      <c r="F1079" s="66">
        <v>51</v>
      </c>
      <c r="G1079" s="66">
        <v>221.17</v>
      </c>
      <c r="H1079" s="69" t="s">
        <v>584</v>
      </c>
      <c r="M1079" s="66">
        <v>1</v>
      </c>
      <c r="O1079" s="70"/>
      <c r="S1079" s="71"/>
      <c r="T1079" s="72"/>
      <c r="U1079" s="72"/>
      <c r="V1079" s="72"/>
      <c r="W1079" s="72"/>
      <c r="AC1079" s="47"/>
    </row>
    <row r="1080" spans="2:29" ht="15" customHeight="1">
      <c r="B1080" s="66" t="s">
        <v>691</v>
      </c>
      <c r="C1080" s="66">
        <v>2</v>
      </c>
      <c r="D1080" s="67" t="s">
        <v>692</v>
      </c>
      <c r="E1080" s="66">
        <v>51</v>
      </c>
      <c r="F1080" s="66">
        <v>143</v>
      </c>
      <c r="G1080" s="66">
        <v>221.46</v>
      </c>
      <c r="H1080" s="69" t="s">
        <v>552</v>
      </c>
      <c r="J1080" s="66">
        <v>1</v>
      </c>
      <c r="M1080" s="66">
        <v>0.5</v>
      </c>
      <c r="O1080" s="70"/>
      <c r="S1080" s="71"/>
      <c r="T1080" s="72"/>
      <c r="U1080" s="72"/>
      <c r="V1080" s="72"/>
      <c r="W1080" s="72"/>
      <c r="AC1080" s="47"/>
    </row>
    <row r="1081" spans="2:29" ht="15" customHeight="1">
      <c r="B1081" s="66" t="s">
        <v>691</v>
      </c>
      <c r="C1081" s="66">
        <v>2</v>
      </c>
      <c r="D1081" s="67" t="s">
        <v>611</v>
      </c>
      <c r="E1081" s="66">
        <v>25</v>
      </c>
      <c r="G1081" s="66">
        <v>221.2</v>
      </c>
      <c r="H1081" s="69" t="s">
        <v>584</v>
      </c>
      <c r="N1081" s="67" t="s">
        <v>612</v>
      </c>
      <c r="O1081" s="70">
        <v>57</v>
      </c>
      <c r="P1081" s="66">
        <v>270</v>
      </c>
      <c r="Q1081" s="66">
        <v>0</v>
      </c>
      <c r="R1081" s="66">
        <v>200</v>
      </c>
      <c r="S1081" s="71">
        <v>110</v>
      </c>
      <c r="T1081" s="72">
        <v>31.393358931567015</v>
      </c>
      <c r="U1081" s="72">
        <v>200</v>
      </c>
      <c r="V1081" s="72">
        <v>58.606641068432985</v>
      </c>
      <c r="W1081" s="72">
        <v>290</v>
      </c>
      <c r="AC1081" s="47" t="s">
        <v>329</v>
      </c>
    </row>
    <row r="1082" spans="2:29" ht="15" customHeight="1">
      <c r="B1082" s="66" t="s">
        <v>691</v>
      </c>
      <c r="C1082" s="66">
        <v>2</v>
      </c>
      <c r="D1082" s="67" t="s">
        <v>605</v>
      </c>
      <c r="E1082" s="66">
        <v>45</v>
      </c>
      <c r="G1082" s="66">
        <v>221.4</v>
      </c>
      <c r="H1082" s="69" t="s">
        <v>584</v>
      </c>
      <c r="N1082" s="67" t="s">
        <v>661</v>
      </c>
      <c r="O1082" s="70">
        <v>45</v>
      </c>
      <c r="P1082" s="66">
        <v>270</v>
      </c>
      <c r="Q1082" s="66">
        <v>37</v>
      </c>
      <c r="R1082" s="66">
        <v>180</v>
      </c>
      <c r="S1082" s="71">
        <v>53</v>
      </c>
      <c r="T1082" s="72">
        <v>38.61210607803732</v>
      </c>
      <c r="U1082" s="72">
        <v>143</v>
      </c>
      <c r="V1082" s="72">
        <v>51.38789392196268</v>
      </c>
      <c r="W1082" s="72">
        <v>233</v>
      </c>
      <c r="AC1082" s="47" t="s">
        <v>192</v>
      </c>
    </row>
    <row r="1083" spans="2:29" ht="15" customHeight="1">
      <c r="B1083" s="66" t="s">
        <v>691</v>
      </c>
      <c r="C1083" s="66">
        <v>2</v>
      </c>
      <c r="D1083" s="67" t="s">
        <v>661</v>
      </c>
      <c r="E1083" s="66">
        <v>73</v>
      </c>
      <c r="G1083" s="66">
        <v>221.68</v>
      </c>
      <c r="H1083" s="69" t="s">
        <v>552</v>
      </c>
      <c r="O1083" s="70">
        <v>53</v>
      </c>
      <c r="P1083" s="66">
        <v>270</v>
      </c>
      <c r="Q1083" s="66">
        <v>38</v>
      </c>
      <c r="R1083" s="66">
        <v>180</v>
      </c>
      <c r="S1083" s="71">
        <v>59.51293576959259</v>
      </c>
      <c r="T1083" s="72">
        <v>32.998504114598234</v>
      </c>
      <c r="U1083" s="72">
        <v>149.5129357695926</v>
      </c>
      <c r="V1083" s="72">
        <v>57.001495885401766</v>
      </c>
      <c r="W1083" s="72">
        <v>239.5129357695926</v>
      </c>
      <c r="AC1083" s="47" t="s">
        <v>384</v>
      </c>
    </row>
    <row r="1084" spans="2:29" ht="15" customHeight="1">
      <c r="B1084" s="66" t="s">
        <v>691</v>
      </c>
      <c r="C1084" s="66">
        <v>2</v>
      </c>
      <c r="D1084" s="67" t="s">
        <v>615</v>
      </c>
      <c r="E1084" s="66">
        <v>103</v>
      </c>
      <c r="G1084" s="66">
        <v>221.98</v>
      </c>
      <c r="H1084" s="69" t="s">
        <v>552</v>
      </c>
      <c r="O1084" s="70">
        <v>5</v>
      </c>
      <c r="P1084" s="66">
        <v>270</v>
      </c>
      <c r="Q1084" s="66">
        <v>4</v>
      </c>
      <c r="R1084" s="66">
        <v>0</v>
      </c>
      <c r="S1084" s="71">
        <v>128.63419479866786</v>
      </c>
      <c r="T1084" s="72">
        <v>83.60949830070744</v>
      </c>
      <c r="U1084" s="72">
        <v>218.63419479866786</v>
      </c>
      <c r="V1084" s="72">
        <v>6.390501699292557</v>
      </c>
      <c r="W1084" s="72">
        <v>308.63419479866786</v>
      </c>
      <c r="AC1084" s="47" t="s">
        <v>384</v>
      </c>
    </row>
    <row r="1085" spans="2:29" ht="15" customHeight="1">
      <c r="B1085" s="66" t="s">
        <v>691</v>
      </c>
      <c r="C1085" s="66">
        <v>2</v>
      </c>
      <c r="D1085" s="67" t="s">
        <v>621</v>
      </c>
      <c r="E1085" s="66">
        <v>133</v>
      </c>
      <c r="G1085" s="66">
        <v>222.28</v>
      </c>
      <c r="H1085" s="69" t="s">
        <v>552</v>
      </c>
      <c r="O1085" s="70">
        <v>62</v>
      </c>
      <c r="P1085" s="66">
        <v>270</v>
      </c>
      <c r="Q1085" s="66">
        <v>0</v>
      </c>
      <c r="R1085" s="66">
        <v>170</v>
      </c>
      <c r="S1085" s="71">
        <v>80</v>
      </c>
      <c r="T1085" s="72">
        <v>27.637974030205015</v>
      </c>
      <c r="U1085" s="72">
        <v>170</v>
      </c>
      <c r="V1085" s="72">
        <v>62.362025969794985</v>
      </c>
      <c r="W1085" s="72">
        <v>260</v>
      </c>
      <c r="AC1085" s="47" t="s">
        <v>482</v>
      </c>
    </row>
    <row r="1086" spans="8:29" ht="15" customHeight="1">
      <c r="H1086" s="69"/>
      <c r="O1086" s="70"/>
      <c r="S1086" s="71"/>
      <c r="T1086" s="72"/>
      <c r="U1086" s="72"/>
      <c r="V1086" s="72"/>
      <c r="W1086" s="72"/>
      <c r="AC1086" s="47"/>
    </row>
    <row r="1087" spans="2:29" ht="15" customHeight="1">
      <c r="B1087" s="66" t="s">
        <v>691</v>
      </c>
      <c r="C1087" s="66">
        <v>3</v>
      </c>
      <c r="D1087" s="67" t="s">
        <v>639</v>
      </c>
      <c r="E1087" s="66">
        <v>0</v>
      </c>
      <c r="F1087" s="66">
        <v>20</v>
      </c>
      <c r="G1087" s="66">
        <v>222.38</v>
      </c>
      <c r="H1087" s="69" t="s">
        <v>584</v>
      </c>
      <c r="J1087" s="66">
        <v>1</v>
      </c>
      <c r="M1087" s="66">
        <v>0.8</v>
      </c>
      <c r="O1087" s="70"/>
      <c r="S1087" s="71"/>
      <c r="T1087" s="72"/>
      <c r="U1087" s="72"/>
      <c r="V1087" s="72"/>
      <c r="W1087" s="72"/>
      <c r="AC1087" s="47"/>
    </row>
    <row r="1088" spans="2:29" ht="15" customHeight="1">
      <c r="B1088" s="66" t="s">
        <v>691</v>
      </c>
      <c r="C1088" s="66">
        <v>3</v>
      </c>
      <c r="D1088" s="67" t="s">
        <v>622</v>
      </c>
      <c r="E1088" s="66">
        <v>4</v>
      </c>
      <c r="G1088" s="66">
        <v>222.42</v>
      </c>
      <c r="H1088" s="69" t="s">
        <v>584</v>
      </c>
      <c r="N1088" s="67" t="s">
        <v>612</v>
      </c>
      <c r="O1088" s="70">
        <v>57</v>
      </c>
      <c r="P1088" s="66">
        <v>90</v>
      </c>
      <c r="Q1088" s="66">
        <v>0</v>
      </c>
      <c r="R1088" s="66">
        <v>120</v>
      </c>
      <c r="S1088" s="71">
        <v>210</v>
      </c>
      <c r="T1088" s="72">
        <v>17.988810395363792</v>
      </c>
      <c r="U1088" s="72">
        <v>300</v>
      </c>
      <c r="V1088" s="72">
        <v>72.0111896046362</v>
      </c>
      <c r="W1088" s="72">
        <v>30</v>
      </c>
      <c r="AC1088" s="47" t="s">
        <v>329</v>
      </c>
    </row>
    <row r="1089" spans="2:29" ht="15" customHeight="1">
      <c r="B1089" s="66" t="s">
        <v>691</v>
      </c>
      <c r="C1089" s="66">
        <v>3</v>
      </c>
      <c r="D1089" s="67" t="s">
        <v>609</v>
      </c>
      <c r="E1089" s="66">
        <v>11</v>
      </c>
      <c r="G1089" s="66">
        <v>222.49</v>
      </c>
      <c r="H1089" s="69" t="s">
        <v>584</v>
      </c>
      <c r="J1089" s="66">
        <v>1</v>
      </c>
      <c r="N1089" s="67" t="s">
        <v>497</v>
      </c>
      <c r="O1089" s="70">
        <v>64</v>
      </c>
      <c r="P1089" s="66">
        <v>90</v>
      </c>
      <c r="Q1089" s="66">
        <v>21</v>
      </c>
      <c r="R1089" s="66">
        <v>0</v>
      </c>
      <c r="S1089" s="71">
        <v>259.3956774405578</v>
      </c>
      <c r="T1089" s="72">
        <v>25.61319115871132</v>
      </c>
      <c r="U1089" s="72">
        <v>349.3956774405578</v>
      </c>
      <c r="V1089" s="72">
        <v>64.38680884128868</v>
      </c>
      <c r="W1089" s="72">
        <v>79.39567744055779</v>
      </c>
      <c r="AC1089" s="47" t="s">
        <v>329</v>
      </c>
    </row>
    <row r="1090" spans="2:29" ht="15" customHeight="1">
      <c r="B1090" s="66" t="s">
        <v>691</v>
      </c>
      <c r="C1090" s="66">
        <v>3</v>
      </c>
      <c r="D1090" s="67" t="s">
        <v>609</v>
      </c>
      <c r="E1090" s="66">
        <v>14</v>
      </c>
      <c r="G1090" s="66">
        <v>222.52</v>
      </c>
      <c r="H1090" s="69" t="s">
        <v>552</v>
      </c>
      <c r="J1090" s="66">
        <v>1</v>
      </c>
      <c r="O1090" s="70">
        <v>34</v>
      </c>
      <c r="P1090" s="66">
        <v>90</v>
      </c>
      <c r="Q1090" s="66">
        <v>33</v>
      </c>
      <c r="R1090" s="66">
        <v>180</v>
      </c>
      <c r="S1090" s="71">
        <v>313.9138249111975</v>
      </c>
      <c r="T1090" s="72">
        <v>46.8836664994772</v>
      </c>
      <c r="U1090" s="72">
        <v>43.91382491119751</v>
      </c>
      <c r="V1090" s="72">
        <v>43.1163335005228</v>
      </c>
      <c r="W1090" s="72">
        <v>133.91382491119748</v>
      </c>
      <c r="AC1090" s="47" t="s">
        <v>482</v>
      </c>
    </row>
    <row r="1091" spans="8:29" ht="15" customHeight="1">
      <c r="H1091" s="69"/>
      <c r="O1091" s="70"/>
      <c r="S1091" s="71"/>
      <c r="T1091" s="72"/>
      <c r="U1091" s="72"/>
      <c r="V1091" s="72"/>
      <c r="W1091" s="72"/>
      <c r="AC1091" s="47"/>
    </row>
    <row r="1092" spans="2:29" ht="15" customHeight="1">
      <c r="B1092" s="66" t="s">
        <v>693</v>
      </c>
      <c r="C1092" s="66">
        <v>1</v>
      </c>
      <c r="D1092" s="67" t="s">
        <v>622</v>
      </c>
      <c r="E1092" s="66">
        <v>0</v>
      </c>
      <c r="F1092" s="66">
        <v>10</v>
      </c>
      <c r="G1092" s="66">
        <v>224.3</v>
      </c>
      <c r="H1092" s="69" t="s">
        <v>552</v>
      </c>
      <c r="L1092" s="66">
        <v>0</v>
      </c>
      <c r="M1092" s="66">
        <v>0.5</v>
      </c>
      <c r="O1092" s="70"/>
      <c r="S1092" s="71"/>
      <c r="T1092" s="72"/>
      <c r="U1092" s="72"/>
      <c r="V1092" s="72"/>
      <c r="W1092" s="72"/>
      <c r="AC1092" s="47" t="s">
        <v>193</v>
      </c>
    </row>
    <row r="1093" spans="2:29" ht="15" customHeight="1">
      <c r="B1093" s="66" t="s">
        <v>693</v>
      </c>
      <c r="C1093" s="66">
        <v>1</v>
      </c>
      <c r="D1093" s="67" t="s">
        <v>628</v>
      </c>
      <c r="E1093" s="66">
        <v>10</v>
      </c>
      <c r="F1093" s="66">
        <v>21</v>
      </c>
      <c r="G1093" s="66">
        <v>224.4</v>
      </c>
      <c r="H1093" s="69" t="s">
        <v>420</v>
      </c>
      <c r="J1093" s="66">
        <v>1</v>
      </c>
      <c r="M1093" s="66">
        <v>2.5</v>
      </c>
      <c r="O1093" s="70"/>
      <c r="S1093" s="71"/>
      <c r="T1093" s="72"/>
      <c r="U1093" s="72"/>
      <c r="V1093" s="72"/>
      <c r="W1093" s="72"/>
      <c r="AC1093" s="47" t="s">
        <v>194</v>
      </c>
    </row>
    <row r="1094" spans="2:29" ht="15" customHeight="1">
      <c r="B1094" s="66" t="s">
        <v>693</v>
      </c>
      <c r="C1094" s="66">
        <v>1</v>
      </c>
      <c r="D1094" s="67" t="s">
        <v>652</v>
      </c>
      <c r="E1094" s="66">
        <v>21</v>
      </c>
      <c r="F1094" s="66">
        <v>41</v>
      </c>
      <c r="G1094" s="66">
        <v>224.51</v>
      </c>
      <c r="H1094" s="69" t="s">
        <v>552</v>
      </c>
      <c r="M1094" s="66">
        <v>0.5</v>
      </c>
      <c r="O1094" s="70"/>
      <c r="S1094" s="71"/>
      <c r="T1094" s="72"/>
      <c r="U1094" s="72"/>
      <c r="V1094" s="72"/>
      <c r="W1094" s="72"/>
      <c r="AC1094" s="47"/>
    </row>
    <row r="1095" spans="2:29" ht="15" customHeight="1">
      <c r="B1095" s="66" t="s">
        <v>693</v>
      </c>
      <c r="C1095" s="66">
        <v>1</v>
      </c>
      <c r="D1095" s="67" t="s">
        <v>624</v>
      </c>
      <c r="E1095" s="66">
        <v>41</v>
      </c>
      <c r="F1095" s="66">
        <v>59</v>
      </c>
      <c r="G1095" s="66">
        <v>224.71</v>
      </c>
      <c r="H1095" s="69" t="s">
        <v>420</v>
      </c>
      <c r="M1095" s="66">
        <v>3</v>
      </c>
      <c r="O1095" s="70"/>
      <c r="S1095" s="71"/>
      <c r="T1095" s="72"/>
      <c r="U1095" s="72"/>
      <c r="V1095" s="72"/>
      <c r="W1095" s="72"/>
      <c r="AC1095" s="47"/>
    </row>
    <row r="1096" spans="2:29" ht="15" customHeight="1">
      <c r="B1096" s="66" t="s">
        <v>693</v>
      </c>
      <c r="C1096" s="66">
        <v>1</v>
      </c>
      <c r="D1096" s="67" t="s">
        <v>650</v>
      </c>
      <c r="E1096" s="66">
        <v>59</v>
      </c>
      <c r="F1096" s="66">
        <v>78</v>
      </c>
      <c r="G1096" s="66">
        <v>224.89</v>
      </c>
      <c r="H1096" s="69" t="s">
        <v>552</v>
      </c>
      <c r="J1096" s="66">
        <v>1</v>
      </c>
      <c r="M1096" s="66">
        <v>0.5</v>
      </c>
      <c r="O1096" s="70"/>
      <c r="S1096" s="71"/>
      <c r="T1096" s="72"/>
      <c r="U1096" s="72"/>
      <c r="V1096" s="72"/>
      <c r="W1096" s="72"/>
      <c r="AC1096" s="47"/>
    </row>
    <row r="1097" spans="2:29" ht="15" customHeight="1">
      <c r="B1097" s="66" t="s">
        <v>693</v>
      </c>
      <c r="C1097" s="66">
        <v>1</v>
      </c>
      <c r="D1097" s="67" t="s">
        <v>632</v>
      </c>
      <c r="E1097" s="66">
        <v>78</v>
      </c>
      <c r="F1097" s="66">
        <v>91</v>
      </c>
      <c r="G1097" s="66">
        <v>225.08</v>
      </c>
      <c r="H1097" s="69" t="s">
        <v>420</v>
      </c>
      <c r="M1097" s="66">
        <v>2</v>
      </c>
      <c r="O1097" s="70"/>
      <c r="S1097" s="71"/>
      <c r="T1097" s="72"/>
      <c r="U1097" s="72"/>
      <c r="V1097" s="72"/>
      <c r="W1097" s="72"/>
      <c r="AC1097" s="47"/>
    </row>
    <row r="1098" spans="2:29" ht="15" customHeight="1">
      <c r="B1098" s="66" t="s">
        <v>693</v>
      </c>
      <c r="C1098" s="66">
        <v>1</v>
      </c>
      <c r="D1098" s="67" t="s">
        <v>694</v>
      </c>
      <c r="E1098" s="66">
        <v>91</v>
      </c>
      <c r="F1098" s="66">
        <v>150</v>
      </c>
      <c r="G1098" s="66">
        <v>225.21</v>
      </c>
      <c r="H1098" s="69" t="s">
        <v>552</v>
      </c>
      <c r="M1098" s="66">
        <v>0.5</v>
      </c>
      <c r="O1098" s="70"/>
      <c r="S1098" s="71"/>
      <c r="T1098" s="72"/>
      <c r="U1098" s="72"/>
      <c r="V1098" s="72"/>
      <c r="W1098" s="72"/>
      <c r="AC1098" s="47"/>
    </row>
    <row r="1099" spans="2:29" ht="15" customHeight="1">
      <c r="B1099" s="66" t="s">
        <v>693</v>
      </c>
      <c r="C1099" s="66">
        <v>1</v>
      </c>
      <c r="D1099" s="67" t="s">
        <v>612</v>
      </c>
      <c r="E1099" s="66">
        <v>47</v>
      </c>
      <c r="G1099" s="66">
        <v>224.77</v>
      </c>
      <c r="H1099" s="69" t="s">
        <v>552</v>
      </c>
      <c r="J1099" s="66">
        <v>1</v>
      </c>
      <c r="O1099" s="70">
        <v>81</v>
      </c>
      <c r="P1099" s="66">
        <v>270</v>
      </c>
      <c r="Q1099" s="66">
        <v>0</v>
      </c>
      <c r="R1099" s="66">
        <v>180</v>
      </c>
      <c r="S1099" s="71">
        <v>90</v>
      </c>
      <c r="T1099" s="72">
        <v>9</v>
      </c>
      <c r="U1099" s="72">
        <v>180</v>
      </c>
      <c r="V1099" s="72">
        <v>81</v>
      </c>
      <c r="W1099" s="72">
        <v>270</v>
      </c>
      <c r="AC1099" s="47" t="s">
        <v>384</v>
      </c>
    </row>
    <row r="1100" spans="2:29" ht="15" customHeight="1">
      <c r="B1100" s="66" t="s">
        <v>693</v>
      </c>
      <c r="C1100" s="66">
        <v>1</v>
      </c>
      <c r="D1100" s="67" t="s">
        <v>612</v>
      </c>
      <c r="E1100" s="66">
        <v>47</v>
      </c>
      <c r="G1100" s="66">
        <v>224.77</v>
      </c>
      <c r="H1100" s="69" t="s">
        <v>584</v>
      </c>
      <c r="N1100" s="67" t="s">
        <v>612</v>
      </c>
      <c r="O1100" s="70">
        <v>37</v>
      </c>
      <c r="P1100" s="66">
        <v>270</v>
      </c>
      <c r="Q1100" s="66">
        <v>6</v>
      </c>
      <c r="R1100" s="66">
        <v>180</v>
      </c>
      <c r="S1100" s="71">
        <v>82.0597234166899</v>
      </c>
      <c r="T1100" s="72">
        <v>52.7343585428129</v>
      </c>
      <c r="U1100" s="72">
        <v>172.0597234166899</v>
      </c>
      <c r="V1100" s="72">
        <v>37.2656414571871</v>
      </c>
      <c r="W1100" s="72">
        <v>262.0597234166899</v>
      </c>
      <c r="AC1100" s="47" t="s">
        <v>195</v>
      </c>
    </row>
    <row r="1101" spans="2:29" ht="15" customHeight="1">
      <c r="B1101" s="66" t="s">
        <v>693</v>
      </c>
      <c r="C1101" s="66">
        <v>1</v>
      </c>
      <c r="D1101" s="67" t="s">
        <v>632</v>
      </c>
      <c r="E1101" s="66">
        <v>80</v>
      </c>
      <c r="G1101" s="66">
        <v>225.1</v>
      </c>
      <c r="H1101" s="69" t="s">
        <v>584</v>
      </c>
      <c r="N1101" s="67" t="s">
        <v>661</v>
      </c>
      <c r="O1101" s="70">
        <v>23</v>
      </c>
      <c r="P1101" s="66">
        <v>270</v>
      </c>
      <c r="Q1101" s="66">
        <v>24</v>
      </c>
      <c r="R1101" s="66">
        <v>180</v>
      </c>
      <c r="S1101" s="71">
        <v>43.6330013962654</v>
      </c>
      <c r="T1101" s="72">
        <v>58.402318853174634</v>
      </c>
      <c r="U1101" s="72">
        <v>133.6330013962654</v>
      </c>
      <c r="V1101" s="72">
        <v>31.597681146825366</v>
      </c>
      <c r="W1101" s="72">
        <v>223.6330013962654</v>
      </c>
      <c r="AC1101" s="47" t="s">
        <v>329</v>
      </c>
    </row>
    <row r="1102" spans="2:29" ht="15" customHeight="1">
      <c r="B1102" s="66" t="s">
        <v>693</v>
      </c>
      <c r="C1102" s="66">
        <v>1</v>
      </c>
      <c r="D1102" s="67" t="s">
        <v>632</v>
      </c>
      <c r="E1102" s="66">
        <v>88</v>
      </c>
      <c r="G1102" s="66">
        <v>225.18</v>
      </c>
      <c r="H1102" s="69" t="s">
        <v>557</v>
      </c>
      <c r="N1102" s="67" t="s">
        <v>196</v>
      </c>
      <c r="O1102" s="70">
        <v>10</v>
      </c>
      <c r="P1102" s="66">
        <v>270</v>
      </c>
      <c r="Q1102" s="66">
        <v>11</v>
      </c>
      <c r="R1102" s="66">
        <v>0</v>
      </c>
      <c r="S1102" s="71">
        <v>137.78808370692235</v>
      </c>
      <c r="T1102" s="72">
        <v>75.29489644232363</v>
      </c>
      <c r="U1102" s="72">
        <v>227.78808370692235</v>
      </c>
      <c r="V1102" s="72">
        <v>14.705103557676367</v>
      </c>
      <c r="W1102" s="72">
        <v>317.78808370692235</v>
      </c>
      <c r="AC1102" s="47" t="s">
        <v>292</v>
      </c>
    </row>
    <row r="1103" spans="8:29" ht="15" customHeight="1">
      <c r="H1103" s="69"/>
      <c r="O1103" s="70"/>
      <c r="S1103" s="71"/>
      <c r="T1103" s="72"/>
      <c r="U1103" s="72"/>
      <c r="V1103" s="72"/>
      <c r="W1103" s="72"/>
      <c r="AC1103" s="47"/>
    </row>
    <row r="1104" spans="2:29" ht="15" customHeight="1">
      <c r="B1104" s="66" t="s">
        <v>693</v>
      </c>
      <c r="C1104" s="66">
        <v>2</v>
      </c>
      <c r="D1104" s="67" t="s">
        <v>622</v>
      </c>
      <c r="E1104" s="66">
        <v>0</v>
      </c>
      <c r="F1104" s="66">
        <v>11</v>
      </c>
      <c r="G1104" s="66">
        <v>225.8</v>
      </c>
      <c r="H1104" s="69" t="s">
        <v>552</v>
      </c>
      <c r="J1104" s="66">
        <v>1</v>
      </c>
      <c r="M1104" s="66">
        <v>0.5</v>
      </c>
      <c r="O1104" s="70"/>
      <c r="S1104" s="71"/>
      <c r="T1104" s="72"/>
      <c r="U1104" s="72"/>
      <c r="V1104" s="72"/>
      <c r="W1104" s="72"/>
      <c r="AC1104" s="47"/>
    </row>
    <row r="1105" spans="2:29" ht="15" customHeight="1">
      <c r="B1105" s="66" t="s">
        <v>693</v>
      </c>
      <c r="C1105" s="66">
        <v>2</v>
      </c>
      <c r="D1105" s="67" t="s">
        <v>628</v>
      </c>
      <c r="E1105" s="66">
        <v>11</v>
      </c>
      <c r="F1105" s="66">
        <v>24</v>
      </c>
      <c r="G1105" s="66">
        <v>225.91</v>
      </c>
      <c r="H1105" s="69" t="s">
        <v>557</v>
      </c>
      <c r="M1105" s="66">
        <v>2</v>
      </c>
      <c r="O1105" s="70"/>
      <c r="S1105" s="71"/>
      <c r="T1105" s="72"/>
      <c r="U1105" s="72"/>
      <c r="V1105" s="72"/>
      <c r="W1105" s="72"/>
      <c r="AC1105" s="47"/>
    </row>
    <row r="1106" spans="2:29" ht="15" customHeight="1">
      <c r="B1106" s="66" t="s">
        <v>693</v>
      </c>
      <c r="C1106" s="66">
        <v>2</v>
      </c>
      <c r="D1106" s="67" t="s">
        <v>611</v>
      </c>
      <c r="E1106" s="66">
        <v>24</v>
      </c>
      <c r="F1106" s="66">
        <v>87</v>
      </c>
      <c r="G1106" s="66">
        <v>226.04</v>
      </c>
      <c r="H1106" s="69" t="s">
        <v>552</v>
      </c>
      <c r="J1106" s="66">
        <v>1</v>
      </c>
      <c r="M1106" s="66">
        <v>0.5</v>
      </c>
      <c r="O1106" s="70"/>
      <c r="S1106" s="71"/>
      <c r="T1106" s="72"/>
      <c r="U1106" s="72"/>
      <c r="V1106" s="72"/>
      <c r="W1106" s="72"/>
      <c r="AC1106" s="47"/>
    </row>
    <row r="1107" spans="2:29" ht="15" customHeight="1">
      <c r="B1107" s="66" t="s">
        <v>693</v>
      </c>
      <c r="C1107" s="66">
        <v>2</v>
      </c>
      <c r="D1107" s="67" t="s">
        <v>622</v>
      </c>
      <c r="E1107" s="66">
        <v>5</v>
      </c>
      <c r="G1107" s="66">
        <v>225.85</v>
      </c>
      <c r="H1107" s="69" t="s">
        <v>552</v>
      </c>
      <c r="J1107" s="66">
        <v>1</v>
      </c>
      <c r="O1107" s="70">
        <v>82</v>
      </c>
      <c r="P1107" s="66">
        <v>90</v>
      </c>
      <c r="Q1107" s="66">
        <v>0</v>
      </c>
      <c r="R1107" s="66">
        <v>190</v>
      </c>
      <c r="S1107" s="71">
        <v>280</v>
      </c>
      <c r="T1107" s="72">
        <v>7.880000370860127</v>
      </c>
      <c r="U1107" s="72">
        <v>10</v>
      </c>
      <c r="V1107" s="72">
        <v>82.11999962913987</v>
      </c>
      <c r="W1107" s="72">
        <v>100</v>
      </c>
      <c r="AC1107" s="47" t="s">
        <v>384</v>
      </c>
    </row>
    <row r="1108" spans="2:29" ht="15" customHeight="1">
      <c r="B1108" s="66" t="s">
        <v>693</v>
      </c>
      <c r="C1108" s="66">
        <v>2</v>
      </c>
      <c r="D1108" s="67" t="s">
        <v>654</v>
      </c>
      <c r="E1108" s="66">
        <v>60</v>
      </c>
      <c r="G1108" s="66">
        <v>226.4</v>
      </c>
      <c r="H1108" s="69" t="s">
        <v>552</v>
      </c>
      <c r="J1108" s="66">
        <v>1</v>
      </c>
      <c r="O1108" s="70">
        <v>43</v>
      </c>
      <c r="P1108" s="66">
        <v>270</v>
      </c>
      <c r="Q1108" s="66">
        <v>19</v>
      </c>
      <c r="R1108" s="66">
        <v>0</v>
      </c>
      <c r="S1108" s="71">
        <v>110.2664734199231</v>
      </c>
      <c r="T1108" s="72">
        <v>45.170811014023336</v>
      </c>
      <c r="U1108" s="72">
        <v>200.2664734199231</v>
      </c>
      <c r="V1108" s="72">
        <v>44.829188985976664</v>
      </c>
      <c r="W1108" s="72">
        <v>290.2664734199231</v>
      </c>
      <c r="AC1108" s="47" t="s">
        <v>482</v>
      </c>
    </row>
    <row r="1109" spans="8:29" ht="15" customHeight="1">
      <c r="H1109" s="69"/>
      <c r="O1109" s="70"/>
      <c r="S1109" s="71"/>
      <c r="T1109" s="72"/>
      <c r="U1109" s="72"/>
      <c r="V1109" s="72"/>
      <c r="W1109" s="72"/>
      <c r="AC1109" s="47"/>
    </row>
    <row r="1110" spans="2:29" ht="15" customHeight="1">
      <c r="B1110" s="66" t="s">
        <v>695</v>
      </c>
      <c r="C1110" s="66">
        <v>1</v>
      </c>
      <c r="D1110" s="67" t="s">
        <v>622</v>
      </c>
      <c r="E1110" s="66">
        <v>0</v>
      </c>
      <c r="F1110" s="66">
        <v>11</v>
      </c>
      <c r="G1110" s="66">
        <v>228.8</v>
      </c>
      <c r="H1110" s="69" t="s">
        <v>552</v>
      </c>
      <c r="M1110" s="66">
        <v>0.5</v>
      </c>
      <c r="O1110" s="70"/>
      <c r="S1110" s="71"/>
      <c r="T1110" s="72"/>
      <c r="U1110" s="72"/>
      <c r="V1110" s="72"/>
      <c r="W1110" s="72"/>
      <c r="AC1110" s="47"/>
    </row>
    <row r="1111" spans="2:29" ht="15" customHeight="1">
      <c r="B1111" s="66" t="s">
        <v>695</v>
      </c>
      <c r="C1111" s="66">
        <v>1</v>
      </c>
      <c r="D1111" s="67" t="s">
        <v>696</v>
      </c>
      <c r="E1111" s="66">
        <v>11</v>
      </c>
      <c r="F1111" s="66">
        <v>70</v>
      </c>
      <c r="G1111" s="66">
        <v>228.91</v>
      </c>
      <c r="H1111" s="69" t="s">
        <v>552</v>
      </c>
      <c r="K1111" s="66">
        <v>1</v>
      </c>
      <c r="M1111" s="66">
        <v>0</v>
      </c>
      <c r="O1111" s="70"/>
      <c r="S1111" s="71"/>
      <c r="T1111" s="72"/>
      <c r="U1111" s="72"/>
      <c r="V1111" s="72"/>
      <c r="W1111" s="72"/>
      <c r="AC1111" s="47"/>
    </row>
    <row r="1112" spans="2:29" ht="15" customHeight="1">
      <c r="B1112" s="66" t="s">
        <v>695</v>
      </c>
      <c r="C1112" s="66">
        <v>1</v>
      </c>
      <c r="D1112" s="67" t="s">
        <v>685</v>
      </c>
      <c r="E1112" s="66">
        <v>70</v>
      </c>
      <c r="F1112" s="66">
        <v>102</v>
      </c>
      <c r="G1112" s="66">
        <v>229.5</v>
      </c>
      <c r="H1112" s="69" t="s">
        <v>552</v>
      </c>
      <c r="K1112" s="66">
        <v>1</v>
      </c>
      <c r="M1112" s="66">
        <v>0.5</v>
      </c>
      <c r="O1112" s="70"/>
      <c r="S1112" s="71"/>
      <c r="T1112" s="72"/>
      <c r="U1112" s="72"/>
      <c r="V1112" s="72"/>
      <c r="W1112" s="72"/>
      <c r="AC1112" s="47"/>
    </row>
    <row r="1113" spans="2:29" ht="15" customHeight="1">
      <c r="B1113" s="66" t="s">
        <v>695</v>
      </c>
      <c r="C1113" s="66">
        <v>1</v>
      </c>
      <c r="D1113" s="67" t="s">
        <v>613</v>
      </c>
      <c r="E1113" s="66">
        <v>77</v>
      </c>
      <c r="G1113" s="66">
        <v>229.57</v>
      </c>
      <c r="H1113" s="69" t="s">
        <v>552</v>
      </c>
      <c r="I1113" s="66" t="s">
        <v>553</v>
      </c>
      <c r="J1113" s="66">
        <v>1</v>
      </c>
      <c r="O1113" s="70">
        <v>68</v>
      </c>
      <c r="P1113" s="66">
        <v>270</v>
      </c>
      <c r="Q1113" s="66">
        <v>0</v>
      </c>
      <c r="R1113" s="66">
        <v>180</v>
      </c>
      <c r="S1113" s="71">
        <v>90</v>
      </c>
      <c r="T1113" s="72">
        <v>22</v>
      </c>
      <c r="U1113" s="72">
        <v>180</v>
      </c>
      <c r="V1113" s="72">
        <v>68</v>
      </c>
      <c r="W1113" s="72">
        <v>270</v>
      </c>
      <c r="AC1113" s="47" t="s">
        <v>197</v>
      </c>
    </row>
    <row r="1114" spans="2:29" ht="15" customHeight="1">
      <c r="B1114" s="66" t="s">
        <v>695</v>
      </c>
      <c r="C1114" s="66">
        <v>1</v>
      </c>
      <c r="D1114" s="67" t="s">
        <v>661</v>
      </c>
      <c r="E1114" s="66">
        <v>91</v>
      </c>
      <c r="G1114" s="66">
        <v>229.71</v>
      </c>
      <c r="H1114" s="69" t="s">
        <v>552</v>
      </c>
      <c r="J1114" s="66">
        <v>1</v>
      </c>
      <c r="O1114" s="70">
        <v>20</v>
      </c>
      <c r="P1114" s="66">
        <v>270</v>
      </c>
      <c r="Q1114" s="66">
        <v>17</v>
      </c>
      <c r="R1114" s="66">
        <v>180</v>
      </c>
      <c r="S1114" s="71">
        <v>49.97013901463856</v>
      </c>
      <c r="T1114" s="72">
        <v>64.57651419471107</v>
      </c>
      <c r="U1114" s="72">
        <v>139.97013901463856</v>
      </c>
      <c r="V1114" s="72">
        <v>25.423485805288934</v>
      </c>
      <c r="W1114" s="72">
        <v>229.97013901463856</v>
      </c>
      <c r="AC1114" s="47" t="s">
        <v>482</v>
      </c>
    </row>
    <row r="1115" spans="8:29" ht="15" customHeight="1">
      <c r="H1115" s="69"/>
      <c r="O1115" s="70"/>
      <c r="S1115" s="71"/>
      <c r="T1115" s="72"/>
      <c r="U1115" s="72"/>
      <c r="V1115" s="72"/>
      <c r="W1115" s="72"/>
      <c r="AC1115" s="47"/>
    </row>
    <row r="1116" spans="2:29" ht="15" customHeight="1">
      <c r="B1116" s="66" t="s">
        <v>695</v>
      </c>
      <c r="C1116" s="66">
        <v>2</v>
      </c>
      <c r="D1116" s="67" t="s">
        <v>641</v>
      </c>
      <c r="E1116" s="66">
        <v>0</v>
      </c>
      <c r="F1116" s="66">
        <v>85</v>
      </c>
      <c r="G1116" s="66">
        <v>229.82</v>
      </c>
      <c r="H1116" s="69" t="s">
        <v>552</v>
      </c>
      <c r="J1116" s="66">
        <v>2</v>
      </c>
      <c r="K1116" s="66">
        <v>1</v>
      </c>
      <c r="M1116" s="66">
        <v>0.3</v>
      </c>
      <c r="O1116" s="70"/>
      <c r="S1116" s="71"/>
      <c r="T1116" s="72"/>
      <c r="U1116" s="72"/>
      <c r="V1116" s="72"/>
      <c r="W1116" s="72"/>
      <c r="AC1116" s="47"/>
    </row>
    <row r="1117" spans="2:29" ht="15" customHeight="1">
      <c r="B1117" s="66" t="s">
        <v>695</v>
      </c>
      <c r="C1117" s="66">
        <v>2</v>
      </c>
      <c r="D1117" s="67" t="s">
        <v>657</v>
      </c>
      <c r="E1117" s="66">
        <v>85</v>
      </c>
      <c r="F1117" s="66">
        <v>110</v>
      </c>
      <c r="G1117" s="66">
        <v>230.67</v>
      </c>
      <c r="H1117" s="69" t="s">
        <v>552</v>
      </c>
      <c r="M1117" s="66">
        <v>0</v>
      </c>
      <c r="O1117" s="70"/>
      <c r="S1117" s="71"/>
      <c r="T1117" s="72"/>
      <c r="U1117" s="72"/>
      <c r="V1117" s="72"/>
      <c r="W1117" s="72"/>
      <c r="AC1117" s="47"/>
    </row>
    <row r="1118" spans="2:29" ht="15" customHeight="1">
      <c r="B1118" s="66" t="s">
        <v>695</v>
      </c>
      <c r="C1118" s="66">
        <v>2</v>
      </c>
      <c r="D1118" s="67" t="s">
        <v>697</v>
      </c>
      <c r="E1118" s="66">
        <v>110</v>
      </c>
      <c r="F1118" s="66">
        <v>142</v>
      </c>
      <c r="G1118" s="66">
        <v>230.92</v>
      </c>
      <c r="H1118" s="69" t="s">
        <v>552</v>
      </c>
      <c r="M1118" s="66">
        <v>0.5</v>
      </c>
      <c r="O1118" s="70"/>
      <c r="S1118" s="71"/>
      <c r="T1118" s="72"/>
      <c r="U1118" s="72"/>
      <c r="V1118" s="72"/>
      <c r="W1118" s="72"/>
      <c r="AC1118" s="47"/>
    </row>
    <row r="1119" spans="2:29" ht="15" customHeight="1">
      <c r="B1119" s="66" t="s">
        <v>695</v>
      </c>
      <c r="C1119" s="66">
        <v>2</v>
      </c>
      <c r="D1119" s="67" t="s">
        <v>622</v>
      </c>
      <c r="E1119" s="66">
        <v>25</v>
      </c>
      <c r="G1119" s="66">
        <v>230.07</v>
      </c>
      <c r="H1119" s="69" t="s">
        <v>552</v>
      </c>
      <c r="I1119" s="66" t="s">
        <v>553</v>
      </c>
      <c r="J1119" s="66">
        <v>1</v>
      </c>
      <c r="O1119" s="70">
        <v>82</v>
      </c>
      <c r="P1119" s="66">
        <v>270</v>
      </c>
      <c r="Q1119" s="66">
        <v>0</v>
      </c>
      <c r="R1119" s="66">
        <v>170</v>
      </c>
      <c r="S1119" s="71">
        <v>80</v>
      </c>
      <c r="T1119" s="72">
        <v>7.880000370860127</v>
      </c>
      <c r="U1119" s="72">
        <v>170</v>
      </c>
      <c r="V1119" s="72">
        <v>82.11999962913987</v>
      </c>
      <c r="W1119" s="72">
        <v>260</v>
      </c>
      <c r="AC1119" s="47" t="s">
        <v>198</v>
      </c>
    </row>
    <row r="1120" spans="2:29" ht="15" customHeight="1">
      <c r="B1120" s="66" t="s">
        <v>695</v>
      </c>
      <c r="C1120" s="66">
        <v>2</v>
      </c>
      <c r="D1120" s="67" t="s">
        <v>622</v>
      </c>
      <c r="E1120" s="66">
        <v>65</v>
      </c>
      <c r="G1120" s="66">
        <v>230.47</v>
      </c>
      <c r="H1120" s="69" t="s">
        <v>552</v>
      </c>
      <c r="I1120" s="66" t="s">
        <v>413</v>
      </c>
      <c r="J1120" s="66">
        <v>1</v>
      </c>
      <c r="O1120" s="70">
        <v>66</v>
      </c>
      <c r="P1120" s="66">
        <v>270</v>
      </c>
      <c r="Q1120" s="66">
        <v>0</v>
      </c>
      <c r="R1120" s="66">
        <v>225</v>
      </c>
      <c r="S1120" s="71">
        <v>135</v>
      </c>
      <c r="T1120" s="72">
        <v>17.47526467438212</v>
      </c>
      <c r="U1120" s="72">
        <v>225</v>
      </c>
      <c r="V1120" s="72">
        <v>72.52473532561788</v>
      </c>
      <c r="W1120" s="72">
        <v>315</v>
      </c>
      <c r="AC1120" s="47" t="s">
        <v>199</v>
      </c>
    </row>
    <row r="1121" spans="2:29" ht="15" customHeight="1">
      <c r="B1121" s="66" t="s">
        <v>695</v>
      </c>
      <c r="C1121" s="66">
        <v>2</v>
      </c>
      <c r="D1121" s="67" t="s">
        <v>622</v>
      </c>
      <c r="E1121" s="66">
        <v>72</v>
      </c>
      <c r="G1121" s="66">
        <v>230.54</v>
      </c>
      <c r="H1121" s="69" t="s">
        <v>552</v>
      </c>
      <c r="I1121" s="66" t="s">
        <v>553</v>
      </c>
      <c r="J1121" s="66">
        <v>1</v>
      </c>
      <c r="O1121" s="70">
        <v>36</v>
      </c>
      <c r="P1121" s="66">
        <v>270</v>
      </c>
      <c r="Q1121" s="66">
        <v>67</v>
      </c>
      <c r="R1121" s="66">
        <v>180</v>
      </c>
      <c r="S1121" s="71">
        <v>17.1397105409541</v>
      </c>
      <c r="T1121" s="72">
        <v>22.078628912383724</v>
      </c>
      <c r="U1121" s="72">
        <v>107.1397105409541</v>
      </c>
      <c r="V1121" s="72">
        <v>67.92137108761628</v>
      </c>
      <c r="W1121" s="72">
        <v>197.1397105409541</v>
      </c>
      <c r="AC1121" s="47" t="s">
        <v>200</v>
      </c>
    </row>
    <row r="1122" spans="8:29" ht="15" customHeight="1">
      <c r="H1122" s="69"/>
      <c r="O1122" s="70"/>
      <c r="S1122" s="71"/>
      <c r="T1122" s="72"/>
      <c r="U1122" s="72"/>
      <c r="V1122" s="72"/>
      <c r="W1122" s="72"/>
      <c r="AC1122" s="47"/>
    </row>
    <row r="1123" spans="2:29" ht="15" customHeight="1">
      <c r="B1123" s="66" t="s">
        <v>698</v>
      </c>
      <c r="C1123" s="66">
        <v>1</v>
      </c>
      <c r="D1123" s="67" t="s">
        <v>622</v>
      </c>
      <c r="E1123" s="66">
        <v>0</v>
      </c>
      <c r="F1123" s="66">
        <v>33</v>
      </c>
      <c r="G1123" s="66">
        <v>233.2</v>
      </c>
      <c r="H1123" s="69" t="s">
        <v>552</v>
      </c>
      <c r="J1123" s="66">
        <v>1</v>
      </c>
      <c r="M1123" s="66">
        <v>0</v>
      </c>
      <c r="O1123" s="70"/>
      <c r="S1123" s="71"/>
      <c r="T1123" s="72"/>
      <c r="U1123" s="72"/>
      <c r="V1123" s="72"/>
      <c r="W1123" s="72"/>
      <c r="AC1123" s="47"/>
    </row>
    <row r="1124" spans="2:29" ht="15" customHeight="1">
      <c r="B1124" s="66" t="s">
        <v>698</v>
      </c>
      <c r="C1124" s="66">
        <v>1</v>
      </c>
      <c r="D1124" s="67" t="s">
        <v>699</v>
      </c>
      <c r="E1124" s="66">
        <v>33</v>
      </c>
      <c r="F1124" s="66">
        <v>58</v>
      </c>
      <c r="G1124" s="66">
        <v>233.53</v>
      </c>
      <c r="H1124" s="69" t="s">
        <v>552</v>
      </c>
      <c r="J1124" s="66">
        <v>1</v>
      </c>
      <c r="M1124" s="66">
        <v>0.5</v>
      </c>
      <c r="O1124" s="70"/>
      <c r="S1124" s="71"/>
      <c r="T1124" s="72"/>
      <c r="U1124" s="72"/>
      <c r="V1124" s="72"/>
      <c r="W1124" s="72"/>
      <c r="AC1124" s="47"/>
    </row>
    <row r="1125" spans="2:29" ht="15" customHeight="1">
      <c r="B1125" s="66" t="s">
        <v>698</v>
      </c>
      <c r="C1125" s="66">
        <v>1</v>
      </c>
      <c r="D1125" s="67" t="s">
        <v>700</v>
      </c>
      <c r="E1125" s="66">
        <v>58</v>
      </c>
      <c r="F1125" s="66">
        <v>150</v>
      </c>
      <c r="G1125" s="66">
        <v>233.78</v>
      </c>
      <c r="H1125" s="69" t="s">
        <v>552</v>
      </c>
      <c r="M1125" s="66">
        <v>0.8</v>
      </c>
      <c r="O1125" s="70"/>
      <c r="S1125" s="71"/>
      <c r="T1125" s="72"/>
      <c r="U1125" s="72"/>
      <c r="V1125" s="72"/>
      <c r="W1125" s="72"/>
      <c r="AC1125" s="47" t="s">
        <v>201</v>
      </c>
    </row>
    <row r="1126" spans="2:29" ht="15" customHeight="1">
      <c r="B1126" s="66" t="s">
        <v>698</v>
      </c>
      <c r="C1126" s="66">
        <v>1</v>
      </c>
      <c r="D1126" s="67" t="s">
        <v>609</v>
      </c>
      <c r="E1126" s="66">
        <v>38</v>
      </c>
      <c r="G1126" s="66">
        <v>233.58</v>
      </c>
      <c r="H1126" s="69" t="s">
        <v>552</v>
      </c>
      <c r="I1126" s="66" t="s">
        <v>553</v>
      </c>
      <c r="J1126" s="66">
        <v>1</v>
      </c>
      <c r="O1126" s="70">
        <v>71</v>
      </c>
      <c r="P1126" s="66">
        <v>270</v>
      </c>
      <c r="Q1126" s="66">
        <v>0</v>
      </c>
      <c r="R1126" s="66">
        <v>185</v>
      </c>
      <c r="S1126" s="71">
        <v>95</v>
      </c>
      <c r="T1126" s="72">
        <v>18.932857309523015</v>
      </c>
      <c r="U1126" s="72">
        <v>185</v>
      </c>
      <c r="V1126" s="72">
        <v>71.06714269047698</v>
      </c>
      <c r="W1126" s="72">
        <v>275</v>
      </c>
      <c r="AC1126" s="47" t="s">
        <v>202</v>
      </c>
    </row>
    <row r="1127" spans="2:29" ht="15" customHeight="1">
      <c r="B1127" s="66" t="s">
        <v>698</v>
      </c>
      <c r="C1127" s="66">
        <v>1</v>
      </c>
      <c r="D1127" s="67" t="s">
        <v>605</v>
      </c>
      <c r="E1127" s="66">
        <v>74</v>
      </c>
      <c r="G1127" s="66">
        <v>233.94</v>
      </c>
      <c r="H1127" s="69" t="s">
        <v>552</v>
      </c>
      <c r="J1127" s="66">
        <v>1</v>
      </c>
      <c r="O1127" s="70">
        <v>63</v>
      </c>
      <c r="P1127" s="66">
        <v>90</v>
      </c>
      <c r="Q1127" s="66">
        <v>0</v>
      </c>
      <c r="R1127" s="66">
        <v>180</v>
      </c>
      <c r="S1127" s="71">
        <v>270</v>
      </c>
      <c r="T1127" s="72">
        <v>27</v>
      </c>
      <c r="U1127" s="72">
        <v>360</v>
      </c>
      <c r="V1127" s="72">
        <v>63</v>
      </c>
      <c r="W1127" s="72">
        <v>90</v>
      </c>
      <c r="AC1127" s="47" t="s">
        <v>384</v>
      </c>
    </row>
    <row r="1128" spans="2:29" ht="15" customHeight="1">
      <c r="B1128" s="66" t="s">
        <v>698</v>
      </c>
      <c r="C1128" s="66">
        <v>1</v>
      </c>
      <c r="D1128" s="67" t="s">
        <v>605</v>
      </c>
      <c r="E1128" s="66">
        <v>87</v>
      </c>
      <c r="G1128" s="66">
        <v>234.07</v>
      </c>
      <c r="H1128" s="69" t="s">
        <v>557</v>
      </c>
      <c r="N1128" s="67" t="s">
        <v>610</v>
      </c>
      <c r="O1128" s="70">
        <v>45</v>
      </c>
      <c r="P1128" s="66">
        <v>90</v>
      </c>
      <c r="Q1128" s="66">
        <v>55</v>
      </c>
      <c r="R1128" s="66">
        <v>180</v>
      </c>
      <c r="S1128" s="71">
        <v>325</v>
      </c>
      <c r="T1128" s="72">
        <v>29.8375664783138</v>
      </c>
      <c r="U1128" s="72">
        <v>55</v>
      </c>
      <c r="V1128" s="72">
        <v>60.1624335216862</v>
      </c>
      <c r="W1128" s="72">
        <v>145</v>
      </c>
      <c r="AC1128" s="47" t="s">
        <v>292</v>
      </c>
    </row>
    <row r="1129" spans="2:29" ht="15" customHeight="1">
      <c r="B1129" s="66" t="s">
        <v>698</v>
      </c>
      <c r="C1129" s="66">
        <v>1</v>
      </c>
      <c r="D1129" s="67" t="s">
        <v>654</v>
      </c>
      <c r="E1129" s="66">
        <v>103</v>
      </c>
      <c r="G1129" s="66">
        <v>234.23</v>
      </c>
      <c r="H1129" s="69" t="s">
        <v>557</v>
      </c>
      <c r="N1129" s="67" t="s">
        <v>488</v>
      </c>
      <c r="O1129" s="70">
        <v>12</v>
      </c>
      <c r="P1129" s="66">
        <v>270</v>
      </c>
      <c r="Q1129" s="66">
        <v>46</v>
      </c>
      <c r="R1129" s="66">
        <v>180</v>
      </c>
      <c r="S1129" s="71">
        <v>11.599613239031015</v>
      </c>
      <c r="T1129" s="72">
        <v>43.40947015367491</v>
      </c>
      <c r="U1129" s="72">
        <v>101.59961323903102</v>
      </c>
      <c r="V1129" s="72">
        <v>46.59052984632509</v>
      </c>
      <c r="W1129" s="72">
        <v>191.59961323903102</v>
      </c>
      <c r="AC1129" s="47" t="s">
        <v>292</v>
      </c>
    </row>
    <row r="1130" spans="2:29" ht="15" customHeight="1">
      <c r="B1130" s="66" t="s">
        <v>698</v>
      </c>
      <c r="C1130" s="66">
        <v>1</v>
      </c>
      <c r="D1130" s="67" t="s">
        <v>661</v>
      </c>
      <c r="E1130" s="66">
        <v>135</v>
      </c>
      <c r="G1130" s="66">
        <v>234.55</v>
      </c>
      <c r="H1130" s="69" t="s">
        <v>557</v>
      </c>
      <c r="N1130" s="67" t="s">
        <v>448</v>
      </c>
      <c r="O1130" s="70">
        <v>55</v>
      </c>
      <c r="P1130" s="66">
        <v>270</v>
      </c>
      <c r="Q1130" s="66">
        <v>0</v>
      </c>
      <c r="R1130" s="66">
        <v>180</v>
      </c>
      <c r="S1130" s="71">
        <v>90</v>
      </c>
      <c r="T1130" s="72">
        <v>35</v>
      </c>
      <c r="U1130" s="72">
        <v>180</v>
      </c>
      <c r="V1130" s="72">
        <v>55</v>
      </c>
      <c r="W1130" s="72">
        <v>270</v>
      </c>
      <c r="AC1130" s="47" t="s">
        <v>203</v>
      </c>
    </row>
    <row r="1131" spans="2:29" ht="15" customHeight="1">
      <c r="B1131" s="66" t="s">
        <v>698</v>
      </c>
      <c r="C1131" s="66">
        <v>1</v>
      </c>
      <c r="D1131" s="67" t="s">
        <v>614</v>
      </c>
      <c r="E1131" s="66">
        <v>143</v>
      </c>
      <c r="G1131" s="66">
        <v>234.63</v>
      </c>
      <c r="H1131" s="69" t="s">
        <v>557</v>
      </c>
      <c r="N1131" s="67" t="s">
        <v>605</v>
      </c>
      <c r="O1131" s="70">
        <v>51</v>
      </c>
      <c r="P1131" s="66">
        <v>270</v>
      </c>
      <c r="Q1131" s="66">
        <v>11</v>
      </c>
      <c r="R1131" s="66">
        <v>0</v>
      </c>
      <c r="S1131" s="71">
        <v>98.94530709797476</v>
      </c>
      <c r="T1131" s="72">
        <v>38.657530565049115</v>
      </c>
      <c r="U1131" s="72">
        <v>188.94530709797476</v>
      </c>
      <c r="V1131" s="72">
        <v>51.342469434950885</v>
      </c>
      <c r="W1131" s="72">
        <v>278.94530709797476</v>
      </c>
      <c r="AC1131" s="47" t="s">
        <v>292</v>
      </c>
    </row>
    <row r="1132" spans="8:29" ht="15" customHeight="1">
      <c r="H1132" s="69"/>
      <c r="O1132" s="70"/>
      <c r="S1132" s="71"/>
      <c r="T1132" s="72"/>
      <c r="U1132" s="72"/>
      <c r="V1132" s="72"/>
      <c r="W1132" s="72"/>
      <c r="AC1132" s="47"/>
    </row>
    <row r="1133" spans="2:29" ht="15" customHeight="1">
      <c r="B1133" s="66" t="s">
        <v>698</v>
      </c>
      <c r="C1133" s="66">
        <v>2</v>
      </c>
      <c r="D1133" s="67" t="s">
        <v>641</v>
      </c>
      <c r="E1133" s="66">
        <v>0</v>
      </c>
      <c r="F1133" s="66">
        <v>26</v>
      </c>
      <c r="G1133" s="66">
        <v>234.7</v>
      </c>
      <c r="H1133" s="69" t="s">
        <v>552</v>
      </c>
      <c r="M1133" s="66">
        <v>0</v>
      </c>
      <c r="O1133" s="70"/>
      <c r="S1133" s="71"/>
      <c r="T1133" s="72"/>
      <c r="U1133" s="72"/>
      <c r="V1133" s="72"/>
      <c r="W1133" s="72"/>
      <c r="AC1133" s="47"/>
    </row>
    <row r="1134" spans="2:29" ht="15" customHeight="1">
      <c r="B1134" s="66" t="s">
        <v>698</v>
      </c>
      <c r="C1134" s="66">
        <v>2</v>
      </c>
      <c r="D1134" s="67" t="s">
        <v>610</v>
      </c>
      <c r="E1134" s="66">
        <v>26</v>
      </c>
      <c r="F1134" s="66">
        <v>64</v>
      </c>
      <c r="G1134" s="66">
        <v>234.96</v>
      </c>
      <c r="H1134" s="69" t="s">
        <v>552</v>
      </c>
      <c r="J1134" s="66">
        <v>2</v>
      </c>
      <c r="K1134" s="66">
        <v>1</v>
      </c>
      <c r="M1134" s="66">
        <v>1.5</v>
      </c>
      <c r="O1134" s="70"/>
      <c r="S1134" s="71"/>
      <c r="T1134" s="72"/>
      <c r="U1134" s="72"/>
      <c r="V1134" s="72"/>
      <c r="W1134" s="72"/>
      <c r="AC1134" s="47"/>
    </row>
    <row r="1135" spans="2:29" ht="15" customHeight="1">
      <c r="B1135" s="66" t="s">
        <v>698</v>
      </c>
      <c r="C1135" s="66">
        <v>2</v>
      </c>
      <c r="D1135" s="67" t="s">
        <v>611</v>
      </c>
      <c r="E1135" s="66">
        <v>64</v>
      </c>
      <c r="F1135" s="66">
        <v>108</v>
      </c>
      <c r="G1135" s="66">
        <v>235.34</v>
      </c>
      <c r="H1135" s="69" t="s">
        <v>552</v>
      </c>
      <c r="M1135" s="66">
        <v>0.5</v>
      </c>
      <c r="O1135" s="70"/>
      <c r="S1135" s="71"/>
      <c r="T1135" s="72"/>
      <c r="U1135" s="72"/>
      <c r="V1135" s="72"/>
      <c r="W1135" s="72"/>
      <c r="AC1135" s="47"/>
    </row>
    <row r="1136" spans="2:29" ht="15" customHeight="1">
      <c r="B1136" s="66" t="s">
        <v>698</v>
      </c>
      <c r="C1136" s="66">
        <v>2</v>
      </c>
      <c r="D1136" s="67" t="s">
        <v>652</v>
      </c>
      <c r="E1136" s="66">
        <v>108</v>
      </c>
      <c r="F1136" s="66">
        <v>128</v>
      </c>
      <c r="G1136" s="66">
        <v>235.78</v>
      </c>
      <c r="H1136" s="69" t="s">
        <v>420</v>
      </c>
      <c r="M1136" s="66">
        <v>3.5</v>
      </c>
      <c r="O1136" s="70"/>
      <c r="S1136" s="71"/>
      <c r="T1136" s="72"/>
      <c r="U1136" s="72"/>
      <c r="V1136" s="72"/>
      <c r="W1136" s="72"/>
      <c r="AC1136" s="47"/>
    </row>
    <row r="1137" spans="2:29" ht="15" customHeight="1">
      <c r="B1137" s="66" t="s">
        <v>698</v>
      </c>
      <c r="C1137" s="66">
        <v>2</v>
      </c>
      <c r="D1137" s="67" t="s">
        <v>654</v>
      </c>
      <c r="E1137" s="66">
        <v>128</v>
      </c>
      <c r="F1137" s="66">
        <v>138</v>
      </c>
      <c r="G1137" s="66">
        <v>235.98</v>
      </c>
      <c r="H1137" s="69" t="s">
        <v>557</v>
      </c>
      <c r="M1137" s="66">
        <v>1.5</v>
      </c>
      <c r="O1137" s="70"/>
      <c r="S1137" s="71"/>
      <c r="T1137" s="72"/>
      <c r="U1137" s="72"/>
      <c r="V1137" s="72"/>
      <c r="W1137" s="72"/>
      <c r="AC1137" s="47"/>
    </row>
    <row r="1138" spans="2:29" ht="15" customHeight="1">
      <c r="B1138" s="66" t="s">
        <v>698</v>
      </c>
      <c r="C1138" s="66">
        <v>2</v>
      </c>
      <c r="D1138" s="67" t="s">
        <v>610</v>
      </c>
      <c r="E1138" s="66">
        <v>36</v>
      </c>
      <c r="G1138" s="66">
        <v>235.06</v>
      </c>
      <c r="H1138" s="69" t="s">
        <v>557</v>
      </c>
      <c r="I1138" s="66" t="s">
        <v>553</v>
      </c>
      <c r="J1138" s="66">
        <v>1</v>
      </c>
      <c r="O1138" s="70">
        <v>76</v>
      </c>
      <c r="P1138" s="66">
        <v>270</v>
      </c>
      <c r="Q1138" s="66">
        <v>0</v>
      </c>
      <c r="R1138" s="66">
        <v>180</v>
      </c>
      <c r="S1138" s="71">
        <v>90</v>
      </c>
      <c r="T1138" s="72">
        <v>14</v>
      </c>
      <c r="U1138" s="72">
        <v>180</v>
      </c>
      <c r="V1138" s="72">
        <v>76</v>
      </c>
      <c r="W1138" s="72">
        <v>270</v>
      </c>
      <c r="AC1138" s="47" t="s">
        <v>204</v>
      </c>
    </row>
    <row r="1139" spans="2:29" ht="15" customHeight="1">
      <c r="B1139" s="66" t="s">
        <v>698</v>
      </c>
      <c r="C1139" s="66">
        <v>2</v>
      </c>
      <c r="D1139" s="67" t="s">
        <v>611</v>
      </c>
      <c r="E1139" s="66">
        <v>112</v>
      </c>
      <c r="G1139" s="66">
        <v>235.82</v>
      </c>
      <c r="H1139" s="69" t="s">
        <v>584</v>
      </c>
      <c r="O1139" s="70">
        <v>46</v>
      </c>
      <c r="P1139" s="66">
        <v>270</v>
      </c>
      <c r="Q1139" s="66">
        <v>29</v>
      </c>
      <c r="R1139" s="66">
        <v>180</v>
      </c>
      <c r="S1139" s="71">
        <v>61.84030081329132</v>
      </c>
      <c r="T1139" s="72">
        <v>40.41059514095419</v>
      </c>
      <c r="U1139" s="72">
        <v>151.84030081329132</v>
      </c>
      <c r="V1139" s="72">
        <v>49.58940485904581</v>
      </c>
      <c r="W1139" s="72">
        <v>241.84030081329132</v>
      </c>
      <c r="AC1139" s="47" t="s">
        <v>205</v>
      </c>
    </row>
    <row r="1140" spans="8:29" ht="15" customHeight="1">
      <c r="H1140" s="69"/>
      <c r="O1140" s="70"/>
      <c r="S1140" s="71"/>
      <c r="T1140" s="72"/>
      <c r="U1140" s="72"/>
      <c r="V1140" s="72"/>
      <c r="W1140" s="72"/>
      <c r="AC1140" s="47"/>
    </row>
    <row r="1141" spans="2:29" ht="15" customHeight="1">
      <c r="B1141" s="66" t="s">
        <v>698</v>
      </c>
      <c r="C1141" s="66">
        <v>3</v>
      </c>
      <c r="D1141" s="67" t="s">
        <v>622</v>
      </c>
      <c r="E1141" s="66">
        <v>0</v>
      </c>
      <c r="F1141" s="66">
        <v>11</v>
      </c>
      <c r="G1141" s="66">
        <v>236.08</v>
      </c>
      <c r="H1141" s="69" t="s">
        <v>557</v>
      </c>
      <c r="M1141" s="66">
        <v>2.5</v>
      </c>
      <c r="O1141" s="70"/>
      <c r="S1141" s="71"/>
      <c r="T1141" s="72"/>
      <c r="U1141" s="72"/>
      <c r="V1141" s="72"/>
      <c r="W1141" s="72"/>
      <c r="AC1141" s="47"/>
    </row>
    <row r="1142" spans="2:29" ht="15" customHeight="1">
      <c r="B1142" s="66" t="s">
        <v>698</v>
      </c>
      <c r="C1142" s="66">
        <v>3</v>
      </c>
      <c r="D1142" s="67" t="s">
        <v>622</v>
      </c>
      <c r="E1142" s="66">
        <v>11</v>
      </c>
      <c r="F1142" s="66">
        <v>22</v>
      </c>
      <c r="G1142" s="66">
        <v>236.19</v>
      </c>
      <c r="H1142" s="69"/>
      <c r="M1142" s="66">
        <v>0.5</v>
      </c>
      <c r="O1142" s="70"/>
      <c r="S1142" s="71"/>
      <c r="T1142" s="72"/>
      <c r="U1142" s="72"/>
      <c r="V1142" s="72"/>
      <c r="W1142" s="72"/>
      <c r="AC1142" s="47"/>
    </row>
    <row r="1143" spans="2:29" ht="15" customHeight="1">
      <c r="B1143" s="66" t="s">
        <v>698</v>
      </c>
      <c r="C1143" s="66">
        <v>3</v>
      </c>
      <c r="D1143" s="67" t="s">
        <v>628</v>
      </c>
      <c r="E1143" s="66">
        <v>22</v>
      </c>
      <c r="F1143" s="66">
        <v>55</v>
      </c>
      <c r="G1143" s="66">
        <v>236.3</v>
      </c>
      <c r="H1143" s="69" t="s">
        <v>420</v>
      </c>
      <c r="M1143" s="66">
        <v>2</v>
      </c>
      <c r="O1143" s="70"/>
      <c r="S1143" s="71"/>
      <c r="T1143" s="72"/>
      <c r="U1143" s="72"/>
      <c r="V1143" s="72"/>
      <c r="W1143" s="72"/>
      <c r="AC1143" s="47" t="s">
        <v>206</v>
      </c>
    </row>
    <row r="1144" spans="2:29" ht="15" customHeight="1">
      <c r="B1144" s="66" t="s">
        <v>698</v>
      </c>
      <c r="C1144" s="66">
        <v>3</v>
      </c>
      <c r="D1144" s="67" t="s">
        <v>611</v>
      </c>
      <c r="E1144" s="66">
        <v>55</v>
      </c>
      <c r="F1144" s="66">
        <v>97</v>
      </c>
      <c r="G1144" s="66">
        <v>236.63</v>
      </c>
      <c r="H1144" s="69"/>
      <c r="M1144" s="66">
        <v>0.5</v>
      </c>
      <c r="O1144" s="70"/>
      <c r="S1144" s="71"/>
      <c r="T1144" s="72"/>
      <c r="U1144" s="72"/>
      <c r="V1144" s="72"/>
      <c r="W1144" s="72"/>
      <c r="AC1144" s="47"/>
    </row>
    <row r="1145" spans="2:29" ht="15" customHeight="1">
      <c r="B1145" s="66" t="s">
        <v>698</v>
      </c>
      <c r="C1145" s="66">
        <v>3</v>
      </c>
      <c r="D1145" s="67" t="s">
        <v>605</v>
      </c>
      <c r="E1145" s="66">
        <v>97</v>
      </c>
      <c r="F1145" s="66">
        <v>108</v>
      </c>
      <c r="G1145" s="66">
        <v>237.05</v>
      </c>
      <c r="H1145" s="69"/>
      <c r="M1145" s="66">
        <v>0.8</v>
      </c>
      <c r="O1145" s="70"/>
      <c r="S1145" s="71"/>
      <c r="T1145" s="72"/>
      <c r="U1145" s="72"/>
      <c r="V1145" s="72"/>
      <c r="W1145" s="72"/>
      <c r="AC1145" s="47"/>
    </row>
    <row r="1146" spans="2:29" ht="15" customHeight="1">
      <c r="B1146" s="66" t="s">
        <v>698</v>
      </c>
      <c r="C1146" s="66">
        <v>3</v>
      </c>
      <c r="D1146" s="67" t="s">
        <v>624</v>
      </c>
      <c r="E1146" s="66">
        <v>108</v>
      </c>
      <c r="F1146" s="66">
        <v>149</v>
      </c>
      <c r="G1146" s="66">
        <v>237.16</v>
      </c>
      <c r="H1146" s="69"/>
      <c r="M1146" s="66">
        <v>0.5</v>
      </c>
      <c r="O1146" s="70"/>
      <c r="S1146" s="71"/>
      <c r="T1146" s="72"/>
      <c r="U1146" s="72"/>
      <c r="V1146" s="72"/>
      <c r="W1146" s="72"/>
      <c r="AC1146" s="47"/>
    </row>
    <row r="1147" spans="2:29" ht="15" customHeight="1">
      <c r="B1147" s="66" t="s">
        <v>698</v>
      </c>
      <c r="C1147" s="66">
        <v>3</v>
      </c>
      <c r="D1147" s="67" t="s">
        <v>622</v>
      </c>
      <c r="E1147" s="66">
        <v>9</v>
      </c>
      <c r="G1147" s="66">
        <v>236.17</v>
      </c>
      <c r="H1147" s="69" t="s">
        <v>557</v>
      </c>
      <c r="O1147" s="70">
        <v>40</v>
      </c>
      <c r="P1147" s="66">
        <v>270</v>
      </c>
      <c r="Q1147" s="66">
        <v>27</v>
      </c>
      <c r="R1147" s="66">
        <v>0</v>
      </c>
      <c r="S1147" s="71">
        <v>121.26732882462085</v>
      </c>
      <c r="T1147" s="72">
        <v>45.52953606365683</v>
      </c>
      <c r="U1147" s="72">
        <v>211.26732882462085</v>
      </c>
      <c r="V1147" s="72">
        <v>44.47046393634317</v>
      </c>
      <c r="W1147" s="72">
        <v>301.26732882462085</v>
      </c>
      <c r="AC1147" s="47" t="s">
        <v>100</v>
      </c>
    </row>
    <row r="1148" spans="2:29" ht="15" customHeight="1">
      <c r="B1148" s="66" t="s">
        <v>698</v>
      </c>
      <c r="C1148" s="66">
        <v>3</v>
      </c>
      <c r="D1148" s="67" t="s">
        <v>622</v>
      </c>
      <c r="E1148" s="66">
        <v>10</v>
      </c>
      <c r="G1148" s="66">
        <v>236.18</v>
      </c>
      <c r="H1148" s="69" t="s">
        <v>557</v>
      </c>
      <c r="I1148" s="66" t="s">
        <v>224</v>
      </c>
      <c r="N1148" s="67" t="s">
        <v>403</v>
      </c>
      <c r="O1148" s="70">
        <v>73</v>
      </c>
      <c r="P1148" s="66">
        <v>90</v>
      </c>
      <c r="Q1148" s="66">
        <v>40</v>
      </c>
      <c r="R1148" s="66">
        <v>0</v>
      </c>
      <c r="S1148" s="71">
        <v>255.61171098404242</v>
      </c>
      <c r="T1148" s="72">
        <v>16.496187871373646</v>
      </c>
      <c r="U1148" s="72">
        <v>345.6117109840424</v>
      </c>
      <c r="V1148" s="72">
        <v>73.50381212862635</v>
      </c>
      <c r="W1148" s="72">
        <v>75.61171098404242</v>
      </c>
      <c r="AC1148" s="47" t="s">
        <v>594</v>
      </c>
    </row>
    <row r="1149" spans="2:29" ht="15" customHeight="1">
      <c r="B1149" s="66" t="s">
        <v>698</v>
      </c>
      <c r="C1149" s="66">
        <v>3</v>
      </c>
      <c r="D1149" s="67" t="s">
        <v>609</v>
      </c>
      <c r="E1149" s="66">
        <v>29</v>
      </c>
      <c r="G1149" s="66">
        <v>236.37</v>
      </c>
      <c r="H1149" s="69" t="s">
        <v>584</v>
      </c>
      <c r="N1149" s="67" t="s">
        <v>603</v>
      </c>
      <c r="O1149" s="70">
        <v>63</v>
      </c>
      <c r="P1149" s="66">
        <v>270</v>
      </c>
      <c r="Q1149" s="66">
        <v>44</v>
      </c>
      <c r="R1149" s="66">
        <v>0</v>
      </c>
      <c r="S1149" s="71">
        <v>116.19916991822066</v>
      </c>
      <c r="T1149" s="72">
        <v>24.568895225287555</v>
      </c>
      <c r="U1149" s="72">
        <v>206.19916991822066</v>
      </c>
      <c r="V1149" s="72">
        <v>65.43110477471245</v>
      </c>
      <c r="W1149" s="72">
        <v>296.19916991822066</v>
      </c>
      <c r="AC1149" s="47" t="s">
        <v>329</v>
      </c>
    </row>
    <row r="1150" spans="2:29" ht="15" customHeight="1">
      <c r="B1150" s="66" t="s">
        <v>698</v>
      </c>
      <c r="C1150" s="66">
        <v>3</v>
      </c>
      <c r="D1150" s="67" t="s">
        <v>610</v>
      </c>
      <c r="E1150" s="66">
        <v>47</v>
      </c>
      <c r="G1150" s="66">
        <v>236.55</v>
      </c>
      <c r="H1150" s="69" t="s">
        <v>557</v>
      </c>
      <c r="N1150" s="67" t="s">
        <v>257</v>
      </c>
      <c r="O1150" s="70">
        <v>74</v>
      </c>
      <c r="P1150" s="66">
        <v>270</v>
      </c>
      <c r="Q1150" s="66">
        <v>0</v>
      </c>
      <c r="R1150" s="66">
        <v>190</v>
      </c>
      <c r="S1150" s="71">
        <v>100</v>
      </c>
      <c r="T1150" s="72">
        <v>15.769100188851619</v>
      </c>
      <c r="U1150" s="72">
        <v>190</v>
      </c>
      <c r="V1150" s="72">
        <v>74.23089981114838</v>
      </c>
      <c r="W1150" s="72">
        <v>280</v>
      </c>
      <c r="AC1150" s="47" t="s">
        <v>178</v>
      </c>
    </row>
    <row r="1151" spans="2:29" ht="15" customHeight="1">
      <c r="B1151" s="66" t="s">
        <v>698</v>
      </c>
      <c r="C1151" s="66">
        <v>3</v>
      </c>
      <c r="D1151" s="67" t="s">
        <v>611</v>
      </c>
      <c r="E1151" s="66">
        <v>91</v>
      </c>
      <c r="G1151" s="66">
        <v>236.99</v>
      </c>
      <c r="H1151" s="69" t="s">
        <v>557</v>
      </c>
      <c r="N1151" s="67" t="s">
        <v>605</v>
      </c>
      <c r="O1151" s="70">
        <v>21</v>
      </c>
      <c r="P1151" s="66">
        <v>270</v>
      </c>
      <c r="Q1151" s="66">
        <v>25</v>
      </c>
      <c r="R1151" s="66">
        <v>0</v>
      </c>
      <c r="S1151" s="71">
        <v>140.53881991297447</v>
      </c>
      <c r="T1151" s="72">
        <v>58.868773451710425</v>
      </c>
      <c r="U1151" s="72">
        <v>230.53881991297447</v>
      </c>
      <c r="V1151" s="72">
        <v>31.131226548289575</v>
      </c>
      <c r="W1151" s="72">
        <v>320.5388199129745</v>
      </c>
      <c r="AC1151" s="47" t="s">
        <v>292</v>
      </c>
    </row>
    <row r="1152" spans="2:29" ht="15" customHeight="1">
      <c r="B1152" s="66" t="s">
        <v>698</v>
      </c>
      <c r="C1152" s="66">
        <v>3</v>
      </c>
      <c r="D1152" s="67" t="s">
        <v>611</v>
      </c>
      <c r="E1152" s="66">
        <v>92</v>
      </c>
      <c r="G1152" s="66">
        <v>237</v>
      </c>
      <c r="H1152" s="69" t="s">
        <v>557</v>
      </c>
      <c r="I1152" s="66" t="s">
        <v>553</v>
      </c>
      <c r="J1152" s="66">
        <v>1</v>
      </c>
      <c r="N1152" s="67" t="s">
        <v>283</v>
      </c>
      <c r="O1152" s="70">
        <v>72</v>
      </c>
      <c r="P1152" s="66">
        <v>270</v>
      </c>
      <c r="Q1152" s="66">
        <v>0</v>
      </c>
      <c r="R1152" s="66">
        <v>190</v>
      </c>
      <c r="S1152" s="71">
        <v>100</v>
      </c>
      <c r="T1152" s="72">
        <v>17.743810726703185</v>
      </c>
      <c r="U1152" s="72">
        <v>190</v>
      </c>
      <c r="V1152" s="72">
        <v>72.25618927329681</v>
      </c>
      <c r="W1152" s="72">
        <v>280</v>
      </c>
      <c r="AC1152" s="47" t="s">
        <v>101</v>
      </c>
    </row>
    <row r="1153" spans="8:29" ht="15" customHeight="1">
      <c r="H1153" s="69"/>
      <c r="O1153" s="70"/>
      <c r="S1153" s="71"/>
      <c r="T1153" s="72"/>
      <c r="U1153" s="72"/>
      <c r="V1153" s="72"/>
      <c r="W1153" s="72"/>
      <c r="AC1153" s="47"/>
    </row>
    <row r="1154" spans="2:29" ht="15" customHeight="1">
      <c r="B1154" s="66" t="s">
        <v>698</v>
      </c>
      <c r="C1154" s="66">
        <v>4</v>
      </c>
      <c r="D1154" s="67" t="s">
        <v>641</v>
      </c>
      <c r="E1154" s="66">
        <v>0</v>
      </c>
      <c r="F1154" s="66">
        <v>40</v>
      </c>
      <c r="G1154" s="66">
        <v>237.58</v>
      </c>
      <c r="H1154" s="69" t="s">
        <v>552</v>
      </c>
      <c r="J1154" s="66">
        <v>1</v>
      </c>
      <c r="M1154" s="66">
        <v>0.5</v>
      </c>
      <c r="O1154" s="70"/>
      <c r="S1154" s="71"/>
      <c r="T1154" s="72"/>
      <c r="U1154" s="72"/>
      <c r="V1154" s="72"/>
      <c r="W1154" s="72"/>
      <c r="AC1154" s="47"/>
    </row>
    <row r="1155" spans="2:29" ht="15" customHeight="1">
      <c r="B1155" s="66" t="s">
        <v>698</v>
      </c>
      <c r="C1155" s="66">
        <v>4</v>
      </c>
      <c r="D1155" s="67" t="s">
        <v>668</v>
      </c>
      <c r="E1155" s="66">
        <v>17</v>
      </c>
      <c r="G1155" s="66">
        <v>237.75</v>
      </c>
      <c r="H1155" s="69" t="s">
        <v>557</v>
      </c>
      <c r="N1155" s="67" t="s">
        <v>353</v>
      </c>
      <c r="O1155" s="70">
        <v>76</v>
      </c>
      <c r="P1155" s="66">
        <v>270</v>
      </c>
      <c r="Q1155" s="66">
        <v>0</v>
      </c>
      <c r="R1155" s="66">
        <v>220</v>
      </c>
      <c r="S1155" s="71">
        <v>130</v>
      </c>
      <c r="T1155" s="72">
        <v>10.813053586743397</v>
      </c>
      <c r="U1155" s="72">
        <v>220</v>
      </c>
      <c r="V1155" s="72">
        <v>79.1869464132566</v>
      </c>
      <c r="W1155" s="72">
        <v>310</v>
      </c>
      <c r="AC1155" s="47" t="s">
        <v>292</v>
      </c>
    </row>
    <row r="1156" spans="2:29" ht="15" customHeight="1">
      <c r="B1156" s="66" t="s">
        <v>698</v>
      </c>
      <c r="C1156" s="66">
        <v>4</v>
      </c>
      <c r="D1156" s="67" t="s">
        <v>102</v>
      </c>
      <c r="E1156" s="66">
        <v>32</v>
      </c>
      <c r="G1156" s="66">
        <v>237.9</v>
      </c>
      <c r="H1156" s="69" t="s">
        <v>557</v>
      </c>
      <c r="I1156" s="66" t="s">
        <v>413</v>
      </c>
      <c r="N1156" s="67" t="s">
        <v>327</v>
      </c>
      <c r="O1156" s="70">
        <v>75</v>
      </c>
      <c r="P1156" s="66">
        <v>270</v>
      </c>
      <c r="Q1156" s="66">
        <v>0</v>
      </c>
      <c r="R1156" s="66">
        <v>180</v>
      </c>
      <c r="S1156" s="71">
        <v>90</v>
      </c>
      <c r="T1156" s="72">
        <v>15</v>
      </c>
      <c r="U1156" s="72">
        <v>180</v>
      </c>
      <c r="V1156" s="72">
        <v>75</v>
      </c>
      <c r="W1156" s="72">
        <v>270</v>
      </c>
      <c r="AC1156" s="47" t="s">
        <v>103</v>
      </c>
    </row>
    <row r="1157" spans="8:29" ht="15" customHeight="1">
      <c r="H1157" s="69"/>
      <c r="O1157" s="70"/>
      <c r="S1157" s="71"/>
      <c r="T1157" s="72"/>
      <c r="U1157" s="72"/>
      <c r="V1157" s="72"/>
      <c r="W1157" s="72"/>
      <c r="AC1157" s="47"/>
    </row>
    <row r="1158" spans="2:29" ht="15" customHeight="1">
      <c r="B1158" s="66" t="s">
        <v>701</v>
      </c>
      <c r="C1158" s="66">
        <v>1</v>
      </c>
      <c r="D1158" s="67" t="s">
        <v>622</v>
      </c>
      <c r="E1158" s="66">
        <v>0</v>
      </c>
      <c r="F1158" s="66">
        <v>8</v>
      </c>
      <c r="G1158" s="66">
        <v>238</v>
      </c>
      <c r="H1158" s="69"/>
      <c r="M1158" s="66">
        <v>0.8</v>
      </c>
      <c r="O1158" s="70"/>
      <c r="S1158" s="71"/>
      <c r="T1158" s="72"/>
      <c r="U1158" s="72"/>
      <c r="V1158" s="72"/>
      <c r="W1158" s="72"/>
      <c r="AC1158" s="47"/>
    </row>
    <row r="1159" spans="2:29" ht="15" customHeight="1">
      <c r="B1159" s="66" t="s">
        <v>701</v>
      </c>
      <c r="C1159" s="66">
        <v>1</v>
      </c>
      <c r="D1159" s="67" t="s">
        <v>702</v>
      </c>
      <c r="E1159" s="66">
        <v>8</v>
      </c>
      <c r="F1159" s="66">
        <v>97</v>
      </c>
      <c r="G1159" s="66">
        <v>238.08</v>
      </c>
      <c r="H1159" s="69"/>
      <c r="J1159" s="66">
        <v>1</v>
      </c>
      <c r="K1159" s="66">
        <v>1</v>
      </c>
      <c r="M1159" s="66">
        <v>0.5</v>
      </c>
      <c r="O1159" s="70"/>
      <c r="S1159" s="71"/>
      <c r="T1159" s="72"/>
      <c r="U1159" s="72"/>
      <c r="V1159" s="72"/>
      <c r="W1159" s="72"/>
      <c r="AC1159" s="47"/>
    </row>
    <row r="1160" spans="2:29" ht="15" customHeight="1">
      <c r="B1160" s="66" t="s">
        <v>701</v>
      </c>
      <c r="C1160" s="66">
        <v>1</v>
      </c>
      <c r="D1160" s="67" t="s">
        <v>654</v>
      </c>
      <c r="E1160" s="66">
        <v>97</v>
      </c>
      <c r="F1160" s="66">
        <v>116</v>
      </c>
      <c r="G1160" s="66">
        <v>238.97</v>
      </c>
      <c r="H1160" s="69"/>
      <c r="M1160" s="66">
        <v>0.8</v>
      </c>
      <c r="O1160" s="70"/>
      <c r="S1160" s="71"/>
      <c r="T1160" s="72"/>
      <c r="U1160" s="72"/>
      <c r="V1160" s="72"/>
      <c r="W1160" s="72"/>
      <c r="AC1160" s="47"/>
    </row>
    <row r="1161" spans="2:29" ht="15" customHeight="1">
      <c r="B1161" s="66" t="s">
        <v>701</v>
      </c>
      <c r="C1161" s="66">
        <v>1</v>
      </c>
      <c r="D1161" s="67" t="s">
        <v>613</v>
      </c>
      <c r="E1161" s="66">
        <v>116</v>
      </c>
      <c r="F1161" s="66">
        <v>130</v>
      </c>
      <c r="G1161" s="66">
        <v>239.16</v>
      </c>
      <c r="H1161" s="69"/>
      <c r="M1161" s="66">
        <v>1.5</v>
      </c>
      <c r="O1161" s="70"/>
      <c r="S1161" s="71"/>
      <c r="T1161" s="72"/>
      <c r="U1161" s="72"/>
      <c r="V1161" s="72"/>
      <c r="W1161" s="72"/>
      <c r="AC1161" s="47"/>
    </row>
    <row r="1162" spans="2:29" ht="15" customHeight="1">
      <c r="B1162" s="66" t="s">
        <v>701</v>
      </c>
      <c r="C1162" s="66">
        <v>1</v>
      </c>
      <c r="D1162" s="67" t="s">
        <v>622</v>
      </c>
      <c r="E1162" s="66">
        <v>4</v>
      </c>
      <c r="G1162" s="66">
        <v>238.04</v>
      </c>
      <c r="H1162" s="69"/>
      <c r="I1162" s="66" t="s">
        <v>104</v>
      </c>
      <c r="J1162" s="66">
        <v>1</v>
      </c>
      <c r="O1162" s="70">
        <v>85</v>
      </c>
      <c r="P1162" s="66">
        <v>270</v>
      </c>
      <c r="Q1162" s="66">
        <v>0</v>
      </c>
      <c r="R1162" s="66">
        <v>180</v>
      </c>
      <c r="S1162" s="71">
        <v>90</v>
      </c>
      <c r="T1162" s="72">
        <v>5</v>
      </c>
      <c r="U1162" s="72">
        <v>180</v>
      </c>
      <c r="V1162" s="72">
        <v>85</v>
      </c>
      <c r="W1162" s="72">
        <v>270</v>
      </c>
      <c r="AC1162" s="47" t="s">
        <v>105</v>
      </c>
    </row>
    <row r="1163" spans="2:29" ht="15" customHeight="1">
      <c r="B1163" s="66" t="s">
        <v>701</v>
      </c>
      <c r="C1163" s="66">
        <v>1</v>
      </c>
      <c r="D1163" s="67" t="s">
        <v>605</v>
      </c>
      <c r="E1163" s="66">
        <v>49</v>
      </c>
      <c r="G1163" s="66">
        <v>238.49</v>
      </c>
      <c r="H1163" s="69"/>
      <c r="I1163" s="66" t="s">
        <v>104</v>
      </c>
      <c r="J1163" s="66">
        <v>1</v>
      </c>
      <c r="O1163" s="70">
        <v>70</v>
      </c>
      <c r="P1163" s="66">
        <v>90</v>
      </c>
      <c r="Q1163" s="66">
        <v>0</v>
      </c>
      <c r="R1163" s="66">
        <v>165</v>
      </c>
      <c r="S1163" s="71">
        <v>255</v>
      </c>
      <c r="T1163" s="72">
        <v>19.370055208540137</v>
      </c>
      <c r="U1163" s="72">
        <v>345</v>
      </c>
      <c r="V1163" s="72">
        <v>70.62994479145986</v>
      </c>
      <c r="W1163" s="72">
        <v>75</v>
      </c>
      <c r="AC1163" s="47" t="s">
        <v>106</v>
      </c>
    </row>
    <row r="1164" spans="2:29" ht="15" customHeight="1">
      <c r="B1164" s="66" t="s">
        <v>701</v>
      </c>
      <c r="C1164" s="66">
        <v>1</v>
      </c>
      <c r="D1164" s="67" t="s">
        <v>654</v>
      </c>
      <c r="E1164" s="66">
        <v>111</v>
      </c>
      <c r="G1164" s="66">
        <v>239.11</v>
      </c>
      <c r="H1164" s="69" t="s">
        <v>584</v>
      </c>
      <c r="J1164" s="66">
        <v>1</v>
      </c>
      <c r="N1164" s="67" t="s">
        <v>327</v>
      </c>
      <c r="O1164" s="70">
        <v>66</v>
      </c>
      <c r="P1164" s="66">
        <v>90</v>
      </c>
      <c r="Q1164" s="66">
        <v>0</v>
      </c>
      <c r="R1164" s="66">
        <v>180</v>
      </c>
      <c r="S1164" s="71">
        <v>270</v>
      </c>
      <c r="T1164" s="72">
        <v>24</v>
      </c>
      <c r="U1164" s="72">
        <v>360</v>
      </c>
      <c r="V1164" s="72">
        <v>66</v>
      </c>
      <c r="W1164" s="72">
        <v>90</v>
      </c>
      <c r="AC1164" s="47" t="s">
        <v>184</v>
      </c>
    </row>
    <row r="1165" spans="2:29" ht="15" customHeight="1">
      <c r="B1165" s="66" t="s">
        <v>701</v>
      </c>
      <c r="C1165" s="66">
        <v>1</v>
      </c>
      <c r="D1165" s="67" t="s">
        <v>613</v>
      </c>
      <c r="E1165" s="66">
        <v>125</v>
      </c>
      <c r="G1165" s="66">
        <v>239.25</v>
      </c>
      <c r="H1165" s="69" t="s">
        <v>557</v>
      </c>
      <c r="J1165" s="66">
        <v>1</v>
      </c>
      <c r="N1165" s="67" t="s">
        <v>283</v>
      </c>
      <c r="O1165" s="70">
        <v>65</v>
      </c>
      <c r="P1165" s="66">
        <v>90</v>
      </c>
      <c r="Q1165" s="66">
        <v>0</v>
      </c>
      <c r="R1165" s="66">
        <v>195</v>
      </c>
      <c r="S1165" s="71">
        <v>285</v>
      </c>
      <c r="T1165" s="72">
        <v>24.24768779538782</v>
      </c>
      <c r="U1165" s="72">
        <v>15</v>
      </c>
      <c r="V1165" s="72">
        <v>65.75231220461218</v>
      </c>
      <c r="W1165" s="72">
        <v>105</v>
      </c>
      <c r="AC1165" s="47" t="s">
        <v>190</v>
      </c>
    </row>
    <row r="1166" spans="8:29" ht="15" customHeight="1">
      <c r="H1166" s="69"/>
      <c r="O1166" s="70"/>
      <c r="S1166" s="71"/>
      <c r="T1166" s="72"/>
      <c r="U1166" s="72"/>
      <c r="V1166" s="72"/>
      <c r="W1166" s="72"/>
      <c r="AC1166" s="47"/>
    </row>
    <row r="1167" spans="2:29" ht="15" customHeight="1">
      <c r="B1167" s="66" t="s">
        <v>701</v>
      </c>
      <c r="C1167" s="66">
        <v>2</v>
      </c>
      <c r="D1167" s="67" t="s">
        <v>622</v>
      </c>
      <c r="E1167" s="66">
        <v>0</v>
      </c>
      <c r="F1167" s="66">
        <v>15</v>
      </c>
      <c r="G1167" s="66">
        <v>239.34</v>
      </c>
      <c r="H1167" s="69" t="s">
        <v>420</v>
      </c>
      <c r="M1167" s="66">
        <v>2</v>
      </c>
      <c r="O1167" s="70"/>
      <c r="S1167" s="71"/>
      <c r="T1167" s="72"/>
      <c r="U1167" s="72"/>
      <c r="V1167" s="72"/>
      <c r="W1167" s="72"/>
      <c r="AC1167" s="47" t="s">
        <v>107</v>
      </c>
    </row>
    <row r="1168" spans="2:29" ht="15" customHeight="1">
      <c r="B1168" s="66" t="s">
        <v>701</v>
      </c>
      <c r="C1168" s="66">
        <v>2</v>
      </c>
      <c r="D1168" s="67" t="s">
        <v>622</v>
      </c>
      <c r="E1168" s="66">
        <v>15</v>
      </c>
      <c r="F1168" s="66">
        <v>49</v>
      </c>
      <c r="G1168" s="66">
        <v>239.49</v>
      </c>
      <c r="H1168" s="69" t="s">
        <v>552</v>
      </c>
      <c r="M1168" s="66">
        <v>0</v>
      </c>
      <c r="O1168" s="70"/>
      <c r="S1168" s="71"/>
      <c r="T1168" s="72"/>
      <c r="U1168" s="72"/>
      <c r="V1168" s="72"/>
      <c r="W1168" s="72"/>
      <c r="AC1168" s="47"/>
    </row>
    <row r="1169" spans="2:29" ht="15" customHeight="1">
      <c r="B1169" s="66" t="s">
        <v>701</v>
      </c>
      <c r="C1169" s="66">
        <v>2</v>
      </c>
      <c r="D1169" s="67" t="s">
        <v>699</v>
      </c>
      <c r="E1169" s="66">
        <v>49</v>
      </c>
      <c r="F1169" s="66">
        <v>122</v>
      </c>
      <c r="G1169" s="66">
        <v>239.83</v>
      </c>
      <c r="H1169" s="69" t="s">
        <v>552</v>
      </c>
      <c r="M1169" s="66">
        <v>0.5</v>
      </c>
      <c r="O1169" s="70"/>
      <c r="S1169" s="71"/>
      <c r="T1169" s="72"/>
      <c r="U1169" s="72"/>
      <c r="V1169" s="72"/>
      <c r="W1169" s="72"/>
      <c r="AC1169" s="47"/>
    </row>
    <row r="1170" spans="2:29" ht="15" customHeight="1">
      <c r="B1170" s="66" t="s">
        <v>701</v>
      </c>
      <c r="C1170" s="66">
        <v>2</v>
      </c>
      <c r="D1170" s="67" t="s">
        <v>611</v>
      </c>
      <c r="E1170" s="66">
        <v>122</v>
      </c>
      <c r="F1170" s="66">
        <v>135</v>
      </c>
      <c r="G1170" s="66">
        <v>240.56</v>
      </c>
      <c r="H1170" s="69" t="s">
        <v>420</v>
      </c>
      <c r="M1170" s="66">
        <v>1</v>
      </c>
      <c r="O1170" s="70"/>
      <c r="S1170" s="71"/>
      <c r="T1170" s="72"/>
      <c r="U1170" s="72"/>
      <c r="V1170" s="72"/>
      <c r="W1170" s="72"/>
      <c r="AC1170" s="47"/>
    </row>
    <row r="1171" spans="2:29" ht="15" customHeight="1">
      <c r="B1171" s="66" t="s">
        <v>701</v>
      </c>
      <c r="C1171" s="66">
        <v>2</v>
      </c>
      <c r="D1171" s="67" t="s">
        <v>610</v>
      </c>
      <c r="E1171" s="66">
        <v>62</v>
      </c>
      <c r="G1171" s="66">
        <v>239.96</v>
      </c>
      <c r="H1171" s="69" t="s">
        <v>557</v>
      </c>
      <c r="N1171" s="67" t="s">
        <v>609</v>
      </c>
      <c r="O1171" s="70">
        <v>85</v>
      </c>
      <c r="P1171" s="66">
        <v>270</v>
      </c>
      <c r="Q1171" s="66">
        <v>0</v>
      </c>
      <c r="R1171" s="66">
        <v>160</v>
      </c>
      <c r="S1171" s="71">
        <v>70</v>
      </c>
      <c r="T1171" s="72">
        <v>4.699856911810393</v>
      </c>
      <c r="U1171" s="72">
        <v>160</v>
      </c>
      <c r="V1171" s="72">
        <v>85.3001430881896</v>
      </c>
      <c r="W1171" s="72">
        <v>250</v>
      </c>
      <c r="AC1171" s="47" t="s">
        <v>108</v>
      </c>
    </row>
    <row r="1172" spans="2:29" ht="15" customHeight="1">
      <c r="B1172" s="66" t="s">
        <v>701</v>
      </c>
      <c r="C1172" s="66">
        <v>2</v>
      </c>
      <c r="D1172" s="67" t="s">
        <v>610</v>
      </c>
      <c r="E1172" s="66">
        <v>62</v>
      </c>
      <c r="G1172" s="66">
        <v>239.96</v>
      </c>
      <c r="H1172" s="69" t="s">
        <v>552</v>
      </c>
      <c r="I1172" s="66" t="s">
        <v>553</v>
      </c>
      <c r="N1172" s="67" t="s">
        <v>283</v>
      </c>
      <c r="O1172" s="70">
        <v>80</v>
      </c>
      <c r="P1172" s="66">
        <v>90</v>
      </c>
      <c r="Q1172" s="66">
        <v>0</v>
      </c>
      <c r="R1172" s="66">
        <v>165</v>
      </c>
      <c r="S1172" s="71">
        <v>255</v>
      </c>
      <c r="T1172" s="72">
        <v>9.66579635703649</v>
      </c>
      <c r="U1172" s="72">
        <v>345</v>
      </c>
      <c r="V1172" s="72">
        <v>80.33420364296352</v>
      </c>
      <c r="W1172" s="72">
        <v>75</v>
      </c>
      <c r="AC1172" s="47" t="s">
        <v>109</v>
      </c>
    </row>
    <row r="1173" spans="2:29" ht="15" customHeight="1">
      <c r="B1173" s="66" t="s">
        <v>701</v>
      </c>
      <c r="C1173" s="66">
        <v>2</v>
      </c>
      <c r="D1173" s="67" t="s">
        <v>611</v>
      </c>
      <c r="E1173" s="66">
        <v>110</v>
      </c>
      <c r="G1173" s="66">
        <v>240.44</v>
      </c>
      <c r="H1173" s="69" t="s">
        <v>557</v>
      </c>
      <c r="N1173" s="67" t="s">
        <v>609</v>
      </c>
      <c r="O1173" s="70">
        <v>76</v>
      </c>
      <c r="P1173" s="66">
        <v>270</v>
      </c>
      <c r="Q1173" s="66">
        <v>26</v>
      </c>
      <c r="R1173" s="66">
        <v>0</v>
      </c>
      <c r="S1173" s="71">
        <v>96.93343257783056</v>
      </c>
      <c r="T1173" s="72">
        <v>13.90160371263278</v>
      </c>
      <c r="U1173" s="72">
        <v>186.93343257783056</v>
      </c>
      <c r="V1173" s="72">
        <v>76.09839628736722</v>
      </c>
      <c r="W1173" s="72">
        <v>276.93343257783056</v>
      </c>
      <c r="AC1173" s="47" t="s">
        <v>292</v>
      </c>
    </row>
    <row r="1174" spans="8:29" ht="15" customHeight="1">
      <c r="H1174" s="69"/>
      <c r="O1174" s="70"/>
      <c r="S1174" s="71"/>
      <c r="T1174" s="72"/>
      <c r="U1174" s="72"/>
      <c r="V1174" s="72"/>
      <c r="W1174" s="72"/>
      <c r="AC1174" s="47"/>
    </row>
    <row r="1175" spans="2:29" ht="15" customHeight="1">
      <c r="B1175" s="66" t="s">
        <v>701</v>
      </c>
      <c r="C1175" s="66">
        <v>3</v>
      </c>
      <c r="D1175" s="67" t="s">
        <v>641</v>
      </c>
      <c r="E1175" s="66">
        <v>0</v>
      </c>
      <c r="F1175" s="66">
        <v>31</v>
      </c>
      <c r="G1175" s="66">
        <v>240.7</v>
      </c>
      <c r="H1175" s="69" t="s">
        <v>552</v>
      </c>
      <c r="M1175" s="66">
        <v>0.5</v>
      </c>
      <c r="O1175" s="70"/>
      <c r="S1175" s="71"/>
      <c r="T1175" s="72"/>
      <c r="U1175" s="72"/>
      <c r="V1175" s="72"/>
      <c r="W1175" s="72"/>
      <c r="AC1175" s="47"/>
    </row>
    <row r="1176" spans="2:29" ht="15" customHeight="1">
      <c r="B1176" s="66" t="s">
        <v>701</v>
      </c>
      <c r="C1176" s="66">
        <v>3</v>
      </c>
      <c r="D1176" s="67" t="s">
        <v>672</v>
      </c>
      <c r="E1176" s="66">
        <v>31</v>
      </c>
      <c r="F1176" s="66">
        <v>91</v>
      </c>
      <c r="G1176" s="66">
        <v>241.01</v>
      </c>
      <c r="H1176" s="69" t="s">
        <v>420</v>
      </c>
      <c r="M1176" s="66">
        <v>1.5</v>
      </c>
      <c r="O1176" s="70"/>
      <c r="S1176" s="71"/>
      <c r="T1176" s="72"/>
      <c r="U1176" s="72"/>
      <c r="V1176" s="72"/>
      <c r="W1176" s="72"/>
      <c r="AC1176" s="47" t="s">
        <v>107</v>
      </c>
    </row>
    <row r="1177" spans="2:29" ht="15" customHeight="1">
      <c r="B1177" s="66" t="s">
        <v>701</v>
      </c>
      <c r="C1177" s="66">
        <v>3</v>
      </c>
      <c r="D1177" s="67" t="s">
        <v>624</v>
      </c>
      <c r="E1177" s="66">
        <v>91</v>
      </c>
      <c r="F1177" s="66">
        <v>115</v>
      </c>
      <c r="G1177" s="66">
        <v>241.61</v>
      </c>
      <c r="H1177" s="69" t="s">
        <v>552</v>
      </c>
      <c r="M1177" s="66">
        <v>0.5</v>
      </c>
      <c r="O1177" s="70"/>
      <c r="S1177" s="71"/>
      <c r="T1177" s="72"/>
      <c r="U1177" s="72"/>
      <c r="V1177" s="72"/>
      <c r="W1177" s="72"/>
      <c r="AC1177" s="47" t="s">
        <v>110</v>
      </c>
    </row>
    <row r="1178" spans="2:29" ht="15" customHeight="1">
      <c r="B1178" s="66" t="s">
        <v>701</v>
      </c>
      <c r="C1178" s="66">
        <v>3</v>
      </c>
      <c r="D1178" s="67" t="s">
        <v>681</v>
      </c>
      <c r="E1178" s="66">
        <v>115</v>
      </c>
      <c r="F1178" s="66">
        <v>144</v>
      </c>
      <c r="G1178" s="66">
        <v>241.85</v>
      </c>
      <c r="H1178" s="69" t="s">
        <v>420</v>
      </c>
      <c r="J1178" s="66">
        <v>1</v>
      </c>
      <c r="K1178" s="66">
        <v>1</v>
      </c>
      <c r="M1178" s="66">
        <v>1</v>
      </c>
      <c r="O1178" s="70"/>
      <c r="S1178" s="71"/>
      <c r="T1178" s="72"/>
      <c r="U1178" s="72"/>
      <c r="V1178" s="72"/>
      <c r="W1178" s="72"/>
      <c r="AC1178" s="47" t="s">
        <v>107</v>
      </c>
    </row>
    <row r="1179" spans="2:29" ht="15" customHeight="1">
      <c r="B1179" s="66" t="s">
        <v>701</v>
      </c>
      <c r="C1179" s="66">
        <v>3</v>
      </c>
      <c r="D1179" s="67" t="s">
        <v>611</v>
      </c>
      <c r="E1179" s="66">
        <v>58</v>
      </c>
      <c r="G1179" s="66">
        <v>241.28</v>
      </c>
      <c r="H1179" s="69" t="s">
        <v>557</v>
      </c>
      <c r="N1179" s="67" t="s">
        <v>613</v>
      </c>
      <c r="O1179" s="70">
        <v>56</v>
      </c>
      <c r="P1179" s="66">
        <v>270</v>
      </c>
      <c r="Q1179" s="66">
        <v>50</v>
      </c>
      <c r="R1179" s="66">
        <v>0</v>
      </c>
      <c r="S1179" s="71">
        <v>128.793989795966</v>
      </c>
      <c r="T1179" s="72">
        <v>27.73155246675065</v>
      </c>
      <c r="U1179" s="72">
        <v>218.793989795966</v>
      </c>
      <c r="V1179" s="72">
        <v>62.26844753324935</v>
      </c>
      <c r="W1179" s="72">
        <v>308.793989795966</v>
      </c>
      <c r="AC1179" s="47" t="s">
        <v>111</v>
      </c>
    </row>
    <row r="1180" spans="2:29" ht="15" customHeight="1">
      <c r="B1180" s="66" t="s">
        <v>701</v>
      </c>
      <c r="C1180" s="66">
        <v>3</v>
      </c>
      <c r="D1180" s="67" t="s">
        <v>611</v>
      </c>
      <c r="E1180" s="66">
        <v>82</v>
      </c>
      <c r="G1180" s="66">
        <v>241.52</v>
      </c>
      <c r="H1180" s="69" t="s">
        <v>557</v>
      </c>
      <c r="N1180" s="67" t="s">
        <v>466</v>
      </c>
      <c r="O1180" s="70">
        <v>11</v>
      </c>
      <c r="P1180" s="66">
        <v>270</v>
      </c>
      <c r="Q1180" s="66">
        <v>3</v>
      </c>
      <c r="R1180" s="66">
        <v>0</v>
      </c>
      <c r="S1180" s="71">
        <v>105.08899446245465</v>
      </c>
      <c r="T1180" s="72">
        <v>78.61729094584821</v>
      </c>
      <c r="U1180" s="72">
        <v>195.08899446245465</v>
      </c>
      <c r="V1180" s="72">
        <v>11.382709054151789</v>
      </c>
      <c r="W1180" s="72">
        <v>285.08899446245465</v>
      </c>
      <c r="AC1180" s="47" t="s">
        <v>112</v>
      </c>
    </row>
    <row r="1181" spans="2:29" ht="15" customHeight="1">
      <c r="B1181" s="66" t="s">
        <v>701</v>
      </c>
      <c r="C1181" s="66">
        <v>3</v>
      </c>
      <c r="D1181" s="67" t="s">
        <v>605</v>
      </c>
      <c r="E1181" s="66">
        <v>87</v>
      </c>
      <c r="G1181" s="66">
        <v>241.57</v>
      </c>
      <c r="H1181" s="69" t="s">
        <v>557</v>
      </c>
      <c r="N1181" s="67" t="s">
        <v>454</v>
      </c>
      <c r="O1181" s="70">
        <v>13</v>
      </c>
      <c r="P1181" s="66">
        <v>270</v>
      </c>
      <c r="Q1181" s="66">
        <v>36</v>
      </c>
      <c r="R1181" s="66">
        <v>0</v>
      </c>
      <c r="S1181" s="71">
        <v>162.3716790574806</v>
      </c>
      <c r="T1181" s="72">
        <v>52.68023196453254</v>
      </c>
      <c r="U1181" s="72">
        <v>252.3716790574806</v>
      </c>
      <c r="V1181" s="72">
        <v>37.31976803546746</v>
      </c>
      <c r="W1181" s="72">
        <v>342.3716790574806</v>
      </c>
      <c r="AC1181" s="47" t="s">
        <v>292</v>
      </c>
    </row>
    <row r="1182" spans="2:29" ht="15" customHeight="1">
      <c r="B1182" s="66" t="s">
        <v>701</v>
      </c>
      <c r="C1182" s="66">
        <v>3</v>
      </c>
      <c r="D1182" s="67" t="s">
        <v>654</v>
      </c>
      <c r="E1182" s="66">
        <v>103</v>
      </c>
      <c r="G1182" s="66">
        <v>241.73</v>
      </c>
      <c r="H1182" s="69" t="s">
        <v>557</v>
      </c>
      <c r="N1182" s="67" t="s">
        <v>454</v>
      </c>
      <c r="O1182" s="70">
        <v>19</v>
      </c>
      <c r="P1182" s="66">
        <v>90</v>
      </c>
      <c r="Q1182" s="66">
        <v>21</v>
      </c>
      <c r="R1182" s="66">
        <v>0</v>
      </c>
      <c r="S1182" s="71">
        <v>221.89223550521683</v>
      </c>
      <c r="T1182" s="72">
        <v>62.721307217098854</v>
      </c>
      <c r="U1182" s="72">
        <v>311.89223550521683</v>
      </c>
      <c r="V1182" s="72">
        <v>27.278692782901146</v>
      </c>
      <c r="W1182" s="72">
        <v>41.89223550521683</v>
      </c>
      <c r="AC1182" s="47" t="s">
        <v>292</v>
      </c>
    </row>
    <row r="1183" spans="2:29" ht="15" customHeight="1">
      <c r="B1183" s="66" t="s">
        <v>701</v>
      </c>
      <c r="C1183" s="66">
        <v>3</v>
      </c>
      <c r="D1183" s="67" t="s">
        <v>613</v>
      </c>
      <c r="E1183" s="66">
        <v>120</v>
      </c>
      <c r="G1183" s="66">
        <v>241.9</v>
      </c>
      <c r="H1183" s="69" t="s">
        <v>584</v>
      </c>
      <c r="N1183" s="67" t="s">
        <v>405</v>
      </c>
      <c r="O1183" s="70">
        <v>66</v>
      </c>
      <c r="P1183" s="66">
        <v>270</v>
      </c>
      <c r="Q1183" s="66">
        <v>0</v>
      </c>
      <c r="R1183" s="66">
        <v>180</v>
      </c>
      <c r="S1183" s="71">
        <v>90</v>
      </c>
      <c r="T1183" s="72">
        <v>24</v>
      </c>
      <c r="U1183" s="72">
        <v>180</v>
      </c>
      <c r="V1183" s="72">
        <v>66</v>
      </c>
      <c r="W1183" s="72">
        <v>270</v>
      </c>
      <c r="AC1183" s="47" t="s">
        <v>329</v>
      </c>
    </row>
    <row r="1184" spans="2:29" ht="15" customHeight="1">
      <c r="B1184" s="66" t="s">
        <v>701</v>
      </c>
      <c r="C1184" s="66">
        <v>3</v>
      </c>
      <c r="D1184" s="67" t="s">
        <v>632</v>
      </c>
      <c r="E1184" s="66">
        <v>131</v>
      </c>
      <c r="G1184" s="66">
        <v>242.01</v>
      </c>
      <c r="H1184" s="69" t="s">
        <v>552</v>
      </c>
      <c r="J1184" s="66">
        <v>1</v>
      </c>
      <c r="N1184" s="67" t="s">
        <v>552</v>
      </c>
      <c r="O1184" s="70">
        <v>33</v>
      </c>
      <c r="P1184" s="66">
        <v>90</v>
      </c>
      <c r="Q1184" s="66">
        <v>0</v>
      </c>
      <c r="R1184" s="66">
        <v>180</v>
      </c>
      <c r="S1184" s="71">
        <v>270</v>
      </c>
      <c r="T1184" s="72">
        <v>57</v>
      </c>
      <c r="U1184" s="72">
        <v>360</v>
      </c>
      <c r="V1184" s="72">
        <v>33</v>
      </c>
      <c r="W1184" s="72">
        <v>90</v>
      </c>
      <c r="AC1184" s="47" t="s">
        <v>384</v>
      </c>
    </row>
    <row r="1185" spans="8:29" ht="15" customHeight="1">
      <c r="H1185" s="69"/>
      <c r="O1185" s="70"/>
      <c r="S1185" s="71"/>
      <c r="T1185" s="72"/>
      <c r="U1185" s="72"/>
      <c r="V1185" s="72"/>
      <c r="W1185" s="72"/>
      <c r="AC1185" s="47"/>
    </row>
    <row r="1186" spans="2:29" ht="15" customHeight="1">
      <c r="B1186" s="66" t="s">
        <v>701</v>
      </c>
      <c r="C1186" s="66">
        <v>4</v>
      </c>
      <c r="D1186" s="67" t="s">
        <v>622</v>
      </c>
      <c r="E1186" s="66">
        <v>0</v>
      </c>
      <c r="F1186" s="66">
        <v>17</v>
      </c>
      <c r="G1186" s="66">
        <v>242.14</v>
      </c>
      <c r="H1186" s="69" t="s">
        <v>552</v>
      </c>
      <c r="J1186" s="66">
        <v>1</v>
      </c>
      <c r="M1186" s="66">
        <v>0.8</v>
      </c>
      <c r="O1186" s="70"/>
      <c r="S1186" s="71"/>
      <c r="T1186" s="72"/>
      <c r="U1186" s="72"/>
      <c r="V1186" s="72"/>
      <c r="W1186" s="72"/>
      <c r="AC1186" s="47"/>
    </row>
    <row r="1187" spans="8:29" ht="15" customHeight="1">
      <c r="H1187" s="69"/>
      <c r="O1187" s="70"/>
      <c r="S1187" s="71"/>
      <c r="T1187" s="72"/>
      <c r="U1187" s="72"/>
      <c r="V1187" s="72"/>
      <c r="W1187" s="72"/>
      <c r="AC1187" s="47"/>
    </row>
    <row r="1188" spans="2:29" ht="15" customHeight="1">
      <c r="B1188" s="66" t="s">
        <v>703</v>
      </c>
      <c r="C1188" s="66">
        <v>1</v>
      </c>
      <c r="D1188" s="67" t="s">
        <v>622</v>
      </c>
      <c r="E1188" s="66">
        <v>0</v>
      </c>
      <c r="F1188" s="66">
        <v>14</v>
      </c>
      <c r="G1188" s="66">
        <v>242.8</v>
      </c>
      <c r="H1188" s="69" t="s">
        <v>552</v>
      </c>
      <c r="J1188" s="66">
        <v>1</v>
      </c>
      <c r="M1188" s="66">
        <v>0.5</v>
      </c>
      <c r="O1188" s="70"/>
      <c r="S1188" s="71"/>
      <c r="T1188" s="72"/>
      <c r="U1188" s="72"/>
      <c r="V1188" s="72"/>
      <c r="W1188" s="72"/>
      <c r="AC1188" s="47"/>
    </row>
    <row r="1189" spans="2:29" ht="15" customHeight="1">
      <c r="B1189" s="66" t="s">
        <v>703</v>
      </c>
      <c r="C1189" s="66">
        <v>1</v>
      </c>
      <c r="D1189" s="67" t="s">
        <v>641</v>
      </c>
      <c r="E1189" s="66">
        <v>14</v>
      </c>
      <c r="F1189" s="66">
        <v>22</v>
      </c>
      <c r="G1189" s="66">
        <v>242.94</v>
      </c>
      <c r="H1189" s="69" t="s">
        <v>420</v>
      </c>
      <c r="M1189" s="66">
        <v>2</v>
      </c>
      <c r="O1189" s="70"/>
      <c r="S1189" s="71"/>
      <c r="T1189" s="72"/>
      <c r="U1189" s="72"/>
      <c r="V1189" s="72"/>
      <c r="W1189" s="72"/>
      <c r="AC1189" s="47"/>
    </row>
    <row r="1190" spans="2:29" ht="15" customHeight="1">
      <c r="B1190" s="66" t="s">
        <v>703</v>
      </c>
      <c r="C1190" s="66">
        <v>1</v>
      </c>
      <c r="D1190" s="67" t="s">
        <v>704</v>
      </c>
      <c r="E1190" s="66">
        <v>22</v>
      </c>
      <c r="F1190" s="66">
        <v>84</v>
      </c>
      <c r="G1190" s="66">
        <v>243.02</v>
      </c>
      <c r="H1190" s="69" t="s">
        <v>552</v>
      </c>
      <c r="M1190" s="66">
        <v>1.5</v>
      </c>
      <c r="O1190" s="70"/>
      <c r="S1190" s="71"/>
      <c r="T1190" s="72"/>
      <c r="U1190" s="72"/>
      <c r="V1190" s="72"/>
      <c r="W1190" s="72"/>
      <c r="AC1190" s="47"/>
    </row>
    <row r="1191" spans="2:29" ht="15" customHeight="1">
      <c r="B1191" s="66" t="s">
        <v>703</v>
      </c>
      <c r="C1191" s="66">
        <v>1</v>
      </c>
      <c r="D1191" s="67" t="s">
        <v>614</v>
      </c>
      <c r="E1191" s="66">
        <v>84</v>
      </c>
      <c r="F1191" s="66">
        <v>97</v>
      </c>
      <c r="G1191" s="66">
        <v>243.64</v>
      </c>
      <c r="H1191" s="69" t="s">
        <v>552</v>
      </c>
      <c r="M1191" s="66">
        <v>0</v>
      </c>
      <c r="O1191" s="70"/>
      <c r="S1191" s="71"/>
      <c r="T1191" s="72"/>
      <c r="U1191" s="72"/>
      <c r="V1191" s="72"/>
      <c r="W1191" s="72"/>
      <c r="AC1191" s="47"/>
    </row>
    <row r="1192" spans="2:29" ht="15" customHeight="1">
      <c r="B1192" s="66" t="s">
        <v>703</v>
      </c>
      <c r="C1192" s="66">
        <v>1</v>
      </c>
      <c r="D1192" s="67" t="s">
        <v>705</v>
      </c>
      <c r="E1192" s="66">
        <v>97</v>
      </c>
      <c r="F1192" s="66">
        <v>132</v>
      </c>
      <c r="G1192" s="66">
        <v>243.77</v>
      </c>
      <c r="H1192" s="69" t="s">
        <v>552</v>
      </c>
      <c r="M1192" s="66">
        <v>0.5</v>
      </c>
      <c r="O1192" s="70"/>
      <c r="S1192" s="71"/>
      <c r="T1192" s="72"/>
      <c r="U1192" s="72"/>
      <c r="V1192" s="72"/>
      <c r="W1192" s="72"/>
      <c r="AC1192" s="47"/>
    </row>
    <row r="1193" spans="2:29" ht="15" customHeight="1">
      <c r="B1193" s="66" t="s">
        <v>703</v>
      </c>
      <c r="C1193" s="66">
        <v>1</v>
      </c>
      <c r="D1193" s="67" t="s">
        <v>667</v>
      </c>
      <c r="E1193" s="66">
        <v>132</v>
      </c>
      <c r="F1193" s="66">
        <v>137</v>
      </c>
      <c r="G1193" s="66">
        <v>244.12</v>
      </c>
      <c r="H1193" s="69"/>
      <c r="M1193" s="66">
        <v>0.8</v>
      </c>
      <c r="O1193" s="70"/>
      <c r="S1193" s="71"/>
      <c r="T1193" s="72"/>
      <c r="U1193" s="72"/>
      <c r="V1193" s="72"/>
      <c r="W1193" s="72"/>
      <c r="AC1193" s="47"/>
    </row>
    <row r="1194" spans="2:29" ht="15" customHeight="1">
      <c r="B1194" s="66" t="s">
        <v>703</v>
      </c>
      <c r="C1194" s="66">
        <v>1</v>
      </c>
      <c r="D1194" s="67" t="s">
        <v>706</v>
      </c>
      <c r="E1194" s="66">
        <v>137</v>
      </c>
      <c r="F1194" s="66">
        <v>146</v>
      </c>
      <c r="G1194" s="66">
        <v>244.17</v>
      </c>
      <c r="H1194" s="69"/>
      <c r="M1194" s="66">
        <v>0.5</v>
      </c>
      <c r="O1194" s="70"/>
      <c r="S1194" s="71"/>
      <c r="T1194" s="72"/>
      <c r="U1194" s="72"/>
      <c r="V1194" s="72"/>
      <c r="W1194" s="72"/>
      <c r="AC1194" s="47"/>
    </row>
    <row r="1195" spans="2:29" ht="15" customHeight="1">
      <c r="B1195" s="66" t="s">
        <v>703</v>
      </c>
      <c r="C1195" s="66">
        <v>1</v>
      </c>
      <c r="D1195" s="67" t="s">
        <v>622</v>
      </c>
      <c r="E1195" s="66">
        <v>15</v>
      </c>
      <c r="G1195" s="66">
        <v>242.95</v>
      </c>
      <c r="H1195" s="69" t="s">
        <v>584</v>
      </c>
      <c r="N1195" s="67" t="s">
        <v>113</v>
      </c>
      <c r="O1195" s="70">
        <v>20</v>
      </c>
      <c r="P1195" s="66">
        <v>270</v>
      </c>
      <c r="Q1195" s="66">
        <v>22</v>
      </c>
      <c r="R1195" s="66">
        <v>180</v>
      </c>
      <c r="S1195" s="71">
        <v>42.01435917158071</v>
      </c>
      <c r="T1195" s="72">
        <v>61.46293363744093</v>
      </c>
      <c r="U1195" s="72">
        <v>132.0143591715807</v>
      </c>
      <c r="V1195" s="72">
        <v>28.537066362559067</v>
      </c>
      <c r="W1195" s="72">
        <v>222.0143591715807</v>
      </c>
      <c r="AC1195" s="47" t="s">
        <v>114</v>
      </c>
    </row>
    <row r="1196" spans="2:29" ht="15" customHeight="1">
      <c r="B1196" s="66" t="s">
        <v>703</v>
      </c>
      <c r="C1196" s="66">
        <v>1</v>
      </c>
      <c r="D1196" s="67" t="s">
        <v>610</v>
      </c>
      <c r="E1196" s="66">
        <v>26</v>
      </c>
      <c r="G1196" s="66">
        <v>243.06</v>
      </c>
      <c r="H1196" s="69" t="s">
        <v>552</v>
      </c>
      <c r="I1196" s="66" t="s">
        <v>413</v>
      </c>
      <c r="J1196" s="66">
        <v>1</v>
      </c>
      <c r="O1196" s="70">
        <v>60</v>
      </c>
      <c r="P1196" s="66">
        <v>270</v>
      </c>
      <c r="Q1196" s="66">
        <v>9</v>
      </c>
      <c r="R1196" s="66">
        <v>0</v>
      </c>
      <c r="S1196" s="71">
        <v>95.22478444219274</v>
      </c>
      <c r="T1196" s="72">
        <v>29.89681069926551</v>
      </c>
      <c r="U1196" s="72">
        <v>185.22478444219274</v>
      </c>
      <c r="V1196" s="72">
        <v>60.103189300734485</v>
      </c>
      <c r="W1196" s="72">
        <v>275.22478444219274</v>
      </c>
      <c r="AC1196" s="47" t="s">
        <v>115</v>
      </c>
    </row>
    <row r="1197" spans="2:29" ht="15" customHeight="1">
      <c r="B1197" s="66" t="s">
        <v>703</v>
      </c>
      <c r="C1197" s="66">
        <v>1</v>
      </c>
      <c r="D1197" s="67" t="s">
        <v>610</v>
      </c>
      <c r="E1197" s="66">
        <v>29</v>
      </c>
      <c r="G1197" s="66">
        <v>243.09</v>
      </c>
      <c r="H1197" s="69" t="s">
        <v>557</v>
      </c>
      <c r="I1197" s="66" t="s">
        <v>116</v>
      </c>
      <c r="O1197" s="70">
        <v>29</v>
      </c>
      <c r="P1197" s="66">
        <v>270</v>
      </c>
      <c r="Q1197" s="66">
        <v>42</v>
      </c>
      <c r="R1197" s="66">
        <v>0</v>
      </c>
      <c r="S1197" s="71">
        <v>148.38260992950416</v>
      </c>
      <c r="T1197" s="72">
        <v>43.40329460707552</v>
      </c>
      <c r="U1197" s="72">
        <v>238.38260992950416</v>
      </c>
      <c r="V1197" s="72">
        <v>46.59670539292448</v>
      </c>
      <c r="W1197" s="72">
        <v>328.38260992950416</v>
      </c>
      <c r="AC1197" s="47" t="s">
        <v>117</v>
      </c>
    </row>
    <row r="1198" spans="2:29" ht="15" customHeight="1">
      <c r="B1198" s="66" t="s">
        <v>703</v>
      </c>
      <c r="C1198" s="66">
        <v>1</v>
      </c>
      <c r="D1198" s="67" t="s">
        <v>605</v>
      </c>
      <c r="E1198" s="66">
        <v>46</v>
      </c>
      <c r="G1198" s="66">
        <v>243.26</v>
      </c>
      <c r="H1198" s="69" t="s">
        <v>557</v>
      </c>
      <c r="N1198" s="67" t="s">
        <v>402</v>
      </c>
      <c r="O1198" s="70">
        <v>35</v>
      </c>
      <c r="P1198" s="66">
        <v>270</v>
      </c>
      <c r="Q1198" s="66">
        <v>30</v>
      </c>
      <c r="R1198" s="66">
        <v>0</v>
      </c>
      <c r="S1198" s="71">
        <v>129.50700123783014</v>
      </c>
      <c r="T1198" s="72">
        <v>47.775085915371314</v>
      </c>
      <c r="U1198" s="72">
        <v>219.50700123783014</v>
      </c>
      <c r="V1198" s="72">
        <v>42.224914084628686</v>
      </c>
      <c r="W1198" s="72">
        <v>309.50700123783014</v>
      </c>
      <c r="AC1198" s="47" t="s">
        <v>292</v>
      </c>
    </row>
    <row r="1199" spans="2:29" ht="15" customHeight="1">
      <c r="B1199" s="66" t="s">
        <v>703</v>
      </c>
      <c r="C1199" s="66">
        <v>1</v>
      </c>
      <c r="D1199" s="67" t="s">
        <v>661</v>
      </c>
      <c r="E1199" s="66">
        <v>79</v>
      </c>
      <c r="G1199" s="66">
        <v>243.59</v>
      </c>
      <c r="H1199" s="69" t="s">
        <v>552</v>
      </c>
      <c r="J1199" s="66">
        <v>1</v>
      </c>
      <c r="O1199" s="70">
        <v>46</v>
      </c>
      <c r="P1199" s="66">
        <v>90</v>
      </c>
      <c r="Q1199" s="66">
        <v>25</v>
      </c>
      <c r="R1199" s="66">
        <v>0</v>
      </c>
      <c r="S1199" s="71">
        <v>245.75757764422974</v>
      </c>
      <c r="T1199" s="72">
        <v>41.364912969906264</v>
      </c>
      <c r="U1199" s="72">
        <v>335.75757764422974</v>
      </c>
      <c r="V1199" s="72">
        <v>48.635087030093736</v>
      </c>
      <c r="W1199" s="72">
        <v>65.75757764422974</v>
      </c>
      <c r="AC1199" s="47" t="s">
        <v>592</v>
      </c>
    </row>
    <row r="1200" spans="2:29" ht="15" customHeight="1">
      <c r="B1200" s="66" t="s">
        <v>703</v>
      </c>
      <c r="C1200" s="66">
        <v>1</v>
      </c>
      <c r="D1200" s="67" t="s">
        <v>615</v>
      </c>
      <c r="E1200" s="66">
        <v>98</v>
      </c>
      <c r="G1200" s="66">
        <v>243.78</v>
      </c>
      <c r="H1200" s="69" t="s">
        <v>552</v>
      </c>
      <c r="J1200" s="66">
        <v>1</v>
      </c>
      <c r="O1200" s="70">
        <v>36</v>
      </c>
      <c r="P1200" s="66">
        <v>270</v>
      </c>
      <c r="Q1200" s="66">
        <v>0</v>
      </c>
      <c r="R1200" s="66">
        <v>180</v>
      </c>
      <c r="S1200" s="71">
        <v>90</v>
      </c>
      <c r="T1200" s="72">
        <v>54</v>
      </c>
      <c r="U1200" s="72">
        <v>180</v>
      </c>
      <c r="V1200" s="72">
        <v>36</v>
      </c>
      <c r="W1200" s="72">
        <v>270</v>
      </c>
      <c r="AC1200" s="47" t="s">
        <v>592</v>
      </c>
    </row>
    <row r="1201" spans="8:29" ht="15" customHeight="1">
      <c r="H1201" s="69"/>
      <c r="O1201" s="70"/>
      <c r="S1201" s="71"/>
      <c r="T1201" s="72"/>
      <c r="U1201" s="72"/>
      <c r="V1201" s="72"/>
      <c r="W1201" s="72"/>
      <c r="AC1201" s="47"/>
    </row>
    <row r="1202" spans="2:29" ht="15" customHeight="1">
      <c r="B1202" s="66" t="s">
        <v>703</v>
      </c>
      <c r="C1202" s="66">
        <v>2</v>
      </c>
      <c r="D1202" s="67" t="s">
        <v>622</v>
      </c>
      <c r="E1202" s="66">
        <v>0</v>
      </c>
      <c r="F1202" s="66">
        <v>17</v>
      </c>
      <c r="G1202" s="66">
        <v>244.26</v>
      </c>
      <c r="H1202" s="69" t="s">
        <v>552</v>
      </c>
      <c r="K1202" s="66">
        <v>1</v>
      </c>
      <c r="M1202" s="66">
        <v>0.8</v>
      </c>
      <c r="O1202" s="70"/>
      <c r="S1202" s="71"/>
      <c r="T1202" s="72"/>
      <c r="U1202" s="72"/>
      <c r="V1202" s="72"/>
      <c r="W1202" s="72"/>
      <c r="AC1202" s="47"/>
    </row>
    <row r="1203" spans="8:29" ht="15" customHeight="1">
      <c r="H1203" s="69"/>
      <c r="O1203" s="70"/>
      <c r="S1203" s="71"/>
      <c r="T1203" s="72"/>
      <c r="U1203" s="72"/>
      <c r="V1203" s="72"/>
      <c r="W1203" s="72"/>
      <c r="AC1203" s="47"/>
    </row>
    <row r="1204" spans="2:29" ht="15" customHeight="1">
      <c r="B1204" s="66" t="s">
        <v>707</v>
      </c>
      <c r="C1204" s="66">
        <v>1</v>
      </c>
      <c r="D1204" s="67" t="s">
        <v>622</v>
      </c>
      <c r="E1204" s="66">
        <v>0</v>
      </c>
      <c r="F1204" s="66">
        <v>10</v>
      </c>
      <c r="G1204" s="66">
        <v>247.6</v>
      </c>
      <c r="H1204" s="69" t="s">
        <v>420</v>
      </c>
      <c r="J1204" s="66">
        <v>1</v>
      </c>
      <c r="M1204" s="66">
        <v>2</v>
      </c>
      <c r="O1204" s="70"/>
      <c r="S1204" s="71"/>
      <c r="T1204" s="72"/>
      <c r="U1204" s="72"/>
      <c r="V1204" s="72"/>
      <c r="W1204" s="72"/>
      <c r="AC1204" s="47"/>
    </row>
    <row r="1205" spans="2:29" ht="15" customHeight="1">
      <c r="B1205" s="66" t="s">
        <v>707</v>
      </c>
      <c r="C1205" s="66">
        <v>1</v>
      </c>
      <c r="D1205" s="67" t="s">
        <v>628</v>
      </c>
      <c r="E1205" s="66">
        <v>10</v>
      </c>
      <c r="F1205" s="66">
        <v>25</v>
      </c>
      <c r="G1205" s="66">
        <v>247.7</v>
      </c>
      <c r="H1205" s="69" t="s">
        <v>552</v>
      </c>
      <c r="M1205" s="66">
        <v>0.8</v>
      </c>
      <c r="O1205" s="70"/>
      <c r="S1205" s="71"/>
      <c r="T1205" s="72"/>
      <c r="U1205" s="72"/>
      <c r="V1205" s="72"/>
      <c r="W1205" s="72"/>
      <c r="AC1205" s="47"/>
    </row>
    <row r="1206" spans="2:29" ht="15" customHeight="1">
      <c r="B1206" s="66" t="s">
        <v>707</v>
      </c>
      <c r="C1206" s="66">
        <v>1</v>
      </c>
      <c r="D1206" s="67" t="s">
        <v>640</v>
      </c>
      <c r="E1206" s="66">
        <v>25</v>
      </c>
      <c r="F1206" s="66">
        <v>86</v>
      </c>
      <c r="G1206" s="66">
        <v>247.85</v>
      </c>
      <c r="H1206" s="69" t="s">
        <v>552</v>
      </c>
      <c r="M1206" s="66">
        <v>0.5</v>
      </c>
      <c r="O1206" s="70"/>
      <c r="S1206" s="71"/>
      <c r="T1206" s="72"/>
      <c r="U1206" s="72"/>
      <c r="V1206" s="72"/>
      <c r="W1206" s="72"/>
      <c r="AC1206" s="47"/>
    </row>
    <row r="1207" spans="2:29" ht="15" customHeight="1">
      <c r="B1207" s="66" t="s">
        <v>707</v>
      </c>
      <c r="C1207" s="66">
        <v>1</v>
      </c>
      <c r="D1207" s="67" t="s">
        <v>708</v>
      </c>
      <c r="E1207" s="66">
        <v>86</v>
      </c>
      <c r="F1207" s="66">
        <v>105</v>
      </c>
      <c r="G1207" s="66">
        <v>248.46</v>
      </c>
      <c r="H1207" s="69" t="s">
        <v>420</v>
      </c>
      <c r="M1207" s="66">
        <v>1</v>
      </c>
      <c r="O1207" s="70"/>
      <c r="S1207" s="71"/>
      <c r="T1207" s="72"/>
      <c r="U1207" s="72"/>
      <c r="V1207" s="72"/>
      <c r="W1207" s="72"/>
      <c r="AC1207" s="47"/>
    </row>
    <row r="1208" spans="2:29" ht="15" customHeight="1">
      <c r="B1208" s="66" t="s">
        <v>707</v>
      </c>
      <c r="C1208" s="66">
        <v>1</v>
      </c>
      <c r="D1208" s="67" t="s">
        <v>659</v>
      </c>
      <c r="E1208" s="66">
        <v>105</v>
      </c>
      <c r="F1208" s="66">
        <v>145</v>
      </c>
      <c r="G1208" s="66">
        <v>248.65</v>
      </c>
      <c r="H1208" s="69" t="s">
        <v>552</v>
      </c>
      <c r="M1208" s="66">
        <v>0.5</v>
      </c>
      <c r="O1208" s="70"/>
      <c r="S1208" s="71"/>
      <c r="T1208" s="72"/>
      <c r="U1208" s="72"/>
      <c r="V1208" s="72"/>
      <c r="W1208" s="72"/>
      <c r="AC1208" s="47"/>
    </row>
    <row r="1209" spans="2:29" ht="15" customHeight="1">
      <c r="B1209" s="66" t="s">
        <v>707</v>
      </c>
      <c r="C1209" s="66">
        <v>1</v>
      </c>
      <c r="D1209" s="67" t="s">
        <v>622</v>
      </c>
      <c r="E1209" s="66">
        <v>2</v>
      </c>
      <c r="G1209" s="66">
        <v>247.62</v>
      </c>
      <c r="H1209" s="69" t="s">
        <v>552</v>
      </c>
      <c r="J1209" s="66">
        <v>1</v>
      </c>
      <c r="O1209" s="70">
        <v>49</v>
      </c>
      <c r="P1209" s="66">
        <v>270</v>
      </c>
      <c r="Q1209" s="66">
        <v>0</v>
      </c>
      <c r="R1209" s="66">
        <v>180</v>
      </c>
      <c r="S1209" s="71">
        <v>90</v>
      </c>
      <c r="T1209" s="72">
        <v>41</v>
      </c>
      <c r="U1209" s="72">
        <v>180</v>
      </c>
      <c r="V1209" s="72">
        <v>49</v>
      </c>
      <c r="W1209" s="72">
        <v>270</v>
      </c>
      <c r="AC1209" s="47" t="s">
        <v>190</v>
      </c>
    </row>
    <row r="1210" spans="2:29" ht="15" customHeight="1">
      <c r="B1210" s="66" t="s">
        <v>707</v>
      </c>
      <c r="C1210" s="66">
        <v>1</v>
      </c>
      <c r="D1210" s="67" t="s">
        <v>612</v>
      </c>
      <c r="E1210" s="66">
        <v>44</v>
      </c>
      <c r="G1210" s="66">
        <v>248.04</v>
      </c>
      <c r="H1210" s="69" t="s">
        <v>552</v>
      </c>
      <c r="J1210" s="66">
        <v>1</v>
      </c>
      <c r="O1210" s="70">
        <v>43</v>
      </c>
      <c r="P1210" s="66">
        <v>270</v>
      </c>
      <c r="Q1210" s="66">
        <v>0</v>
      </c>
      <c r="R1210" s="66">
        <v>180</v>
      </c>
      <c r="S1210" s="71">
        <v>90</v>
      </c>
      <c r="T1210" s="72">
        <v>47</v>
      </c>
      <c r="U1210" s="72">
        <v>180</v>
      </c>
      <c r="V1210" s="72">
        <v>43</v>
      </c>
      <c r="W1210" s="72">
        <v>270</v>
      </c>
      <c r="AC1210" s="47" t="s">
        <v>482</v>
      </c>
    </row>
    <row r="1211" spans="2:29" ht="15" customHeight="1">
      <c r="B1211" s="66" t="s">
        <v>707</v>
      </c>
      <c r="C1211" s="66">
        <v>1</v>
      </c>
      <c r="D1211" s="67" t="s">
        <v>660</v>
      </c>
      <c r="E1211" s="66">
        <v>120</v>
      </c>
      <c r="G1211" s="66">
        <v>248.8</v>
      </c>
      <c r="H1211" s="69" t="s">
        <v>557</v>
      </c>
      <c r="M1211" s="66">
        <v>0.8</v>
      </c>
      <c r="O1211" s="70">
        <v>55</v>
      </c>
      <c r="P1211" s="66">
        <v>270</v>
      </c>
      <c r="Q1211" s="66">
        <v>0</v>
      </c>
      <c r="R1211" s="66">
        <v>180</v>
      </c>
      <c r="S1211" s="71">
        <v>90</v>
      </c>
      <c r="T1211" s="72">
        <v>35</v>
      </c>
      <c r="U1211" s="72">
        <v>180</v>
      </c>
      <c r="V1211" s="72">
        <v>55</v>
      </c>
      <c r="W1211" s="72">
        <v>270</v>
      </c>
      <c r="AC1211" s="47" t="s">
        <v>292</v>
      </c>
    </row>
    <row r="1212" spans="8:29" ht="15" customHeight="1">
      <c r="H1212" s="69"/>
      <c r="O1212" s="70"/>
      <c r="S1212" s="71"/>
      <c r="T1212" s="72"/>
      <c r="U1212" s="72"/>
      <c r="V1212" s="72"/>
      <c r="W1212" s="72"/>
      <c r="AC1212" s="47"/>
    </row>
    <row r="1213" spans="2:29" ht="15" customHeight="1">
      <c r="B1213" s="66" t="s">
        <v>707</v>
      </c>
      <c r="C1213" s="66">
        <v>2</v>
      </c>
      <c r="D1213" s="67" t="s">
        <v>641</v>
      </c>
      <c r="E1213" s="66">
        <v>0</v>
      </c>
      <c r="F1213" s="66">
        <v>43</v>
      </c>
      <c r="G1213" s="66">
        <v>249.09</v>
      </c>
      <c r="H1213" s="69" t="s">
        <v>420</v>
      </c>
      <c r="M1213" s="66">
        <v>0.8</v>
      </c>
      <c r="O1213" s="70"/>
      <c r="S1213" s="71"/>
      <c r="T1213" s="72"/>
      <c r="U1213" s="72"/>
      <c r="V1213" s="72"/>
      <c r="W1213" s="72"/>
      <c r="AC1213" s="47"/>
    </row>
    <row r="1214" spans="2:29" ht="15" customHeight="1">
      <c r="B1214" s="66" t="s">
        <v>707</v>
      </c>
      <c r="C1214" s="66">
        <v>2</v>
      </c>
      <c r="D1214" s="67" t="s">
        <v>689</v>
      </c>
      <c r="E1214" s="66">
        <v>43</v>
      </c>
      <c r="F1214" s="66">
        <v>84</v>
      </c>
      <c r="G1214" s="66">
        <v>249.52</v>
      </c>
      <c r="H1214" s="69" t="s">
        <v>552</v>
      </c>
      <c r="M1214" s="66">
        <v>0.5</v>
      </c>
      <c r="O1214" s="70"/>
      <c r="S1214" s="71"/>
      <c r="T1214" s="72"/>
      <c r="U1214" s="72"/>
      <c r="V1214" s="72"/>
      <c r="W1214" s="72"/>
      <c r="AC1214" s="47"/>
    </row>
    <row r="1215" spans="2:29" ht="15" customHeight="1">
      <c r="B1215" s="66" t="s">
        <v>707</v>
      </c>
      <c r="C1215" s="66">
        <v>2</v>
      </c>
      <c r="D1215" s="67" t="s">
        <v>685</v>
      </c>
      <c r="E1215" s="66">
        <v>84</v>
      </c>
      <c r="F1215" s="66">
        <v>110</v>
      </c>
      <c r="G1215" s="66">
        <v>249.93</v>
      </c>
      <c r="H1215" s="69" t="s">
        <v>420</v>
      </c>
      <c r="M1215" s="66">
        <v>1.5</v>
      </c>
      <c r="O1215" s="70"/>
      <c r="S1215" s="71"/>
      <c r="T1215" s="72"/>
      <c r="U1215" s="72"/>
      <c r="V1215" s="72"/>
      <c r="W1215" s="72"/>
      <c r="AC1215" s="47" t="s">
        <v>118</v>
      </c>
    </row>
    <row r="1216" spans="2:29" ht="15" customHeight="1">
      <c r="B1216" s="66" t="s">
        <v>707</v>
      </c>
      <c r="C1216" s="66">
        <v>2</v>
      </c>
      <c r="D1216" s="67" t="s">
        <v>661</v>
      </c>
      <c r="E1216" s="66">
        <v>110</v>
      </c>
      <c r="F1216" s="66">
        <v>128</v>
      </c>
      <c r="G1216" s="66">
        <v>250.19</v>
      </c>
      <c r="H1216" s="69" t="s">
        <v>552</v>
      </c>
      <c r="M1216" s="66">
        <v>0</v>
      </c>
      <c r="O1216" s="70"/>
      <c r="S1216" s="71"/>
      <c r="T1216" s="72"/>
      <c r="U1216" s="72"/>
      <c r="V1216" s="72"/>
      <c r="W1216" s="72"/>
      <c r="AC1216" s="47"/>
    </row>
    <row r="1217" spans="2:29" ht="15" customHeight="1">
      <c r="B1217" s="66" t="s">
        <v>707</v>
      </c>
      <c r="C1217" s="66">
        <v>2</v>
      </c>
      <c r="D1217" s="67" t="s">
        <v>661</v>
      </c>
      <c r="E1217" s="66">
        <v>128</v>
      </c>
      <c r="F1217" s="66">
        <v>132</v>
      </c>
      <c r="G1217" s="66">
        <v>250.37</v>
      </c>
      <c r="H1217" s="69" t="s">
        <v>420</v>
      </c>
      <c r="M1217" s="66">
        <v>0.8</v>
      </c>
      <c r="O1217" s="70"/>
      <c r="S1217" s="71"/>
      <c r="T1217" s="72"/>
      <c r="U1217" s="72"/>
      <c r="V1217" s="72"/>
      <c r="W1217" s="72"/>
      <c r="AC1217" s="47" t="s">
        <v>119</v>
      </c>
    </row>
    <row r="1218" spans="2:29" ht="15" customHeight="1">
      <c r="B1218" s="66" t="s">
        <v>707</v>
      </c>
      <c r="C1218" s="66">
        <v>2</v>
      </c>
      <c r="D1218" s="67" t="s">
        <v>622</v>
      </c>
      <c r="E1218" s="66">
        <v>24</v>
      </c>
      <c r="G1218" s="66">
        <v>249.33</v>
      </c>
      <c r="H1218" s="69" t="s">
        <v>557</v>
      </c>
      <c r="N1218" s="67" t="s">
        <v>611</v>
      </c>
      <c r="O1218" s="70">
        <v>51</v>
      </c>
      <c r="P1218" s="66">
        <v>270</v>
      </c>
      <c r="Q1218" s="66">
        <v>38</v>
      </c>
      <c r="R1218" s="66">
        <v>0</v>
      </c>
      <c r="S1218" s="71">
        <v>122.32041704566768</v>
      </c>
      <c r="T1218" s="72">
        <v>34.38482360440015</v>
      </c>
      <c r="U1218" s="72">
        <v>212.32041704566768</v>
      </c>
      <c r="V1218" s="72">
        <v>55.61517639559985</v>
      </c>
      <c r="W1218" s="72">
        <v>302.3204170456677</v>
      </c>
      <c r="AC1218" s="47" t="s">
        <v>329</v>
      </c>
    </row>
    <row r="1219" spans="2:29" ht="15" customHeight="1">
      <c r="B1219" s="66" t="s">
        <v>707</v>
      </c>
      <c r="C1219" s="66">
        <v>2</v>
      </c>
      <c r="D1219" s="67" t="s">
        <v>632</v>
      </c>
      <c r="E1219" s="66">
        <v>105</v>
      </c>
      <c r="G1219" s="66">
        <v>250.14</v>
      </c>
      <c r="H1219" s="69" t="s">
        <v>584</v>
      </c>
      <c r="O1219" s="70">
        <v>34</v>
      </c>
      <c r="P1219" s="66">
        <v>270</v>
      </c>
      <c r="Q1219" s="66">
        <v>13</v>
      </c>
      <c r="R1219" s="66">
        <v>0</v>
      </c>
      <c r="S1219" s="71">
        <v>108.89485313258592</v>
      </c>
      <c r="T1219" s="72">
        <v>54.51398489759078</v>
      </c>
      <c r="U1219" s="72">
        <v>198.89485313258592</v>
      </c>
      <c r="V1219" s="72">
        <v>35.48601510240922</v>
      </c>
      <c r="W1219" s="72">
        <v>288.8948531325859</v>
      </c>
      <c r="AC1219" s="47" t="s">
        <v>120</v>
      </c>
    </row>
    <row r="1220" spans="8:29" ht="15" customHeight="1">
      <c r="H1220" s="69"/>
      <c r="O1220" s="70"/>
      <c r="S1220" s="71"/>
      <c r="T1220" s="72"/>
      <c r="U1220" s="72"/>
      <c r="V1220" s="72"/>
      <c r="W1220" s="72"/>
      <c r="AC1220" s="47"/>
    </row>
    <row r="1221" spans="2:29" ht="15" customHeight="1">
      <c r="B1221" s="66" t="s">
        <v>707</v>
      </c>
      <c r="C1221" s="66">
        <v>3</v>
      </c>
      <c r="D1221" s="67" t="s">
        <v>622</v>
      </c>
      <c r="E1221" s="66">
        <v>0</v>
      </c>
      <c r="F1221" s="66">
        <v>19</v>
      </c>
      <c r="G1221" s="66">
        <v>250.42</v>
      </c>
      <c r="H1221" s="69" t="s">
        <v>420</v>
      </c>
      <c r="M1221" s="66">
        <v>2</v>
      </c>
      <c r="O1221" s="70"/>
      <c r="S1221" s="71"/>
      <c r="T1221" s="72"/>
      <c r="U1221" s="72"/>
      <c r="V1221" s="72"/>
      <c r="W1221" s="72"/>
      <c r="AC1221" s="47"/>
    </row>
    <row r="1222" spans="2:29" ht="15" customHeight="1">
      <c r="B1222" s="66" t="s">
        <v>707</v>
      </c>
      <c r="C1222" s="66">
        <v>3</v>
      </c>
      <c r="D1222" s="67" t="s">
        <v>622</v>
      </c>
      <c r="E1222" s="66">
        <v>19</v>
      </c>
      <c r="F1222" s="66">
        <v>67</v>
      </c>
      <c r="G1222" s="66">
        <v>250.61</v>
      </c>
      <c r="H1222" s="69" t="s">
        <v>552</v>
      </c>
      <c r="M1222" s="66">
        <v>0.2</v>
      </c>
      <c r="O1222" s="70"/>
      <c r="S1222" s="71"/>
      <c r="T1222" s="72"/>
      <c r="U1222" s="72"/>
      <c r="V1222" s="72"/>
      <c r="W1222" s="72"/>
      <c r="AC1222" s="47"/>
    </row>
    <row r="1223" spans="2:29" ht="15" customHeight="1">
      <c r="B1223" s="66" t="s">
        <v>707</v>
      </c>
      <c r="C1223" s="66">
        <v>3</v>
      </c>
      <c r="D1223" s="67" t="s">
        <v>609</v>
      </c>
      <c r="E1223" s="66">
        <v>67</v>
      </c>
      <c r="F1223" s="66">
        <v>71</v>
      </c>
      <c r="G1223" s="66">
        <v>251.09</v>
      </c>
      <c r="H1223" s="69" t="s">
        <v>557</v>
      </c>
      <c r="M1223" s="66">
        <v>0.8</v>
      </c>
      <c r="O1223" s="70"/>
      <c r="S1223" s="71"/>
      <c r="T1223" s="72"/>
      <c r="U1223" s="72"/>
      <c r="V1223" s="72"/>
      <c r="W1223" s="72"/>
      <c r="AC1223" s="47"/>
    </row>
    <row r="1224" spans="2:29" ht="15" customHeight="1">
      <c r="B1224" s="66" t="s">
        <v>707</v>
      </c>
      <c r="C1224" s="66">
        <v>3</v>
      </c>
      <c r="D1224" s="67" t="s">
        <v>622</v>
      </c>
      <c r="E1224" s="66">
        <v>10</v>
      </c>
      <c r="G1224" s="66">
        <v>250.52</v>
      </c>
      <c r="H1224" s="69" t="s">
        <v>557</v>
      </c>
      <c r="J1224" s="66">
        <v>1</v>
      </c>
      <c r="N1224" s="67" t="s">
        <v>605</v>
      </c>
      <c r="O1224" s="70">
        <v>72</v>
      </c>
      <c r="P1224" s="66">
        <v>270</v>
      </c>
      <c r="Q1224" s="66">
        <v>18</v>
      </c>
      <c r="R1224" s="66">
        <v>180</v>
      </c>
      <c r="S1224" s="71">
        <v>83.97344733686566</v>
      </c>
      <c r="T1224" s="72">
        <v>17.906888695428645</v>
      </c>
      <c r="U1224" s="72">
        <v>173.97344733686566</v>
      </c>
      <c r="V1224" s="72">
        <v>72.09311130457135</v>
      </c>
      <c r="W1224" s="72">
        <v>263.97344733686566</v>
      </c>
      <c r="AC1224" s="47" t="s">
        <v>190</v>
      </c>
    </row>
    <row r="1225" spans="8:29" ht="15" customHeight="1">
      <c r="H1225" s="69"/>
      <c r="O1225" s="70"/>
      <c r="S1225" s="71"/>
      <c r="T1225" s="72"/>
      <c r="U1225" s="72"/>
      <c r="V1225" s="72"/>
      <c r="W1225" s="72"/>
      <c r="AC1225" s="47"/>
    </row>
    <row r="1226" spans="2:29" ht="15" customHeight="1">
      <c r="B1226" s="66" t="s">
        <v>709</v>
      </c>
      <c r="C1226" s="66">
        <v>1</v>
      </c>
      <c r="D1226" s="67" t="s">
        <v>604</v>
      </c>
      <c r="E1226" s="66">
        <v>0</v>
      </c>
      <c r="F1226" s="66">
        <v>14</v>
      </c>
      <c r="G1226" s="66">
        <v>252.4</v>
      </c>
      <c r="H1226" s="69" t="s">
        <v>552</v>
      </c>
      <c r="K1226" s="66">
        <v>1</v>
      </c>
      <c r="M1226" s="66">
        <v>0.3</v>
      </c>
      <c r="O1226" s="70"/>
      <c r="S1226" s="71"/>
      <c r="T1226" s="72"/>
      <c r="U1226" s="72"/>
      <c r="V1226" s="72"/>
      <c r="W1226" s="72"/>
      <c r="AC1226" s="47" t="s">
        <v>121</v>
      </c>
    </row>
    <row r="1227" spans="2:29" ht="15" customHeight="1">
      <c r="B1227" s="66" t="s">
        <v>709</v>
      </c>
      <c r="C1227" s="66">
        <v>1</v>
      </c>
      <c r="D1227" s="67" t="s">
        <v>700</v>
      </c>
      <c r="E1227" s="66">
        <v>14</v>
      </c>
      <c r="F1227" s="66">
        <v>83</v>
      </c>
      <c r="G1227" s="66">
        <v>252.54</v>
      </c>
      <c r="H1227" s="69" t="s">
        <v>552</v>
      </c>
      <c r="M1227" s="66">
        <v>0.5</v>
      </c>
      <c r="O1227" s="70"/>
      <c r="S1227" s="71"/>
      <c r="T1227" s="72"/>
      <c r="U1227" s="72"/>
      <c r="V1227" s="72"/>
      <c r="W1227" s="72"/>
      <c r="AC1227" s="47"/>
    </row>
    <row r="1228" spans="2:29" ht="15" customHeight="1">
      <c r="B1228" s="66" t="s">
        <v>709</v>
      </c>
      <c r="C1228" s="66">
        <v>1</v>
      </c>
      <c r="D1228" s="67" t="s">
        <v>626</v>
      </c>
      <c r="E1228" s="66">
        <v>83</v>
      </c>
      <c r="F1228" s="66">
        <v>108</v>
      </c>
      <c r="G1228" s="66">
        <v>253.23</v>
      </c>
      <c r="H1228" s="69" t="s">
        <v>420</v>
      </c>
      <c r="M1228" s="66">
        <v>1</v>
      </c>
      <c r="O1228" s="70"/>
      <c r="S1228" s="71"/>
      <c r="T1228" s="72"/>
      <c r="U1228" s="72"/>
      <c r="V1228" s="72"/>
      <c r="W1228" s="72"/>
      <c r="AC1228" s="47" t="s">
        <v>122</v>
      </c>
    </row>
    <row r="1229" spans="2:29" ht="15" customHeight="1">
      <c r="B1229" s="66" t="s">
        <v>709</v>
      </c>
      <c r="C1229" s="66">
        <v>1</v>
      </c>
      <c r="D1229" s="67" t="s">
        <v>688</v>
      </c>
      <c r="E1229" s="66">
        <v>108</v>
      </c>
      <c r="F1229" s="66">
        <v>145</v>
      </c>
      <c r="G1229" s="66">
        <v>253.48</v>
      </c>
      <c r="H1229" s="69" t="s">
        <v>552</v>
      </c>
      <c r="M1229" s="66">
        <v>0.3</v>
      </c>
      <c r="O1229" s="70"/>
      <c r="S1229" s="71"/>
      <c r="T1229" s="72"/>
      <c r="U1229" s="72"/>
      <c r="V1229" s="72"/>
      <c r="W1229" s="72"/>
      <c r="AC1229" s="47"/>
    </row>
    <row r="1230" spans="8:29" ht="15" customHeight="1">
      <c r="H1230" s="69"/>
      <c r="O1230" s="70"/>
      <c r="S1230" s="71"/>
      <c r="T1230" s="72"/>
      <c r="U1230" s="72"/>
      <c r="V1230" s="72"/>
      <c r="W1230" s="72"/>
      <c r="AC1230" s="47"/>
    </row>
    <row r="1231" spans="2:29" ht="15" customHeight="1">
      <c r="B1231" s="66" t="s">
        <v>709</v>
      </c>
      <c r="C1231" s="66">
        <v>2</v>
      </c>
      <c r="D1231" s="67" t="s">
        <v>604</v>
      </c>
      <c r="E1231" s="66">
        <v>0</v>
      </c>
      <c r="F1231" s="66">
        <v>33</v>
      </c>
      <c r="G1231" s="66">
        <v>253.86</v>
      </c>
      <c r="H1231" s="69" t="s">
        <v>420</v>
      </c>
      <c r="M1231" s="66">
        <v>3.5</v>
      </c>
      <c r="O1231" s="70"/>
      <c r="S1231" s="71"/>
      <c r="T1231" s="72"/>
      <c r="U1231" s="72"/>
      <c r="V1231" s="72"/>
      <c r="W1231" s="72"/>
      <c r="AC1231" s="47" t="s">
        <v>123</v>
      </c>
    </row>
    <row r="1232" spans="2:29" ht="15" customHeight="1">
      <c r="B1232" s="66" t="s">
        <v>709</v>
      </c>
      <c r="C1232" s="66">
        <v>2</v>
      </c>
      <c r="D1232" s="67" t="s">
        <v>678</v>
      </c>
      <c r="E1232" s="66">
        <v>33</v>
      </c>
      <c r="F1232" s="66">
        <v>55</v>
      </c>
      <c r="G1232" s="66">
        <v>254.19</v>
      </c>
      <c r="H1232" s="69" t="s">
        <v>552</v>
      </c>
      <c r="M1232" s="66">
        <v>1</v>
      </c>
      <c r="O1232" s="70"/>
      <c r="S1232" s="71"/>
      <c r="T1232" s="72"/>
      <c r="U1232" s="72"/>
      <c r="V1232" s="72"/>
      <c r="W1232" s="72"/>
      <c r="AC1232" s="47"/>
    </row>
    <row r="1233" spans="2:29" ht="15" customHeight="1">
      <c r="B1233" s="66" t="s">
        <v>709</v>
      </c>
      <c r="C1233" s="66">
        <v>2</v>
      </c>
      <c r="D1233" s="67" t="s">
        <v>605</v>
      </c>
      <c r="E1233" s="66">
        <v>55</v>
      </c>
      <c r="F1233" s="66">
        <v>59</v>
      </c>
      <c r="G1233" s="66">
        <v>254.41</v>
      </c>
      <c r="H1233" s="69" t="s">
        <v>420</v>
      </c>
      <c r="M1233" s="66">
        <v>3.5</v>
      </c>
      <c r="O1233" s="70"/>
      <c r="S1233" s="71"/>
      <c r="T1233" s="72"/>
      <c r="U1233" s="72"/>
      <c r="V1233" s="72"/>
      <c r="W1233" s="72"/>
      <c r="AC1233" s="47"/>
    </row>
    <row r="1234" spans="2:29" ht="15" customHeight="1">
      <c r="B1234" s="66" t="s">
        <v>709</v>
      </c>
      <c r="C1234" s="66">
        <v>2</v>
      </c>
      <c r="D1234" s="67" t="s">
        <v>612</v>
      </c>
      <c r="E1234" s="66">
        <v>59</v>
      </c>
      <c r="F1234" s="66">
        <v>64</v>
      </c>
      <c r="G1234" s="66">
        <v>254.45</v>
      </c>
      <c r="H1234" s="69" t="s">
        <v>552</v>
      </c>
      <c r="M1234" s="66">
        <v>0.8</v>
      </c>
      <c r="O1234" s="70"/>
      <c r="S1234" s="71"/>
      <c r="T1234" s="72"/>
      <c r="U1234" s="72"/>
      <c r="V1234" s="72"/>
      <c r="W1234" s="72"/>
      <c r="AC1234" s="47"/>
    </row>
    <row r="1235" spans="2:29" ht="15" customHeight="1">
      <c r="B1235" s="66" t="s">
        <v>709</v>
      </c>
      <c r="C1235" s="66">
        <v>2</v>
      </c>
      <c r="D1235" s="67" t="s">
        <v>710</v>
      </c>
      <c r="E1235" s="66">
        <v>64</v>
      </c>
      <c r="F1235" s="66">
        <v>104</v>
      </c>
      <c r="G1235" s="66">
        <v>254.5</v>
      </c>
      <c r="H1235" s="69" t="s">
        <v>420</v>
      </c>
      <c r="M1235" s="66">
        <v>3</v>
      </c>
      <c r="O1235" s="70"/>
      <c r="S1235" s="71"/>
      <c r="T1235" s="72"/>
      <c r="U1235" s="72"/>
      <c r="V1235" s="72"/>
      <c r="W1235" s="72"/>
      <c r="AC1235" s="47"/>
    </row>
    <row r="1236" spans="2:29" ht="15" customHeight="1">
      <c r="B1236" s="66" t="s">
        <v>709</v>
      </c>
      <c r="C1236" s="66">
        <v>2</v>
      </c>
      <c r="D1236" s="67" t="s">
        <v>705</v>
      </c>
      <c r="E1236" s="66">
        <v>104</v>
      </c>
      <c r="F1236" s="66">
        <v>135</v>
      </c>
      <c r="G1236" s="66">
        <v>254.9</v>
      </c>
      <c r="H1236" s="69" t="s">
        <v>552</v>
      </c>
      <c r="M1236" s="66">
        <v>1</v>
      </c>
      <c r="O1236" s="70"/>
      <c r="S1236" s="71"/>
      <c r="T1236" s="72"/>
      <c r="U1236" s="72"/>
      <c r="V1236" s="72"/>
      <c r="W1236" s="72"/>
      <c r="AC1236" s="47"/>
    </row>
    <row r="1237" spans="2:29" ht="15" customHeight="1">
      <c r="B1237" s="66" t="s">
        <v>709</v>
      </c>
      <c r="C1237" s="66">
        <v>2</v>
      </c>
      <c r="D1237" s="67" t="s">
        <v>667</v>
      </c>
      <c r="E1237" s="66">
        <v>135</v>
      </c>
      <c r="F1237" s="66">
        <v>141</v>
      </c>
      <c r="G1237" s="66">
        <v>255.21</v>
      </c>
      <c r="H1237" s="69" t="s">
        <v>552</v>
      </c>
      <c r="M1237" s="66">
        <v>0</v>
      </c>
      <c r="O1237" s="70"/>
      <c r="S1237" s="71"/>
      <c r="T1237" s="72"/>
      <c r="U1237" s="72"/>
      <c r="V1237" s="72"/>
      <c r="W1237" s="72"/>
      <c r="AC1237" s="47" t="s">
        <v>124</v>
      </c>
    </row>
    <row r="1238" spans="2:29" ht="15" customHeight="1">
      <c r="B1238" s="66" t="s">
        <v>709</v>
      </c>
      <c r="C1238" s="66">
        <v>2</v>
      </c>
      <c r="D1238" s="67" t="s">
        <v>605</v>
      </c>
      <c r="E1238" s="66">
        <v>41</v>
      </c>
      <c r="G1238" s="66">
        <v>254.27</v>
      </c>
      <c r="H1238" s="69" t="s">
        <v>557</v>
      </c>
      <c r="N1238" s="67" t="s">
        <v>466</v>
      </c>
      <c r="O1238" s="70">
        <v>50</v>
      </c>
      <c r="P1238" s="66">
        <v>270</v>
      </c>
      <c r="Q1238" s="66">
        <v>6</v>
      </c>
      <c r="R1238" s="66">
        <v>180</v>
      </c>
      <c r="S1238" s="71">
        <v>84.9599577549647</v>
      </c>
      <c r="T1238" s="72">
        <v>39.89074257725131</v>
      </c>
      <c r="U1238" s="72">
        <v>174.9599577549647</v>
      </c>
      <c r="V1238" s="72">
        <v>50.10925742274869</v>
      </c>
      <c r="W1238" s="72">
        <v>264.9599577549647</v>
      </c>
      <c r="AC1238" s="47" t="s">
        <v>315</v>
      </c>
    </row>
    <row r="1239" spans="2:29" ht="15" customHeight="1">
      <c r="B1239" s="66" t="s">
        <v>709</v>
      </c>
      <c r="C1239" s="66">
        <v>2</v>
      </c>
      <c r="D1239" s="67" t="s">
        <v>612</v>
      </c>
      <c r="E1239" s="66">
        <v>58</v>
      </c>
      <c r="G1239" s="66">
        <v>254.44</v>
      </c>
      <c r="H1239" s="69" t="s">
        <v>557</v>
      </c>
      <c r="N1239" s="67" t="s">
        <v>490</v>
      </c>
      <c r="O1239" s="70">
        <v>39</v>
      </c>
      <c r="P1239" s="66">
        <v>90</v>
      </c>
      <c r="Q1239" s="66">
        <v>17</v>
      </c>
      <c r="R1239" s="66">
        <v>0</v>
      </c>
      <c r="S1239" s="71">
        <v>249.31617404101857</v>
      </c>
      <c r="T1239" s="72">
        <v>49.1213295271455</v>
      </c>
      <c r="U1239" s="72">
        <v>339.3161740410186</v>
      </c>
      <c r="V1239" s="72">
        <v>40.8786704728545</v>
      </c>
      <c r="W1239" s="72">
        <v>69.31617404101857</v>
      </c>
      <c r="AC1239" s="47" t="s">
        <v>125</v>
      </c>
    </row>
    <row r="1240" spans="2:29" ht="15" customHeight="1">
      <c r="B1240" s="66" t="s">
        <v>709</v>
      </c>
      <c r="C1240" s="66">
        <v>2</v>
      </c>
      <c r="D1240" s="67" t="s">
        <v>612</v>
      </c>
      <c r="E1240" s="66">
        <v>56</v>
      </c>
      <c r="G1240" s="66">
        <v>254.42</v>
      </c>
      <c r="H1240" s="69" t="s">
        <v>552</v>
      </c>
      <c r="O1240" s="70">
        <v>30</v>
      </c>
      <c r="P1240" s="66">
        <v>90</v>
      </c>
      <c r="Q1240" s="66">
        <v>26</v>
      </c>
      <c r="R1240" s="66">
        <v>180</v>
      </c>
      <c r="S1240" s="71">
        <v>310.19037559089634</v>
      </c>
      <c r="T1240" s="72">
        <v>52.91842747882219</v>
      </c>
      <c r="U1240" s="72">
        <v>40.19037559089634</v>
      </c>
      <c r="V1240" s="72">
        <v>37.08157252117781</v>
      </c>
      <c r="W1240" s="72">
        <v>130.19037559089634</v>
      </c>
      <c r="AC1240" s="47" t="s">
        <v>126</v>
      </c>
    </row>
    <row r="1241" spans="2:29" ht="15" customHeight="1">
      <c r="B1241" s="66" t="s">
        <v>709</v>
      </c>
      <c r="C1241" s="66">
        <v>2</v>
      </c>
      <c r="D1241" s="67" t="s">
        <v>632</v>
      </c>
      <c r="E1241" s="66">
        <v>79</v>
      </c>
      <c r="G1241" s="66">
        <v>254.65</v>
      </c>
      <c r="H1241" s="69" t="s">
        <v>557</v>
      </c>
      <c r="N1241" s="67" t="s">
        <v>610</v>
      </c>
      <c r="O1241" s="70">
        <v>54</v>
      </c>
      <c r="P1241" s="66">
        <v>90</v>
      </c>
      <c r="Q1241" s="66">
        <v>3</v>
      </c>
      <c r="R1241" s="66">
        <v>0</v>
      </c>
      <c r="S1241" s="71">
        <v>267.81943177382163</v>
      </c>
      <c r="T1241" s="72">
        <v>35.980265810803935</v>
      </c>
      <c r="U1241" s="72">
        <v>357.81943177382163</v>
      </c>
      <c r="V1241" s="72">
        <v>54.019734189196065</v>
      </c>
      <c r="W1241" s="72">
        <v>87.81943177382163</v>
      </c>
      <c r="AC1241" s="47" t="s">
        <v>292</v>
      </c>
    </row>
    <row r="1242" spans="2:29" ht="15" customHeight="1">
      <c r="B1242" s="66" t="s">
        <v>709</v>
      </c>
      <c r="C1242" s="66">
        <v>2</v>
      </c>
      <c r="D1242" s="67" t="s">
        <v>614</v>
      </c>
      <c r="E1242" s="66">
        <v>97</v>
      </c>
      <c r="G1242" s="66">
        <v>254.83</v>
      </c>
      <c r="H1242" s="69" t="s">
        <v>557</v>
      </c>
      <c r="N1242" s="67" t="s">
        <v>609</v>
      </c>
      <c r="O1242" s="70">
        <v>25</v>
      </c>
      <c r="P1242" s="66">
        <v>270</v>
      </c>
      <c r="Q1242" s="66">
        <v>15</v>
      </c>
      <c r="R1242" s="66">
        <v>0</v>
      </c>
      <c r="S1242" s="71">
        <v>119.88248913028355</v>
      </c>
      <c r="T1242" s="72">
        <v>61.72819149498212</v>
      </c>
      <c r="U1242" s="72">
        <v>209.88248913028355</v>
      </c>
      <c r="V1242" s="72">
        <v>28.27180850501788</v>
      </c>
      <c r="W1242" s="72">
        <v>299.88248913028355</v>
      </c>
      <c r="AC1242" s="47" t="s">
        <v>292</v>
      </c>
    </row>
    <row r="1243" spans="2:29" ht="15" customHeight="1">
      <c r="B1243" s="66" t="s">
        <v>709</v>
      </c>
      <c r="C1243" s="66">
        <v>2</v>
      </c>
      <c r="D1243" s="67" t="s">
        <v>600</v>
      </c>
      <c r="E1243" s="66">
        <v>115</v>
      </c>
      <c r="G1243" s="66">
        <v>255.01</v>
      </c>
      <c r="H1243" s="69" t="s">
        <v>557</v>
      </c>
      <c r="N1243" s="67" t="s">
        <v>455</v>
      </c>
      <c r="O1243" s="70">
        <v>85</v>
      </c>
      <c r="P1243" s="66">
        <v>90</v>
      </c>
      <c r="Q1243" s="66">
        <v>0</v>
      </c>
      <c r="R1243" s="66">
        <v>180</v>
      </c>
      <c r="S1243" s="71">
        <v>270</v>
      </c>
      <c r="T1243" s="72">
        <v>5</v>
      </c>
      <c r="U1243" s="72">
        <v>360</v>
      </c>
      <c r="V1243" s="72">
        <v>85</v>
      </c>
      <c r="W1243" s="72">
        <v>90</v>
      </c>
      <c r="AC1243" s="47" t="s">
        <v>127</v>
      </c>
    </row>
    <row r="1244" spans="2:29" ht="15" customHeight="1">
      <c r="B1244" s="66" t="s">
        <v>709</v>
      </c>
      <c r="C1244" s="66">
        <v>2</v>
      </c>
      <c r="D1244" s="67" t="s">
        <v>600</v>
      </c>
      <c r="E1244" s="66">
        <v>115</v>
      </c>
      <c r="G1244" s="66">
        <v>255.01</v>
      </c>
      <c r="H1244" s="69" t="s">
        <v>557</v>
      </c>
      <c r="N1244" s="67" t="s">
        <v>455</v>
      </c>
      <c r="O1244" s="70">
        <v>10</v>
      </c>
      <c r="P1244" s="66">
        <v>90</v>
      </c>
      <c r="Q1244" s="66">
        <v>15</v>
      </c>
      <c r="R1244" s="66">
        <v>0</v>
      </c>
      <c r="S1244" s="71">
        <v>213.34736539017194</v>
      </c>
      <c r="T1244" s="72">
        <v>72.21575642342651</v>
      </c>
      <c r="U1244" s="72">
        <v>303.34736539017194</v>
      </c>
      <c r="V1244" s="72">
        <v>17.784243576573488</v>
      </c>
      <c r="W1244" s="72">
        <v>33.347365390171944</v>
      </c>
      <c r="AC1244" s="47" t="s">
        <v>127</v>
      </c>
    </row>
    <row r="1245" spans="8:29" ht="15" customHeight="1">
      <c r="H1245" s="69"/>
      <c r="O1245" s="70"/>
      <c r="S1245" s="71"/>
      <c r="T1245" s="72"/>
      <c r="U1245" s="72"/>
      <c r="V1245" s="72"/>
      <c r="W1245" s="72"/>
      <c r="AC1245" s="47"/>
    </row>
    <row r="1246" spans="2:29" ht="15" customHeight="1">
      <c r="B1246" s="66" t="s">
        <v>711</v>
      </c>
      <c r="C1246" s="66">
        <v>1</v>
      </c>
      <c r="D1246" s="67" t="s">
        <v>623</v>
      </c>
      <c r="E1246" s="66">
        <v>0</v>
      </c>
      <c r="F1246" s="66">
        <v>21</v>
      </c>
      <c r="G1246" s="66">
        <v>257.2</v>
      </c>
      <c r="H1246" s="69" t="s">
        <v>420</v>
      </c>
      <c r="M1246" s="66">
        <v>1</v>
      </c>
      <c r="O1246" s="70"/>
      <c r="S1246" s="71"/>
      <c r="T1246" s="72"/>
      <c r="U1246" s="72"/>
      <c r="V1246" s="72"/>
      <c r="W1246" s="72"/>
      <c r="AC1246" s="47" t="s">
        <v>816</v>
      </c>
    </row>
    <row r="1247" spans="2:29" ht="15" customHeight="1">
      <c r="B1247" s="66" t="s">
        <v>711</v>
      </c>
      <c r="C1247" s="66">
        <v>1</v>
      </c>
      <c r="D1247" s="67" t="s">
        <v>609</v>
      </c>
      <c r="E1247" s="66">
        <v>21</v>
      </c>
      <c r="F1247" s="66">
        <v>28</v>
      </c>
      <c r="G1247" s="66">
        <v>257.41</v>
      </c>
      <c r="H1247" s="69" t="s">
        <v>552</v>
      </c>
      <c r="M1247" s="66">
        <v>0.5</v>
      </c>
      <c r="O1247" s="70"/>
      <c r="S1247" s="71"/>
      <c r="T1247" s="72"/>
      <c r="U1247" s="72"/>
      <c r="V1247" s="72"/>
      <c r="W1247" s="72"/>
      <c r="AC1247" s="47"/>
    </row>
    <row r="1248" spans="2:29" ht="15" customHeight="1">
      <c r="B1248" s="66" t="s">
        <v>711</v>
      </c>
      <c r="C1248" s="66">
        <v>1</v>
      </c>
      <c r="D1248" s="67" t="s">
        <v>628</v>
      </c>
      <c r="E1248" s="66">
        <v>28</v>
      </c>
      <c r="F1248" s="66">
        <v>47</v>
      </c>
      <c r="G1248" s="66">
        <v>257.48</v>
      </c>
      <c r="H1248" s="69" t="s">
        <v>552</v>
      </c>
      <c r="M1248" s="66">
        <v>0</v>
      </c>
      <c r="O1248" s="70"/>
      <c r="S1248" s="71"/>
      <c r="T1248" s="72"/>
      <c r="U1248" s="72"/>
      <c r="V1248" s="72"/>
      <c r="W1248" s="72"/>
      <c r="AC1248" s="47"/>
    </row>
    <row r="1249" spans="2:29" ht="15" customHeight="1">
      <c r="B1249" s="66" t="s">
        <v>711</v>
      </c>
      <c r="C1249" s="66">
        <v>1</v>
      </c>
      <c r="D1249" s="67" t="s">
        <v>712</v>
      </c>
      <c r="E1249" s="66">
        <v>47</v>
      </c>
      <c r="F1249" s="66">
        <v>104</v>
      </c>
      <c r="G1249" s="66">
        <v>257.67</v>
      </c>
      <c r="H1249" s="69" t="s">
        <v>552</v>
      </c>
      <c r="M1249" s="66">
        <v>0.5</v>
      </c>
      <c r="O1249" s="70"/>
      <c r="S1249" s="71"/>
      <c r="T1249" s="72"/>
      <c r="U1249" s="72"/>
      <c r="V1249" s="72"/>
      <c r="W1249" s="72"/>
      <c r="AC1249" s="47"/>
    </row>
    <row r="1250" spans="2:29" ht="15" customHeight="1">
      <c r="B1250" s="66" t="s">
        <v>711</v>
      </c>
      <c r="C1250" s="66">
        <v>1</v>
      </c>
      <c r="D1250" s="67" t="s">
        <v>705</v>
      </c>
      <c r="E1250" s="66">
        <v>104</v>
      </c>
      <c r="F1250" s="66">
        <v>125</v>
      </c>
      <c r="G1250" s="66">
        <v>258.24</v>
      </c>
      <c r="H1250" s="69" t="s">
        <v>552</v>
      </c>
      <c r="M1250" s="66">
        <v>0.2</v>
      </c>
      <c r="O1250" s="70"/>
      <c r="S1250" s="71"/>
      <c r="T1250" s="72"/>
      <c r="U1250" s="72"/>
      <c r="V1250" s="72"/>
      <c r="W1250" s="72"/>
      <c r="AC1250" s="47"/>
    </row>
    <row r="1251" spans="2:29" ht="15" customHeight="1">
      <c r="B1251" s="66" t="s">
        <v>711</v>
      </c>
      <c r="C1251" s="66">
        <v>1</v>
      </c>
      <c r="D1251" s="67" t="s">
        <v>665</v>
      </c>
      <c r="E1251" s="66">
        <v>125</v>
      </c>
      <c r="F1251" s="66">
        <v>132</v>
      </c>
      <c r="G1251" s="66">
        <v>258.45</v>
      </c>
      <c r="H1251" s="69" t="s">
        <v>552</v>
      </c>
      <c r="M1251" s="66">
        <v>0.8</v>
      </c>
      <c r="O1251" s="70"/>
      <c r="S1251" s="71"/>
      <c r="T1251" s="72"/>
      <c r="U1251" s="72"/>
      <c r="V1251" s="72"/>
      <c r="W1251" s="72"/>
      <c r="AC1251" s="47"/>
    </row>
    <row r="1252" spans="2:29" ht="15" customHeight="1">
      <c r="B1252" s="66" t="s">
        <v>711</v>
      </c>
      <c r="C1252" s="66">
        <v>1</v>
      </c>
      <c r="D1252" s="67" t="s">
        <v>713</v>
      </c>
      <c r="E1252" s="66">
        <v>132</v>
      </c>
      <c r="F1252" s="66">
        <v>150</v>
      </c>
      <c r="G1252" s="66">
        <v>258.52</v>
      </c>
      <c r="H1252" s="69" t="s">
        <v>552</v>
      </c>
      <c r="M1252" s="66">
        <v>0.2</v>
      </c>
      <c r="O1252" s="70"/>
      <c r="S1252" s="71"/>
      <c r="T1252" s="72"/>
      <c r="U1252" s="72"/>
      <c r="V1252" s="72"/>
      <c r="W1252" s="72"/>
      <c r="AC1252" s="47" t="s">
        <v>128</v>
      </c>
    </row>
    <row r="1253" spans="2:29" ht="15" customHeight="1">
      <c r="B1253" s="66" t="s">
        <v>711</v>
      </c>
      <c r="C1253" s="66">
        <v>1</v>
      </c>
      <c r="D1253" s="67" t="s">
        <v>661</v>
      </c>
      <c r="E1253" s="66">
        <v>78</v>
      </c>
      <c r="G1253" s="66">
        <v>257.98</v>
      </c>
      <c r="H1253" s="69" t="s">
        <v>557</v>
      </c>
      <c r="I1253" s="66" t="s">
        <v>553</v>
      </c>
      <c r="J1253" s="66">
        <v>1</v>
      </c>
      <c r="N1253" s="67" t="s">
        <v>402</v>
      </c>
      <c r="O1253" s="70">
        <v>72</v>
      </c>
      <c r="P1253" s="66">
        <v>270</v>
      </c>
      <c r="Q1253" s="66">
        <v>0</v>
      </c>
      <c r="R1253" s="66">
        <v>190</v>
      </c>
      <c r="S1253" s="71">
        <v>100</v>
      </c>
      <c r="T1253" s="72">
        <v>17.743810726703185</v>
      </c>
      <c r="U1253" s="72">
        <v>190</v>
      </c>
      <c r="V1253" s="72">
        <v>72.25618927329681</v>
      </c>
      <c r="W1253" s="72">
        <v>280</v>
      </c>
      <c r="AC1253" s="47" t="s">
        <v>129</v>
      </c>
    </row>
    <row r="1254" spans="2:29" ht="15" customHeight="1">
      <c r="B1254" s="66" t="s">
        <v>711</v>
      </c>
      <c r="C1254" s="66">
        <v>1</v>
      </c>
      <c r="D1254" s="67" t="s">
        <v>614</v>
      </c>
      <c r="E1254" s="66">
        <v>92</v>
      </c>
      <c r="G1254" s="66">
        <v>258.12</v>
      </c>
      <c r="H1254" s="69" t="s">
        <v>552</v>
      </c>
      <c r="J1254" s="66">
        <v>1</v>
      </c>
      <c r="O1254" s="70">
        <v>33</v>
      </c>
      <c r="P1254" s="66">
        <v>90</v>
      </c>
      <c r="Q1254" s="66">
        <v>8</v>
      </c>
      <c r="R1254" s="66">
        <v>0</v>
      </c>
      <c r="S1254" s="71">
        <v>257.7887107228048</v>
      </c>
      <c r="T1254" s="72">
        <v>56.398304000941955</v>
      </c>
      <c r="U1254" s="72">
        <v>347.7887107228048</v>
      </c>
      <c r="V1254" s="72">
        <v>33.601695999058045</v>
      </c>
      <c r="W1254" s="72">
        <v>77.78871072280481</v>
      </c>
      <c r="AC1254" s="47" t="s">
        <v>482</v>
      </c>
    </row>
    <row r="1255" spans="8:29" ht="15" customHeight="1">
      <c r="H1255" s="69"/>
      <c r="O1255" s="70"/>
      <c r="S1255" s="71"/>
      <c r="T1255" s="72"/>
      <c r="U1255" s="72"/>
      <c r="V1255" s="72"/>
      <c r="W1255" s="72"/>
      <c r="AC1255" s="47"/>
    </row>
    <row r="1256" spans="2:29" ht="15" customHeight="1">
      <c r="B1256" s="66" t="s">
        <v>711</v>
      </c>
      <c r="C1256" s="66">
        <v>2</v>
      </c>
      <c r="D1256" s="67" t="s">
        <v>622</v>
      </c>
      <c r="E1256" s="66">
        <v>0</v>
      </c>
      <c r="F1256" s="66">
        <v>7</v>
      </c>
      <c r="G1256" s="66">
        <v>258.7</v>
      </c>
      <c r="H1256" s="69"/>
      <c r="M1256" s="66">
        <v>0.5</v>
      </c>
      <c r="O1256" s="70"/>
      <c r="S1256" s="71"/>
      <c r="T1256" s="72"/>
      <c r="U1256" s="72"/>
      <c r="V1256" s="72"/>
      <c r="W1256" s="72"/>
      <c r="AC1256" s="47"/>
    </row>
    <row r="1257" spans="2:29" ht="15" customHeight="1">
      <c r="B1257" s="66" t="s">
        <v>711</v>
      </c>
      <c r="C1257" s="66">
        <v>2</v>
      </c>
      <c r="D1257" s="67" t="s">
        <v>609</v>
      </c>
      <c r="E1257" s="66">
        <v>7</v>
      </c>
      <c r="F1257" s="66">
        <v>10</v>
      </c>
      <c r="G1257" s="66">
        <v>258.77</v>
      </c>
      <c r="H1257" s="69" t="s">
        <v>557</v>
      </c>
      <c r="M1257" s="66">
        <v>2.5</v>
      </c>
      <c r="O1257" s="70"/>
      <c r="S1257" s="71"/>
      <c r="T1257" s="72"/>
      <c r="U1257" s="72"/>
      <c r="V1257" s="72"/>
      <c r="W1257" s="72"/>
      <c r="AC1257" s="47" t="s">
        <v>130</v>
      </c>
    </row>
    <row r="1258" spans="2:29" ht="15" customHeight="1">
      <c r="B1258" s="66" t="s">
        <v>711</v>
      </c>
      <c r="C1258" s="66">
        <v>2</v>
      </c>
      <c r="D1258" s="67" t="s">
        <v>610</v>
      </c>
      <c r="E1258" s="66">
        <v>10</v>
      </c>
      <c r="F1258" s="66">
        <v>24</v>
      </c>
      <c r="G1258" s="66">
        <v>258.8</v>
      </c>
      <c r="H1258" s="69"/>
      <c r="M1258" s="66">
        <v>0.5</v>
      </c>
      <c r="O1258" s="70"/>
      <c r="S1258" s="71"/>
      <c r="T1258" s="72"/>
      <c r="U1258" s="72"/>
      <c r="V1258" s="72"/>
      <c r="W1258" s="72"/>
      <c r="AC1258" s="47"/>
    </row>
    <row r="1259" spans="2:29" ht="15" customHeight="1">
      <c r="B1259" s="66" t="s">
        <v>711</v>
      </c>
      <c r="C1259" s="66">
        <v>2</v>
      </c>
      <c r="D1259" s="67" t="s">
        <v>678</v>
      </c>
      <c r="E1259" s="66">
        <v>24</v>
      </c>
      <c r="F1259" s="66">
        <v>35</v>
      </c>
      <c r="G1259" s="66">
        <v>258.94</v>
      </c>
      <c r="H1259" s="69"/>
      <c r="M1259" s="66">
        <v>0</v>
      </c>
      <c r="O1259" s="70"/>
      <c r="S1259" s="71"/>
      <c r="T1259" s="72"/>
      <c r="U1259" s="72"/>
      <c r="V1259" s="72"/>
      <c r="W1259" s="72"/>
      <c r="AC1259" s="47"/>
    </row>
    <row r="1260" spans="2:29" ht="15" customHeight="1">
      <c r="B1260" s="66" t="s">
        <v>711</v>
      </c>
      <c r="C1260" s="66">
        <v>2</v>
      </c>
      <c r="D1260" s="67" t="s">
        <v>624</v>
      </c>
      <c r="E1260" s="66">
        <v>35</v>
      </c>
      <c r="F1260" s="66">
        <v>45</v>
      </c>
      <c r="G1260" s="66">
        <v>259.05</v>
      </c>
      <c r="H1260" s="69"/>
      <c r="M1260" s="66">
        <v>0.5</v>
      </c>
      <c r="O1260" s="70"/>
      <c r="S1260" s="71"/>
      <c r="T1260" s="72"/>
      <c r="U1260" s="72"/>
      <c r="V1260" s="72"/>
      <c r="W1260" s="72"/>
      <c r="AC1260" s="47" t="s">
        <v>131</v>
      </c>
    </row>
    <row r="1261" spans="2:29" ht="15" customHeight="1">
      <c r="B1261" s="66" t="s">
        <v>711</v>
      </c>
      <c r="C1261" s="66">
        <v>2</v>
      </c>
      <c r="D1261" s="67" t="s">
        <v>714</v>
      </c>
      <c r="E1261" s="66">
        <v>45</v>
      </c>
      <c r="F1261" s="66">
        <v>84</v>
      </c>
      <c r="G1261" s="66">
        <v>259.15</v>
      </c>
      <c r="H1261" s="69"/>
      <c r="M1261" s="66">
        <v>2</v>
      </c>
      <c r="O1261" s="70"/>
      <c r="S1261" s="71"/>
      <c r="T1261" s="72"/>
      <c r="U1261" s="72"/>
      <c r="V1261" s="72"/>
      <c r="W1261" s="72"/>
      <c r="AC1261" s="47" t="s">
        <v>132</v>
      </c>
    </row>
    <row r="1262" spans="2:29" ht="15" customHeight="1">
      <c r="B1262" s="66" t="s">
        <v>711</v>
      </c>
      <c r="C1262" s="66">
        <v>2</v>
      </c>
      <c r="D1262" s="67" t="s">
        <v>610</v>
      </c>
      <c r="E1262" s="66">
        <v>18</v>
      </c>
      <c r="G1262" s="66">
        <v>258.88</v>
      </c>
      <c r="H1262" s="69" t="s">
        <v>557</v>
      </c>
      <c r="I1262" s="66" t="s">
        <v>133</v>
      </c>
      <c r="O1262" s="70">
        <v>60</v>
      </c>
      <c r="P1262" s="66">
        <v>90</v>
      </c>
      <c r="Q1262" s="66">
        <v>0</v>
      </c>
      <c r="R1262" s="66">
        <v>198</v>
      </c>
      <c r="S1262" s="71">
        <v>288</v>
      </c>
      <c r="T1262" s="72">
        <v>28.770868729985796</v>
      </c>
      <c r="U1262" s="72">
        <v>18</v>
      </c>
      <c r="V1262" s="72">
        <v>61.22913127001421</v>
      </c>
      <c r="W1262" s="72">
        <v>108</v>
      </c>
      <c r="AC1262" s="47" t="s">
        <v>594</v>
      </c>
    </row>
    <row r="1263" spans="8:29" ht="15" customHeight="1">
      <c r="H1263" s="69"/>
      <c r="O1263" s="70"/>
      <c r="S1263" s="71"/>
      <c r="T1263" s="72"/>
      <c r="U1263" s="72"/>
      <c r="V1263" s="72"/>
      <c r="W1263" s="72"/>
      <c r="AC1263" s="47"/>
    </row>
    <row r="1264" spans="2:29" ht="15" customHeight="1">
      <c r="B1264" s="66" t="s">
        <v>715</v>
      </c>
      <c r="C1264" s="66">
        <v>1</v>
      </c>
      <c r="D1264" s="67" t="s">
        <v>639</v>
      </c>
      <c r="E1264" s="66">
        <v>0</v>
      </c>
      <c r="F1264" s="66">
        <v>24</v>
      </c>
      <c r="G1264" s="66">
        <v>262</v>
      </c>
      <c r="H1264" s="69" t="s">
        <v>552</v>
      </c>
      <c r="M1264" s="66">
        <v>0.3</v>
      </c>
      <c r="O1264" s="70"/>
      <c r="S1264" s="71"/>
      <c r="T1264" s="72"/>
      <c r="U1264" s="72"/>
      <c r="V1264" s="72"/>
      <c r="W1264" s="72"/>
      <c r="AC1264" s="47"/>
    </row>
    <row r="1265" spans="2:29" ht="15" customHeight="1">
      <c r="B1265" s="66" t="s">
        <v>715</v>
      </c>
      <c r="C1265" s="66">
        <v>1</v>
      </c>
      <c r="D1265" s="67" t="s">
        <v>657</v>
      </c>
      <c r="E1265" s="66">
        <v>24</v>
      </c>
      <c r="F1265" s="66">
        <v>34</v>
      </c>
      <c r="G1265" s="66">
        <v>262.24</v>
      </c>
      <c r="H1265" s="69" t="s">
        <v>420</v>
      </c>
      <c r="M1265" s="66">
        <v>3.5</v>
      </c>
      <c r="O1265" s="70"/>
      <c r="S1265" s="71"/>
      <c r="T1265" s="72"/>
      <c r="U1265" s="72"/>
      <c r="V1265" s="72"/>
      <c r="W1265" s="72"/>
      <c r="AC1265" s="47"/>
    </row>
    <row r="1266" spans="2:29" ht="15" customHeight="1">
      <c r="B1266" s="66" t="s">
        <v>715</v>
      </c>
      <c r="C1266" s="66">
        <v>1</v>
      </c>
      <c r="D1266" s="67" t="s">
        <v>678</v>
      </c>
      <c r="E1266" s="66">
        <v>34</v>
      </c>
      <c r="F1266" s="66">
        <v>62</v>
      </c>
      <c r="G1266" s="66">
        <v>262.34</v>
      </c>
      <c r="H1266" s="69" t="s">
        <v>552</v>
      </c>
      <c r="J1266" s="66">
        <v>1</v>
      </c>
      <c r="M1266" s="66">
        <v>0.5</v>
      </c>
      <c r="O1266" s="70"/>
      <c r="S1266" s="71"/>
      <c r="T1266" s="72"/>
      <c r="U1266" s="72"/>
      <c r="V1266" s="72"/>
      <c r="W1266" s="72"/>
      <c r="AC1266" s="47"/>
    </row>
    <row r="1267" spans="2:29" ht="15" customHeight="1">
      <c r="B1267" s="66" t="s">
        <v>715</v>
      </c>
      <c r="C1267" s="66">
        <v>1</v>
      </c>
      <c r="D1267" s="67" t="s">
        <v>612</v>
      </c>
      <c r="E1267" s="66">
        <v>62</v>
      </c>
      <c r="F1267" s="66">
        <v>72</v>
      </c>
      <c r="G1267" s="66">
        <v>262.62</v>
      </c>
      <c r="H1267" s="69" t="s">
        <v>420</v>
      </c>
      <c r="M1267" s="66">
        <v>3</v>
      </c>
      <c r="O1267" s="70"/>
      <c r="S1267" s="71"/>
      <c r="T1267" s="72"/>
      <c r="U1267" s="72"/>
      <c r="V1267" s="72"/>
      <c r="W1267" s="72"/>
      <c r="AC1267" s="47"/>
    </row>
    <row r="1268" spans="2:29" ht="15" customHeight="1">
      <c r="B1268" s="66" t="s">
        <v>715</v>
      </c>
      <c r="C1268" s="66">
        <v>1</v>
      </c>
      <c r="D1268" s="67" t="s">
        <v>656</v>
      </c>
      <c r="E1268" s="66">
        <v>72</v>
      </c>
      <c r="F1268" s="66">
        <v>149</v>
      </c>
      <c r="G1268" s="66">
        <v>262.72</v>
      </c>
      <c r="H1268" s="69" t="s">
        <v>552</v>
      </c>
      <c r="M1268" s="66">
        <v>0.8</v>
      </c>
      <c r="O1268" s="70"/>
      <c r="S1268" s="71"/>
      <c r="T1268" s="72"/>
      <c r="U1268" s="72"/>
      <c r="V1268" s="72"/>
      <c r="W1268" s="72"/>
      <c r="AC1268" s="47"/>
    </row>
    <row r="1269" spans="2:29" ht="15" customHeight="1">
      <c r="B1269" s="66" t="s">
        <v>715</v>
      </c>
      <c r="C1269" s="66">
        <v>1</v>
      </c>
      <c r="D1269" s="67" t="s">
        <v>610</v>
      </c>
      <c r="E1269" s="66">
        <v>26</v>
      </c>
      <c r="G1269" s="66">
        <v>262.26</v>
      </c>
      <c r="H1269" s="69" t="s">
        <v>584</v>
      </c>
      <c r="O1269" s="70">
        <v>2</v>
      </c>
      <c r="P1269" s="66">
        <v>90</v>
      </c>
      <c r="Q1269" s="66">
        <v>11</v>
      </c>
      <c r="R1269" s="66">
        <v>0</v>
      </c>
      <c r="S1269" s="71">
        <v>190.1846474291218</v>
      </c>
      <c r="T1269" s="72">
        <v>78.8282944835246</v>
      </c>
      <c r="U1269" s="72">
        <v>280.1846474291218</v>
      </c>
      <c r="V1269" s="72">
        <v>11.171705516475399</v>
      </c>
      <c r="W1269" s="72">
        <v>10.18464742912181</v>
      </c>
      <c r="AC1269" s="47" t="s">
        <v>126</v>
      </c>
    </row>
    <row r="1270" spans="2:29" ht="15" customHeight="1">
      <c r="B1270" s="66" t="s">
        <v>715</v>
      </c>
      <c r="C1270" s="66">
        <v>1</v>
      </c>
      <c r="D1270" s="67" t="s">
        <v>611</v>
      </c>
      <c r="E1270" s="66">
        <v>32</v>
      </c>
      <c r="G1270" s="66">
        <v>262.32</v>
      </c>
      <c r="H1270" s="69" t="s">
        <v>584</v>
      </c>
      <c r="O1270" s="70">
        <v>12</v>
      </c>
      <c r="P1270" s="66">
        <v>270</v>
      </c>
      <c r="Q1270" s="66">
        <v>19</v>
      </c>
      <c r="R1270" s="66">
        <v>180</v>
      </c>
      <c r="S1270" s="71">
        <v>31.687410168413123</v>
      </c>
      <c r="T1270" s="72">
        <v>67.96927174958714</v>
      </c>
      <c r="U1270" s="72">
        <v>121.68741016841312</v>
      </c>
      <c r="V1270" s="72">
        <v>22.030728250412864</v>
      </c>
      <c r="W1270" s="72">
        <v>211.68741016841312</v>
      </c>
      <c r="AC1270" s="47" t="s">
        <v>126</v>
      </c>
    </row>
    <row r="1271" spans="2:29" ht="15" customHeight="1">
      <c r="B1271" s="66" t="s">
        <v>715</v>
      </c>
      <c r="C1271" s="66">
        <v>1</v>
      </c>
      <c r="D1271" s="67" t="s">
        <v>611</v>
      </c>
      <c r="E1271" s="66">
        <v>39</v>
      </c>
      <c r="G1271" s="66">
        <v>262.39</v>
      </c>
      <c r="H1271" s="69" t="s">
        <v>552</v>
      </c>
      <c r="O1271" s="70">
        <v>19</v>
      </c>
      <c r="P1271" s="66">
        <v>270</v>
      </c>
      <c r="Q1271" s="66">
        <v>15</v>
      </c>
      <c r="R1271" s="66">
        <v>180</v>
      </c>
      <c r="S1271" s="71">
        <v>52.11062570962358</v>
      </c>
      <c r="T1271" s="72">
        <v>66.42832448249453</v>
      </c>
      <c r="U1271" s="72">
        <v>142.11062570962358</v>
      </c>
      <c r="V1271" s="72">
        <v>23.57167551750547</v>
      </c>
      <c r="W1271" s="72">
        <v>232.11062570962358</v>
      </c>
      <c r="AC1271" s="47" t="s">
        <v>592</v>
      </c>
    </row>
    <row r="1272" spans="2:29" ht="15" customHeight="1">
      <c r="B1272" s="66" t="s">
        <v>715</v>
      </c>
      <c r="C1272" s="66">
        <v>1</v>
      </c>
      <c r="D1272" s="67" t="s">
        <v>611</v>
      </c>
      <c r="E1272" s="66">
        <v>45</v>
      </c>
      <c r="G1272" s="66">
        <v>262.45</v>
      </c>
      <c r="H1272" s="69" t="s">
        <v>552</v>
      </c>
      <c r="O1272" s="70">
        <v>5</v>
      </c>
      <c r="P1272" s="66">
        <v>270</v>
      </c>
      <c r="Q1272" s="66">
        <v>8</v>
      </c>
      <c r="R1272" s="66">
        <v>180</v>
      </c>
      <c r="S1272" s="71">
        <v>31.902849662296205</v>
      </c>
      <c r="T1272" s="72">
        <v>80.60007656802674</v>
      </c>
      <c r="U1272" s="72">
        <v>121.9028496622962</v>
      </c>
      <c r="V1272" s="72">
        <v>9.399923431973264</v>
      </c>
      <c r="W1272" s="72">
        <v>211.9028496622962</v>
      </c>
      <c r="AC1272" s="47" t="s">
        <v>592</v>
      </c>
    </row>
    <row r="1273" spans="2:29" ht="15" customHeight="1">
      <c r="B1273" s="66" t="s">
        <v>715</v>
      </c>
      <c r="C1273" s="66">
        <v>1</v>
      </c>
      <c r="D1273" s="67" t="s">
        <v>605</v>
      </c>
      <c r="E1273" s="66">
        <v>53</v>
      </c>
      <c r="G1273" s="66">
        <v>262.53</v>
      </c>
      <c r="H1273" s="69" t="s">
        <v>557</v>
      </c>
      <c r="N1273" s="67" t="s">
        <v>448</v>
      </c>
      <c r="O1273" s="70">
        <v>2</v>
      </c>
      <c r="P1273" s="66">
        <v>270</v>
      </c>
      <c r="Q1273" s="66">
        <v>3</v>
      </c>
      <c r="R1273" s="66">
        <v>180</v>
      </c>
      <c r="S1273" s="71">
        <v>33.67663081374843</v>
      </c>
      <c r="T1273" s="72">
        <v>86.39647307521292</v>
      </c>
      <c r="U1273" s="72">
        <v>123.67663081374843</v>
      </c>
      <c r="V1273" s="72">
        <v>3.603526924787076</v>
      </c>
      <c r="W1273" s="72">
        <v>213.67663081374843</v>
      </c>
      <c r="AC1273" s="47" t="s">
        <v>134</v>
      </c>
    </row>
    <row r="1274" spans="2:29" ht="15" customHeight="1">
      <c r="B1274" s="66" t="s">
        <v>715</v>
      </c>
      <c r="C1274" s="66">
        <v>1</v>
      </c>
      <c r="D1274" s="67" t="s">
        <v>605</v>
      </c>
      <c r="E1274" s="66">
        <v>57</v>
      </c>
      <c r="G1274" s="66">
        <v>262.57</v>
      </c>
      <c r="H1274" s="69" t="s">
        <v>557</v>
      </c>
      <c r="N1274" s="67" t="s">
        <v>454</v>
      </c>
      <c r="O1274" s="70">
        <v>35</v>
      </c>
      <c r="P1274" s="66">
        <v>270</v>
      </c>
      <c r="Q1274" s="66">
        <v>64</v>
      </c>
      <c r="R1274" s="66">
        <v>0</v>
      </c>
      <c r="S1274" s="71">
        <v>161.14424379352425</v>
      </c>
      <c r="T1274" s="72">
        <v>24.776087982716135</v>
      </c>
      <c r="U1274" s="72">
        <v>251.14424379352425</v>
      </c>
      <c r="V1274" s="72">
        <v>65.22391201728387</v>
      </c>
      <c r="W1274" s="72">
        <v>341.14424379352425</v>
      </c>
      <c r="AC1274" s="47" t="s">
        <v>292</v>
      </c>
    </row>
    <row r="1275" spans="2:29" ht="15" customHeight="1">
      <c r="B1275" s="66" t="s">
        <v>715</v>
      </c>
      <c r="C1275" s="66">
        <v>1</v>
      </c>
      <c r="D1275" s="67" t="s">
        <v>654</v>
      </c>
      <c r="E1275" s="66">
        <v>93</v>
      </c>
      <c r="G1275" s="66">
        <v>262.93</v>
      </c>
      <c r="H1275" s="69" t="s">
        <v>557</v>
      </c>
      <c r="N1275" s="67" t="s">
        <v>609</v>
      </c>
      <c r="O1275" s="70">
        <v>62</v>
      </c>
      <c r="P1275" s="66">
        <v>270</v>
      </c>
      <c r="Q1275" s="66">
        <v>18</v>
      </c>
      <c r="R1275" s="66">
        <v>0</v>
      </c>
      <c r="S1275" s="71">
        <v>99.80182897748318</v>
      </c>
      <c r="T1275" s="72">
        <v>27.652191187298726</v>
      </c>
      <c r="U1275" s="72">
        <v>189.80182897748318</v>
      </c>
      <c r="V1275" s="72">
        <v>62.347808812701274</v>
      </c>
      <c r="W1275" s="72">
        <v>279.8018289774832</v>
      </c>
      <c r="AC1275" s="47" t="s">
        <v>135</v>
      </c>
    </row>
    <row r="1276" spans="2:29" ht="15" customHeight="1">
      <c r="B1276" s="66" t="s">
        <v>715</v>
      </c>
      <c r="C1276" s="66">
        <v>1</v>
      </c>
      <c r="D1276" s="67" t="s">
        <v>632</v>
      </c>
      <c r="E1276" s="66">
        <v>140</v>
      </c>
      <c r="G1276" s="66">
        <v>263.4</v>
      </c>
      <c r="H1276" s="69" t="s">
        <v>557</v>
      </c>
      <c r="N1276" s="67" t="s">
        <v>622</v>
      </c>
      <c r="O1276" s="70">
        <v>65</v>
      </c>
      <c r="P1276" s="66">
        <v>270</v>
      </c>
      <c r="Q1276" s="66">
        <v>12</v>
      </c>
      <c r="R1276" s="66">
        <v>180</v>
      </c>
      <c r="S1276" s="71">
        <v>84.33951653295719</v>
      </c>
      <c r="T1276" s="72">
        <v>24.8928966579937</v>
      </c>
      <c r="U1276" s="72">
        <v>174.3395165329572</v>
      </c>
      <c r="V1276" s="72">
        <v>65.1071033420063</v>
      </c>
      <c r="W1276" s="72">
        <v>264.3395165329572</v>
      </c>
      <c r="AC1276" s="47" t="s">
        <v>135</v>
      </c>
    </row>
    <row r="1277" spans="8:29" ht="15" customHeight="1">
      <c r="H1277" s="69"/>
      <c r="O1277" s="70"/>
      <c r="S1277" s="71"/>
      <c r="T1277" s="72"/>
      <c r="U1277" s="72"/>
      <c r="V1277" s="72"/>
      <c r="W1277" s="72"/>
      <c r="AC1277" s="47"/>
    </row>
    <row r="1278" spans="2:29" ht="15" customHeight="1">
      <c r="B1278" s="66" t="s">
        <v>715</v>
      </c>
      <c r="C1278" s="66">
        <v>2</v>
      </c>
      <c r="D1278" s="67" t="s">
        <v>622</v>
      </c>
      <c r="E1278" s="66">
        <v>0</v>
      </c>
      <c r="F1278" s="66">
        <v>5</v>
      </c>
      <c r="G1278" s="66">
        <v>263.5</v>
      </c>
      <c r="H1278" s="69" t="s">
        <v>420</v>
      </c>
      <c r="M1278" s="66">
        <v>1.5</v>
      </c>
      <c r="O1278" s="70"/>
      <c r="S1278" s="71"/>
      <c r="T1278" s="72"/>
      <c r="U1278" s="72"/>
      <c r="V1278" s="72"/>
      <c r="W1278" s="72"/>
      <c r="AC1278" s="47"/>
    </row>
    <row r="1279" spans="2:29" ht="15" customHeight="1">
      <c r="B1279" s="66" t="s">
        <v>715</v>
      </c>
      <c r="C1279" s="66">
        <v>2</v>
      </c>
      <c r="D1279" s="67" t="s">
        <v>641</v>
      </c>
      <c r="E1279" s="66">
        <v>5</v>
      </c>
      <c r="F1279" s="66">
        <v>29</v>
      </c>
      <c r="G1279" s="66">
        <v>263.55</v>
      </c>
      <c r="H1279" s="69" t="s">
        <v>552</v>
      </c>
      <c r="K1279" s="66">
        <v>1</v>
      </c>
      <c r="M1279" s="66">
        <v>0.2</v>
      </c>
      <c r="O1279" s="70"/>
      <c r="S1279" s="71"/>
      <c r="T1279" s="72"/>
      <c r="U1279" s="72"/>
      <c r="V1279" s="72"/>
      <c r="W1279" s="72"/>
      <c r="AC1279" s="47"/>
    </row>
    <row r="1280" spans="2:29" ht="15" customHeight="1">
      <c r="B1280" s="66" t="s">
        <v>715</v>
      </c>
      <c r="C1280" s="66">
        <v>2</v>
      </c>
      <c r="D1280" s="67" t="s">
        <v>610</v>
      </c>
      <c r="E1280" s="66">
        <v>29</v>
      </c>
      <c r="F1280" s="66">
        <v>37</v>
      </c>
      <c r="G1280" s="66">
        <v>263.79</v>
      </c>
      <c r="H1280" s="69" t="s">
        <v>552</v>
      </c>
      <c r="M1280" s="66">
        <v>0.5</v>
      </c>
      <c r="O1280" s="70"/>
      <c r="S1280" s="71"/>
      <c r="T1280" s="72"/>
      <c r="U1280" s="72"/>
      <c r="V1280" s="72"/>
      <c r="W1280" s="72"/>
      <c r="AC1280" s="47"/>
    </row>
    <row r="1281" spans="2:29" ht="15" customHeight="1">
      <c r="B1281" s="66" t="s">
        <v>715</v>
      </c>
      <c r="C1281" s="66">
        <v>2</v>
      </c>
      <c r="D1281" s="67" t="s">
        <v>716</v>
      </c>
      <c r="E1281" s="66">
        <v>37</v>
      </c>
      <c r="F1281" s="66">
        <v>140</v>
      </c>
      <c r="G1281" s="66">
        <v>263.87</v>
      </c>
      <c r="H1281" s="69" t="s">
        <v>552</v>
      </c>
      <c r="J1281" s="66">
        <v>1</v>
      </c>
      <c r="M1281" s="66">
        <v>1</v>
      </c>
      <c r="O1281" s="70"/>
      <c r="S1281" s="71"/>
      <c r="T1281" s="72"/>
      <c r="U1281" s="72"/>
      <c r="V1281" s="72"/>
      <c r="W1281" s="72"/>
      <c r="AC1281" s="47"/>
    </row>
    <row r="1282" spans="2:29" ht="15" customHeight="1">
      <c r="B1282" s="66" t="s">
        <v>715</v>
      </c>
      <c r="C1282" s="66">
        <v>2</v>
      </c>
      <c r="D1282" s="67" t="s">
        <v>610</v>
      </c>
      <c r="E1282" s="66">
        <v>33</v>
      </c>
      <c r="G1282" s="66">
        <v>263.83</v>
      </c>
      <c r="H1282" s="69" t="s">
        <v>557</v>
      </c>
      <c r="N1282" s="67" t="s">
        <v>609</v>
      </c>
      <c r="O1282" s="70">
        <v>38</v>
      </c>
      <c r="P1282" s="66">
        <v>270</v>
      </c>
      <c r="Q1282" s="66">
        <v>5</v>
      </c>
      <c r="R1282" s="66">
        <v>0</v>
      </c>
      <c r="S1282" s="71">
        <v>96.38938525357639</v>
      </c>
      <c r="T1282" s="72">
        <v>51.826672868749014</v>
      </c>
      <c r="U1282" s="72">
        <v>186.3893852535764</v>
      </c>
      <c r="V1282" s="72">
        <v>38.173327131250986</v>
      </c>
      <c r="W1282" s="72">
        <v>276.3893852535764</v>
      </c>
      <c r="AC1282" s="47" t="s">
        <v>292</v>
      </c>
    </row>
    <row r="1283" spans="2:29" ht="15" customHeight="1">
      <c r="B1283" s="66" t="s">
        <v>715</v>
      </c>
      <c r="C1283" s="66">
        <v>2</v>
      </c>
      <c r="D1283" s="67" t="s">
        <v>611</v>
      </c>
      <c r="E1283" s="66">
        <v>43</v>
      </c>
      <c r="G1283" s="66">
        <v>263.93</v>
      </c>
      <c r="H1283" s="69" t="s">
        <v>557</v>
      </c>
      <c r="N1283" s="67" t="s">
        <v>448</v>
      </c>
      <c r="O1283" s="70">
        <v>78</v>
      </c>
      <c r="P1283" s="66">
        <v>90</v>
      </c>
      <c r="Q1283" s="66">
        <v>0</v>
      </c>
      <c r="R1283" s="66">
        <v>185</v>
      </c>
      <c r="S1283" s="71">
        <v>275</v>
      </c>
      <c r="T1283" s="72">
        <v>11.955652778702339</v>
      </c>
      <c r="U1283" s="72">
        <v>5</v>
      </c>
      <c r="V1283" s="72">
        <v>78.04434722129766</v>
      </c>
      <c r="W1283" s="72">
        <v>95</v>
      </c>
      <c r="AC1283" s="47" t="s">
        <v>292</v>
      </c>
    </row>
    <row r="1284" spans="2:29" ht="15" customHeight="1">
      <c r="B1284" s="66" t="s">
        <v>715</v>
      </c>
      <c r="C1284" s="66">
        <v>2</v>
      </c>
      <c r="D1284" s="67" t="s">
        <v>611</v>
      </c>
      <c r="E1284" s="66">
        <v>47</v>
      </c>
      <c r="G1284" s="66">
        <v>263.97</v>
      </c>
      <c r="H1284" s="69" t="s">
        <v>552</v>
      </c>
      <c r="J1284" s="66">
        <v>1</v>
      </c>
      <c r="O1284" s="70">
        <v>60</v>
      </c>
      <c r="P1284" s="66">
        <v>270</v>
      </c>
      <c r="Q1284" s="66">
        <v>0</v>
      </c>
      <c r="R1284" s="66">
        <v>195</v>
      </c>
      <c r="S1284" s="71">
        <v>105</v>
      </c>
      <c r="T1284" s="72">
        <v>29.147426264028212</v>
      </c>
      <c r="U1284" s="72">
        <v>195</v>
      </c>
      <c r="V1284" s="72">
        <v>60.85257373597179</v>
      </c>
      <c r="W1284" s="72">
        <v>285</v>
      </c>
      <c r="AC1284" s="47" t="s">
        <v>384</v>
      </c>
    </row>
    <row r="1285" spans="2:29" ht="15" customHeight="1">
      <c r="B1285" s="66" t="s">
        <v>715</v>
      </c>
      <c r="C1285" s="66">
        <v>2</v>
      </c>
      <c r="D1285" s="67" t="s">
        <v>612</v>
      </c>
      <c r="E1285" s="66">
        <v>59</v>
      </c>
      <c r="G1285" s="66">
        <v>264.09</v>
      </c>
      <c r="H1285" s="69" t="s">
        <v>557</v>
      </c>
      <c r="N1285" s="67" t="s">
        <v>622</v>
      </c>
      <c r="O1285" s="70">
        <v>34</v>
      </c>
      <c r="P1285" s="66">
        <v>90</v>
      </c>
      <c r="Q1285" s="66">
        <v>14</v>
      </c>
      <c r="R1285" s="66">
        <v>180</v>
      </c>
      <c r="S1285" s="71">
        <v>290.2865287325748</v>
      </c>
      <c r="T1285" s="72">
        <v>54.27952664168538</v>
      </c>
      <c r="U1285" s="72">
        <v>20.286528732574837</v>
      </c>
      <c r="V1285" s="72">
        <v>35.72047335831462</v>
      </c>
      <c r="W1285" s="72">
        <v>110.28652873257482</v>
      </c>
      <c r="AC1285" s="47" t="s">
        <v>292</v>
      </c>
    </row>
    <row r="1286" spans="2:29" ht="15" customHeight="1">
      <c r="B1286" s="66" t="s">
        <v>715</v>
      </c>
      <c r="C1286" s="66">
        <v>2</v>
      </c>
      <c r="D1286" s="67" t="s">
        <v>612</v>
      </c>
      <c r="E1286" s="66">
        <v>61</v>
      </c>
      <c r="G1286" s="66">
        <v>264.11</v>
      </c>
      <c r="H1286" s="69" t="s">
        <v>552</v>
      </c>
      <c r="J1286" s="66">
        <v>1</v>
      </c>
      <c r="O1286" s="70">
        <v>59</v>
      </c>
      <c r="P1286" s="66">
        <v>270</v>
      </c>
      <c r="Q1286" s="66">
        <v>0</v>
      </c>
      <c r="R1286" s="66">
        <v>180</v>
      </c>
      <c r="S1286" s="71">
        <v>90</v>
      </c>
      <c r="T1286" s="72">
        <v>31</v>
      </c>
      <c r="U1286" s="72">
        <v>180</v>
      </c>
      <c r="V1286" s="72">
        <v>59</v>
      </c>
      <c r="W1286" s="72">
        <v>270</v>
      </c>
      <c r="AC1286" s="47" t="s">
        <v>384</v>
      </c>
    </row>
    <row r="1287" spans="2:29" ht="15" customHeight="1">
      <c r="B1287" s="66" t="s">
        <v>715</v>
      </c>
      <c r="C1287" s="66">
        <v>2</v>
      </c>
      <c r="D1287" s="67" t="s">
        <v>661</v>
      </c>
      <c r="E1287" s="66">
        <v>92</v>
      </c>
      <c r="G1287" s="66">
        <v>264.42</v>
      </c>
      <c r="H1287" s="69" t="s">
        <v>557</v>
      </c>
      <c r="N1287" s="67" t="s">
        <v>455</v>
      </c>
      <c r="O1287" s="70">
        <v>77</v>
      </c>
      <c r="P1287" s="66">
        <v>270</v>
      </c>
      <c r="Q1287" s="66">
        <v>0</v>
      </c>
      <c r="R1287" s="66">
        <v>180</v>
      </c>
      <c r="S1287" s="71">
        <v>90</v>
      </c>
      <c r="T1287" s="72">
        <v>13</v>
      </c>
      <c r="U1287" s="72">
        <v>180</v>
      </c>
      <c r="V1287" s="72">
        <v>77</v>
      </c>
      <c r="W1287" s="72">
        <v>270</v>
      </c>
      <c r="AC1287" s="47" t="s">
        <v>292</v>
      </c>
    </row>
    <row r="1288" spans="8:29" ht="15" customHeight="1">
      <c r="H1288" s="69"/>
      <c r="O1288" s="70"/>
      <c r="S1288" s="71"/>
      <c r="T1288" s="72"/>
      <c r="U1288" s="72"/>
      <c r="V1288" s="72"/>
      <c r="W1288" s="72"/>
      <c r="AC1288" s="47"/>
    </row>
    <row r="1289" spans="2:29" ht="15" customHeight="1">
      <c r="B1289" s="66" t="s">
        <v>715</v>
      </c>
      <c r="C1289" s="66">
        <v>3</v>
      </c>
      <c r="D1289" s="67" t="s">
        <v>639</v>
      </c>
      <c r="E1289" s="66">
        <v>0</v>
      </c>
      <c r="F1289" s="66">
        <v>56</v>
      </c>
      <c r="G1289" s="66">
        <v>264.72</v>
      </c>
      <c r="H1289" s="69" t="s">
        <v>552</v>
      </c>
      <c r="M1289" s="66">
        <v>1</v>
      </c>
      <c r="O1289" s="70"/>
      <c r="S1289" s="71"/>
      <c r="T1289" s="72"/>
      <c r="U1289" s="72"/>
      <c r="V1289" s="72"/>
      <c r="W1289" s="72"/>
      <c r="AC1289" s="47"/>
    </row>
    <row r="1290" spans="2:29" ht="15" customHeight="1">
      <c r="B1290" s="66" t="s">
        <v>715</v>
      </c>
      <c r="C1290" s="66">
        <v>3</v>
      </c>
      <c r="D1290" s="67" t="s">
        <v>678</v>
      </c>
      <c r="E1290" s="66">
        <v>56</v>
      </c>
      <c r="F1290" s="66">
        <v>69</v>
      </c>
      <c r="G1290" s="66">
        <v>265.28</v>
      </c>
      <c r="H1290" s="69" t="s">
        <v>552</v>
      </c>
      <c r="M1290" s="66">
        <v>0.5</v>
      </c>
      <c r="O1290" s="70"/>
      <c r="S1290" s="71"/>
      <c r="T1290" s="72"/>
      <c r="U1290" s="72"/>
      <c r="V1290" s="72"/>
      <c r="W1290" s="72"/>
      <c r="AC1290" s="47"/>
    </row>
    <row r="1291" spans="2:29" ht="15" customHeight="1">
      <c r="B1291" s="66" t="s">
        <v>715</v>
      </c>
      <c r="C1291" s="66">
        <v>3</v>
      </c>
      <c r="D1291" s="67" t="s">
        <v>624</v>
      </c>
      <c r="E1291" s="66">
        <v>69</v>
      </c>
      <c r="F1291" s="66">
        <v>94</v>
      </c>
      <c r="G1291" s="66">
        <v>265.41</v>
      </c>
      <c r="H1291" s="69" t="s">
        <v>552</v>
      </c>
      <c r="M1291" s="66">
        <v>0.8</v>
      </c>
      <c r="O1291" s="70"/>
      <c r="S1291" s="71"/>
      <c r="T1291" s="72"/>
      <c r="U1291" s="72"/>
      <c r="V1291" s="72"/>
      <c r="W1291" s="72"/>
      <c r="AC1291" s="47"/>
    </row>
    <row r="1292" spans="2:29" ht="15" customHeight="1">
      <c r="B1292" s="66" t="s">
        <v>715</v>
      </c>
      <c r="C1292" s="66">
        <v>3</v>
      </c>
      <c r="D1292" s="67" t="s">
        <v>613</v>
      </c>
      <c r="E1292" s="66">
        <v>94</v>
      </c>
      <c r="F1292" s="66">
        <v>102</v>
      </c>
      <c r="G1292" s="66">
        <v>265.66</v>
      </c>
      <c r="H1292" s="69" t="s">
        <v>420</v>
      </c>
      <c r="M1292" s="66">
        <v>3.5</v>
      </c>
      <c r="O1292" s="70"/>
      <c r="S1292" s="71"/>
      <c r="T1292" s="72"/>
      <c r="U1292" s="72"/>
      <c r="V1292" s="72"/>
      <c r="W1292" s="72"/>
      <c r="AC1292" s="47" t="s">
        <v>136</v>
      </c>
    </row>
    <row r="1293" spans="2:29" ht="15" customHeight="1">
      <c r="B1293" s="66" t="s">
        <v>715</v>
      </c>
      <c r="C1293" s="66">
        <v>3</v>
      </c>
      <c r="D1293" s="67" t="s">
        <v>683</v>
      </c>
      <c r="E1293" s="66">
        <v>102</v>
      </c>
      <c r="F1293" s="66">
        <v>122</v>
      </c>
      <c r="G1293" s="66">
        <v>265.74</v>
      </c>
      <c r="H1293" s="69" t="s">
        <v>420</v>
      </c>
      <c r="M1293" s="66">
        <v>1.5</v>
      </c>
      <c r="O1293" s="70"/>
      <c r="S1293" s="71"/>
      <c r="T1293" s="72"/>
      <c r="U1293" s="72"/>
      <c r="V1293" s="72"/>
      <c r="W1293" s="72"/>
      <c r="AC1293" s="47"/>
    </row>
    <row r="1294" spans="2:29" ht="15" customHeight="1">
      <c r="B1294" s="66" t="s">
        <v>715</v>
      </c>
      <c r="C1294" s="66">
        <v>3</v>
      </c>
      <c r="D1294" s="67" t="s">
        <v>622</v>
      </c>
      <c r="E1294" s="66">
        <v>4</v>
      </c>
      <c r="G1294" s="66">
        <v>264.76</v>
      </c>
      <c r="H1294" s="69" t="s">
        <v>557</v>
      </c>
      <c r="N1294" s="67" t="s">
        <v>455</v>
      </c>
      <c r="O1294" s="70">
        <v>51</v>
      </c>
      <c r="P1294" s="66">
        <v>270</v>
      </c>
      <c r="Q1294" s="66">
        <v>24</v>
      </c>
      <c r="R1294" s="66">
        <v>0</v>
      </c>
      <c r="S1294" s="71">
        <v>109.82621499526726</v>
      </c>
      <c r="T1294" s="72">
        <v>37.29959337796765</v>
      </c>
      <c r="U1294" s="72">
        <v>199.82621499526726</v>
      </c>
      <c r="V1294" s="72">
        <v>52.70040662203235</v>
      </c>
      <c r="W1294" s="72">
        <v>289.82621499526726</v>
      </c>
      <c r="AC1294" s="47" t="s">
        <v>292</v>
      </c>
    </row>
    <row r="1295" spans="2:29" ht="15" customHeight="1">
      <c r="B1295" s="66" t="s">
        <v>715</v>
      </c>
      <c r="C1295" s="66">
        <v>3</v>
      </c>
      <c r="D1295" s="67" t="s">
        <v>609</v>
      </c>
      <c r="E1295" s="66">
        <v>25</v>
      </c>
      <c r="G1295" s="66">
        <v>264.97</v>
      </c>
      <c r="H1295" s="69" t="s">
        <v>557</v>
      </c>
      <c r="N1295" s="67" t="s">
        <v>466</v>
      </c>
      <c r="O1295" s="70">
        <v>12</v>
      </c>
      <c r="P1295" s="66">
        <v>270</v>
      </c>
      <c r="Q1295" s="66">
        <v>11</v>
      </c>
      <c r="R1295" s="66">
        <v>180</v>
      </c>
      <c r="S1295" s="71">
        <v>47.55747486965751</v>
      </c>
      <c r="T1295" s="72">
        <v>73.93176285150106</v>
      </c>
      <c r="U1295" s="72">
        <v>137.5574748696575</v>
      </c>
      <c r="V1295" s="72">
        <v>16.068237148498937</v>
      </c>
      <c r="W1295" s="72">
        <v>227.5574748696575</v>
      </c>
      <c r="AC1295" s="47" t="s">
        <v>137</v>
      </c>
    </row>
    <row r="1296" spans="2:29" ht="15" customHeight="1">
      <c r="B1296" s="66" t="s">
        <v>715</v>
      </c>
      <c r="C1296" s="66">
        <v>3</v>
      </c>
      <c r="D1296" s="67" t="s">
        <v>605</v>
      </c>
      <c r="E1296" s="66">
        <v>64</v>
      </c>
      <c r="G1296" s="66">
        <v>265.36</v>
      </c>
      <c r="H1296" s="69" t="s">
        <v>557</v>
      </c>
      <c r="N1296" s="67" t="s">
        <v>455</v>
      </c>
      <c r="O1296" s="70">
        <v>58</v>
      </c>
      <c r="P1296" s="66">
        <v>90</v>
      </c>
      <c r="Q1296" s="66">
        <v>25</v>
      </c>
      <c r="R1296" s="66">
        <v>180</v>
      </c>
      <c r="S1296" s="71">
        <v>286.24513849851155</v>
      </c>
      <c r="T1296" s="72">
        <v>30.960409860704594</v>
      </c>
      <c r="U1296" s="72">
        <v>16.245138498511523</v>
      </c>
      <c r="V1296" s="72">
        <v>59.039590139295406</v>
      </c>
      <c r="W1296" s="72">
        <v>106.24513849851155</v>
      </c>
      <c r="AC1296" s="47" t="s">
        <v>292</v>
      </c>
    </row>
    <row r="1297" spans="2:29" ht="15" customHeight="1">
      <c r="B1297" s="66" t="s">
        <v>715</v>
      </c>
      <c r="C1297" s="66">
        <v>3</v>
      </c>
      <c r="D1297" s="67" t="s">
        <v>613</v>
      </c>
      <c r="E1297" s="66">
        <v>98</v>
      </c>
      <c r="G1297" s="66">
        <v>265.7</v>
      </c>
      <c r="H1297" s="69" t="s">
        <v>557</v>
      </c>
      <c r="N1297" s="67" t="s">
        <v>466</v>
      </c>
      <c r="O1297" s="70">
        <v>22</v>
      </c>
      <c r="P1297" s="66">
        <v>90</v>
      </c>
      <c r="Q1297" s="66">
        <v>30</v>
      </c>
      <c r="R1297" s="66">
        <v>180</v>
      </c>
      <c r="S1297" s="71">
        <v>325.01590389272036</v>
      </c>
      <c r="T1297" s="72">
        <v>54.828504374305496</v>
      </c>
      <c r="U1297" s="72">
        <v>55.01590389272036</v>
      </c>
      <c r="V1297" s="72">
        <v>35.171495625694504</v>
      </c>
      <c r="W1297" s="72">
        <v>145.01590389272036</v>
      </c>
      <c r="AC1297" s="47" t="s">
        <v>137</v>
      </c>
    </row>
    <row r="1298" spans="2:29" ht="15" customHeight="1">
      <c r="B1298" s="66" t="s">
        <v>715</v>
      </c>
      <c r="C1298" s="66">
        <v>3</v>
      </c>
      <c r="D1298" s="67" t="s">
        <v>613</v>
      </c>
      <c r="E1298" s="66">
        <v>98</v>
      </c>
      <c r="G1298" s="66">
        <v>265.7</v>
      </c>
      <c r="H1298" s="69" t="s">
        <v>557</v>
      </c>
      <c r="N1298" s="67" t="s">
        <v>466</v>
      </c>
      <c r="O1298" s="70">
        <v>5</v>
      </c>
      <c r="P1298" s="66">
        <v>270</v>
      </c>
      <c r="Q1298" s="66">
        <v>10</v>
      </c>
      <c r="R1298" s="66">
        <v>0</v>
      </c>
      <c r="S1298" s="71">
        <v>153.61064009110692</v>
      </c>
      <c r="T1298" s="72">
        <v>78.86433605880526</v>
      </c>
      <c r="U1298" s="72">
        <v>243.61064009110692</v>
      </c>
      <c r="V1298" s="72">
        <v>11.135663941194736</v>
      </c>
      <c r="W1298" s="72">
        <v>333.6106400911069</v>
      </c>
      <c r="AC1298" s="47" t="s">
        <v>137</v>
      </c>
    </row>
    <row r="1299" spans="8:29" ht="15" customHeight="1">
      <c r="H1299" s="69"/>
      <c r="O1299" s="70"/>
      <c r="S1299" s="71"/>
      <c r="T1299" s="72"/>
      <c r="U1299" s="72"/>
      <c r="V1299" s="72"/>
      <c r="W1299" s="72"/>
      <c r="AC1299" s="47"/>
    </row>
    <row r="1300" spans="2:29" ht="15" customHeight="1">
      <c r="B1300" s="66" t="s">
        <v>717</v>
      </c>
      <c r="C1300" s="66">
        <v>1</v>
      </c>
      <c r="D1300" s="67" t="s">
        <v>622</v>
      </c>
      <c r="E1300" s="66">
        <v>0</v>
      </c>
      <c r="F1300" s="66">
        <v>8</v>
      </c>
      <c r="G1300" s="66">
        <v>266.8</v>
      </c>
      <c r="H1300" s="69" t="s">
        <v>552</v>
      </c>
      <c r="M1300" s="66">
        <v>0.5</v>
      </c>
      <c r="O1300" s="70"/>
      <c r="S1300" s="71"/>
      <c r="T1300" s="72"/>
      <c r="U1300" s="72"/>
      <c r="V1300" s="72"/>
      <c r="W1300" s="72"/>
      <c r="AC1300" s="47"/>
    </row>
    <row r="1301" spans="2:29" ht="15" customHeight="1">
      <c r="B1301" s="66" t="s">
        <v>717</v>
      </c>
      <c r="C1301" s="66">
        <v>1</v>
      </c>
      <c r="D1301" s="67" t="s">
        <v>609</v>
      </c>
      <c r="E1301" s="66">
        <v>8</v>
      </c>
      <c r="F1301" s="66">
        <v>10</v>
      </c>
      <c r="G1301" s="66">
        <v>266.88</v>
      </c>
      <c r="H1301" s="69" t="s">
        <v>557</v>
      </c>
      <c r="M1301" s="66">
        <v>3</v>
      </c>
      <c r="O1301" s="70"/>
      <c r="S1301" s="71"/>
      <c r="T1301" s="72"/>
      <c r="U1301" s="72"/>
      <c r="V1301" s="72"/>
      <c r="W1301" s="72"/>
      <c r="AC1301" s="47" t="s">
        <v>138</v>
      </c>
    </row>
    <row r="1302" spans="2:29" ht="15" customHeight="1">
      <c r="B1302" s="66" t="s">
        <v>717</v>
      </c>
      <c r="C1302" s="66">
        <v>1</v>
      </c>
      <c r="D1302" s="67" t="s">
        <v>609</v>
      </c>
      <c r="E1302" s="66">
        <v>10</v>
      </c>
      <c r="F1302" s="66">
        <v>17</v>
      </c>
      <c r="G1302" s="66">
        <v>266.9</v>
      </c>
      <c r="H1302" s="69" t="s">
        <v>552</v>
      </c>
      <c r="M1302" s="66">
        <v>0.5</v>
      </c>
      <c r="O1302" s="70"/>
      <c r="S1302" s="71"/>
      <c r="T1302" s="72"/>
      <c r="U1302" s="72"/>
      <c r="V1302" s="72"/>
      <c r="W1302" s="72"/>
      <c r="AC1302" s="47"/>
    </row>
    <row r="1303" spans="2:29" ht="15" customHeight="1">
      <c r="B1303" s="66" t="s">
        <v>717</v>
      </c>
      <c r="C1303" s="66">
        <v>1</v>
      </c>
      <c r="D1303" s="67" t="s">
        <v>657</v>
      </c>
      <c r="E1303" s="66">
        <v>17</v>
      </c>
      <c r="F1303" s="66">
        <v>60</v>
      </c>
      <c r="G1303" s="66">
        <v>266.97</v>
      </c>
      <c r="H1303" s="69" t="s">
        <v>552</v>
      </c>
      <c r="M1303" s="66">
        <v>0.8</v>
      </c>
      <c r="O1303" s="70"/>
      <c r="S1303" s="71"/>
      <c r="T1303" s="72"/>
      <c r="U1303" s="72"/>
      <c r="V1303" s="72"/>
      <c r="W1303" s="72"/>
      <c r="AC1303" s="47"/>
    </row>
    <row r="1304" spans="2:29" ht="15" customHeight="1">
      <c r="B1304" s="66" t="s">
        <v>717</v>
      </c>
      <c r="C1304" s="66">
        <v>1</v>
      </c>
      <c r="D1304" s="67" t="s">
        <v>605</v>
      </c>
      <c r="E1304" s="66">
        <v>60</v>
      </c>
      <c r="F1304" s="66">
        <v>73</v>
      </c>
      <c r="G1304" s="66">
        <v>267.4</v>
      </c>
      <c r="H1304" s="69" t="s">
        <v>552</v>
      </c>
      <c r="M1304" s="66">
        <v>0.5</v>
      </c>
      <c r="O1304" s="70"/>
      <c r="S1304" s="71"/>
      <c r="T1304" s="72"/>
      <c r="U1304" s="72"/>
      <c r="V1304" s="72"/>
      <c r="W1304" s="72"/>
      <c r="AC1304" s="47"/>
    </row>
    <row r="1305" spans="2:29" ht="15" customHeight="1">
      <c r="B1305" s="66" t="s">
        <v>717</v>
      </c>
      <c r="C1305" s="66">
        <v>1</v>
      </c>
      <c r="D1305" s="67" t="s">
        <v>612</v>
      </c>
      <c r="E1305" s="66">
        <v>73</v>
      </c>
      <c r="F1305" s="66">
        <v>80</v>
      </c>
      <c r="G1305" s="66">
        <v>267.53</v>
      </c>
      <c r="H1305" s="69" t="s">
        <v>552</v>
      </c>
      <c r="M1305" s="66">
        <v>1.5</v>
      </c>
      <c r="O1305" s="70"/>
      <c r="S1305" s="71"/>
      <c r="T1305" s="72"/>
      <c r="U1305" s="72"/>
      <c r="V1305" s="72"/>
      <c r="W1305" s="72"/>
      <c r="AC1305" s="47"/>
    </row>
    <row r="1306" spans="2:29" ht="15" customHeight="1">
      <c r="B1306" s="66" t="s">
        <v>717</v>
      </c>
      <c r="C1306" s="66">
        <v>1</v>
      </c>
      <c r="D1306" s="67" t="s">
        <v>612</v>
      </c>
      <c r="E1306" s="66">
        <v>80</v>
      </c>
      <c r="F1306" s="66">
        <v>94</v>
      </c>
      <c r="G1306" s="66">
        <v>267.6</v>
      </c>
      <c r="H1306" s="69" t="s">
        <v>552</v>
      </c>
      <c r="M1306" s="66">
        <v>0.5</v>
      </c>
      <c r="O1306" s="70"/>
      <c r="S1306" s="71"/>
      <c r="T1306" s="72"/>
      <c r="U1306" s="72"/>
      <c r="V1306" s="72"/>
      <c r="W1306" s="72"/>
      <c r="AC1306" s="47"/>
    </row>
    <row r="1307" spans="2:29" ht="15" customHeight="1">
      <c r="B1307" s="66" t="s">
        <v>717</v>
      </c>
      <c r="C1307" s="66">
        <v>1</v>
      </c>
      <c r="D1307" s="67" t="s">
        <v>612</v>
      </c>
      <c r="E1307" s="66">
        <v>94</v>
      </c>
      <c r="F1307" s="66">
        <v>104</v>
      </c>
      <c r="G1307" s="66">
        <v>267.74</v>
      </c>
      <c r="H1307" s="69" t="s">
        <v>552</v>
      </c>
      <c r="M1307" s="66">
        <v>1</v>
      </c>
      <c r="O1307" s="70"/>
      <c r="S1307" s="71"/>
      <c r="T1307" s="72"/>
      <c r="U1307" s="72"/>
      <c r="V1307" s="72"/>
      <c r="W1307" s="72"/>
      <c r="AC1307" s="47"/>
    </row>
    <row r="1308" spans="2:29" ht="15" customHeight="1">
      <c r="B1308" s="66" t="s">
        <v>717</v>
      </c>
      <c r="C1308" s="66">
        <v>1</v>
      </c>
      <c r="D1308" s="67" t="s">
        <v>610</v>
      </c>
      <c r="E1308" s="66">
        <v>27</v>
      </c>
      <c r="G1308" s="66">
        <v>267.07</v>
      </c>
      <c r="H1308" s="69" t="s">
        <v>584</v>
      </c>
      <c r="N1308" s="67" t="s">
        <v>605</v>
      </c>
      <c r="O1308" s="70">
        <v>57</v>
      </c>
      <c r="P1308" s="66">
        <v>270</v>
      </c>
      <c r="Q1308" s="66">
        <v>4</v>
      </c>
      <c r="R1308" s="66">
        <v>180</v>
      </c>
      <c r="S1308" s="71">
        <v>87.39992747771919</v>
      </c>
      <c r="T1308" s="72">
        <v>32.97304889700465</v>
      </c>
      <c r="U1308" s="72">
        <v>177.3999274777192</v>
      </c>
      <c r="V1308" s="72">
        <v>57.02695110299535</v>
      </c>
      <c r="W1308" s="72">
        <v>267.3999274777192</v>
      </c>
      <c r="AC1308" s="47" t="s">
        <v>329</v>
      </c>
    </row>
    <row r="1309" spans="2:29" ht="15" customHeight="1">
      <c r="B1309" s="66" t="s">
        <v>717</v>
      </c>
      <c r="C1309" s="66">
        <v>1</v>
      </c>
      <c r="D1309" s="67" t="s">
        <v>611</v>
      </c>
      <c r="E1309" s="66">
        <v>41</v>
      </c>
      <c r="G1309" s="66">
        <v>267.21</v>
      </c>
      <c r="H1309" s="69" t="s">
        <v>557</v>
      </c>
      <c r="N1309" s="67" t="s">
        <v>402</v>
      </c>
      <c r="O1309" s="70">
        <v>48</v>
      </c>
      <c r="P1309" s="66">
        <v>90</v>
      </c>
      <c r="Q1309" s="66">
        <v>7</v>
      </c>
      <c r="R1309" s="66">
        <v>0</v>
      </c>
      <c r="S1309" s="71">
        <v>263.6912439368108</v>
      </c>
      <c r="T1309" s="72">
        <v>41.82699518017578</v>
      </c>
      <c r="U1309" s="72">
        <v>353.6912439368108</v>
      </c>
      <c r="V1309" s="72">
        <v>48.17300481982422</v>
      </c>
      <c r="W1309" s="72">
        <v>83.69124393681079</v>
      </c>
      <c r="AC1309" s="47" t="s">
        <v>292</v>
      </c>
    </row>
    <row r="1310" spans="2:29" ht="15" customHeight="1">
      <c r="B1310" s="66" t="s">
        <v>717</v>
      </c>
      <c r="C1310" s="66">
        <v>1</v>
      </c>
      <c r="D1310" s="67" t="s">
        <v>611</v>
      </c>
      <c r="E1310" s="66">
        <v>53</v>
      </c>
      <c r="G1310" s="66">
        <v>267.33</v>
      </c>
      <c r="H1310" s="69" t="s">
        <v>552</v>
      </c>
      <c r="J1310" s="66">
        <v>1</v>
      </c>
      <c r="O1310" s="70">
        <v>40</v>
      </c>
      <c r="P1310" s="66">
        <v>270</v>
      </c>
      <c r="Q1310" s="66">
        <v>0</v>
      </c>
      <c r="R1310" s="66">
        <v>180</v>
      </c>
      <c r="S1310" s="71">
        <v>90</v>
      </c>
      <c r="T1310" s="72">
        <v>50</v>
      </c>
      <c r="U1310" s="72">
        <v>180</v>
      </c>
      <c r="V1310" s="72">
        <v>40</v>
      </c>
      <c r="W1310" s="72">
        <v>270</v>
      </c>
      <c r="AC1310" s="47" t="s">
        <v>592</v>
      </c>
    </row>
    <row r="1311" spans="2:29" ht="15" customHeight="1">
      <c r="B1311" s="66" t="s">
        <v>717</v>
      </c>
      <c r="C1311" s="66">
        <v>1</v>
      </c>
      <c r="D1311" s="67" t="s">
        <v>605</v>
      </c>
      <c r="E1311" s="66">
        <v>67</v>
      </c>
      <c r="G1311" s="66">
        <v>267.47</v>
      </c>
      <c r="H1311" s="69" t="s">
        <v>584</v>
      </c>
      <c r="N1311" s="67" t="s">
        <v>610</v>
      </c>
      <c r="O1311" s="70">
        <v>56</v>
      </c>
      <c r="P1311" s="66">
        <v>270</v>
      </c>
      <c r="Q1311" s="66">
        <v>4</v>
      </c>
      <c r="R1311" s="66">
        <v>180</v>
      </c>
      <c r="S1311" s="71">
        <v>87.29957538956779</v>
      </c>
      <c r="T1311" s="72">
        <v>33.97049349649238</v>
      </c>
      <c r="U1311" s="72">
        <v>177.2995753895678</v>
      </c>
      <c r="V1311" s="72">
        <v>56.02950650350762</v>
      </c>
      <c r="W1311" s="72">
        <v>267.2995753895678</v>
      </c>
      <c r="AC1311" s="47" t="s">
        <v>329</v>
      </c>
    </row>
    <row r="1312" spans="8:29" ht="15" customHeight="1">
      <c r="H1312" s="69"/>
      <c r="O1312" s="70"/>
      <c r="S1312" s="71"/>
      <c r="T1312" s="72"/>
      <c r="U1312" s="72"/>
      <c r="V1312" s="72"/>
      <c r="W1312" s="72"/>
      <c r="AC1312" s="47"/>
    </row>
    <row r="1313" spans="2:29" ht="15" customHeight="1">
      <c r="B1313" s="66" t="s">
        <v>717</v>
      </c>
      <c r="C1313" s="66">
        <v>2</v>
      </c>
      <c r="D1313" s="67" t="s">
        <v>622</v>
      </c>
      <c r="E1313" s="66">
        <v>0</v>
      </c>
      <c r="F1313" s="66">
        <v>20</v>
      </c>
      <c r="G1313" s="66">
        <v>267.83</v>
      </c>
      <c r="H1313" s="69" t="s">
        <v>552</v>
      </c>
      <c r="M1313" s="66">
        <v>1.5</v>
      </c>
      <c r="O1313" s="70"/>
      <c r="S1313" s="71"/>
      <c r="T1313" s="72"/>
      <c r="U1313" s="72"/>
      <c r="V1313" s="72"/>
      <c r="W1313" s="72"/>
      <c r="AC1313" s="47"/>
    </row>
    <row r="1314" spans="2:29" ht="15" customHeight="1">
      <c r="B1314" s="66" t="s">
        <v>717</v>
      </c>
      <c r="C1314" s="66">
        <v>2</v>
      </c>
      <c r="D1314" s="67" t="s">
        <v>622</v>
      </c>
      <c r="E1314" s="66">
        <v>20</v>
      </c>
      <c r="F1314" s="66">
        <v>55</v>
      </c>
      <c r="G1314" s="66">
        <v>268.03</v>
      </c>
      <c r="H1314" s="69" t="s">
        <v>552</v>
      </c>
      <c r="J1314" s="66">
        <v>1</v>
      </c>
      <c r="M1314" s="66">
        <v>0.5</v>
      </c>
      <c r="O1314" s="70"/>
      <c r="S1314" s="71"/>
      <c r="T1314" s="72"/>
      <c r="U1314" s="72"/>
      <c r="V1314" s="72"/>
      <c r="W1314" s="72"/>
      <c r="AC1314" s="47"/>
    </row>
    <row r="1315" spans="2:29" ht="15" customHeight="1">
      <c r="B1315" s="66" t="s">
        <v>717</v>
      </c>
      <c r="C1315" s="66">
        <v>2</v>
      </c>
      <c r="D1315" s="67" t="s">
        <v>622</v>
      </c>
      <c r="E1315" s="66">
        <v>55</v>
      </c>
      <c r="F1315" s="66">
        <v>66</v>
      </c>
      <c r="G1315" s="66">
        <v>268.38</v>
      </c>
      <c r="H1315" s="69" t="s">
        <v>552</v>
      </c>
      <c r="M1315" s="66">
        <v>1.5</v>
      </c>
      <c r="O1315" s="70"/>
      <c r="S1315" s="71"/>
      <c r="T1315" s="72"/>
      <c r="U1315" s="72"/>
      <c r="V1315" s="72"/>
      <c r="W1315" s="72"/>
      <c r="AC1315" s="47"/>
    </row>
    <row r="1316" spans="2:29" ht="15" customHeight="1">
      <c r="B1316" s="66" t="s">
        <v>717</v>
      </c>
      <c r="C1316" s="66">
        <v>2</v>
      </c>
      <c r="D1316" s="67" t="s">
        <v>622</v>
      </c>
      <c r="E1316" s="66">
        <v>66</v>
      </c>
      <c r="F1316" s="66">
        <v>113</v>
      </c>
      <c r="G1316" s="66">
        <v>268.49</v>
      </c>
      <c r="H1316" s="69" t="s">
        <v>552</v>
      </c>
      <c r="M1316" s="66">
        <v>0.5</v>
      </c>
      <c r="O1316" s="70"/>
      <c r="S1316" s="71"/>
      <c r="T1316" s="72"/>
      <c r="U1316" s="72"/>
      <c r="V1316" s="72"/>
      <c r="W1316" s="72"/>
      <c r="AC1316" s="47"/>
    </row>
    <row r="1317" spans="2:29" ht="15" customHeight="1">
      <c r="B1317" s="66" t="s">
        <v>717</v>
      </c>
      <c r="C1317" s="66">
        <v>2</v>
      </c>
      <c r="D1317" s="67" t="s">
        <v>628</v>
      </c>
      <c r="E1317" s="66">
        <v>113</v>
      </c>
      <c r="F1317" s="66">
        <v>122</v>
      </c>
      <c r="G1317" s="66">
        <v>268.96</v>
      </c>
      <c r="H1317" s="69" t="s">
        <v>552</v>
      </c>
      <c r="M1317" s="66">
        <v>1</v>
      </c>
      <c r="O1317" s="70"/>
      <c r="S1317" s="71"/>
      <c r="T1317" s="72"/>
      <c r="U1317" s="72"/>
      <c r="V1317" s="72"/>
      <c r="W1317" s="72"/>
      <c r="AC1317" s="47"/>
    </row>
    <row r="1318" spans="2:29" ht="15" customHeight="1">
      <c r="B1318" s="66" t="s">
        <v>717</v>
      </c>
      <c r="C1318" s="66">
        <v>2</v>
      </c>
      <c r="D1318" s="67" t="s">
        <v>611</v>
      </c>
      <c r="E1318" s="66">
        <v>122</v>
      </c>
      <c r="F1318" s="66">
        <v>134</v>
      </c>
      <c r="G1318" s="66">
        <v>269.05</v>
      </c>
      <c r="H1318" s="69" t="s">
        <v>552</v>
      </c>
      <c r="M1318" s="66">
        <v>0.5</v>
      </c>
      <c r="O1318" s="70"/>
      <c r="S1318" s="71"/>
      <c r="T1318" s="72"/>
      <c r="U1318" s="72"/>
      <c r="V1318" s="72"/>
      <c r="W1318" s="72"/>
      <c r="AC1318" s="47"/>
    </row>
    <row r="1319" spans="2:29" ht="15" customHeight="1">
      <c r="B1319" s="66" t="s">
        <v>717</v>
      </c>
      <c r="C1319" s="66">
        <v>2</v>
      </c>
      <c r="D1319" s="67" t="s">
        <v>678</v>
      </c>
      <c r="E1319" s="66">
        <v>134</v>
      </c>
      <c r="F1319" s="66">
        <v>150</v>
      </c>
      <c r="G1319" s="66">
        <v>269.17</v>
      </c>
      <c r="H1319" s="69" t="s">
        <v>552</v>
      </c>
      <c r="M1319" s="66">
        <v>0</v>
      </c>
      <c r="O1319" s="70"/>
      <c r="S1319" s="71"/>
      <c r="T1319" s="72"/>
      <c r="U1319" s="72"/>
      <c r="V1319" s="72"/>
      <c r="W1319" s="72"/>
      <c r="AC1319" s="47"/>
    </row>
    <row r="1320" spans="2:29" ht="15" customHeight="1">
      <c r="B1320" s="66" t="s">
        <v>717</v>
      </c>
      <c r="C1320" s="66">
        <v>2</v>
      </c>
      <c r="D1320" s="67" t="s">
        <v>622</v>
      </c>
      <c r="E1320" s="66">
        <v>50</v>
      </c>
      <c r="G1320" s="66">
        <v>268.33</v>
      </c>
      <c r="H1320" s="69"/>
      <c r="J1320" s="66">
        <v>1</v>
      </c>
      <c r="O1320" s="70">
        <v>63</v>
      </c>
      <c r="P1320" s="66">
        <v>270</v>
      </c>
      <c r="Q1320" s="66">
        <v>0</v>
      </c>
      <c r="R1320" s="66">
        <v>180</v>
      </c>
      <c r="S1320" s="71">
        <v>90</v>
      </c>
      <c r="T1320" s="72">
        <v>27</v>
      </c>
      <c r="U1320" s="72">
        <v>180</v>
      </c>
      <c r="V1320" s="72">
        <v>63</v>
      </c>
      <c r="W1320" s="72">
        <v>270</v>
      </c>
      <c r="AC1320" s="47" t="s">
        <v>592</v>
      </c>
    </row>
    <row r="1321" spans="2:29" ht="15" customHeight="1">
      <c r="B1321" s="66" t="s">
        <v>717</v>
      </c>
      <c r="C1321" s="66">
        <v>2</v>
      </c>
      <c r="D1321" s="67" t="s">
        <v>622</v>
      </c>
      <c r="E1321" s="66">
        <v>56</v>
      </c>
      <c r="G1321" s="66">
        <v>268.39</v>
      </c>
      <c r="H1321" s="69" t="s">
        <v>552</v>
      </c>
      <c r="O1321" s="70">
        <v>16</v>
      </c>
      <c r="P1321" s="66">
        <v>270</v>
      </c>
      <c r="Q1321" s="66">
        <v>8</v>
      </c>
      <c r="R1321" s="66">
        <v>180</v>
      </c>
      <c r="S1321" s="71">
        <v>63.889410831610945</v>
      </c>
      <c r="T1321" s="72">
        <v>72.28991379945381</v>
      </c>
      <c r="U1321" s="72">
        <v>153.88941083161095</v>
      </c>
      <c r="V1321" s="72">
        <v>17.710086200546186</v>
      </c>
      <c r="W1321" s="72">
        <v>243.88941083161095</v>
      </c>
      <c r="AC1321" s="47" t="s">
        <v>126</v>
      </c>
    </row>
    <row r="1322" spans="2:29" ht="15" customHeight="1">
      <c r="B1322" s="66" t="s">
        <v>717</v>
      </c>
      <c r="C1322" s="66">
        <v>2</v>
      </c>
      <c r="D1322" s="67" t="s">
        <v>622</v>
      </c>
      <c r="E1322" s="66">
        <v>62</v>
      </c>
      <c r="G1322" s="66">
        <v>268.45</v>
      </c>
      <c r="H1322" s="69" t="s">
        <v>552</v>
      </c>
      <c r="O1322" s="70">
        <v>19</v>
      </c>
      <c r="P1322" s="66">
        <v>90</v>
      </c>
      <c r="Q1322" s="66">
        <v>48</v>
      </c>
      <c r="R1322" s="66">
        <v>180</v>
      </c>
      <c r="S1322" s="71">
        <v>342.77478784132046</v>
      </c>
      <c r="T1322" s="72">
        <v>40.69616522253258</v>
      </c>
      <c r="U1322" s="72">
        <v>72.77478784132046</v>
      </c>
      <c r="V1322" s="72">
        <v>49.30383477746742</v>
      </c>
      <c r="W1322" s="72">
        <v>162.77478784132046</v>
      </c>
      <c r="AC1322" s="47" t="s">
        <v>126</v>
      </c>
    </row>
    <row r="1323" spans="2:29" ht="15" customHeight="1">
      <c r="B1323" s="66" t="s">
        <v>717</v>
      </c>
      <c r="C1323" s="66">
        <v>2</v>
      </c>
      <c r="D1323" s="67" t="s">
        <v>622</v>
      </c>
      <c r="E1323" s="66">
        <v>65</v>
      </c>
      <c r="G1323" s="66">
        <v>268.48</v>
      </c>
      <c r="H1323" s="69" t="s">
        <v>557</v>
      </c>
      <c r="N1323" s="67" t="s">
        <v>609</v>
      </c>
      <c r="O1323" s="70">
        <v>47</v>
      </c>
      <c r="P1323" s="66">
        <v>90</v>
      </c>
      <c r="Q1323" s="66">
        <v>43</v>
      </c>
      <c r="R1323" s="66">
        <v>180</v>
      </c>
      <c r="S1323" s="71">
        <v>311.009712284774</v>
      </c>
      <c r="T1323" s="72">
        <v>35.13306838886644</v>
      </c>
      <c r="U1323" s="72">
        <v>41.009712284774025</v>
      </c>
      <c r="V1323" s="72">
        <v>54.86693161113356</v>
      </c>
      <c r="W1323" s="72">
        <v>131.00971228477403</v>
      </c>
      <c r="AC1323" s="47" t="s">
        <v>292</v>
      </c>
    </row>
    <row r="1324" spans="2:29" ht="15" customHeight="1">
      <c r="B1324" s="66" t="s">
        <v>717</v>
      </c>
      <c r="C1324" s="66">
        <v>2</v>
      </c>
      <c r="D1324" s="67" t="s">
        <v>611</v>
      </c>
      <c r="E1324" s="66">
        <v>134</v>
      </c>
      <c r="G1324" s="66">
        <v>269.17</v>
      </c>
      <c r="H1324" s="69" t="s">
        <v>552</v>
      </c>
      <c r="J1324" s="66">
        <v>1</v>
      </c>
      <c r="O1324" s="70">
        <v>38</v>
      </c>
      <c r="P1324" s="66">
        <v>270</v>
      </c>
      <c r="Q1324" s="66">
        <v>0</v>
      </c>
      <c r="R1324" s="66">
        <v>180</v>
      </c>
      <c r="S1324" s="71">
        <v>90</v>
      </c>
      <c r="T1324" s="72">
        <v>52</v>
      </c>
      <c r="U1324" s="72">
        <v>180</v>
      </c>
      <c r="V1324" s="72">
        <v>38</v>
      </c>
      <c r="W1324" s="72">
        <v>270</v>
      </c>
      <c r="AC1324" s="47" t="s">
        <v>384</v>
      </c>
    </row>
    <row r="1325" spans="2:29" ht="15" customHeight="1">
      <c r="B1325" s="66" t="s">
        <v>717</v>
      </c>
      <c r="C1325" s="66">
        <v>2</v>
      </c>
      <c r="D1325" s="67" t="s">
        <v>611</v>
      </c>
      <c r="E1325" s="66">
        <v>124</v>
      </c>
      <c r="G1325" s="66">
        <v>269.07</v>
      </c>
      <c r="H1325" s="69" t="s">
        <v>557</v>
      </c>
      <c r="N1325" s="67" t="s">
        <v>448</v>
      </c>
      <c r="O1325" s="70">
        <v>17</v>
      </c>
      <c r="P1325" s="66">
        <v>270</v>
      </c>
      <c r="Q1325" s="66">
        <v>39</v>
      </c>
      <c r="R1325" s="66">
        <v>180</v>
      </c>
      <c r="S1325" s="71">
        <v>20.68382595898143</v>
      </c>
      <c r="T1325" s="72">
        <v>49.12132952714549</v>
      </c>
      <c r="U1325" s="72">
        <v>110.68382595898143</v>
      </c>
      <c r="V1325" s="72">
        <v>40.87867047285451</v>
      </c>
      <c r="W1325" s="72">
        <v>200.68382595898143</v>
      </c>
      <c r="AC1325" s="47" t="s">
        <v>292</v>
      </c>
    </row>
    <row r="1326" spans="8:29" ht="15" customHeight="1">
      <c r="H1326" s="69"/>
      <c r="O1326" s="70"/>
      <c r="S1326" s="71"/>
      <c r="T1326" s="72"/>
      <c r="U1326" s="72"/>
      <c r="V1326" s="72"/>
      <c r="W1326" s="72"/>
      <c r="AC1326" s="47"/>
    </row>
    <row r="1327" spans="2:29" ht="15" customHeight="1">
      <c r="B1327" s="66" t="s">
        <v>717</v>
      </c>
      <c r="C1327" s="66">
        <v>3</v>
      </c>
      <c r="D1327" s="67" t="s">
        <v>641</v>
      </c>
      <c r="E1327" s="66">
        <v>0</v>
      </c>
      <c r="F1327" s="66">
        <v>33</v>
      </c>
      <c r="G1327" s="66">
        <v>269.33</v>
      </c>
      <c r="H1327" s="69" t="s">
        <v>420</v>
      </c>
      <c r="M1327" s="66">
        <v>1.5</v>
      </c>
      <c r="O1327" s="70"/>
      <c r="S1327" s="71"/>
      <c r="T1327" s="72"/>
      <c r="U1327" s="72"/>
      <c r="V1327" s="72"/>
      <c r="W1327" s="72"/>
      <c r="AC1327" s="47"/>
    </row>
    <row r="1328" spans="2:29" ht="15" customHeight="1">
      <c r="B1328" s="66" t="s">
        <v>717</v>
      </c>
      <c r="C1328" s="66">
        <v>3</v>
      </c>
      <c r="D1328" s="67" t="s">
        <v>699</v>
      </c>
      <c r="E1328" s="66">
        <v>33</v>
      </c>
      <c r="F1328" s="66">
        <v>73</v>
      </c>
      <c r="G1328" s="66">
        <v>269.66</v>
      </c>
      <c r="H1328" s="69" t="s">
        <v>420</v>
      </c>
      <c r="M1328" s="66">
        <v>1.2</v>
      </c>
      <c r="O1328" s="70"/>
      <c r="S1328" s="71"/>
      <c r="T1328" s="72"/>
      <c r="U1328" s="72"/>
      <c r="V1328" s="72"/>
      <c r="W1328" s="72"/>
      <c r="AC1328" s="47"/>
    </row>
    <row r="1329" spans="2:29" ht="15" customHeight="1">
      <c r="B1329" s="66" t="s">
        <v>717</v>
      </c>
      <c r="C1329" s="66">
        <v>3</v>
      </c>
      <c r="D1329" s="67" t="s">
        <v>652</v>
      </c>
      <c r="E1329" s="66">
        <v>73</v>
      </c>
      <c r="F1329" s="66">
        <v>92</v>
      </c>
      <c r="G1329" s="66">
        <v>270.06</v>
      </c>
      <c r="H1329" s="69" t="s">
        <v>420</v>
      </c>
      <c r="M1329" s="66">
        <v>2</v>
      </c>
      <c r="O1329" s="70"/>
      <c r="S1329" s="71"/>
      <c r="T1329" s="72"/>
      <c r="U1329" s="72"/>
      <c r="V1329" s="72"/>
      <c r="W1329" s="72"/>
      <c r="AC1329" s="47"/>
    </row>
    <row r="1330" spans="2:29" ht="15" customHeight="1">
      <c r="B1330" s="66" t="s">
        <v>717</v>
      </c>
      <c r="C1330" s="66">
        <v>3</v>
      </c>
      <c r="D1330" s="67" t="s">
        <v>650</v>
      </c>
      <c r="E1330" s="66">
        <v>92</v>
      </c>
      <c r="F1330" s="66">
        <v>136</v>
      </c>
      <c r="G1330" s="66">
        <v>270.25</v>
      </c>
      <c r="H1330" s="69" t="s">
        <v>552</v>
      </c>
      <c r="J1330" s="66">
        <v>1</v>
      </c>
      <c r="M1330" s="66">
        <v>1</v>
      </c>
      <c r="O1330" s="70"/>
      <c r="S1330" s="71"/>
      <c r="T1330" s="72"/>
      <c r="U1330" s="72"/>
      <c r="V1330" s="72"/>
      <c r="W1330" s="72"/>
      <c r="AC1330" s="47"/>
    </row>
    <row r="1331" spans="2:29" ht="15" customHeight="1">
      <c r="B1331" s="66" t="s">
        <v>717</v>
      </c>
      <c r="C1331" s="66">
        <v>3</v>
      </c>
      <c r="D1331" s="67" t="s">
        <v>622</v>
      </c>
      <c r="E1331" s="66">
        <v>13</v>
      </c>
      <c r="G1331" s="66">
        <v>269.46</v>
      </c>
      <c r="H1331" s="69" t="s">
        <v>584</v>
      </c>
      <c r="N1331" s="67" t="s">
        <v>609</v>
      </c>
      <c r="O1331" s="70">
        <v>55</v>
      </c>
      <c r="P1331" s="66">
        <v>90</v>
      </c>
      <c r="Q1331" s="66">
        <v>3</v>
      </c>
      <c r="R1331" s="66">
        <v>0</v>
      </c>
      <c r="S1331" s="71">
        <v>267.8983986335009</v>
      </c>
      <c r="T1331" s="72">
        <v>34.98188863074608</v>
      </c>
      <c r="U1331" s="72">
        <v>357.8983986335009</v>
      </c>
      <c r="V1331" s="72">
        <v>55.01811136925392</v>
      </c>
      <c r="W1331" s="72">
        <v>87.8983986335009</v>
      </c>
      <c r="AC1331" s="47" t="s">
        <v>329</v>
      </c>
    </row>
    <row r="1332" spans="2:29" ht="15" customHeight="1">
      <c r="B1332" s="66" t="s">
        <v>717</v>
      </c>
      <c r="C1332" s="66">
        <v>3</v>
      </c>
      <c r="D1332" s="67" t="s">
        <v>609</v>
      </c>
      <c r="E1332" s="66">
        <v>23</v>
      </c>
      <c r="G1332" s="66">
        <v>269.56</v>
      </c>
      <c r="H1332" s="69" t="s">
        <v>584</v>
      </c>
      <c r="N1332" s="67" t="s">
        <v>611</v>
      </c>
      <c r="O1332" s="70">
        <v>62</v>
      </c>
      <c r="P1332" s="66">
        <v>90</v>
      </c>
      <c r="Q1332" s="66">
        <v>7</v>
      </c>
      <c r="R1332" s="66">
        <v>0</v>
      </c>
      <c r="S1332" s="71">
        <v>266.26470527539857</v>
      </c>
      <c r="T1332" s="72">
        <v>27.94952331902091</v>
      </c>
      <c r="U1332" s="72">
        <v>356.26470527539857</v>
      </c>
      <c r="V1332" s="72">
        <v>62.05047668097909</v>
      </c>
      <c r="W1332" s="72">
        <v>86.26470527539857</v>
      </c>
      <c r="AC1332" s="47" t="s">
        <v>329</v>
      </c>
    </row>
    <row r="1333" spans="2:29" ht="15" customHeight="1">
      <c r="B1333" s="66" t="s">
        <v>717</v>
      </c>
      <c r="C1333" s="66">
        <v>3</v>
      </c>
      <c r="D1333" s="67" t="s">
        <v>609</v>
      </c>
      <c r="E1333" s="66">
        <v>50</v>
      </c>
      <c r="G1333" s="66">
        <v>269.83</v>
      </c>
      <c r="H1333" s="69" t="s">
        <v>557</v>
      </c>
      <c r="N1333" s="67" t="s">
        <v>455</v>
      </c>
      <c r="O1333" s="70">
        <v>22</v>
      </c>
      <c r="P1333" s="66">
        <v>90</v>
      </c>
      <c r="Q1333" s="66">
        <v>21</v>
      </c>
      <c r="R1333" s="66">
        <v>0</v>
      </c>
      <c r="S1333" s="71">
        <v>226.4658848204631</v>
      </c>
      <c r="T1333" s="72">
        <v>60.86886044324414</v>
      </c>
      <c r="U1333" s="72">
        <v>316.4658848204631</v>
      </c>
      <c r="V1333" s="72">
        <v>29.131139556755862</v>
      </c>
      <c r="W1333" s="72">
        <v>46.46588482046309</v>
      </c>
      <c r="AC1333" s="47" t="s">
        <v>292</v>
      </c>
    </row>
    <row r="1334" spans="2:29" ht="15" customHeight="1">
      <c r="B1334" s="66" t="s">
        <v>717</v>
      </c>
      <c r="C1334" s="66">
        <v>3</v>
      </c>
      <c r="D1334" s="67" t="s">
        <v>611</v>
      </c>
      <c r="E1334" s="66">
        <v>80</v>
      </c>
      <c r="G1334" s="66">
        <v>270.13</v>
      </c>
      <c r="H1334" s="69" t="s">
        <v>584</v>
      </c>
      <c r="I1334" s="66" t="s">
        <v>264</v>
      </c>
      <c r="N1334" s="67" t="s">
        <v>603</v>
      </c>
      <c r="O1334" s="70">
        <v>60</v>
      </c>
      <c r="P1334" s="66">
        <v>90</v>
      </c>
      <c r="Q1334" s="66">
        <v>42</v>
      </c>
      <c r="R1334" s="66">
        <v>180</v>
      </c>
      <c r="S1334" s="71">
        <v>297.46759924719004</v>
      </c>
      <c r="T1334" s="72">
        <v>27.124548420166946</v>
      </c>
      <c r="U1334" s="72">
        <v>27.46759924719001</v>
      </c>
      <c r="V1334" s="72">
        <v>62.875451579833054</v>
      </c>
      <c r="W1334" s="72">
        <v>117.46759924719004</v>
      </c>
      <c r="AC1334" s="47" t="s">
        <v>139</v>
      </c>
    </row>
    <row r="1335" spans="2:29" ht="15" customHeight="1">
      <c r="B1335" s="66" t="s">
        <v>717</v>
      </c>
      <c r="C1335" s="66">
        <v>3</v>
      </c>
      <c r="D1335" s="67" t="s">
        <v>654</v>
      </c>
      <c r="E1335" s="66">
        <v>96</v>
      </c>
      <c r="G1335" s="66">
        <v>270.29</v>
      </c>
      <c r="H1335" s="69" t="s">
        <v>552</v>
      </c>
      <c r="O1335" s="70">
        <v>75</v>
      </c>
      <c r="P1335" s="66">
        <v>270</v>
      </c>
      <c r="Q1335" s="66">
        <v>0</v>
      </c>
      <c r="R1335" s="66">
        <v>180</v>
      </c>
      <c r="S1335" s="71">
        <v>90</v>
      </c>
      <c r="T1335" s="72">
        <v>15</v>
      </c>
      <c r="U1335" s="72">
        <v>180</v>
      </c>
      <c r="V1335" s="72">
        <v>75</v>
      </c>
      <c r="W1335" s="72">
        <v>270</v>
      </c>
      <c r="AC1335" s="47" t="s">
        <v>592</v>
      </c>
    </row>
    <row r="1336" spans="8:29" ht="15" customHeight="1">
      <c r="H1336" s="69"/>
      <c r="O1336" s="70"/>
      <c r="S1336" s="71"/>
      <c r="T1336" s="72"/>
      <c r="U1336" s="72"/>
      <c r="V1336" s="72"/>
      <c r="W1336" s="72"/>
      <c r="AC1336" s="47"/>
    </row>
    <row r="1337" spans="2:29" ht="15" customHeight="1">
      <c r="B1337" s="66" t="s">
        <v>717</v>
      </c>
      <c r="C1337" s="66">
        <v>4</v>
      </c>
      <c r="D1337" s="67" t="s">
        <v>622</v>
      </c>
      <c r="E1337" s="66">
        <v>0</v>
      </c>
      <c r="F1337" s="66">
        <v>14</v>
      </c>
      <c r="G1337" s="66">
        <v>270.68</v>
      </c>
      <c r="H1337" s="69" t="s">
        <v>552</v>
      </c>
      <c r="M1337" s="66">
        <v>0.8</v>
      </c>
      <c r="O1337" s="70"/>
      <c r="S1337" s="71"/>
      <c r="T1337" s="72"/>
      <c r="U1337" s="72"/>
      <c r="V1337" s="72"/>
      <c r="W1337" s="72"/>
      <c r="AC1337" s="47"/>
    </row>
    <row r="1338" spans="2:29" ht="15" customHeight="1">
      <c r="B1338" s="66" t="s">
        <v>717</v>
      </c>
      <c r="C1338" s="66">
        <v>4</v>
      </c>
      <c r="D1338" s="67" t="s">
        <v>622</v>
      </c>
      <c r="E1338" s="66">
        <v>14</v>
      </c>
      <c r="F1338" s="66">
        <v>28</v>
      </c>
      <c r="G1338" s="66">
        <v>270.82</v>
      </c>
      <c r="H1338" s="69" t="s">
        <v>420</v>
      </c>
      <c r="M1338" s="66">
        <v>1.5</v>
      </c>
      <c r="O1338" s="70"/>
      <c r="S1338" s="71"/>
      <c r="T1338" s="72"/>
      <c r="U1338" s="72"/>
      <c r="V1338" s="72"/>
      <c r="W1338" s="72"/>
      <c r="AC1338" s="47"/>
    </row>
    <row r="1339" spans="2:29" ht="15" customHeight="1">
      <c r="B1339" s="66" t="s">
        <v>717</v>
      </c>
      <c r="C1339" s="66">
        <v>4</v>
      </c>
      <c r="D1339" s="67" t="s">
        <v>641</v>
      </c>
      <c r="E1339" s="66">
        <v>28</v>
      </c>
      <c r="F1339" s="66">
        <v>70</v>
      </c>
      <c r="G1339" s="66">
        <v>270.96</v>
      </c>
      <c r="H1339" s="69" t="s">
        <v>552</v>
      </c>
      <c r="K1339" s="66">
        <v>1</v>
      </c>
      <c r="M1339" s="66">
        <v>1</v>
      </c>
      <c r="O1339" s="70"/>
      <c r="S1339" s="71"/>
      <c r="T1339" s="72"/>
      <c r="U1339" s="72"/>
      <c r="V1339" s="72"/>
      <c r="W1339" s="72"/>
      <c r="AC1339" s="47"/>
    </row>
    <row r="1340" spans="2:29" ht="15" customHeight="1">
      <c r="B1340" s="66" t="s">
        <v>717</v>
      </c>
      <c r="C1340" s="66">
        <v>4</v>
      </c>
      <c r="D1340" s="67" t="s">
        <v>699</v>
      </c>
      <c r="E1340" s="66">
        <v>70</v>
      </c>
      <c r="F1340" s="66">
        <v>100</v>
      </c>
      <c r="G1340" s="66">
        <v>271.38</v>
      </c>
      <c r="H1340" s="69" t="s">
        <v>420</v>
      </c>
      <c r="M1340" s="66">
        <v>1.5</v>
      </c>
      <c r="O1340" s="70"/>
      <c r="S1340" s="71"/>
      <c r="T1340" s="72"/>
      <c r="U1340" s="72"/>
      <c r="V1340" s="72"/>
      <c r="W1340" s="72"/>
      <c r="AC1340" s="47"/>
    </row>
    <row r="1341" spans="2:29" ht="15" customHeight="1">
      <c r="B1341" s="66" t="s">
        <v>717</v>
      </c>
      <c r="C1341" s="66">
        <v>4</v>
      </c>
      <c r="D1341" s="67" t="s">
        <v>611</v>
      </c>
      <c r="E1341" s="66">
        <v>100</v>
      </c>
      <c r="F1341" s="66">
        <v>108</v>
      </c>
      <c r="G1341" s="66">
        <v>271.68</v>
      </c>
      <c r="H1341" s="69" t="s">
        <v>552</v>
      </c>
      <c r="M1341" s="66">
        <v>0.5</v>
      </c>
      <c r="O1341" s="70"/>
      <c r="S1341" s="71"/>
      <c r="T1341" s="72"/>
      <c r="U1341" s="72"/>
      <c r="V1341" s="72"/>
      <c r="W1341" s="72"/>
      <c r="AC1341" s="47"/>
    </row>
    <row r="1342" spans="2:29" ht="15" customHeight="1">
      <c r="B1342" s="66" t="s">
        <v>717</v>
      </c>
      <c r="C1342" s="66">
        <v>4</v>
      </c>
      <c r="D1342" s="67" t="s">
        <v>718</v>
      </c>
      <c r="E1342" s="66">
        <v>108</v>
      </c>
      <c r="F1342" s="66">
        <v>125</v>
      </c>
      <c r="G1342" s="66">
        <v>271.76</v>
      </c>
      <c r="H1342" s="69" t="s">
        <v>420</v>
      </c>
      <c r="M1342" s="66">
        <v>1.5</v>
      </c>
      <c r="O1342" s="70"/>
      <c r="S1342" s="71"/>
      <c r="T1342" s="72"/>
      <c r="U1342" s="72"/>
      <c r="V1342" s="72"/>
      <c r="W1342" s="72"/>
      <c r="AC1342" s="47"/>
    </row>
    <row r="1343" spans="2:29" ht="15" customHeight="1">
      <c r="B1343" s="66" t="s">
        <v>717</v>
      </c>
      <c r="C1343" s="66">
        <v>4</v>
      </c>
      <c r="D1343" s="67" t="s">
        <v>609</v>
      </c>
      <c r="E1343" s="66">
        <v>65</v>
      </c>
      <c r="G1343" s="66">
        <v>271.33</v>
      </c>
      <c r="H1343" s="69" t="s">
        <v>557</v>
      </c>
      <c r="N1343" s="67" t="s">
        <v>610</v>
      </c>
      <c r="O1343" s="70">
        <v>48</v>
      </c>
      <c r="P1343" s="66">
        <v>90</v>
      </c>
      <c r="Q1343" s="66">
        <v>9</v>
      </c>
      <c r="R1343" s="66">
        <v>180</v>
      </c>
      <c r="S1343" s="71">
        <v>278.11622430986085</v>
      </c>
      <c r="T1343" s="72">
        <v>41.71334344034195</v>
      </c>
      <c r="U1343" s="72">
        <v>8.116224309860826</v>
      </c>
      <c r="V1343" s="72">
        <v>48.28665655965805</v>
      </c>
      <c r="W1343" s="72">
        <v>98.11622430986085</v>
      </c>
      <c r="AC1343" s="47" t="s">
        <v>292</v>
      </c>
    </row>
    <row r="1344" spans="2:29" ht="15" customHeight="1">
      <c r="B1344" s="66" t="s">
        <v>717</v>
      </c>
      <c r="C1344" s="66">
        <v>4</v>
      </c>
      <c r="D1344" s="67" t="s">
        <v>611</v>
      </c>
      <c r="E1344" s="66">
        <v>99</v>
      </c>
      <c r="G1344" s="66">
        <v>271.67</v>
      </c>
      <c r="H1344" s="69" t="s">
        <v>557</v>
      </c>
      <c r="N1344" s="67" t="s">
        <v>483</v>
      </c>
      <c r="O1344" s="70">
        <v>9</v>
      </c>
      <c r="P1344" s="66">
        <v>270</v>
      </c>
      <c r="Q1344" s="66">
        <v>14</v>
      </c>
      <c r="R1344" s="66">
        <v>180</v>
      </c>
      <c r="S1344" s="71">
        <v>32.425561916127634</v>
      </c>
      <c r="T1344" s="72">
        <v>73.54384752948079</v>
      </c>
      <c r="U1344" s="72">
        <v>122.42556191612763</v>
      </c>
      <c r="V1344" s="72">
        <v>16.456152470519214</v>
      </c>
      <c r="W1344" s="72">
        <v>212.42556191612763</v>
      </c>
      <c r="AC1344" s="47" t="s">
        <v>140</v>
      </c>
    </row>
    <row r="1345" spans="2:29" ht="15" customHeight="1">
      <c r="B1345" s="66" t="s">
        <v>717</v>
      </c>
      <c r="C1345" s="66">
        <v>4</v>
      </c>
      <c r="D1345" s="67" t="s">
        <v>611</v>
      </c>
      <c r="E1345" s="66">
        <v>102</v>
      </c>
      <c r="G1345" s="66">
        <v>271.7</v>
      </c>
      <c r="H1345" s="69" t="s">
        <v>557</v>
      </c>
      <c r="N1345" s="67" t="s">
        <v>454</v>
      </c>
      <c r="O1345" s="70">
        <v>22</v>
      </c>
      <c r="P1345" s="66">
        <v>270</v>
      </c>
      <c r="Q1345" s="66">
        <v>16</v>
      </c>
      <c r="R1345" s="66">
        <v>180</v>
      </c>
      <c r="S1345" s="71">
        <v>54.63592573796413</v>
      </c>
      <c r="T1345" s="72">
        <v>63.64437669187682</v>
      </c>
      <c r="U1345" s="72">
        <v>144.63592573796413</v>
      </c>
      <c r="V1345" s="72">
        <v>26.355623308123178</v>
      </c>
      <c r="W1345" s="72">
        <v>234.63592573796413</v>
      </c>
      <c r="AC1345" s="47" t="s">
        <v>292</v>
      </c>
    </row>
    <row r="1346" spans="2:29" ht="15" customHeight="1">
      <c r="B1346" s="66" t="s">
        <v>717</v>
      </c>
      <c r="C1346" s="66">
        <v>4</v>
      </c>
      <c r="D1346" s="67" t="s">
        <v>605</v>
      </c>
      <c r="E1346" s="66">
        <v>111</v>
      </c>
      <c r="G1346" s="66">
        <v>271.79</v>
      </c>
      <c r="H1346" s="69" t="s">
        <v>557</v>
      </c>
      <c r="N1346" s="67" t="s">
        <v>466</v>
      </c>
      <c r="O1346" s="70">
        <v>28</v>
      </c>
      <c r="P1346" s="66">
        <v>270</v>
      </c>
      <c r="Q1346" s="66">
        <v>14</v>
      </c>
      <c r="R1346" s="66">
        <v>0</v>
      </c>
      <c r="S1346" s="71">
        <v>115.122715417645</v>
      </c>
      <c r="T1346" s="72">
        <v>59.57580418793743</v>
      </c>
      <c r="U1346" s="72">
        <v>205.122715417645</v>
      </c>
      <c r="V1346" s="72">
        <v>30.42419581206257</v>
      </c>
      <c r="W1346" s="72">
        <v>295.122715417645</v>
      </c>
      <c r="AC1346" s="47" t="s">
        <v>140</v>
      </c>
    </row>
    <row r="1347" spans="8:29" ht="15" customHeight="1">
      <c r="H1347" s="69"/>
      <c r="O1347" s="70"/>
      <c r="S1347" s="71"/>
      <c r="T1347" s="72"/>
      <c r="U1347" s="72"/>
      <c r="V1347" s="72"/>
      <c r="W1347" s="72"/>
      <c r="AC1347" s="47"/>
    </row>
    <row r="1348" spans="2:29" ht="15" customHeight="1">
      <c r="B1348" s="66" t="s">
        <v>719</v>
      </c>
      <c r="C1348" s="66">
        <v>1</v>
      </c>
      <c r="D1348" s="67" t="s">
        <v>622</v>
      </c>
      <c r="E1348" s="66">
        <v>0</v>
      </c>
      <c r="F1348" s="66">
        <v>4</v>
      </c>
      <c r="G1348" s="66">
        <v>271.6</v>
      </c>
      <c r="H1348" s="69" t="s">
        <v>552</v>
      </c>
      <c r="M1348" s="66">
        <v>0.5</v>
      </c>
      <c r="O1348" s="70"/>
      <c r="S1348" s="71"/>
      <c r="T1348" s="72"/>
      <c r="U1348" s="72"/>
      <c r="V1348" s="72"/>
      <c r="W1348" s="72"/>
      <c r="AC1348" s="47"/>
    </row>
    <row r="1349" spans="2:29" ht="15" customHeight="1">
      <c r="B1349" s="66" t="s">
        <v>719</v>
      </c>
      <c r="C1349" s="66">
        <v>1</v>
      </c>
      <c r="D1349" s="67" t="s">
        <v>609</v>
      </c>
      <c r="E1349" s="66">
        <v>4</v>
      </c>
      <c r="F1349" s="66">
        <v>11</v>
      </c>
      <c r="G1349" s="66">
        <v>271.64</v>
      </c>
      <c r="H1349" s="69" t="s">
        <v>420</v>
      </c>
      <c r="M1349" s="66">
        <v>1.5</v>
      </c>
      <c r="O1349" s="70"/>
      <c r="S1349" s="71"/>
      <c r="T1349" s="72"/>
      <c r="U1349" s="72"/>
      <c r="V1349" s="72"/>
      <c r="W1349" s="72"/>
      <c r="AC1349" s="47"/>
    </row>
    <row r="1350" spans="2:29" ht="15" customHeight="1">
      <c r="B1350" s="66" t="s">
        <v>719</v>
      </c>
      <c r="C1350" s="66">
        <v>1</v>
      </c>
      <c r="D1350" s="67" t="s">
        <v>689</v>
      </c>
      <c r="E1350" s="66">
        <v>11</v>
      </c>
      <c r="F1350" s="66">
        <v>54</v>
      </c>
      <c r="G1350" s="66">
        <v>271.71</v>
      </c>
      <c r="H1350" s="69" t="s">
        <v>552</v>
      </c>
      <c r="J1350" s="66">
        <v>1</v>
      </c>
      <c r="M1350" s="66">
        <v>1</v>
      </c>
      <c r="O1350" s="70"/>
      <c r="S1350" s="71"/>
      <c r="T1350" s="72"/>
      <c r="U1350" s="72"/>
      <c r="V1350" s="72"/>
      <c r="W1350" s="72"/>
      <c r="AC1350" s="47"/>
    </row>
    <row r="1351" spans="2:29" ht="15" customHeight="1">
      <c r="B1351" s="66" t="s">
        <v>719</v>
      </c>
      <c r="C1351" s="66">
        <v>1</v>
      </c>
      <c r="D1351" s="67" t="s">
        <v>625</v>
      </c>
      <c r="E1351" s="66">
        <v>54</v>
      </c>
      <c r="F1351" s="66">
        <v>90</v>
      </c>
      <c r="G1351" s="66">
        <v>272.14</v>
      </c>
      <c r="H1351" s="69" t="s">
        <v>552</v>
      </c>
      <c r="M1351" s="66">
        <v>0.5</v>
      </c>
      <c r="O1351" s="70"/>
      <c r="S1351" s="71"/>
      <c r="T1351" s="72"/>
      <c r="U1351" s="72"/>
      <c r="V1351" s="72"/>
      <c r="W1351" s="72"/>
      <c r="AC1351" s="47"/>
    </row>
    <row r="1352" spans="2:29" ht="15" customHeight="1">
      <c r="B1352" s="66" t="s">
        <v>719</v>
      </c>
      <c r="C1352" s="66">
        <v>1</v>
      </c>
      <c r="D1352" s="67" t="s">
        <v>614</v>
      </c>
      <c r="E1352" s="66">
        <v>90</v>
      </c>
      <c r="F1352" s="66">
        <v>99</v>
      </c>
      <c r="G1352" s="66">
        <v>272.5</v>
      </c>
      <c r="H1352" s="69" t="s">
        <v>552</v>
      </c>
      <c r="K1352" s="66">
        <v>1</v>
      </c>
      <c r="M1352" s="66">
        <v>1</v>
      </c>
      <c r="O1352" s="70"/>
      <c r="S1352" s="71"/>
      <c r="T1352" s="72"/>
      <c r="U1352" s="72"/>
      <c r="V1352" s="72"/>
      <c r="W1352" s="72"/>
      <c r="AC1352" s="47"/>
    </row>
    <row r="1353" spans="2:29" ht="15" customHeight="1">
      <c r="B1353" s="66" t="s">
        <v>719</v>
      </c>
      <c r="C1353" s="66">
        <v>1</v>
      </c>
      <c r="D1353" s="67" t="s">
        <v>705</v>
      </c>
      <c r="E1353" s="66">
        <v>99</v>
      </c>
      <c r="F1353" s="66">
        <v>149</v>
      </c>
      <c r="G1353" s="66">
        <v>272.59</v>
      </c>
      <c r="H1353" s="69" t="s">
        <v>420</v>
      </c>
      <c r="M1353" s="66">
        <v>1.2</v>
      </c>
      <c r="O1353" s="70"/>
      <c r="S1353" s="71"/>
      <c r="T1353" s="72"/>
      <c r="U1353" s="72"/>
      <c r="V1353" s="72"/>
      <c r="W1353" s="72"/>
      <c r="AC1353" s="47"/>
    </row>
    <row r="1354" spans="2:29" ht="15" customHeight="1">
      <c r="B1354" s="66" t="s">
        <v>719</v>
      </c>
      <c r="C1354" s="66">
        <v>1</v>
      </c>
      <c r="D1354" s="67" t="s">
        <v>611</v>
      </c>
      <c r="E1354" s="66">
        <v>23</v>
      </c>
      <c r="G1354" s="66">
        <v>271.83</v>
      </c>
      <c r="H1354" s="69" t="s">
        <v>552</v>
      </c>
      <c r="J1354" s="66">
        <v>1</v>
      </c>
      <c r="O1354" s="70">
        <v>59</v>
      </c>
      <c r="P1354" s="66">
        <v>270</v>
      </c>
      <c r="Q1354" s="66">
        <v>0</v>
      </c>
      <c r="R1354" s="66">
        <v>185</v>
      </c>
      <c r="S1354" s="71">
        <v>95</v>
      </c>
      <c r="T1354" s="72">
        <v>30.90364929961479</v>
      </c>
      <c r="U1354" s="72">
        <v>185</v>
      </c>
      <c r="V1354" s="72">
        <v>59.09635070038521</v>
      </c>
      <c r="W1354" s="72">
        <v>275</v>
      </c>
      <c r="AC1354" s="47" t="s">
        <v>592</v>
      </c>
    </row>
    <row r="1355" spans="2:29" ht="15" customHeight="1">
      <c r="B1355" s="66" t="s">
        <v>719</v>
      </c>
      <c r="C1355" s="66">
        <v>1</v>
      </c>
      <c r="D1355" s="67" t="s">
        <v>613</v>
      </c>
      <c r="E1355" s="66">
        <v>58</v>
      </c>
      <c r="G1355" s="66">
        <v>272.18</v>
      </c>
      <c r="H1355" s="69" t="s">
        <v>552</v>
      </c>
      <c r="J1355" s="66">
        <v>1</v>
      </c>
      <c r="O1355" s="70">
        <v>43</v>
      </c>
      <c r="P1355" s="66">
        <v>270</v>
      </c>
      <c r="Q1355" s="66">
        <v>0</v>
      </c>
      <c r="R1355" s="66">
        <v>190</v>
      </c>
      <c r="S1355" s="71">
        <v>100</v>
      </c>
      <c r="T1355" s="72">
        <v>46.562285952403755</v>
      </c>
      <c r="U1355" s="72">
        <v>190</v>
      </c>
      <c r="V1355" s="72">
        <v>43.437714047596245</v>
      </c>
      <c r="W1355" s="72">
        <v>280</v>
      </c>
      <c r="AC1355" s="47" t="s">
        <v>592</v>
      </c>
    </row>
    <row r="1356" spans="2:29" ht="15" customHeight="1">
      <c r="B1356" s="66" t="s">
        <v>719</v>
      </c>
      <c r="C1356" s="66">
        <v>1</v>
      </c>
      <c r="D1356" s="67" t="s">
        <v>661</v>
      </c>
      <c r="E1356" s="66">
        <v>78</v>
      </c>
      <c r="G1356" s="66">
        <v>272.38</v>
      </c>
      <c r="H1356" s="69" t="s">
        <v>578</v>
      </c>
      <c r="I1356" s="66" t="s">
        <v>553</v>
      </c>
      <c r="J1356" s="66">
        <v>1</v>
      </c>
      <c r="O1356" s="70">
        <v>65</v>
      </c>
      <c r="P1356" s="66">
        <v>270</v>
      </c>
      <c r="Q1356" s="66">
        <v>0</v>
      </c>
      <c r="R1356" s="66">
        <v>195</v>
      </c>
      <c r="S1356" s="71">
        <v>105</v>
      </c>
      <c r="T1356" s="72">
        <v>24.24768779538782</v>
      </c>
      <c r="U1356" s="72">
        <v>195</v>
      </c>
      <c r="V1356" s="72">
        <v>65.75231220461218</v>
      </c>
      <c r="W1356" s="72">
        <v>285</v>
      </c>
      <c r="AC1356" s="47" t="s">
        <v>141</v>
      </c>
    </row>
    <row r="1357" spans="2:29" ht="15" customHeight="1">
      <c r="B1357" s="66" t="s">
        <v>719</v>
      </c>
      <c r="C1357" s="66">
        <v>1</v>
      </c>
      <c r="D1357" s="67" t="s">
        <v>660</v>
      </c>
      <c r="E1357" s="66">
        <v>124</v>
      </c>
      <c r="G1357" s="66">
        <v>272.84</v>
      </c>
      <c r="H1357" s="69" t="s">
        <v>552</v>
      </c>
      <c r="J1357" s="66">
        <v>1</v>
      </c>
      <c r="O1357" s="70">
        <v>30</v>
      </c>
      <c r="P1357" s="66">
        <v>90</v>
      </c>
      <c r="Q1357" s="66">
        <v>0</v>
      </c>
      <c r="R1357" s="66">
        <v>180</v>
      </c>
      <c r="S1357" s="71">
        <v>270</v>
      </c>
      <c r="T1357" s="72">
        <v>60</v>
      </c>
      <c r="U1357" s="72">
        <v>360</v>
      </c>
      <c r="V1357" s="72">
        <v>30</v>
      </c>
      <c r="W1357" s="72">
        <v>90</v>
      </c>
      <c r="AC1357" s="47" t="s">
        <v>592</v>
      </c>
    </row>
    <row r="1358" spans="2:29" ht="15" customHeight="1">
      <c r="B1358" s="66" t="s">
        <v>719</v>
      </c>
      <c r="C1358" s="66">
        <v>1</v>
      </c>
      <c r="D1358" s="67" t="s">
        <v>621</v>
      </c>
      <c r="E1358" s="66">
        <v>137</v>
      </c>
      <c r="G1358" s="66">
        <v>272.97</v>
      </c>
      <c r="H1358" s="69" t="s">
        <v>552</v>
      </c>
      <c r="J1358" s="66">
        <v>1</v>
      </c>
      <c r="O1358" s="70">
        <v>52</v>
      </c>
      <c r="P1358" s="66">
        <v>270</v>
      </c>
      <c r="Q1358" s="66">
        <v>0</v>
      </c>
      <c r="R1358" s="66">
        <v>180</v>
      </c>
      <c r="S1358" s="71">
        <v>90</v>
      </c>
      <c r="T1358" s="72">
        <v>38</v>
      </c>
      <c r="U1358" s="72">
        <v>180</v>
      </c>
      <c r="V1358" s="72">
        <v>52</v>
      </c>
      <c r="W1358" s="72">
        <v>270</v>
      </c>
      <c r="AC1358" s="47" t="s">
        <v>384</v>
      </c>
    </row>
    <row r="1359" spans="8:29" ht="15" customHeight="1">
      <c r="H1359" s="69"/>
      <c r="O1359" s="70"/>
      <c r="S1359" s="71"/>
      <c r="T1359" s="72"/>
      <c r="U1359" s="72"/>
      <c r="V1359" s="72"/>
      <c r="W1359" s="72"/>
      <c r="AC1359" s="47"/>
    </row>
    <row r="1360" spans="2:29" ht="15" customHeight="1">
      <c r="B1360" s="66" t="s">
        <v>719</v>
      </c>
      <c r="C1360" s="66">
        <v>2</v>
      </c>
      <c r="D1360" s="67" t="s">
        <v>622</v>
      </c>
      <c r="E1360" s="66">
        <v>0</v>
      </c>
      <c r="F1360" s="66">
        <v>6</v>
      </c>
      <c r="G1360" s="66">
        <v>273.1</v>
      </c>
      <c r="H1360" s="69" t="s">
        <v>552</v>
      </c>
      <c r="J1360" s="66">
        <v>1</v>
      </c>
      <c r="M1360" s="66">
        <v>1</v>
      </c>
      <c r="O1360" s="70"/>
      <c r="S1360" s="71"/>
      <c r="T1360" s="72"/>
      <c r="U1360" s="72"/>
      <c r="V1360" s="72"/>
      <c r="W1360" s="72"/>
      <c r="AC1360" s="47"/>
    </row>
    <row r="1361" spans="2:29" ht="15" customHeight="1">
      <c r="B1361" s="66" t="s">
        <v>719</v>
      </c>
      <c r="C1361" s="66">
        <v>2</v>
      </c>
      <c r="D1361" s="67" t="s">
        <v>622</v>
      </c>
      <c r="E1361" s="66">
        <v>6</v>
      </c>
      <c r="F1361" s="66">
        <v>18</v>
      </c>
      <c r="G1361" s="66">
        <v>273.16</v>
      </c>
      <c r="H1361" s="69" t="s">
        <v>552</v>
      </c>
      <c r="M1361" s="66">
        <v>0.5</v>
      </c>
      <c r="O1361" s="70"/>
      <c r="S1361" s="71"/>
      <c r="T1361" s="72"/>
      <c r="U1361" s="72"/>
      <c r="V1361" s="72"/>
      <c r="W1361" s="72"/>
      <c r="AC1361" s="47"/>
    </row>
    <row r="1362" spans="2:29" ht="15" customHeight="1">
      <c r="B1362" s="66" t="s">
        <v>719</v>
      </c>
      <c r="C1362" s="66">
        <v>2</v>
      </c>
      <c r="D1362" s="67" t="s">
        <v>609</v>
      </c>
      <c r="E1362" s="66">
        <v>18</v>
      </c>
      <c r="F1362" s="66">
        <v>50</v>
      </c>
      <c r="G1362" s="66">
        <v>273.28</v>
      </c>
      <c r="H1362" s="69" t="s">
        <v>420</v>
      </c>
      <c r="M1362" s="66">
        <v>1.5</v>
      </c>
      <c r="O1362" s="70"/>
      <c r="S1362" s="71"/>
      <c r="T1362" s="72"/>
      <c r="U1362" s="72"/>
      <c r="V1362" s="72"/>
      <c r="W1362" s="72"/>
      <c r="AC1362" s="47"/>
    </row>
    <row r="1363" spans="2:29" ht="15" customHeight="1">
      <c r="B1363" s="66" t="s">
        <v>719</v>
      </c>
      <c r="C1363" s="66">
        <v>2</v>
      </c>
      <c r="D1363" s="67" t="s">
        <v>699</v>
      </c>
      <c r="E1363" s="66">
        <v>50</v>
      </c>
      <c r="F1363" s="66">
        <v>141</v>
      </c>
      <c r="G1363" s="66">
        <v>273.6</v>
      </c>
      <c r="H1363" s="69" t="s">
        <v>552</v>
      </c>
      <c r="J1363" s="66">
        <v>1</v>
      </c>
      <c r="M1363" s="66">
        <v>0.5</v>
      </c>
      <c r="O1363" s="70"/>
      <c r="S1363" s="71"/>
      <c r="T1363" s="72"/>
      <c r="U1363" s="72"/>
      <c r="V1363" s="72"/>
      <c r="W1363" s="72"/>
      <c r="AC1363" s="47"/>
    </row>
    <row r="1364" spans="2:29" ht="15" customHeight="1">
      <c r="B1364" s="66" t="s">
        <v>719</v>
      </c>
      <c r="C1364" s="66">
        <v>2</v>
      </c>
      <c r="D1364" s="67" t="s">
        <v>611</v>
      </c>
      <c r="E1364" s="66">
        <v>141</v>
      </c>
      <c r="F1364" s="66">
        <v>149</v>
      </c>
      <c r="G1364" s="66">
        <v>274.51</v>
      </c>
      <c r="H1364" s="69" t="s">
        <v>552</v>
      </c>
      <c r="M1364" s="66">
        <v>1</v>
      </c>
      <c r="O1364" s="70"/>
      <c r="S1364" s="71"/>
      <c r="T1364" s="72"/>
      <c r="U1364" s="72"/>
      <c r="V1364" s="72"/>
      <c r="W1364" s="72"/>
      <c r="AC1364" s="47"/>
    </row>
    <row r="1365" spans="2:29" ht="15" customHeight="1">
      <c r="B1365" s="66" t="s">
        <v>719</v>
      </c>
      <c r="C1365" s="66">
        <v>2</v>
      </c>
      <c r="D1365" s="67" t="s">
        <v>622</v>
      </c>
      <c r="E1365" s="66">
        <v>16</v>
      </c>
      <c r="G1365" s="66">
        <v>273.26</v>
      </c>
      <c r="H1365" s="69" t="s">
        <v>552</v>
      </c>
      <c r="J1365" s="66">
        <v>1</v>
      </c>
      <c r="O1365" s="70">
        <v>45</v>
      </c>
      <c r="P1365" s="66">
        <v>270</v>
      </c>
      <c r="Q1365" s="66">
        <v>0</v>
      </c>
      <c r="R1365" s="66">
        <v>180</v>
      </c>
      <c r="S1365" s="71">
        <v>90</v>
      </c>
      <c r="T1365" s="72">
        <v>45</v>
      </c>
      <c r="U1365" s="72">
        <v>180</v>
      </c>
      <c r="V1365" s="72">
        <v>45</v>
      </c>
      <c r="W1365" s="72">
        <v>270</v>
      </c>
      <c r="AC1365" s="47" t="s">
        <v>592</v>
      </c>
    </row>
    <row r="1366" spans="2:29" ht="15" customHeight="1">
      <c r="B1366" s="66" t="s">
        <v>719</v>
      </c>
      <c r="C1366" s="66">
        <v>2</v>
      </c>
      <c r="D1366" s="67" t="s">
        <v>609</v>
      </c>
      <c r="E1366" s="66">
        <v>72</v>
      </c>
      <c r="G1366" s="66">
        <v>273.82</v>
      </c>
      <c r="H1366" s="69" t="s">
        <v>552</v>
      </c>
      <c r="J1366" s="66">
        <v>1</v>
      </c>
      <c r="O1366" s="70">
        <v>32</v>
      </c>
      <c r="P1366" s="66">
        <v>270</v>
      </c>
      <c r="Q1366" s="66">
        <v>40</v>
      </c>
      <c r="R1366" s="66">
        <v>180</v>
      </c>
      <c r="S1366" s="71">
        <v>36.67469774308361</v>
      </c>
      <c r="T1366" s="72">
        <v>43.706368462819164</v>
      </c>
      <c r="U1366" s="72">
        <v>126.67469774308361</v>
      </c>
      <c r="V1366" s="72">
        <v>46.293631537180836</v>
      </c>
      <c r="W1366" s="72">
        <v>216.6746977430836</v>
      </c>
      <c r="AC1366" s="47" t="s">
        <v>592</v>
      </c>
    </row>
    <row r="1367" spans="2:29" ht="15" customHeight="1">
      <c r="B1367" s="66" t="s">
        <v>719</v>
      </c>
      <c r="C1367" s="66">
        <v>2</v>
      </c>
      <c r="D1367" s="67" t="s">
        <v>609</v>
      </c>
      <c r="E1367" s="66">
        <v>74</v>
      </c>
      <c r="G1367" s="66">
        <v>273.84</v>
      </c>
      <c r="H1367" s="69" t="s">
        <v>557</v>
      </c>
      <c r="N1367" s="67" t="s">
        <v>622</v>
      </c>
      <c r="O1367" s="70">
        <v>31</v>
      </c>
      <c r="P1367" s="66">
        <v>270</v>
      </c>
      <c r="Q1367" s="66">
        <v>44</v>
      </c>
      <c r="R1367" s="66">
        <v>180</v>
      </c>
      <c r="S1367" s="71">
        <v>31.890261580633563</v>
      </c>
      <c r="T1367" s="72">
        <v>41.322869152543475</v>
      </c>
      <c r="U1367" s="72">
        <v>121.89026158063356</v>
      </c>
      <c r="V1367" s="72">
        <v>48.677130847456525</v>
      </c>
      <c r="W1367" s="72">
        <v>211.89026158063356</v>
      </c>
      <c r="AC1367" s="47" t="s">
        <v>292</v>
      </c>
    </row>
    <row r="1368" spans="2:29" ht="15" customHeight="1">
      <c r="B1368" s="66" t="s">
        <v>719</v>
      </c>
      <c r="C1368" s="66">
        <v>2</v>
      </c>
      <c r="D1368" s="67" t="s">
        <v>610</v>
      </c>
      <c r="E1368" s="66">
        <v>91</v>
      </c>
      <c r="G1368" s="66">
        <v>274.01</v>
      </c>
      <c r="H1368" s="69" t="s">
        <v>552</v>
      </c>
      <c r="J1368" s="66">
        <v>1</v>
      </c>
      <c r="O1368" s="70">
        <v>32</v>
      </c>
      <c r="P1368" s="66">
        <v>270</v>
      </c>
      <c r="Q1368" s="66">
        <v>0</v>
      </c>
      <c r="R1368" s="66">
        <v>180</v>
      </c>
      <c r="S1368" s="71">
        <v>90</v>
      </c>
      <c r="T1368" s="72">
        <v>58</v>
      </c>
      <c r="U1368" s="72">
        <v>180</v>
      </c>
      <c r="V1368" s="72">
        <v>32</v>
      </c>
      <c r="W1368" s="72">
        <v>270</v>
      </c>
      <c r="AC1368" s="47" t="s">
        <v>592</v>
      </c>
    </row>
    <row r="1369" spans="2:29" ht="15" customHeight="1">
      <c r="B1369" s="66" t="s">
        <v>719</v>
      </c>
      <c r="C1369" s="66">
        <v>2</v>
      </c>
      <c r="D1369" s="67" t="s">
        <v>610</v>
      </c>
      <c r="E1369" s="66">
        <v>134</v>
      </c>
      <c r="G1369" s="66">
        <v>274.44</v>
      </c>
      <c r="H1369" s="69" t="s">
        <v>552</v>
      </c>
      <c r="I1369" s="66" t="s">
        <v>142</v>
      </c>
      <c r="N1369" s="67" t="s">
        <v>497</v>
      </c>
      <c r="O1369" s="70">
        <v>43</v>
      </c>
      <c r="P1369" s="66">
        <v>270</v>
      </c>
      <c r="Q1369" s="66">
        <v>0</v>
      </c>
      <c r="R1369" s="66">
        <v>180</v>
      </c>
      <c r="S1369" s="71">
        <v>90</v>
      </c>
      <c r="T1369" s="72">
        <v>47</v>
      </c>
      <c r="U1369" s="72">
        <v>180</v>
      </c>
      <c r="V1369" s="72">
        <v>43</v>
      </c>
      <c r="W1369" s="72">
        <v>270</v>
      </c>
      <c r="AC1369" s="47" t="s">
        <v>143</v>
      </c>
    </row>
    <row r="1370" spans="8:29" ht="15" customHeight="1">
      <c r="H1370" s="69"/>
      <c r="O1370" s="70"/>
      <c r="S1370" s="71"/>
      <c r="T1370" s="72"/>
      <c r="U1370" s="72"/>
      <c r="V1370" s="72"/>
      <c r="W1370" s="72"/>
      <c r="AC1370" s="47"/>
    </row>
    <row r="1371" spans="2:29" ht="15" customHeight="1">
      <c r="B1371" s="66" t="s">
        <v>719</v>
      </c>
      <c r="C1371" s="66">
        <v>3</v>
      </c>
      <c r="D1371" s="67" t="s">
        <v>641</v>
      </c>
      <c r="E1371" s="66">
        <v>0</v>
      </c>
      <c r="F1371" s="66">
        <v>60</v>
      </c>
      <c r="G1371" s="66">
        <v>274.6</v>
      </c>
      <c r="H1371" s="69" t="s">
        <v>552</v>
      </c>
      <c r="J1371" s="66">
        <v>2</v>
      </c>
      <c r="K1371" s="66">
        <v>1</v>
      </c>
      <c r="M1371" s="66">
        <v>0.5</v>
      </c>
      <c r="O1371" s="70"/>
      <c r="S1371" s="71"/>
      <c r="T1371" s="72"/>
      <c r="U1371" s="72"/>
      <c r="V1371" s="72"/>
      <c r="W1371" s="72"/>
      <c r="AC1371" s="47"/>
    </row>
    <row r="1372" spans="2:29" ht="15" customHeight="1">
      <c r="B1372" s="66" t="s">
        <v>719</v>
      </c>
      <c r="C1372" s="66">
        <v>3</v>
      </c>
      <c r="D1372" s="67" t="s">
        <v>610</v>
      </c>
      <c r="E1372" s="66">
        <v>60</v>
      </c>
      <c r="F1372" s="66">
        <v>70</v>
      </c>
      <c r="G1372" s="66">
        <v>275.2</v>
      </c>
      <c r="H1372" s="69" t="s">
        <v>552</v>
      </c>
      <c r="M1372" s="66">
        <v>0.8</v>
      </c>
      <c r="O1372" s="70"/>
      <c r="S1372" s="71"/>
      <c r="T1372" s="72"/>
      <c r="U1372" s="72"/>
      <c r="V1372" s="72"/>
      <c r="W1372" s="72"/>
      <c r="AC1372" s="47"/>
    </row>
    <row r="1373" spans="2:29" ht="15" customHeight="1">
      <c r="B1373" s="66" t="s">
        <v>719</v>
      </c>
      <c r="C1373" s="66">
        <v>3</v>
      </c>
      <c r="D1373" s="67" t="s">
        <v>611</v>
      </c>
      <c r="E1373" s="66">
        <v>70</v>
      </c>
      <c r="F1373" s="66">
        <v>78</v>
      </c>
      <c r="G1373" s="66">
        <v>275.3</v>
      </c>
      <c r="H1373" s="69" t="s">
        <v>420</v>
      </c>
      <c r="M1373" s="66">
        <v>2</v>
      </c>
      <c r="O1373" s="70"/>
      <c r="S1373" s="71"/>
      <c r="T1373" s="72"/>
      <c r="U1373" s="72"/>
      <c r="V1373" s="72"/>
      <c r="W1373" s="72"/>
      <c r="AC1373" s="47"/>
    </row>
    <row r="1374" spans="2:29" ht="15" customHeight="1">
      <c r="B1374" s="66" t="s">
        <v>719</v>
      </c>
      <c r="C1374" s="66">
        <v>3</v>
      </c>
      <c r="D1374" s="67" t="s">
        <v>611</v>
      </c>
      <c r="E1374" s="66">
        <v>78</v>
      </c>
      <c r="F1374" s="66">
        <v>96</v>
      </c>
      <c r="G1374" s="66">
        <v>275.38</v>
      </c>
      <c r="H1374" s="69" t="s">
        <v>552</v>
      </c>
      <c r="M1374" s="66">
        <v>0.2</v>
      </c>
      <c r="O1374" s="70"/>
      <c r="S1374" s="71"/>
      <c r="T1374" s="72"/>
      <c r="U1374" s="72"/>
      <c r="V1374" s="72"/>
      <c r="W1374" s="72"/>
      <c r="AC1374" s="47"/>
    </row>
    <row r="1375" spans="2:29" ht="15" customHeight="1">
      <c r="B1375" s="66" t="s">
        <v>719</v>
      </c>
      <c r="C1375" s="66">
        <v>3</v>
      </c>
      <c r="D1375" s="67" t="s">
        <v>605</v>
      </c>
      <c r="E1375" s="66">
        <v>96</v>
      </c>
      <c r="F1375" s="66">
        <v>104</v>
      </c>
      <c r="G1375" s="66">
        <v>275.56</v>
      </c>
      <c r="H1375" s="69" t="s">
        <v>552</v>
      </c>
      <c r="M1375" s="66">
        <v>1</v>
      </c>
      <c r="O1375" s="70"/>
      <c r="S1375" s="71"/>
      <c r="T1375" s="72"/>
      <c r="U1375" s="72"/>
      <c r="V1375" s="72"/>
      <c r="W1375" s="72"/>
      <c r="AC1375" s="47"/>
    </row>
    <row r="1376" spans="2:29" ht="15" customHeight="1">
      <c r="B1376" s="66" t="s">
        <v>719</v>
      </c>
      <c r="C1376" s="66">
        <v>3</v>
      </c>
      <c r="D1376" s="67" t="s">
        <v>622</v>
      </c>
      <c r="E1376" s="66">
        <v>12</v>
      </c>
      <c r="G1376" s="66">
        <v>274.72</v>
      </c>
      <c r="H1376" s="69" t="s">
        <v>552</v>
      </c>
      <c r="J1376" s="66">
        <v>1</v>
      </c>
      <c r="O1376" s="70">
        <v>50</v>
      </c>
      <c r="P1376" s="66">
        <v>270</v>
      </c>
      <c r="Q1376" s="66">
        <v>0</v>
      </c>
      <c r="R1376" s="66">
        <v>180</v>
      </c>
      <c r="S1376" s="71">
        <v>90</v>
      </c>
      <c r="T1376" s="72">
        <v>40</v>
      </c>
      <c r="U1376" s="72">
        <v>180</v>
      </c>
      <c r="V1376" s="72">
        <v>50</v>
      </c>
      <c r="W1376" s="72">
        <v>270</v>
      </c>
      <c r="AC1376" s="47" t="s">
        <v>592</v>
      </c>
    </row>
    <row r="1377" spans="2:29" ht="15" customHeight="1">
      <c r="B1377" s="66" t="s">
        <v>719</v>
      </c>
      <c r="C1377" s="66">
        <v>3</v>
      </c>
      <c r="D1377" s="67" t="s">
        <v>622</v>
      </c>
      <c r="E1377" s="66">
        <v>38</v>
      </c>
      <c r="G1377" s="66">
        <v>274.98</v>
      </c>
      <c r="H1377" s="69" t="s">
        <v>552</v>
      </c>
      <c r="J1377" s="66">
        <v>1</v>
      </c>
      <c r="O1377" s="70">
        <v>40</v>
      </c>
      <c r="P1377" s="66">
        <v>270</v>
      </c>
      <c r="Q1377" s="66">
        <v>0</v>
      </c>
      <c r="R1377" s="66">
        <v>180</v>
      </c>
      <c r="S1377" s="71">
        <v>90</v>
      </c>
      <c r="T1377" s="72">
        <v>50</v>
      </c>
      <c r="U1377" s="72">
        <v>180</v>
      </c>
      <c r="V1377" s="72">
        <v>40</v>
      </c>
      <c r="W1377" s="72">
        <v>270</v>
      </c>
      <c r="AC1377" s="47" t="s">
        <v>592</v>
      </c>
    </row>
    <row r="1378" spans="2:29" ht="15" customHeight="1">
      <c r="B1378" s="66" t="s">
        <v>719</v>
      </c>
      <c r="C1378" s="66">
        <v>3</v>
      </c>
      <c r="D1378" s="67" t="s">
        <v>610</v>
      </c>
      <c r="E1378" s="66">
        <v>65</v>
      </c>
      <c r="G1378" s="66">
        <v>275.25</v>
      </c>
      <c r="H1378" s="69" t="s">
        <v>557</v>
      </c>
      <c r="N1378" s="67" t="s">
        <v>454</v>
      </c>
      <c r="O1378" s="70">
        <v>43</v>
      </c>
      <c r="P1378" s="66">
        <v>270</v>
      </c>
      <c r="Q1378" s="66">
        <v>14</v>
      </c>
      <c r="R1378" s="66">
        <v>0</v>
      </c>
      <c r="S1378" s="71">
        <v>104.96911604785504</v>
      </c>
      <c r="T1378" s="72">
        <v>46.0123773437258</v>
      </c>
      <c r="U1378" s="72">
        <v>194.96911604785504</v>
      </c>
      <c r="V1378" s="72">
        <v>43.9876226562742</v>
      </c>
      <c r="W1378" s="72">
        <v>284.96911604785504</v>
      </c>
      <c r="AC1378" s="47" t="s">
        <v>292</v>
      </c>
    </row>
    <row r="1379" spans="2:29" ht="15" customHeight="1">
      <c r="B1379" s="66" t="s">
        <v>719</v>
      </c>
      <c r="C1379" s="66">
        <v>3</v>
      </c>
      <c r="D1379" s="67" t="s">
        <v>611</v>
      </c>
      <c r="E1379" s="66">
        <v>79</v>
      </c>
      <c r="G1379" s="66">
        <v>275.39</v>
      </c>
      <c r="H1379" s="69" t="s">
        <v>557</v>
      </c>
      <c r="N1379" s="67" t="s">
        <v>455</v>
      </c>
      <c r="O1379" s="70">
        <v>10</v>
      </c>
      <c r="P1379" s="66">
        <v>270</v>
      </c>
      <c r="Q1379" s="66">
        <v>18</v>
      </c>
      <c r="R1379" s="66">
        <v>0</v>
      </c>
      <c r="S1379" s="71">
        <v>151.51226124143875</v>
      </c>
      <c r="T1379" s="72">
        <v>69.71160639417302</v>
      </c>
      <c r="U1379" s="72">
        <v>241.51226124143875</v>
      </c>
      <c r="V1379" s="72">
        <v>20.288393605826982</v>
      </c>
      <c r="W1379" s="72">
        <v>331.51226124143875</v>
      </c>
      <c r="AC1379" s="47" t="s">
        <v>144</v>
      </c>
    </row>
    <row r="1380" spans="8:29" ht="15" customHeight="1">
      <c r="H1380" s="69"/>
      <c r="O1380" s="70"/>
      <c r="S1380" s="71"/>
      <c r="T1380" s="72"/>
      <c r="U1380" s="72"/>
      <c r="V1380" s="72"/>
      <c r="W1380" s="72"/>
      <c r="AC1380" s="47"/>
    </row>
    <row r="1381" spans="2:29" ht="15" customHeight="1">
      <c r="B1381" s="66" t="s">
        <v>720</v>
      </c>
      <c r="C1381" s="66">
        <v>1</v>
      </c>
      <c r="D1381" s="67" t="s">
        <v>639</v>
      </c>
      <c r="E1381" s="66">
        <v>0</v>
      </c>
      <c r="F1381" s="66">
        <v>12</v>
      </c>
      <c r="G1381" s="66">
        <v>276.4</v>
      </c>
      <c r="H1381" s="69" t="s">
        <v>552</v>
      </c>
      <c r="M1381" s="66">
        <v>0.5</v>
      </c>
      <c r="O1381" s="70"/>
      <c r="S1381" s="71"/>
      <c r="T1381" s="72"/>
      <c r="U1381" s="72"/>
      <c r="V1381" s="72"/>
      <c r="W1381" s="72"/>
      <c r="AC1381" s="47" t="s">
        <v>816</v>
      </c>
    </row>
    <row r="1382" spans="2:29" ht="15" customHeight="1">
      <c r="B1382" s="66" t="s">
        <v>720</v>
      </c>
      <c r="C1382" s="66">
        <v>1</v>
      </c>
      <c r="D1382" s="67" t="s">
        <v>611</v>
      </c>
      <c r="E1382" s="66">
        <v>12</v>
      </c>
      <c r="F1382" s="66">
        <v>14</v>
      </c>
      <c r="G1382" s="66">
        <v>276.52</v>
      </c>
      <c r="H1382" s="69" t="s">
        <v>420</v>
      </c>
      <c r="M1382" s="66">
        <v>1.5</v>
      </c>
      <c r="O1382" s="70"/>
      <c r="S1382" s="71"/>
      <c r="T1382" s="72"/>
      <c r="U1382" s="72"/>
      <c r="V1382" s="72"/>
      <c r="W1382" s="72"/>
      <c r="AC1382" s="47" t="s">
        <v>816</v>
      </c>
    </row>
    <row r="1383" spans="2:29" ht="15" customHeight="1">
      <c r="B1383" s="66" t="s">
        <v>720</v>
      </c>
      <c r="C1383" s="66">
        <v>1</v>
      </c>
      <c r="D1383" s="67" t="s">
        <v>605</v>
      </c>
      <c r="E1383" s="66">
        <v>14</v>
      </c>
      <c r="F1383" s="66">
        <v>36</v>
      </c>
      <c r="G1383" s="66">
        <v>276.54</v>
      </c>
      <c r="H1383" s="69" t="s">
        <v>552</v>
      </c>
      <c r="M1383" s="66">
        <v>1</v>
      </c>
      <c r="O1383" s="70"/>
      <c r="S1383" s="71"/>
      <c r="T1383" s="72"/>
      <c r="U1383" s="72"/>
      <c r="V1383" s="72"/>
      <c r="W1383" s="72"/>
      <c r="AC1383" s="47"/>
    </row>
    <row r="1384" spans="2:29" ht="15" customHeight="1">
      <c r="B1384" s="66" t="s">
        <v>720</v>
      </c>
      <c r="C1384" s="66">
        <v>1</v>
      </c>
      <c r="D1384" s="67" t="s">
        <v>645</v>
      </c>
      <c r="E1384" s="66">
        <v>36</v>
      </c>
      <c r="F1384" s="66">
        <v>111</v>
      </c>
      <c r="G1384" s="66">
        <v>276.76</v>
      </c>
      <c r="H1384" s="69" t="s">
        <v>552</v>
      </c>
      <c r="J1384" s="66">
        <v>1</v>
      </c>
      <c r="M1384" s="66">
        <v>0.5</v>
      </c>
      <c r="O1384" s="70"/>
      <c r="S1384" s="71"/>
      <c r="T1384" s="72"/>
      <c r="U1384" s="72"/>
      <c r="V1384" s="72"/>
      <c r="W1384" s="72"/>
      <c r="AC1384" s="47"/>
    </row>
    <row r="1385" spans="2:29" ht="15" customHeight="1">
      <c r="B1385" s="66" t="s">
        <v>720</v>
      </c>
      <c r="C1385" s="66">
        <v>1</v>
      </c>
      <c r="D1385" s="67" t="s">
        <v>631</v>
      </c>
      <c r="E1385" s="66">
        <v>111</v>
      </c>
      <c r="F1385" s="66">
        <v>129</v>
      </c>
      <c r="G1385" s="66">
        <v>277.51</v>
      </c>
      <c r="H1385" s="69" t="s">
        <v>552</v>
      </c>
      <c r="M1385" s="66">
        <v>1</v>
      </c>
      <c r="O1385" s="70"/>
      <c r="S1385" s="71"/>
      <c r="T1385" s="72"/>
      <c r="U1385" s="72"/>
      <c r="V1385" s="72"/>
      <c r="W1385" s="72"/>
      <c r="AC1385" s="47"/>
    </row>
    <row r="1386" spans="2:29" ht="15" customHeight="1">
      <c r="B1386" s="66" t="s">
        <v>720</v>
      </c>
      <c r="C1386" s="66">
        <v>1</v>
      </c>
      <c r="D1386" s="67" t="s">
        <v>615</v>
      </c>
      <c r="E1386" s="66">
        <v>129</v>
      </c>
      <c r="F1386" s="66">
        <v>138</v>
      </c>
      <c r="G1386" s="66">
        <v>277.69</v>
      </c>
      <c r="H1386" s="69" t="s">
        <v>552</v>
      </c>
      <c r="M1386" s="66">
        <v>0.5</v>
      </c>
      <c r="O1386" s="70"/>
      <c r="S1386" s="71"/>
      <c r="T1386" s="72"/>
      <c r="U1386" s="72"/>
      <c r="V1386" s="72"/>
      <c r="W1386" s="72"/>
      <c r="AC1386" s="47" t="s">
        <v>124</v>
      </c>
    </row>
    <row r="1387" spans="2:29" ht="15" customHeight="1">
      <c r="B1387" s="66" t="s">
        <v>720</v>
      </c>
      <c r="C1387" s="66">
        <v>1</v>
      </c>
      <c r="D1387" s="67" t="s">
        <v>619</v>
      </c>
      <c r="E1387" s="66">
        <v>138</v>
      </c>
      <c r="F1387" s="66">
        <v>149</v>
      </c>
      <c r="G1387" s="66">
        <v>277.78</v>
      </c>
      <c r="H1387" s="69" t="s">
        <v>552</v>
      </c>
      <c r="M1387" s="66">
        <v>1</v>
      </c>
      <c r="O1387" s="70"/>
      <c r="S1387" s="71"/>
      <c r="T1387" s="72"/>
      <c r="U1387" s="72"/>
      <c r="V1387" s="72"/>
      <c r="W1387" s="72"/>
      <c r="AC1387" s="47"/>
    </row>
    <row r="1388" spans="2:29" ht="15" customHeight="1">
      <c r="B1388" s="66" t="s">
        <v>720</v>
      </c>
      <c r="C1388" s="66">
        <v>1</v>
      </c>
      <c r="D1388" s="67" t="s">
        <v>654</v>
      </c>
      <c r="E1388" s="66">
        <v>45</v>
      </c>
      <c r="G1388" s="66">
        <v>276.85</v>
      </c>
      <c r="H1388" s="69" t="s">
        <v>552</v>
      </c>
      <c r="J1388" s="66">
        <v>1</v>
      </c>
      <c r="O1388" s="70">
        <v>61</v>
      </c>
      <c r="P1388" s="66">
        <v>270</v>
      </c>
      <c r="Q1388" s="66">
        <v>0</v>
      </c>
      <c r="R1388" s="66">
        <v>180</v>
      </c>
      <c r="S1388" s="71">
        <v>90</v>
      </c>
      <c r="T1388" s="72">
        <v>29</v>
      </c>
      <c r="U1388" s="72">
        <v>180</v>
      </c>
      <c r="V1388" s="72">
        <v>61</v>
      </c>
      <c r="W1388" s="72">
        <v>270</v>
      </c>
      <c r="AC1388" s="47" t="s">
        <v>592</v>
      </c>
    </row>
    <row r="1389" spans="2:29" ht="15" customHeight="1">
      <c r="B1389" s="66" t="s">
        <v>720</v>
      </c>
      <c r="C1389" s="66">
        <v>1</v>
      </c>
      <c r="D1389" s="67" t="s">
        <v>613</v>
      </c>
      <c r="E1389" s="66">
        <v>75</v>
      </c>
      <c r="G1389" s="66">
        <v>277.15</v>
      </c>
      <c r="H1389" s="69" t="s">
        <v>552</v>
      </c>
      <c r="J1389" s="66">
        <v>1</v>
      </c>
      <c r="O1389" s="70">
        <v>82</v>
      </c>
      <c r="P1389" s="66">
        <v>270</v>
      </c>
      <c r="Q1389" s="66">
        <v>0</v>
      </c>
      <c r="R1389" s="66">
        <v>190</v>
      </c>
      <c r="S1389" s="71">
        <v>100</v>
      </c>
      <c r="T1389" s="72">
        <v>7.880000370860127</v>
      </c>
      <c r="U1389" s="72">
        <v>190</v>
      </c>
      <c r="V1389" s="72">
        <v>82.11999962913987</v>
      </c>
      <c r="W1389" s="72">
        <v>280</v>
      </c>
      <c r="AC1389" s="47" t="s">
        <v>384</v>
      </c>
    </row>
    <row r="1390" spans="8:29" ht="15" customHeight="1">
      <c r="H1390" s="69"/>
      <c r="O1390" s="70"/>
      <c r="S1390" s="71"/>
      <c r="T1390" s="72"/>
      <c r="U1390" s="72"/>
      <c r="V1390" s="72"/>
      <c r="W1390" s="72"/>
      <c r="AC1390" s="47"/>
    </row>
    <row r="1391" spans="2:29" ht="15" customHeight="1">
      <c r="B1391" s="66" t="s">
        <v>720</v>
      </c>
      <c r="C1391" s="66">
        <v>2</v>
      </c>
      <c r="D1391" s="67" t="s">
        <v>680</v>
      </c>
      <c r="E1391" s="66">
        <v>0</v>
      </c>
      <c r="F1391" s="66">
        <v>36</v>
      </c>
      <c r="G1391" s="66">
        <v>277.9</v>
      </c>
      <c r="H1391" s="69" t="s">
        <v>552</v>
      </c>
      <c r="J1391" s="66">
        <v>1</v>
      </c>
      <c r="M1391" s="66">
        <v>1</v>
      </c>
      <c r="O1391" s="70"/>
      <c r="S1391" s="71"/>
      <c r="T1391" s="72"/>
      <c r="U1391" s="72"/>
      <c r="V1391" s="72"/>
      <c r="W1391" s="72"/>
      <c r="AC1391" s="47"/>
    </row>
    <row r="1392" spans="2:29" ht="15" customHeight="1">
      <c r="B1392" s="66" t="s">
        <v>720</v>
      </c>
      <c r="C1392" s="66">
        <v>2</v>
      </c>
      <c r="D1392" s="67" t="s">
        <v>654</v>
      </c>
      <c r="E1392" s="66">
        <v>36</v>
      </c>
      <c r="F1392" s="66">
        <v>41</v>
      </c>
      <c r="G1392" s="66">
        <v>278.26</v>
      </c>
      <c r="H1392" s="69" t="s">
        <v>552</v>
      </c>
      <c r="M1392" s="66">
        <v>0.5</v>
      </c>
      <c r="O1392" s="70"/>
      <c r="S1392" s="71"/>
      <c r="T1392" s="72"/>
      <c r="U1392" s="72"/>
      <c r="V1392" s="72"/>
      <c r="W1392" s="72"/>
      <c r="AC1392" s="47"/>
    </row>
    <row r="1393" spans="2:29" ht="15" customHeight="1">
      <c r="B1393" s="66" t="s">
        <v>720</v>
      </c>
      <c r="C1393" s="66">
        <v>2</v>
      </c>
      <c r="D1393" s="67" t="s">
        <v>609</v>
      </c>
      <c r="E1393" s="66">
        <v>10</v>
      </c>
      <c r="G1393" s="66">
        <v>278</v>
      </c>
      <c r="H1393" s="69" t="s">
        <v>552</v>
      </c>
      <c r="I1393" s="66" t="s">
        <v>553</v>
      </c>
      <c r="J1393" s="66">
        <v>1</v>
      </c>
      <c r="O1393" s="70">
        <v>84</v>
      </c>
      <c r="P1393" s="66">
        <v>270</v>
      </c>
      <c r="Q1393" s="66">
        <v>0</v>
      </c>
      <c r="R1393" s="66">
        <v>180</v>
      </c>
      <c r="S1393" s="71">
        <v>90</v>
      </c>
      <c r="T1393" s="72">
        <v>6</v>
      </c>
      <c r="U1393" s="72">
        <v>180</v>
      </c>
      <c r="V1393" s="72">
        <v>84</v>
      </c>
      <c r="W1393" s="72">
        <v>270</v>
      </c>
      <c r="AC1393" s="47" t="s">
        <v>145</v>
      </c>
    </row>
    <row r="1394" spans="8:29" ht="15" customHeight="1">
      <c r="H1394" s="69"/>
      <c r="O1394" s="70"/>
      <c r="S1394" s="71"/>
      <c r="T1394" s="72"/>
      <c r="U1394" s="72"/>
      <c r="V1394" s="72"/>
      <c r="W1394" s="72"/>
      <c r="AC1394" s="47"/>
    </row>
    <row r="1395" spans="2:29" ht="15" customHeight="1">
      <c r="B1395" s="66" t="s">
        <v>721</v>
      </c>
      <c r="C1395" s="66">
        <v>1</v>
      </c>
      <c r="D1395" s="67" t="s">
        <v>622</v>
      </c>
      <c r="E1395" s="66">
        <v>0</v>
      </c>
      <c r="F1395" s="66">
        <v>8</v>
      </c>
      <c r="G1395" s="66">
        <v>281.2</v>
      </c>
      <c r="H1395" s="69" t="s">
        <v>420</v>
      </c>
      <c r="M1395" s="66">
        <v>1.5</v>
      </c>
      <c r="O1395" s="70"/>
      <c r="S1395" s="71"/>
      <c r="T1395" s="72"/>
      <c r="U1395" s="72"/>
      <c r="V1395" s="72"/>
      <c r="W1395" s="72"/>
      <c r="AC1395" s="47"/>
    </row>
    <row r="1396" spans="2:29" ht="15" customHeight="1">
      <c r="B1396" s="66" t="s">
        <v>721</v>
      </c>
      <c r="C1396" s="66">
        <v>1</v>
      </c>
      <c r="D1396" s="67" t="s">
        <v>699</v>
      </c>
      <c r="E1396" s="66">
        <v>8</v>
      </c>
      <c r="F1396" s="66">
        <v>40</v>
      </c>
      <c r="G1396" s="66">
        <v>281.28</v>
      </c>
      <c r="H1396" s="69" t="s">
        <v>552</v>
      </c>
      <c r="M1396" s="66">
        <v>0.5</v>
      </c>
      <c r="O1396" s="70"/>
      <c r="S1396" s="71"/>
      <c r="T1396" s="72"/>
      <c r="U1396" s="72"/>
      <c r="V1396" s="72"/>
      <c r="W1396" s="72"/>
      <c r="AC1396" s="47"/>
    </row>
    <row r="1397" spans="2:29" ht="15" customHeight="1">
      <c r="B1397" s="66" t="s">
        <v>721</v>
      </c>
      <c r="C1397" s="66">
        <v>1</v>
      </c>
      <c r="D1397" s="67" t="s">
        <v>642</v>
      </c>
      <c r="E1397" s="66">
        <v>40</v>
      </c>
      <c r="F1397" s="66">
        <v>102</v>
      </c>
      <c r="G1397" s="66">
        <v>281.6</v>
      </c>
      <c r="H1397" s="69" t="s">
        <v>552</v>
      </c>
      <c r="M1397" s="66">
        <v>1</v>
      </c>
      <c r="O1397" s="70"/>
      <c r="S1397" s="71"/>
      <c r="T1397" s="72"/>
      <c r="U1397" s="72"/>
      <c r="V1397" s="72"/>
      <c r="W1397" s="72"/>
      <c r="AC1397" s="47" t="s">
        <v>146</v>
      </c>
    </row>
    <row r="1398" spans="2:29" ht="15" customHeight="1">
      <c r="B1398" s="66" t="s">
        <v>721</v>
      </c>
      <c r="C1398" s="66">
        <v>1</v>
      </c>
      <c r="D1398" s="67" t="s">
        <v>722</v>
      </c>
      <c r="E1398" s="66">
        <v>102</v>
      </c>
      <c r="F1398" s="66">
        <v>136</v>
      </c>
      <c r="G1398" s="66">
        <v>282.22</v>
      </c>
      <c r="H1398" s="69" t="s">
        <v>557</v>
      </c>
      <c r="M1398" s="66">
        <v>1.5</v>
      </c>
      <c r="O1398" s="70"/>
      <c r="S1398" s="71"/>
      <c r="T1398" s="72"/>
      <c r="U1398" s="72"/>
      <c r="V1398" s="72"/>
      <c r="W1398" s="72"/>
      <c r="AC1398" s="47"/>
    </row>
    <row r="1399" spans="2:29" ht="15" customHeight="1">
      <c r="B1399" s="66" t="s">
        <v>721</v>
      </c>
      <c r="C1399" s="66">
        <v>1</v>
      </c>
      <c r="D1399" s="67" t="s">
        <v>611</v>
      </c>
      <c r="E1399" s="66">
        <v>28</v>
      </c>
      <c r="G1399" s="66">
        <v>281.48</v>
      </c>
      <c r="H1399" s="69" t="s">
        <v>552</v>
      </c>
      <c r="O1399" s="70">
        <v>30</v>
      </c>
      <c r="P1399" s="66">
        <v>270</v>
      </c>
      <c r="Q1399" s="66">
        <v>0</v>
      </c>
      <c r="R1399" s="66">
        <v>180</v>
      </c>
      <c r="S1399" s="71">
        <v>90</v>
      </c>
      <c r="T1399" s="72">
        <v>60</v>
      </c>
      <c r="U1399" s="72">
        <v>180</v>
      </c>
      <c r="V1399" s="72">
        <v>30</v>
      </c>
      <c r="W1399" s="72">
        <v>270</v>
      </c>
      <c r="AC1399" s="47" t="s">
        <v>592</v>
      </c>
    </row>
    <row r="1400" spans="2:29" ht="15" customHeight="1">
      <c r="B1400" s="66" t="s">
        <v>721</v>
      </c>
      <c r="C1400" s="66">
        <v>1</v>
      </c>
      <c r="D1400" s="67" t="s">
        <v>612</v>
      </c>
      <c r="E1400" s="66">
        <v>58</v>
      </c>
      <c r="G1400" s="66">
        <v>281.78</v>
      </c>
      <c r="H1400" s="69" t="s">
        <v>557</v>
      </c>
      <c r="N1400" s="67" t="s">
        <v>605</v>
      </c>
      <c r="O1400" s="70">
        <v>37</v>
      </c>
      <c r="P1400" s="66">
        <v>270</v>
      </c>
      <c r="Q1400" s="66">
        <v>18</v>
      </c>
      <c r="R1400" s="66">
        <v>180</v>
      </c>
      <c r="S1400" s="71">
        <v>66.67511583565019</v>
      </c>
      <c r="T1400" s="72">
        <v>50.62702682462659</v>
      </c>
      <c r="U1400" s="72">
        <v>156.6751158356502</v>
      </c>
      <c r="V1400" s="72">
        <v>39.37297317537341</v>
      </c>
      <c r="W1400" s="72">
        <v>246.6751158356502</v>
      </c>
      <c r="AC1400" s="47" t="s">
        <v>111</v>
      </c>
    </row>
    <row r="1401" spans="2:29" ht="15" customHeight="1">
      <c r="B1401" s="66" t="s">
        <v>721</v>
      </c>
      <c r="C1401" s="66">
        <v>1</v>
      </c>
      <c r="D1401" s="67" t="s">
        <v>613</v>
      </c>
      <c r="E1401" s="66">
        <v>88</v>
      </c>
      <c r="G1401" s="66">
        <v>282.08</v>
      </c>
      <c r="H1401" s="69" t="s">
        <v>557</v>
      </c>
      <c r="N1401" s="67" t="s">
        <v>622</v>
      </c>
      <c r="O1401" s="70">
        <v>48</v>
      </c>
      <c r="P1401" s="66">
        <v>270</v>
      </c>
      <c r="Q1401" s="66">
        <v>30</v>
      </c>
      <c r="R1401" s="66">
        <v>180</v>
      </c>
      <c r="S1401" s="71">
        <v>62.53240075280999</v>
      </c>
      <c r="T1401" s="72">
        <v>38.62146686710567</v>
      </c>
      <c r="U1401" s="72">
        <v>152.53240075281</v>
      </c>
      <c r="V1401" s="72">
        <v>51.37853313289433</v>
      </c>
      <c r="W1401" s="72">
        <v>242.53240075281</v>
      </c>
      <c r="AC1401" s="47" t="s">
        <v>292</v>
      </c>
    </row>
    <row r="1402" spans="2:29" ht="15" customHeight="1">
      <c r="B1402" s="66" t="s">
        <v>721</v>
      </c>
      <c r="C1402" s="66">
        <v>1</v>
      </c>
      <c r="D1402" s="67" t="s">
        <v>632</v>
      </c>
      <c r="E1402" s="66">
        <v>97</v>
      </c>
      <c r="G1402" s="66">
        <v>282.17</v>
      </c>
      <c r="H1402" s="69" t="s">
        <v>557</v>
      </c>
      <c r="N1402" s="67" t="s">
        <v>455</v>
      </c>
      <c r="O1402" s="70">
        <v>56</v>
      </c>
      <c r="P1402" s="66">
        <v>270</v>
      </c>
      <c r="Q1402" s="66">
        <v>30</v>
      </c>
      <c r="R1402" s="66">
        <v>0</v>
      </c>
      <c r="S1402" s="71">
        <v>111.2773154040321</v>
      </c>
      <c r="T1402" s="72">
        <v>32.15061937122521</v>
      </c>
      <c r="U1402" s="72">
        <v>201.2773154040321</v>
      </c>
      <c r="V1402" s="72">
        <v>57.84938062877479</v>
      </c>
      <c r="W1402" s="72">
        <v>291.2773154040321</v>
      </c>
      <c r="AC1402" s="47" t="s">
        <v>292</v>
      </c>
    </row>
    <row r="1403" spans="8:29" ht="15" customHeight="1">
      <c r="H1403" s="69"/>
      <c r="O1403" s="70"/>
      <c r="S1403" s="71"/>
      <c r="T1403" s="72"/>
      <c r="U1403" s="72"/>
      <c r="V1403" s="72"/>
      <c r="W1403" s="72"/>
      <c r="AC1403" s="47"/>
    </row>
    <row r="1404" spans="2:29" ht="15" customHeight="1">
      <c r="B1404" s="66" t="s">
        <v>721</v>
      </c>
      <c r="C1404" s="66">
        <v>2</v>
      </c>
      <c r="D1404" s="67" t="s">
        <v>639</v>
      </c>
      <c r="E1404" s="66">
        <v>0</v>
      </c>
      <c r="F1404" s="66">
        <v>54</v>
      </c>
      <c r="G1404" s="66">
        <v>282.57</v>
      </c>
      <c r="H1404" s="69" t="s">
        <v>420</v>
      </c>
      <c r="J1404" s="66">
        <v>1</v>
      </c>
      <c r="M1404" s="66">
        <v>1.5</v>
      </c>
      <c r="O1404" s="70"/>
      <c r="S1404" s="71"/>
      <c r="T1404" s="72"/>
      <c r="U1404" s="72"/>
      <c r="V1404" s="72"/>
      <c r="W1404" s="72"/>
      <c r="AC1404" s="47"/>
    </row>
    <row r="1405" spans="2:29" ht="15" customHeight="1">
      <c r="B1405" s="66" t="s">
        <v>721</v>
      </c>
      <c r="C1405" s="66">
        <v>2</v>
      </c>
      <c r="D1405" s="67" t="s">
        <v>689</v>
      </c>
      <c r="E1405" s="66">
        <v>54</v>
      </c>
      <c r="F1405" s="66">
        <v>111</v>
      </c>
      <c r="G1405" s="66">
        <v>283.11</v>
      </c>
      <c r="H1405" s="69" t="s">
        <v>552</v>
      </c>
      <c r="M1405" s="66">
        <v>0.5</v>
      </c>
      <c r="O1405" s="70"/>
      <c r="S1405" s="71"/>
      <c r="T1405" s="72"/>
      <c r="U1405" s="72"/>
      <c r="V1405" s="72"/>
      <c r="W1405" s="72"/>
      <c r="AC1405" s="47"/>
    </row>
    <row r="1406" spans="2:29" ht="15" customHeight="1">
      <c r="B1406" s="66" t="s">
        <v>721</v>
      </c>
      <c r="C1406" s="66">
        <v>2</v>
      </c>
      <c r="D1406" s="67" t="s">
        <v>654</v>
      </c>
      <c r="E1406" s="66">
        <v>111</v>
      </c>
      <c r="F1406" s="66">
        <v>124</v>
      </c>
      <c r="G1406" s="66">
        <v>283.68</v>
      </c>
      <c r="H1406" s="69" t="s">
        <v>552</v>
      </c>
      <c r="M1406" s="66">
        <v>0.8</v>
      </c>
      <c r="O1406" s="70"/>
      <c r="S1406" s="71"/>
      <c r="T1406" s="72"/>
      <c r="U1406" s="72"/>
      <c r="V1406" s="72"/>
      <c r="W1406" s="72"/>
      <c r="AC1406" s="47"/>
    </row>
    <row r="1407" spans="2:29" ht="15" customHeight="1">
      <c r="B1407" s="66" t="s">
        <v>721</v>
      </c>
      <c r="C1407" s="66">
        <v>2</v>
      </c>
      <c r="D1407" s="67" t="s">
        <v>613</v>
      </c>
      <c r="E1407" s="66">
        <v>124</v>
      </c>
      <c r="F1407" s="66">
        <v>132</v>
      </c>
      <c r="G1407" s="66">
        <v>283.81</v>
      </c>
      <c r="H1407" s="69" t="s">
        <v>552</v>
      </c>
      <c r="M1407" s="66">
        <v>0.5</v>
      </c>
      <c r="O1407" s="70"/>
      <c r="S1407" s="71"/>
      <c r="T1407" s="72"/>
      <c r="U1407" s="72"/>
      <c r="V1407" s="72"/>
      <c r="W1407" s="72"/>
      <c r="AC1407" s="47"/>
    </row>
    <row r="1408" spans="2:29" ht="15" customHeight="1">
      <c r="B1408" s="66" t="s">
        <v>721</v>
      </c>
      <c r="C1408" s="66">
        <v>2</v>
      </c>
      <c r="D1408" s="67" t="s">
        <v>622</v>
      </c>
      <c r="E1408" s="66">
        <v>12</v>
      </c>
      <c r="G1408" s="66">
        <v>282.69</v>
      </c>
      <c r="H1408" s="69" t="s">
        <v>557</v>
      </c>
      <c r="N1408" s="67" t="s">
        <v>622</v>
      </c>
      <c r="O1408" s="70">
        <v>88</v>
      </c>
      <c r="P1408" s="66">
        <v>90</v>
      </c>
      <c r="Q1408" s="66">
        <v>0</v>
      </c>
      <c r="R1408" s="66">
        <v>160</v>
      </c>
      <c r="S1408" s="71">
        <v>250</v>
      </c>
      <c r="T1408" s="72">
        <v>1.8794745194681488</v>
      </c>
      <c r="U1408" s="72">
        <v>340</v>
      </c>
      <c r="V1408" s="72">
        <v>88.12052548053185</v>
      </c>
      <c r="W1408" s="72">
        <v>70</v>
      </c>
      <c r="AC1408" s="47" t="s">
        <v>292</v>
      </c>
    </row>
    <row r="1409" spans="2:29" ht="15" customHeight="1">
      <c r="B1409" s="66" t="s">
        <v>721</v>
      </c>
      <c r="C1409" s="66">
        <v>2</v>
      </c>
      <c r="D1409" s="67" t="s">
        <v>622</v>
      </c>
      <c r="E1409" s="66">
        <v>21</v>
      </c>
      <c r="G1409" s="66">
        <v>282.78</v>
      </c>
      <c r="H1409" s="69" t="s">
        <v>552</v>
      </c>
      <c r="J1409" s="66">
        <v>1</v>
      </c>
      <c r="O1409" s="70">
        <v>29</v>
      </c>
      <c r="P1409" s="66">
        <v>90</v>
      </c>
      <c r="Q1409" s="66">
        <v>0</v>
      </c>
      <c r="R1409" s="66">
        <v>180</v>
      </c>
      <c r="S1409" s="71">
        <v>270</v>
      </c>
      <c r="T1409" s="72">
        <v>61</v>
      </c>
      <c r="U1409" s="72">
        <v>360</v>
      </c>
      <c r="V1409" s="72">
        <v>29</v>
      </c>
      <c r="W1409" s="72">
        <v>90</v>
      </c>
      <c r="AC1409" s="47" t="s">
        <v>592</v>
      </c>
    </row>
    <row r="1410" spans="2:29" ht="15" customHeight="1">
      <c r="B1410" s="66" t="s">
        <v>721</v>
      </c>
      <c r="C1410" s="66">
        <v>2</v>
      </c>
      <c r="D1410" s="67" t="s">
        <v>622</v>
      </c>
      <c r="E1410" s="66">
        <v>22</v>
      </c>
      <c r="G1410" s="66">
        <v>282.79</v>
      </c>
      <c r="H1410" s="69" t="s">
        <v>552</v>
      </c>
      <c r="J1410" s="66">
        <v>1</v>
      </c>
      <c r="O1410" s="70">
        <v>63</v>
      </c>
      <c r="P1410" s="66">
        <v>270</v>
      </c>
      <c r="Q1410" s="66">
        <v>23</v>
      </c>
      <c r="R1410" s="66">
        <v>180</v>
      </c>
      <c r="S1410" s="71">
        <v>77.79600050135372</v>
      </c>
      <c r="T1410" s="72">
        <v>26.473798390805324</v>
      </c>
      <c r="U1410" s="72">
        <v>167.79600050135372</v>
      </c>
      <c r="V1410" s="72">
        <v>63.52620160919467</v>
      </c>
      <c r="W1410" s="72">
        <v>257.7960005013537</v>
      </c>
      <c r="AC1410" s="47" t="s">
        <v>592</v>
      </c>
    </row>
    <row r="1411" spans="2:29" ht="15" customHeight="1">
      <c r="B1411" s="66" t="s">
        <v>721</v>
      </c>
      <c r="C1411" s="66">
        <v>2</v>
      </c>
      <c r="D1411" s="67" t="s">
        <v>610</v>
      </c>
      <c r="E1411" s="66">
        <v>57</v>
      </c>
      <c r="G1411" s="66">
        <v>283.14</v>
      </c>
      <c r="H1411" s="69" t="s">
        <v>557</v>
      </c>
      <c r="N1411" s="67" t="s">
        <v>622</v>
      </c>
      <c r="O1411" s="70">
        <v>84</v>
      </c>
      <c r="P1411" s="66">
        <v>90</v>
      </c>
      <c r="Q1411" s="66">
        <v>0</v>
      </c>
      <c r="R1411" s="66">
        <v>205</v>
      </c>
      <c r="S1411" s="71">
        <v>295</v>
      </c>
      <c r="T1411" s="72">
        <v>5.441393354325019</v>
      </c>
      <c r="U1411" s="72">
        <v>25</v>
      </c>
      <c r="V1411" s="72">
        <v>84.55860664567498</v>
      </c>
      <c r="W1411" s="72">
        <v>115</v>
      </c>
      <c r="AC1411" s="47" t="s">
        <v>292</v>
      </c>
    </row>
    <row r="1412" spans="2:29" ht="15" customHeight="1">
      <c r="B1412" s="66" t="s">
        <v>721</v>
      </c>
      <c r="C1412" s="66">
        <v>2</v>
      </c>
      <c r="D1412" s="67" t="s">
        <v>611</v>
      </c>
      <c r="E1412" s="66">
        <v>69</v>
      </c>
      <c r="G1412" s="66">
        <v>283.26</v>
      </c>
      <c r="H1412" s="69" t="s">
        <v>557</v>
      </c>
      <c r="N1412" s="67" t="s">
        <v>488</v>
      </c>
      <c r="O1412" s="70">
        <v>39</v>
      </c>
      <c r="P1412" s="66">
        <v>270</v>
      </c>
      <c r="Q1412" s="66">
        <v>25</v>
      </c>
      <c r="R1412" s="66">
        <v>180</v>
      </c>
      <c r="S1412" s="71">
        <v>60.064855375123784</v>
      </c>
      <c r="T1412" s="72">
        <v>46.9408213395911</v>
      </c>
      <c r="U1412" s="72">
        <v>150.06485537512378</v>
      </c>
      <c r="V1412" s="72">
        <v>43.0591786604089</v>
      </c>
      <c r="W1412" s="72">
        <v>240.06485537512378</v>
      </c>
      <c r="AC1412" s="47" t="s">
        <v>258</v>
      </c>
    </row>
    <row r="1413" spans="2:29" ht="15" customHeight="1">
      <c r="B1413" s="66" t="s">
        <v>721</v>
      </c>
      <c r="C1413" s="66">
        <v>2</v>
      </c>
      <c r="D1413" s="67" t="s">
        <v>654</v>
      </c>
      <c r="E1413" s="66">
        <v>120</v>
      </c>
      <c r="G1413" s="66">
        <v>283.77</v>
      </c>
      <c r="H1413" s="69" t="s">
        <v>420</v>
      </c>
      <c r="N1413" s="67" t="s">
        <v>471</v>
      </c>
      <c r="O1413" s="70">
        <v>30</v>
      </c>
      <c r="P1413" s="66">
        <v>270</v>
      </c>
      <c r="Q1413" s="66">
        <v>12</v>
      </c>
      <c r="R1413" s="66">
        <v>180</v>
      </c>
      <c r="S1413" s="71">
        <v>69.78837367821464</v>
      </c>
      <c r="T1413" s="72">
        <v>58.39873208073144</v>
      </c>
      <c r="U1413" s="72">
        <v>159.78837367821464</v>
      </c>
      <c r="V1413" s="72">
        <v>31.601267919268558</v>
      </c>
      <c r="W1413" s="72">
        <v>249.78837367821464</v>
      </c>
      <c r="AC1413" s="47" t="s">
        <v>188</v>
      </c>
    </row>
    <row r="1414" spans="2:29" ht="15" customHeight="1">
      <c r="B1414" s="66" t="s">
        <v>721</v>
      </c>
      <c r="C1414" s="66">
        <v>2</v>
      </c>
      <c r="D1414" s="67" t="s">
        <v>613</v>
      </c>
      <c r="E1414" s="66">
        <v>126</v>
      </c>
      <c r="G1414" s="66">
        <v>283.83</v>
      </c>
      <c r="H1414" s="69" t="s">
        <v>557</v>
      </c>
      <c r="N1414" s="67" t="s">
        <v>622</v>
      </c>
      <c r="O1414" s="70">
        <v>36</v>
      </c>
      <c r="P1414" s="66">
        <v>270</v>
      </c>
      <c r="Q1414" s="66">
        <v>10</v>
      </c>
      <c r="R1414" s="66">
        <v>0</v>
      </c>
      <c r="S1414" s="71">
        <v>103.64155241893968</v>
      </c>
      <c r="T1414" s="72">
        <v>53.216993645245495</v>
      </c>
      <c r="U1414" s="72">
        <v>193.64155241893968</v>
      </c>
      <c r="V1414" s="72">
        <v>36.783006354754505</v>
      </c>
      <c r="W1414" s="72">
        <v>283.6415524189397</v>
      </c>
      <c r="AC1414" s="47" t="s">
        <v>292</v>
      </c>
    </row>
    <row r="1415" spans="8:29" ht="15" customHeight="1">
      <c r="H1415" s="69"/>
      <c r="O1415" s="70"/>
      <c r="S1415" s="71"/>
      <c r="T1415" s="72"/>
      <c r="U1415" s="72"/>
      <c r="V1415" s="72"/>
      <c r="W1415" s="72"/>
      <c r="AC1415" s="47"/>
    </row>
    <row r="1416" spans="2:29" ht="15" customHeight="1">
      <c r="B1416" s="66" t="s">
        <v>721</v>
      </c>
      <c r="C1416" s="66">
        <v>3</v>
      </c>
      <c r="D1416" s="67" t="s">
        <v>622</v>
      </c>
      <c r="E1416" s="66">
        <v>0</v>
      </c>
      <c r="F1416" s="66">
        <v>8</v>
      </c>
      <c r="G1416" s="66">
        <v>283.89</v>
      </c>
      <c r="H1416" s="69" t="s">
        <v>552</v>
      </c>
      <c r="M1416" s="66">
        <v>0.5</v>
      </c>
      <c r="O1416" s="70"/>
      <c r="S1416" s="71"/>
      <c r="T1416" s="72"/>
      <c r="U1416" s="72"/>
      <c r="V1416" s="72"/>
      <c r="W1416" s="72"/>
      <c r="AC1416" s="47"/>
    </row>
    <row r="1417" spans="2:29" ht="15" customHeight="1">
      <c r="B1417" s="66" t="s">
        <v>721</v>
      </c>
      <c r="C1417" s="66">
        <v>3</v>
      </c>
      <c r="D1417" s="67" t="s">
        <v>622</v>
      </c>
      <c r="E1417" s="66">
        <v>8</v>
      </c>
      <c r="F1417" s="66">
        <v>13</v>
      </c>
      <c r="G1417" s="66">
        <v>283.97</v>
      </c>
      <c r="H1417" s="69" t="s">
        <v>552</v>
      </c>
      <c r="M1417" s="66">
        <v>0.2</v>
      </c>
      <c r="O1417" s="70"/>
      <c r="S1417" s="71"/>
      <c r="T1417" s="72"/>
      <c r="U1417" s="72"/>
      <c r="V1417" s="72"/>
      <c r="W1417" s="72"/>
      <c r="AC1417" s="47"/>
    </row>
    <row r="1418" spans="2:29" ht="15" customHeight="1">
      <c r="B1418" s="66" t="s">
        <v>721</v>
      </c>
      <c r="C1418" s="66">
        <v>3</v>
      </c>
      <c r="D1418" s="67" t="s">
        <v>639</v>
      </c>
      <c r="E1418" s="66">
        <v>13</v>
      </c>
      <c r="F1418" s="66">
        <v>70</v>
      </c>
      <c r="G1418" s="66">
        <v>284.02</v>
      </c>
      <c r="H1418" s="69" t="s">
        <v>552</v>
      </c>
      <c r="M1418" s="66">
        <v>0.5</v>
      </c>
      <c r="O1418" s="70"/>
      <c r="S1418" s="71"/>
      <c r="T1418" s="72"/>
      <c r="U1418" s="72"/>
      <c r="V1418" s="72"/>
      <c r="W1418" s="72"/>
      <c r="AC1418" s="47"/>
    </row>
    <row r="1419" spans="2:29" ht="15" customHeight="1">
      <c r="B1419" s="66" t="s">
        <v>721</v>
      </c>
      <c r="C1419" s="66">
        <v>3</v>
      </c>
      <c r="D1419" s="67" t="s">
        <v>610</v>
      </c>
      <c r="E1419" s="66">
        <v>70</v>
      </c>
      <c r="F1419" s="66">
        <v>73</v>
      </c>
      <c r="G1419" s="66">
        <v>284.59</v>
      </c>
      <c r="H1419" s="69" t="s">
        <v>552</v>
      </c>
      <c r="M1419" s="66">
        <v>0.2</v>
      </c>
      <c r="O1419" s="70"/>
      <c r="S1419" s="71"/>
      <c r="T1419" s="72"/>
      <c r="U1419" s="72"/>
      <c r="V1419" s="72"/>
      <c r="W1419" s="72"/>
      <c r="AC1419" s="47"/>
    </row>
    <row r="1420" spans="2:29" ht="15" customHeight="1">
      <c r="B1420" s="66" t="s">
        <v>721</v>
      </c>
      <c r="C1420" s="66">
        <v>3</v>
      </c>
      <c r="D1420" s="67" t="s">
        <v>704</v>
      </c>
      <c r="E1420" s="66">
        <v>73</v>
      </c>
      <c r="F1420" s="66">
        <v>146</v>
      </c>
      <c r="G1420" s="66">
        <v>284.62</v>
      </c>
      <c r="H1420" s="69" t="s">
        <v>552</v>
      </c>
      <c r="M1420" s="66">
        <v>0.5</v>
      </c>
      <c r="O1420" s="70"/>
      <c r="S1420" s="71"/>
      <c r="T1420" s="72"/>
      <c r="U1420" s="72"/>
      <c r="V1420" s="72"/>
      <c r="W1420" s="72"/>
      <c r="AC1420" s="47"/>
    </row>
    <row r="1421" spans="2:29" ht="15" customHeight="1">
      <c r="B1421" s="66" t="s">
        <v>721</v>
      </c>
      <c r="C1421" s="66">
        <v>3</v>
      </c>
      <c r="D1421" s="67" t="s">
        <v>610</v>
      </c>
      <c r="E1421" s="66">
        <v>70</v>
      </c>
      <c r="G1421" s="66">
        <v>284.59</v>
      </c>
      <c r="H1421" s="69" t="s">
        <v>557</v>
      </c>
      <c r="N1421" s="67" t="s">
        <v>622</v>
      </c>
      <c r="O1421" s="70">
        <v>75</v>
      </c>
      <c r="P1421" s="66">
        <v>270</v>
      </c>
      <c r="Q1421" s="66">
        <v>0</v>
      </c>
      <c r="R1421" s="66">
        <v>215</v>
      </c>
      <c r="S1421" s="71">
        <v>125</v>
      </c>
      <c r="T1421" s="72">
        <v>12.379605396312746</v>
      </c>
      <c r="U1421" s="72">
        <v>215</v>
      </c>
      <c r="V1421" s="72">
        <v>77.62039460368726</v>
      </c>
      <c r="W1421" s="72">
        <v>305</v>
      </c>
      <c r="AC1421" s="47" t="s">
        <v>315</v>
      </c>
    </row>
    <row r="1422" spans="2:29" ht="15" customHeight="1">
      <c r="B1422" s="66" t="s">
        <v>721</v>
      </c>
      <c r="C1422" s="66">
        <v>3</v>
      </c>
      <c r="D1422" s="67" t="s">
        <v>612</v>
      </c>
      <c r="E1422" s="66">
        <v>105</v>
      </c>
      <c r="G1422" s="66">
        <v>284.94</v>
      </c>
      <c r="H1422" s="69" t="s">
        <v>557</v>
      </c>
      <c r="I1422" s="66" t="s">
        <v>553</v>
      </c>
      <c r="J1422" s="66">
        <v>1</v>
      </c>
      <c r="N1422" s="67" t="s">
        <v>283</v>
      </c>
      <c r="O1422" s="70">
        <v>60</v>
      </c>
      <c r="P1422" s="66">
        <v>90</v>
      </c>
      <c r="Q1422" s="66">
        <v>0</v>
      </c>
      <c r="R1422" s="66">
        <v>150</v>
      </c>
      <c r="S1422" s="71">
        <v>240</v>
      </c>
      <c r="T1422" s="72">
        <v>26.565051177077994</v>
      </c>
      <c r="U1422" s="72">
        <v>330</v>
      </c>
      <c r="V1422" s="72">
        <v>63.43494882292201</v>
      </c>
      <c r="W1422" s="72">
        <v>60</v>
      </c>
      <c r="AC1422" s="47" t="s">
        <v>147</v>
      </c>
    </row>
    <row r="1423" spans="2:29" ht="15" customHeight="1">
      <c r="B1423" s="66" t="s">
        <v>721</v>
      </c>
      <c r="C1423" s="66">
        <v>3</v>
      </c>
      <c r="D1423" s="67" t="s">
        <v>613</v>
      </c>
      <c r="E1423" s="66">
        <v>127</v>
      </c>
      <c r="G1423" s="66">
        <v>285.16</v>
      </c>
      <c r="H1423" s="69" t="s">
        <v>557</v>
      </c>
      <c r="I1423" s="66" t="s">
        <v>148</v>
      </c>
      <c r="N1423" s="67" t="s">
        <v>283</v>
      </c>
      <c r="O1423" s="70">
        <v>75</v>
      </c>
      <c r="P1423" s="66">
        <v>90</v>
      </c>
      <c r="Q1423" s="66">
        <v>0</v>
      </c>
      <c r="R1423" s="66">
        <v>170</v>
      </c>
      <c r="S1423" s="71">
        <v>260</v>
      </c>
      <c r="T1423" s="72">
        <v>14.782166453574682</v>
      </c>
      <c r="U1423" s="72">
        <v>350</v>
      </c>
      <c r="V1423" s="72">
        <v>75.21783354642531</v>
      </c>
      <c r="W1423" s="72">
        <v>80</v>
      </c>
      <c r="AC1423" s="47" t="s">
        <v>149</v>
      </c>
    </row>
    <row r="1424" spans="8:29" ht="15" customHeight="1">
      <c r="H1424" s="69"/>
      <c r="O1424" s="70"/>
      <c r="S1424" s="71"/>
      <c r="T1424" s="72"/>
      <c r="U1424" s="72"/>
      <c r="V1424" s="72"/>
      <c r="W1424" s="72"/>
      <c r="AC1424" s="47"/>
    </row>
    <row r="1425" spans="2:29" ht="15" customHeight="1">
      <c r="B1425" s="66" t="s">
        <v>721</v>
      </c>
      <c r="C1425" s="66">
        <v>4</v>
      </c>
      <c r="D1425" s="67" t="s">
        <v>622</v>
      </c>
      <c r="E1425" s="66">
        <v>0</v>
      </c>
      <c r="F1425" s="66">
        <v>8</v>
      </c>
      <c r="G1425" s="66">
        <v>285.35</v>
      </c>
      <c r="H1425" s="69" t="s">
        <v>552</v>
      </c>
      <c r="M1425" s="66">
        <v>0.5</v>
      </c>
      <c r="O1425" s="70"/>
      <c r="S1425" s="71"/>
      <c r="T1425" s="72"/>
      <c r="U1425" s="72"/>
      <c r="V1425" s="72"/>
      <c r="W1425" s="72"/>
      <c r="AC1425" s="47"/>
    </row>
    <row r="1426" spans="2:29" ht="15" customHeight="1">
      <c r="B1426" s="66" t="s">
        <v>721</v>
      </c>
      <c r="C1426" s="66">
        <v>4</v>
      </c>
      <c r="D1426" s="67" t="s">
        <v>699</v>
      </c>
      <c r="E1426" s="66">
        <v>8</v>
      </c>
      <c r="F1426" s="66">
        <v>25</v>
      </c>
      <c r="G1426" s="66">
        <v>285.43</v>
      </c>
      <c r="H1426" s="69" t="s">
        <v>552</v>
      </c>
      <c r="M1426" s="66">
        <v>2</v>
      </c>
      <c r="O1426" s="70"/>
      <c r="S1426" s="71"/>
      <c r="T1426" s="72"/>
      <c r="U1426" s="72"/>
      <c r="V1426" s="72"/>
      <c r="W1426" s="72"/>
      <c r="AC1426" s="47" t="s">
        <v>150</v>
      </c>
    </row>
    <row r="1427" spans="2:29" ht="15" customHeight="1">
      <c r="B1427" s="66" t="s">
        <v>721</v>
      </c>
      <c r="C1427" s="66">
        <v>4</v>
      </c>
      <c r="D1427" s="67" t="s">
        <v>605</v>
      </c>
      <c r="E1427" s="66">
        <v>25</v>
      </c>
      <c r="F1427" s="66">
        <v>36</v>
      </c>
      <c r="G1427" s="66">
        <v>285.6</v>
      </c>
      <c r="H1427" s="69" t="s">
        <v>552</v>
      </c>
      <c r="M1427" s="66">
        <v>2.5</v>
      </c>
      <c r="O1427" s="70"/>
      <c r="S1427" s="71"/>
      <c r="T1427" s="72"/>
      <c r="U1427" s="72"/>
      <c r="V1427" s="72"/>
      <c r="W1427" s="72"/>
      <c r="AC1427" s="47"/>
    </row>
    <row r="1428" spans="2:29" ht="15" customHeight="1">
      <c r="B1428" s="66" t="s">
        <v>721</v>
      </c>
      <c r="C1428" s="66">
        <v>4</v>
      </c>
      <c r="D1428" s="67" t="s">
        <v>645</v>
      </c>
      <c r="E1428" s="66">
        <v>36</v>
      </c>
      <c r="F1428" s="66">
        <v>76</v>
      </c>
      <c r="G1428" s="66">
        <v>285.71</v>
      </c>
      <c r="H1428" s="69" t="s">
        <v>552</v>
      </c>
      <c r="M1428" s="66">
        <v>1</v>
      </c>
      <c r="O1428" s="70"/>
      <c r="S1428" s="71"/>
      <c r="T1428" s="72"/>
      <c r="U1428" s="72"/>
      <c r="V1428" s="72"/>
      <c r="W1428" s="72"/>
      <c r="AC1428" s="47"/>
    </row>
    <row r="1429" spans="2:29" ht="15" customHeight="1">
      <c r="B1429" s="66" t="s">
        <v>721</v>
      </c>
      <c r="C1429" s="66">
        <v>4</v>
      </c>
      <c r="D1429" s="67" t="s">
        <v>708</v>
      </c>
      <c r="E1429" s="66">
        <v>76</v>
      </c>
      <c r="F1429" s="66">
        <v>103</v>
      </c>
      <c r="G1429" s="66">
        <v>286.11</v>
      </c>
      <c r="H1429" s="69" t="s">
        <v>552</v>
      </c>
      <c r="J1429" s="66">
        <v>1</v>
      </c>
      <c r="K1429" s="66">
        <v>1</v>
      </c>
      <c r="M1429" s="66">
        <v>0.5</v>
      </c>
      <c r="O1429" s="70"/>
      <c r="S1429" s="71"/>
      <c r="T1429" s="72"/>
      <c r="U1429" s="72"/>
      <c r="V1429" s="72"/>
      <c r="W1429" s="72"/>
      <c r="AC1429" s="47"/>
    </row>
    <row r="1430" spans="2:29" ht="15" customHeight="1">
      <c r="B1430" s="66" t="s">
        <v>721</v>
      </c>
      <c r="C1430" s="66">
        <v>4</v>
      </c>
      <c r="D1430" s="67" t="s">
        <v>605</v>
      </c>
      <c r="E1430" s="66">
        <v>30</v>
      </c>
      <c r="G1430" s="66">
        <v>285.65</v>
      </c>
      <c r="H1430" s="69" t="s">
        <v>552</v>
      </c>
      <c r="J1430" s="66">
        <v>1</v>
      </c>
      <c r="O1430" s="70">
        <v>77</v>
      </c>
      <c r="P1430" s="66">
        <v>270</v>
      </c>
      <c r="Q1430" s="66">
        <v>0</v>
      </c>
      <c r="R1430" s="66">
        <v>180</v>
      </c>
      <c r="S1430" s="71">
        <v>90</v>
      </c>
      <c r="T1430" s="72">
        <v>13</v>
      </c>
      <c r="U1430" s="72">
        <v>180</v>
      </c>
      <c r="V1430" s="72">
        <v>77</v>
      </c>
      <c r="W1430" s="72">
        <v>270</v>
      </c>
      <c r="AC1430" s="47" t="s">
        <v>384</v>
      </c>
    </row>
    <row r="1431" spans="2:29" ht="15" customHeight="1">
      <c r="B1431" s="66" t="s">
        <v>721</v>
      </c>
      <c r="C1431" s="66">
        <v>4</v>
      </c>
      <c r="D1431" s="67" t="s">
        <v>611</v>
      </c>
      <c r="E1431" s="66">
        <v>18</v>
      </c>
      <c r="G1431" s="66">
        <v>285.53</v>
      </c>
      <c r="H1431" s="69" t="s">
        <v>557</v>
      </c>
      <c r="N1431" s="67" t="s">
        <v>490</v>
      </c>
      <c r="O1431" s="70">
        <v>28</v>
      </c>
      <c r="P1431" s="66">
        <v>270</v>
      </c>
      <c r="Q1431" s="66">
        <v>4</v>
      </c>
      <c r="R1431" s="66">
        <v>0</v>
      </c>
      <c r="S1431" s="71">
        <v>97.49215500056766</v>
      </c>
      <c r="T1431" s="72">
        <v>61.79588049473788</v>
      </c>
      <c r="U1431" s="72">
        <v>187.49215500056766</v>
      </c>
      <c r="V1431" s="72">
        <v>28.20411950526212</v>
      </c>
      <c r="W1431" s="72">
        <v>277.49215500056766</v>
      </c>
      <c r="AC1431" s="47" t="s">
        <v>151</v>
      </c>
    </row>
    <row r="1432" spans="8:29" ht="15" customHeight="1">
      <c r="H1432" s="69"/>
      <c r="O1432" s="70"/>
      <c r="S1432" s="71"/>
      <c r="T1432" s="72"/>
      <c r="U1432" s="72"/>
      <c r="V1432" s="72"/>
      <c r="W1432" s="72"/>
      <c r="AC1432" s="47"/>
    </row>
    <row r="1433" spans="2:29" ht="15" customHeight="1">
      <c r="B1433" s="66" t="s">
        <v>723</v>
      </c>
      <c r="C1433" s="66">
        <v>1</v>
      </c>
      <c r="D1433" s="67" t="s">
        <v>622</v>
      </c>
      <c r="E1433" s="66">
        <v>0</v>
      </c>
      <c r="F1433" s="66">
        <v>4</v>
      </c>
      <c r="G1433" s="66">
        <v>286</v>
      </c>
      <c r="H1433" s="69" t="s">
        <v>552</v>
      </c>
      <c r="M1433" s="66">
        <v>0.5</v>
      </c>
      <c r="O1433" s="70"/>
      <c r="S1433" s="71"/>
      <c r="T1433" s="72"/>
      <c r="U1433" s="72"/>
      <c r="V1433" s="72"/>
      <c r="W1433" s="72"/>
      <c r="AC1433" s="47"/>
    </row>
    <row r="1434" spans="2:29" ht="15" customHeight="1">
      <c r="B1434" s="66" t="s">
        <v>723</v>
      </c>
      <c r="C1434" s="66">
        <v>1</v>
      </c>
      <c r="D1434" s="67" t="s">
        <v>702</v>
      </c>
      <c r="E1434" s="66">
        <v>4</v>
      </c>
      <c r="F1434" s="66">
        <v>44</v>
      </c>
      <c r="G1434" s="66">
        <v>286.04</v>
      </c>
      <c r="H1434" s="69" t="s">
        <v>557</v>
      </c>
      <c r="J1434" s="66">
        <v>1</v>
      </c>
      <c r="M1434" s="66">
        <v>3</v>
      </c>
      <c r="O1434" s="70"/>
      <c r="S1434" s="71"/>
      <c r="T1434" s="72"/>
      <c r="U1434" s="72"/>
      <c r="V1434" s="72"/>
      <c r="W1434" s="72"/>
      <c r="AC1434" s="47" t="s">
        <v>152</v>
      </c>
    </row>
    <row r="1435" spans="2:29" ht="15" customHeight="1">
      <c r="B1435" s="66" t="s">
        <v>723</v>
      </c>
      <c r="C1435" s="66">
        <v>1</v>
      </c>
      <c r="D1435" s="67" t="s">
        <v>618</v>
      </c>
      <c r="E1435" s="66">
        <v>44</v>
      </c>
      <c r="F1435" s="66">
        <v>92</v>
      </c>
      <c r="G1435" s="66">
        <v>286.44</v>
      </c>
      <c r="H1435" s="69" t="s">
        <v>552</v>
      </c>
      <c r="J1435" s="66">
        <v>2</v>
      </c>
      <c r="M1435" s="66">
        <v>0.5</v>
      </c>
      <c r="O1435" s="70"/>
      <c r="S1435" s="71"/>
      <c r="T1435" s="72"/>
      <c r="U1435" s="72"/>
      <c r="V1435" s="72"/>
      <c r="W1435" s="72"/>
      <c r="AC1435" s="47"/>
    </row>
    <row r="1436" spans="2:29" ht="15" customHeight="1">
      <c r="B1436" s="66" t="s">
        <v>723</v>
      </c>
      <c r="C1436" s="66">
        <v>1</v>
      </c>
      <c r="D1436" s="67" t="s">
        <v>619</v>
      </c>
      <c r="E1436" s="66">
        <v>92</v>
      </c>
      <c r="F1436" s="66">
        <v>104</v>
      </c>
      <c r="G1436" s="66">
        <v>286.92</v>
      </c>
      <c r="H1436" s="69" t="s">
        <v>552</v>
      </c>
      <c r="M1436" s="66">
        <v>1</v>
      </c>
      <c r="O1436" s="70"/>
      <c r="S1436" s="71"/>
      <c r="T1436" s="72"/>
      <c r="U1436" s="72"/>
      <c r="V1436" s="72"/>
      <c r="W1436" s="72"/>
      <c r="AC1436" s="47"/>
    </row>
    <row r="1437" spans="2:29" ht="15" customHeight="1">
      <c r="B1437" s="66" t="s">
        <v>723</v>
      </c>
      <c r="C1437" s="66">
        <v>1</v>
      </c>
      <c r="D1437" s="67" t="s">
        <v>724</v>
      </c>
      <c r="E1437" s="66">
        <v>104</v>
      </c>
      <c r="F1437" s="66">
        <v>141</v>
      </c>
      <c r="G1437" s="66">
        <v>287.04</v>
      </c>
      <c r="H1437" s="69" t="s">
        <v>552</v>
      </c>
      <c r="M1437" s="66">
        <v>0.5</v>
      </c>
      <c r="O1437" s="70"/>
      <c r="S1437" s="71"/>
      <c r="T1437" s="72"/>
      <c r="U1437" s="72"/>
      <c r="V1437" s="72"/>
      <c r="W1437" s="72"/>
      <c r="AC1437" s="47"/>
    </row>
    <row r="1438" spans="2:29" ht="15" customHeight="1">
      <c r="B1438" s="66" t="s">
        <v>723</v>
      </c>
      <c r="C1438" s="66">
        <v>1</v>
      </c>
      <c r="D1438" s="67" t="s">
        <v>605</v>
      </c>
      <c r="E1438" s="66">
        <v>24</v>
      </c>
      <c r="G1438" s="66">
        <v>286.24</v>
      </c>
      <c r="H1438" s="69" t="s">
        <v>552</v>
      </c>
      <c r="I1438" s="66" t="s">
        <v>553</v>
      </c>
      <c r="J1438" s="66" t="s">
        <v>283</v>
      </c>
      <c r="O1438" s="70">
        <v>66</v>
      </c>
      <c r="P1438" s="66">
        <v>270</v>
      </c>
      <c r="Q1438" s="66">
        <v>0</v>
      </c>
      <c r="R1438" s="66">
        <v>160</v>
      </c>
      <c r="S1438" s="71">
        <v>70</v>
      </c>
      <c r="T1438" s="72">
        <v>22.703366946725698</v>
      </c>
      <c r="U1438" s="72">
        <v>160</v>
      </c>
      <c r="V1438" s="72">
        <v>67.2966330532743</v>
      </c>
      <c r="W1438" s="72">
        <v>250</v>
      </c>
      <c r="AC1438" s="47" t="s">
        <v>45</v>
      </c>
    </row>
    <row r="1439" spans="2:29" ht="15" customHeight="1">
      <c r="B1439" s="66" t="s">
        <v>723</v>
      </c>
      <c r="C1439" s="66">
        <v>1</v>
      </c>
      <c r="D1439" s="67" t="s">
        <v>605</v>
      </c>
      <c r="E1439" s="66">
        <v>38</v>
      </c>
      <c r="G1439" s="66">
        <v>286.38</v>
      </c>
      <c r="H1439" s="69" t="s">
        <v>552</v>
      </c>
      <c r="J1439" s="66">
        <v>1</v>
      </c>
      <c r="O1439" s="70">
        <v>21</v>
      </c>
      <c r="P1439" s="66">
        <v>270</v>
      </c>
      <c r="Q1439" s="66">
        <v>30</v>
      </c>
      <c r="R1439" s="66">
        <v>180</v>
      </c>
      <c r="S1439" s="71">
        <v>33.6188212180609</v>
      </c>
      <c r="T1439" s="72">
        <v>55.26587103720067</v>
      </c>
      <c r="U1439" s="72">
        <v>123.6188212180609</v>
      </c>
      <c r="V1439" s="72">
        <v>34.73412896279933</v>
      </c>
      <c r="W1439" s="72">
        <v>213.6188212180609</v>
      </c>
      <c r="AC1439" s="47" t="s">
        <v>592</v>
      </c>
    </row>
    <row r="1440" spans="2:29" ht="15" customHeight="1">
      <c r="B1440" s="66" t="s">
        <v>723</v>
      </c>
      <c r="C1440" s="66">
        <v>1</v>
      </c>
      <c r="D1440" s="67" t="s">
        <v>632</v>
      </c>
      <c r="E1440" s="66">
        <v>61</v>
      </c>
      <c r="G1440" s="66">
        <v>286.61</v>
      </c>
      <c r="H1440" s="69" t="s">
        <v>552</v>
      </c>
      <c r="J1440" s="66">
        <v>1</v>
      </c>
      <c r="O1440" s="70">
        <v>34</v>
      </c>
      <c r="P1440" s="66">
        <v>270</v>
      </c>
      <c r="Q1440" s="66">
        <v>28</v>
      </c>
      <c r="R1440" s="66">
        <v>180</v>
      </c>
      <c r="S1440" s="71">
        <v>51.75158252595719</v>
      </c>
      <c r="T1440" s="72">
        <v>49.34134327390341</v>
      </c>
      <c r="U1440" s="72">
        <v>141.7515825259572</v>
      </c>
      <c r="V1440" s="72">
        <v>40.65865672609659</v>
      </c>
      <c r="W1440" s="72">
        <v>231.7515825259572</v>
      </c>
      <c r="AC1440" s="47" t="s">
        <v>592</v>
      </c>
    </row>
    <row r="1441" spans="2:29" ht="15" customHeight="1">
      <c r="B1441" s="66" t="s">
        <v>723</v>
      </c>
      <c r="C1441" s="66">
        <v>1</v>
      </c>
      <c r="D1441" s="67" t="s">
        <v>661</v>
      </c>
      <c r="E1441" s="66">
        <v>73</v>
      </c>
      <c r="G1441" s="66">
        <v>286.73</v>
      </c>
      <c r="H1441" s="69" t="s">
        <v>552</v>
      </c>
      <c r="J1441" s="66">
        <v>1</v>
      </c>
      <c r="O1441" s="70">
        <v>58</v>
      </c>
      <c r="P1441" s="66">
        <v>270</v>
      </c>
      <c r="Q1441" s="66">
        <v>0</v>
      </c>
      <c r="R1441" s="66">
        <v>180</v>
      </c>
      <c r="S1441" s="71">
        <v>90</v>
      </c>
      <c r="T1441" s="72">
        <v>32</v>
      </c>
      <c r="U1441" s="72">
        <v>180</v>
      </c>
      <c r="V1441" s="72">
        <v>58</v>
      </c>
      <c r="W1441" s="72">
        <v>270</v>
      </c>
      <c r="AC1441" s="47" t="s">
        <v>592</v>
      </c>
    </row>
    <row r="1442" spans="2:29" ht="15" customHeight="1">
      <c r="B1442" s="66" t="s">
        <v>723</v>
      </c>
      <c r="C1442" s="66">
        <v>1</v>
      </c>
      <c r="D1442" s="67" t="s">
        <v>614</v>
      </c>
      <c r="E1442" s="66">
        <v>85</v>
      </c>
      <c r="G1442" s="66">
        <v>286.85</v>
      </c>
      <c r="H1442" s="69" t="s">
        <v>552</v>
      </c>
      <c r="J1442" s="66">
        <v>1</v>
      </c>
      <c r="O1442" s="70">
        <v>88</v>
      </c>
      <c r="P1442" s="66">
        <v>90</v>
      </c>
      <c r="Q1442" s="66">
        <v>0</v>
      </c>
      <c r="R1442" s="66">
        <v>180</v>
      </c>
      <c r="S1442" s="71">
        <v>270</v>
      </c>
      <c r="T1442" s="72">
        <v>2.000000000000006</v>
      </c>
      <c r="U1442" s="72">
        <v>360</v>
      </c>
      <c r="V1442" s="72">
        <v>88</v>
      </c>
      <c r="W1442" s="72">
        <v>90</v>
      </c>
      <c r="AC1442" s="47" t="s">
        <v>592</v>
      </c>
    </row>
    <row r="1443" spans="8:29" ht="15" customHeight="1">
      <c r="H1443" s="69"/>
      <c r="O1443" s="70"/>
      <c r="S1443" s="71"/>
      <c r="T1443" s="72"/>
      <c r="U1443" s="72"/>
      <c r="V1443" s="72"/>
      <c r="W1443" s="72"/>
      <c r="AC1443" s="47"/>
    </row>
    <row r="1444" spans="2:29" ht="15" customHeight="1">
      <c r="B1444" s="66" t="s">
        <v>723</v>
      </c>
      <c r="C1444" s="66">
        <v>2</v>
      </c>
      <c r="D1444" s="67" t="s">
        <v>641</v>
      </c>
      <c r="E1444" s="66">
        <v>0</v>
      </c>
      <c r="F1444" s="66">
        <v>25</v>
      </c>
      <c r="G1444" s="66">
        <v>287.42</v>
      </c>
      <c r="H1444" s="69" t="s">
        <v>552</v>
      </c>
      <c r="J1444" s="66">
        <v>1</v>
      </c>
      <c r="M1444" s="66">
        <v>0.8</v>
      </c>
      <c r="O1444" s="70"/>
      <c r="S1444" s="71"/>
      <c r="T1444" s="72"/>
      <c r="U1444" s="72"/>
      <c r="V1444" s="72"/>
      <c r="W1444" s="72"/>
      <c r="AC1444" s="47"/>
    </row>
    <row r="1445" spans="2:29" ht="15" customHeight="1">
      <c r="B1445" s="66" t="s">
        <v>723</v>
      </c>
      <c r="C1445" s="66">
        <v>2</v>
      </c>
      <c r="D1445" s="67" t="s">
        <v>610</v>
      </c>
      <c r="E1445" s="66">
        <v>25</v>
      </c>
      <c r="F1445" s="66">
        <v>41</v>
      </c>
      <c r="G1445" s="66">
        <v>287.67</v>
      </c>
      <c r="H1445" s="69" t="s">
        <v>552</v>
      </c>
      <c r="M1445" s="66">
        <v>1</v>
      </c>
      <c r="O1445" s="70"/>
      <c r="S1445" s="71"/>
      <c r="T1445" s="72"/>
      <c r="U1445" s="72"/>
      <c r="V1445" s="72"/>
      <c r="W1445" s="72"/>
      <c r="AC1445" s="47"/>
    </row>
    <row r="1446" spans="2:29" ht="15" customHeight="1">
      <c r="B1446" s="66" t="s">
        <v>723</v>
      </c>
      <c r="C1446" s="66">
        <v>2</v>
      </c>
      <c r="D1446" s="67" t="s">
        <v>629</v>
      </c>
      <c r="E1446" s="66">
        <v>41</v>
      </c>
      <c r="F1446" s="66">
        <v>90</v>
      </c>
      <c r="G1446" s="66">
        <v>287.83</v>
      </c>
      <c r="H1446" s="69" t="s">
        <v>552</v>
      </c>
      <c r="J1446" s="66">
        <v>1</v>
      </c>
      <c r="K1446" s="66">
        <v>1</v>
      </c>
      <c r="M1446" s="66">
        <v>0.8</v>
      </c>
      <c r="O1446" s="70"/>
      <c r="S1446" s="71"/>
      <c r="T1446" s="72"/>
      <c r="U1446" s="72"/>
      <c r="V1446" s="72"/>
      <c r="W1446" s="72"/>
      <c r="AC1446" s="47"/>
    </row>
    <row r="1447" spans="2:29" ht="15" customHeight="1">
      <c r="B1447" s="66" t="s">
        <v>723</v>
      </c>
      <c r="C1447" s="66">
        <v>2</v>
      </c>
      <c r="D1447" s="67" t="s">
        <v>725</v>
      </c>
      <c r="E1447" s="66">
        <v>90</v>
      </c>
      <c r="F1447" s="66">
        <v>149</v>
      </c>
      <c r="G1447" s="66">
        <v>288.32</v>
      </c>
      <c r="H1447" s="69" t="s">
        <v>552</v>
      </c>
      <c r="M1447" s="66">
        <v>0.5</v>
      </c>
      <c r="O1447" s="70"/>
      <c r="S1447" s="71"/>
      <c r="T1447" s="72"/>
      <c r="U1447" s="72"/>
      <c r="V1447" s="72"/>
      <c r="W1447" s="72"/>
      <c r="AC1447" s="47"/>
    </row>
    <row r="1448" spans="2:29" ht="15" customHeight="1">
      <c r="B1448" s="66" t="s">
        <v>723</v>
      </c>
      <c r="C1448" s="66">
        <v>2</v>
      </c>
      <c r="D1448" s="67" t="s">
        <v>622</v>
      </c>
      <c r="E1448" s="66">
        <v>5</v>
      </c>
      <c r="G1448" s="66">
        <v>287.47</v>
      </c>
      <c r="H1448" s="69" t="s">
        <v>557</v>
      </c>
      <c r="N1448" s="67" t="s">
        <v>488</v>
      </c>
      <c r="O1448" s="70">
        <v>70</v>
      </c>
      <c r="P1448" s="66">
        <v>270</v>
      </c>
      <c r="Q1448" s="66">
        <v>0</v>
      </c>
      <c r="R1448" s="66">
        <v>240</v>
      </c>
      <c r="S1448" s="71">
        <v>150</v>
      </c>
      <c r="T1448" s="72">
        <v>10.314104815618201</v>
      </c>
      <c r="U1448" s="72">
        <v>240</v>
      </c>
      <c r="V1448" s="72">
        <v>79.68589518438179</v>
      </c>
      <c r="W1448" s="72">
        <v>330</v>
      </c>
      <c r="AC1448" s="47" t="s">
        <v>292</v>
      </c>
    </row>
    <row r="1449" spans="2:29" ht="15" customHeight="1">
      <c r="B1449" s="66" t="s">
        <v>723</v>
      </c>
      <c r="C1449" s="66">
        <v>2</v>
      </c>
      <c r="D1449" s="67" t="s">
        <v>613</v>
      </c>
      <c r="E1449" s="66">
        <v>79</v>
      </c>
      <c r="G1449" s="66">
        <v>288.21</v>
      </c>
      <c r="H1449" s="69" t="s">
        <v>552</v>
      </c>
      <c r="K1449" s="66">
        <v>1</v>
      </c>
      <c r="O1449" s="70">
        <v>40</v>
      </c>
      <c r="P1449" s="66">
        <v>270</v>
      </c>
      <c r="Q1449" s="66">
        <v>0</v>
      </c>
      <c r="R1449" s="66">
        <v>180</v>
      </c>
      <c r="S1449" s="71">
        <v>90</v>
      </c>
      <c r="T1449" s="72">
        <v>50</v>
      </c>
      <c r="U1449" s="72">
        <v>180</v>
      </c>
      <c r="V1449" s="72">
        <v>40</v>
      </c>
      <c r="W1449" s="72">
        <v>270</v>
      </c>
      <c r="AC1449" s="47" t="s">
        <v>384</v>
      </c>
    </row>
    <row r="1450" spans="2:29" ht="15" customHeight="1">
      <c r="B1450" s="66" t="s">
        <v>723</v>
      </c>
      <c r="C1450" s="66">
        <v>2</v>
      </c>
      <c r="D1450" s="67" t="s">
        <v>621</v>
      </c>
      <c r="E1450" s="66">
        <v>143</v>
      </c>
      <c r="G1450" s="66">
        <v>288.85</v>
      </c>
      <c r="H1450" s="69" t="s">
        <v>557</v>
      </c>
      <c r="N1450" s="67" t="s">
        <v>490</v>
      </c>
      <c r="O1450" s="70">
        <v>65</v>
      </c>
      <c r="P1450" s="66">
        <v>270</v>
      </c>
      <c r="Q1450" s="66">
        <v>30</v>
      </c>
      <c r="R1450" s="66">
        <v>0</v>
      </c>
      <c r="S1450" s="71">
        <v>105.0680651913774</v>
      </c>
      <c r="T1450" s="72">
        <v>24.240843045505592</v>
      </c>
      <c r="U1450" s="72">
        <v>195.0680651913774</v>
      </c>
      <c r="V1450" s="72">
        <v>65.75915695449442</v>
      </c>
      <c r="W1450" s="72">
        <v>285.0680651913774</v>
      </c>
      <c r="AC1450" s="47" t="s">
        <v>292</v>
      </c>
    </row>
    <row r="1451" spans="8:29" ht="15" customHeight="1">
      <c r="H1451" s="69"/>
      <c r="O1451" s="70"/>
      <c r="S1451" s="71"/>
      <c r="T1451" s="72"/>
      <c r="U1451" s="72"/>
      <c r="V1451" s="72"/>
      <c r="W1451" s="72"/>
      <c r="AC1451" s="47"/>
    </row>
    <row r="1452" spans="2:29" ht="15" customHeight="1">
      <c r="B1452" s="66" t="s">
        <v>723</v>
      </c>
      <c r="C1452" s="66">
        <v>3</v>
      </c>
      <c r="D1452" s="67" t="s">
        <v>726</v>
      </c>
      <c r="E1452" s="66">
        <v>0</v>
      </c>
      <c r="F1452" s="66">
        <v>66</v>
      </c>
      <c r="G1452" s="66">
        <v>288.92</v>
      </c>
      <c r="H1452" s="69" t="s">
        <v>552</v>
      </c>
      <c r="M1452" s="66">
        <v>0.3</v>
      </c>
      <c r="O1452" s="70"/>
      <c r="S1452" s="71"/>
      <c r="T1452" s="72"/>
      <c r="U1452" s="72"/>
      <c r="V1452" s="72"/>
      <c r="W1452" s="72"/>
      <c r="AC1452" s="47"/>
    </row>
    <row r="1453" spans="2:29" ht="15" customHeight="1">
      <c r="B1453" s="66" t="s">
        <v>723</v>
      </c>
      <c r="C1453" s="66">
        <v>3</v>
      </c>
      <c r="D1453" s="67" t="s">
        <v>708</v>
      </c>
      <c r="E1453" s="66">
        <v>66</v>
      </c>
      <c r="F1453" s="66">
        <v>98</v>
      </c>
      <c r="G1453" s="66">
        <v>289.58</v>
      </c>
      <c r="H1453" s="69" t="s">
        <v>552</v>
      </c>
      <c r="M1453" s="66">
        <v>0</v>
      </c>
      <c r="O1453" s="70"/>
      <c r="S1453" s="71"/>
      <c r="T1453" s="72"/>
      <c r="U1453" s="72"/>
      <c r="V1453" s="72"/>
      <c r="W1453" s="72"/>
      <c r="AC1453" s="47"/>
    </row>
    <row r="1454" spans="2:29" ht="15" customHeight="1">
      <c r="B1454" s="66" t="s">
        <v>723</v>
      </c>
      <c r="C1454" s="66">
        <v>3</v>
      </c>
      <c r="D1454" s="67" t="s">
        <v>727</v>
      </c>
      <c r="E1454" s="66">
        <v>98</v>
      </c>
      <c r="F1454" s="66">
        <v>150</v>
      </c>
      <c r="G1454" s="66">
        <v>289.9</v>
      </c>
      <c r="H1454" s="69" t="s">
        <v>552</v>
      </c>
      <c r="M1454" s="66">
        <v>0.5</v>
      </c>
      <c r="O1454" s="70"/>
      <c r="S1454" s="71"/>
      <c r="T1454" s="72"/>
      <c r="U1454" s="72"/>
      <c r="V1454" s="72"/>
      <c r="W1454" s="72"/>
      <c r="AC1454" s="47"/>
    </row>
    <row r="1455" spans="2:29" ht="15" customHeight="1">
      <c r="B1455" s="66" t="s">
        <v>723</v>
      </c>
      <c r="C1455" s="66">
        <v>3</v>
      </c>
      <c r="D1455" s="67" t="s">
        <v>660</v>
      </c>
      <c r="E1455" s="66">
        <v>124</v>
      </c>
      <c r="G1455" s="66">
        <v>290.16</v>
      </c>
      <c r="H1455" s="69" t="s">
        <v>557</v>
      </c>
      <c r="N1455" s="67" t="s">
        <v>455</v>
      </c>
      <c r="O1455" s="70">
        <v>58</v>
      </c>
      <c r="P1455" s="66">
        <v>270</v>
      </c>
      <c r="Q1455" s="66">
        <v>4</v>
      </c>
      <c r="R1455" s="66">
        <v>180</v>
      </c>
      <c r="S1455" s="71">
        <v>87.49804543064766</v>
      </c>
      <c r="T1455" s="72">
        <v>31.97544818312778</v>
      </c>
      <c r="U1455" s="72">
        <v>177.49804543064766</v>
      </c>
      <c r="V1455" s="72">
        <v>58.02455181687222</v>
      </c>
      <c r="W1455" s="72">
        <v>267.49804543064766</v>
      </c>
      <c r="AC1455" s="47" t="s">
        <v>292</v>
      </c>
    </row>
    <row r="1456" spans="2:29" ht="15" customHeight="1">
      <c r="B1456" s="66" t="s">
        <v>723</v>
      </c>
      <c r="C1456" s="66">
        <v>3</v>
      </c>
      <c r="D1456" s="67" t="s">
        <v>668</v>
      </c>
      <c r="E1456" s="66">
        <v>146</v>
      </c>
      <c r="G1456" s="66">
        <v>290.38</v>
      </c>
      <c r="H1456" s="69" t="s">
        <v>557</v>
      </c>
      <c r="N1456" s="67" t="s">
        <v>622</v>
      </c>
      <c r="O1456" s="70">
        <v>25</v>
      </c>
      <c r="P1456" s="66">
        <v>270</v>
      </c>
      <c r="Q1456" s="66">
        <v>8</v>
      </c>
      <c r="R1456" s="66">
        <v>180</v>
      </c>
      <c r="S1456" s="71">
        <v>73.22767685446487</v>
      </c>
      <c r="T1456" s="72">
        <v>64.03270265562153</v>
      </c>
      <c r="U1456" s="72">
        <v>163.22767685446487</v>
      </c>
      <c r="V1456" s="72">
        <v>25.967297344378466</v>
      </c>
      <c r="W1456" s="72">
        <v>253.22767685446487</v>
      </c>
      <c r="AC1456" s="47" t="s">
        <v>292</v>
      </c>
    </row>
    <row r="1457" spans="8:29" ht="15" customHeight="1">
      <c r="H1457" s="69"/>
      <c r="O1457" s="70"/>
      <c r="S1457" s="71"/>
      <c r="T1457" s="72"/>
      <c r="U1457" s="72"/>
      <c r="V1457" s="72"/>
      <c r="W1457" s="72"/>
      <c r="AC1457" s="47"/>
    </row>
    <row r="1458" spans="2:29" ht="15" customHeight="1">
      <c r="B1458" s="66" t="s">
        <v>723</v>
      </c>
      <c r="C1458" s="66">
        <v>4</v>
      </c>
      <c r="D1458" s="67" t="s">
        <v>622</v>
      </c>
      <c r="E1458" s="66">
        <v>0</v>
      </c>
      <c r="F1458" s="66">
        <v>16</v>
      </c>
      <c r="G1458" s="66">
        <v>290.42</v>
      </c>
      <c r="H1458" s="69" t="s">
        <v>420</v>
      </c>
      <c r="M1458" s="66">
        <v>2.5</v>
      </c>
      <c r="O1458" s="70"/>
      <c r="S1458" s="71"/>
      <c r="T1458" s="72"/>
      <c r="U1458" s="72"/>
      <c r="V1458" s="72"/>
      <c r="W1458" s="72"/>
      <c r="AC1458" s="47"/>
    </row>
    <row r="1459" spans="2:29" ht="15" customHeight="1">
      <c r="B1459" s="66" t="s">
        <v>723</v>
      </c>
      <c r="C1459" s="66">
        <v>4</v>
      </c>
      <c r="D1459" s="67" t="s">
        <v>628</v>
      </c>
      <c r="E1459" s="66">
        <v>16</v>
      </c>
      <c r="F1459" s="66">
        <v>39</v>
      </c>
      <c r="G1459" s="66">
        <v>290.58</v>
      </c>
      <c r="H1459" s="69" t="s">
        <v>552</v>
      </c>
      <c r="M1459" s="66">
        <v>1</v>
      </c>
      <c r="O1459" s="70"/>
      <c r="S1459" s="71"/>
      <c r="T1459" s="72"/>
      <c r="U1459" s="72"/>
      <c r="V1459" s="72"/>
      <c r="W1459" s="72"/>
      <c r="AC1459" s="47"/>
    </row>
    <row r="1460" spans="2:29" ht="15" customHeight="1">
      <c r="B1460" s="66" t="s">
        <v>723</v>
      </c>
      <c r="C1460" s="66">
        <v>4</v>
      </c>
      <c r="D1460" s="67" t="s">
        <v>678</v>
      </c>
      <c r="E1460" s="66">
        <v>39</v>
      </c>
      <c r="F1460" s="66">
        <v>51</v>
      </c>
      <c r="G1460" s="66">
        <v>290.81</v>
      </c>
      <c r="H1460" s="69" t="s">
        <v>552</v>
      </c>
      <c r="M1460" s="66">
        <v>1.5</v>
      </c>
      <c r="O1460" s="70"/>
      <c r="S1460" s="71"/>
      <c r="T1460" s="72"/>
      <c r="U1460" s="72"/>
      <c r="V1460" s="72"/>
      <c r="W1460" s="72"/>
      <c r="AC1460" s="47"/>
    </row>
    <row r="1461" spans="2:29" ht="15" customHeight="1">
      <c r="B1461" s="66" t="s">
        <v>723</v>
      </c>
      <c r="C1461" s="66">
        <v>4</v>
      </c>
      <c r="D1461" s="67" t="s">
        <v>617</v>
      </c>
      <c r="E1461" s="66">
        <v>51</v>
      </c>
      <c r="F1461" s="66">
        <v>69</v>
      </c>
      <c r="G1461" s="66">
        <v>290.93</v>
      </c>
      <c r="H1461" s="69" t="s">
        <v>552</v>
      </c>
      <c r="M1461" s="66">
        <v>0.5</v>
      </c>
      <c r="O1461" s="70"/>
      <c r="S1461" s="71"/>
      <c r="T1461" s="72"/>
      <c r="U1461" s="72"/>
      <c r="V1461" s="72"/>
      <c r="W1461" s="72"/>
      <c r="AC1461" s="47"/>
    </row>
    <row r="1462" spans="2:29" ht="15" customHeight="1">
      <c r="B1462" s="66" t="s">
        <v>723</v>
      </c>
      <c r="C1462" s="66">
        <v>4</v>
      </c>
      <c r="D1462" s="67" t="s">
        <v>622</v>
      </c>
      <c r="E1462" s="66">
        <v>5</v>
      </c>
      <c r="G1462" s="66">
        <v>290.47</v>
      </c>
      <c r="H1462" s="69" t="s">
        <v>557</v>
      </c>
      <c r="N1462" s="67" t="s">
        <v>466</v>
      </c>
      <c r="O1462" s="70">
        <v>8</v>
      </c>
      <c r="P1462" s="66">
        <v>270</v>
      </c>
      <c r="Q1462" s="66">
        <v>3</v>
      </c>
      <c r="R1462" s="66">
        <v>180</v>
      </c>
      <c r="S1462" s="71">
        <v>69.5494780498733</v>
      </c>
      <c r="T1462" s="72">
        <v>81.46955163874233</v>
      </c>
      <c r="U1462" s="72">
        <v>159.5494780498733</v>
      </c>
      <c r="V1462" s="72">
        <v>8.530448361257669</v>
      </c>
      <c r="W1462" s="72">
        <v>249.5494780498733</v>
      </c>
      <c r="AC1462" s="47" t="s">
        <v>46</v>
      </c>
    </row>
    <row r="1463" spans="2:29" ht="15" customHeight="1">
      <c r="B1463" s="66" t="s">
        <v>723</v>
      </c>
      <c r="C1463" s="66">
        <v>4</v>
      </c>
      <c r="D1463" s="67" t="s">
        <v>622</v>
      </c>
      <c r="E1463" s="66">
        <v>6</v>
      </c>
      <c r="G1463" s="66">
        <v>290.48</v>
      </c>
      <c r="H1463" s="69" t="s">
        <v>557</v>
      </c>
      <c r="N1463" s="67" t="s">
        <v>448</v>
      </c>
      <c r="O1463" s="70">
        <v>68</v>
      </c>
      <c r="P1463" s="66">
        <v>270</v>
      </c>
      <c r="Q1463" s="66">
        <v>11</v>
      </c>
      <c r="R1463" s="66">
        <v>180</v>
      </c>
      <c r="S1463" s="71">
        <v>85.509507576266</v>
      </c>
      <c r="T1463" s="72">
        <v>21.938885927412592</v>
      </c>
      <c r="U1463" s="72">
        <v>175.509507576266</v>
      </c>
      <c r="V1463" s="72">
        <v>68.0611140725874</v>
      </c>
      <c r="W1463" s="72">
        <v>265.509507576266</v>
      </c>
      <c r="AC1463" s="47" t="s">
        <v>47</v>
      </c>
    </row>
    <row r="1464" spans="2:29" ht="15" customHeight="1">
      <c r="B1464" s="66" t="s">
        <v>723</v>
      </c>
      <c r="C1464" s="66">
        <v>4</v>
      </c>
      <c r="D1464" s="67" t="s">
        <v>610</v>
      </c>
      <c r="E1464" s="66">
        <v>38</v>
      </c>
      <c r="G1464" s="66">
        <v>290.8</v>
      </c>
      <c r="H1464" s="69" t="s">
        <v>557</v>
      </c>
      <c r="J1464" s="66">
        <v>1</v>
      </c>
      <c r="N1464" s="67" t="s">
        <v>283</v>
      </c>
      <c r="O1464" s="70">
        <v>49</v>
      </c>
      <c r="P1464" s="66">
        <v>270</v>
      </c>
      <c r="Q1464" s="66">
        <v>11</v>
      </c>
      <c r="R1464" s="66">
        <v>180</v>
      </c>
      <c r="S1464" s="71">
        <v>80.40919752745816</v>
      </c>
      <c r="T1464" s="72">
        <v>40.60108596420625</v>
      </c>
      <c r="U1464" s="72">
        <v>170.40919752745816</v>
      </c>
      <c r="V1464" s="72">
        <v>49.39891403579375</v>
      </c>
      <c r="W1464" s="72">
        <v>260.40919752745816</v>
      </c>
      <c r="AC1464" s="47" t="s">
        <v>48</v>
      </c>
    </row>
    <row r="1465" spans="2:29" ht="15" customHeight="1">
      <c r="B1465" s="66" t="s">
        <v>723</v>
      </c>
      <c r="C1465" s="66">
        <v>4</v>
      </c>
      <c r="D1465" s="67" t="s">
        <v>654</v>
      </c>
      <c r="E1465" s="66">
        <v>67</v>
      </c>
      <c r="G1465" s="66">
        <v>291.09</v>
      </c>
      <c r="H1465" s="69" t="s">
        <v>557</v>
      </c>
      <c r="N1465" s="67" t="s">
        <v>324</v>
      </c>
      <c r="O1465" s="70">
        <v>45</v>
      </c>
      <c r="P1465" s="66">
        <v>270</v>
      </c>
      <c r="Q1465" s="66">
        <v>5</v>
      </c>
      <c r="R1465" s="66">
        <v>0</v>
      </c>
      <c r="S1465" s="71">
        <v>95</v>
      </c>
      <c r="T1465" s="72">
        <v>44.89077845200753</v>
      </c>
      <c r="U1465" s="72">
        <v>185</v>
      </c>
      <c r="V1465" s="72">
        <v>45.10922154799247</v>
      </c>
      <c r="W1465" s="72">
        <v>275</v>
      </c>
      <c r="AC1465" s="47" t="s">
        <v>292</v>
      </c>
    </row>
    <row r="1466" spans="8:29" ht="15" customHeight="1">
      <c r="H1466" s="69"/>
      <c r="O1466" s="70"/>
      <c r="S1466" s="71"/>
      <c r="T1466" s="72"/>
      <c r="U1466" s="72"/>
      <c r="V1466" s="72"/>
      <c r="W1466" s="72"/>
      <c r="AC1466" s="47"/>
    </row>
    <row r="1467" spans="2:29" ht="15" customHeight="1">
      <c r="B1467" s="66" t="s">
        <v>728</v>
      </c>
      <c r="C1467" s="66">
        <v>1</v>
      </c>
      <c r="D1467" s="67" t="s">
        <v>641</v>
      </c>
      <c r="E1467" s="66">
        <v>0</v>
      </c>
      <c r="F1467" s="66">
        <v>15</v>
      </c>
      <c r="G1467" s="66">
        <v>290.8</v>
      </c>
      <c r="H1467" s="69" t="s">
        <v>552</v>
      </c>
      <c r="M1467" s="66">
        <v>0.5</v>
      </c>
      <c r="O1467" s="70"/>
      <c r="S1467" s="71"/>
      <c r="T1467" s="72"/>
      <c r="U1467" s="72"/>
      <c r="V1467" s="72"/>
      <c r="W1467" s="72"/>
      <c r="AC1467" s="47"/>
    </row>
    <row r="1468" spans="2:29" ht="15" customHeight="1">
      <c r="B1468" s="66" t="s">
        <v>728</v>
      </c>
      <c r="C1468" s="66">
        <v>1</v>
      </c>
      <c r="D1468" s="67" t="s">
        <v>610</v>
      </c>
      <c r="E1468" s="66">
        <v>15</v>
      </c>
      <c r="F1468" s="66">
        <v>19</v>
      </c>
      <c r="G1468" s="66">
        <v>290.95</v>
      </c>
      <c r="H1468" s="69" t="s">
        <v>557</v>
      </c>
      <c r="M1468" s="66">
        <v>1</v>
      </c>
      <c r="O1468" s="70"/>
      <c r="S1468" s="71"/>
      <c r="T1468" s="72"/>
      <c r="U1468" s="72"/>
      <c r="V1468" s="72"/>
      <c r="W1468" s="72"/>
      <c r="AC1468" s="47"/>
    </row>
    <row r="1469" spans="2:29" ht="15" customHeight="1">
      <c r="B1469" s="66" t="s">
        <v>728</v>
      </c>
      <c r="C1469" s="66">
        <v>1</v>
      </c>
      <c r="D1469" s="67" t="s">
        <v>657</v>
      </c>
      <c r="E1469" s="66">
        <v>19</v>
      </c>
      <c r="F1469" s="66">
        <v>45</v>
      </c>
      <c r="G1469" s="66">
        <v>290.99</v>
      </c>
      <c r="H1469" s="69" t="s">
        <v>552</v>
      </c>
      <c r="L1469" s="66">
        <v>0.5</v>
      </c>
      <c r="M1469" s="66">
        <v>0.5</v>
      </c>
      <c r="O1469" s="70"/>
      <c r="S1469" s="71"/>
      <c r="T1469" s="72"/>
      <c r="U1469" s="72"/>
      <c r="V1469" s="72"/>
      <c r="W1469" s="72"/>
      <c r="AC1469" s="47" t="s">
        <v>291</v>
      </c>
    </row>
    <row r="1470" spans="2:29" ht="15" customHeight="1">
      <c r="B1470" s="66" t="s">
        <v>728</v>
      </c>
      <c r="C1470" s="66">
        <v>1</v>
      </c>
      <c r="D1470" s="67" t="s">
        <v>697</v>
      </c>
      <c r="E1470" s="66">
        <v>45</v>
      </c>
      <c r="F1470" s="66">
        <v>80</v>
      </c>
      <c r="G1470" s="66">
        <v>291.25</v>
      </c>
      <c r="H1470" s="69" t="s">
        <v>552</v>
      </c>
      <c r="J1470" s="66">
        <v>1</v>
      </c>
      <c r="M1470" s="66">
        <v>0.5</v>
      </c>
      <c r="O1470" s="70"/>
      <c r="S1470" s="71"/>
      <c r="T1470" s="72"/>
      <c r="U1470" s="72"/>
      <c r="V1470" s="72"/>
      <c r="W1470" s="72"/>
      <c r="AC1470" s="47"/>
    </row>
    <row r="1471" spans="2:29" ht="15" customHeight="1">
      <c r="B1471" s="66" t="s">
        <v>728</v>
      </c>
      <c r="C1471" s="66">
        <v>1</v>
      </c>
      <c r="D1471" s="67" t="s">
        <v>654</v>
      </c>
      <c r="E1471" s="66">
        <v>80</v>
      </c>
      <c r="F1471" s="66">
        <v>106</v>
      </c>
      <c r="G1471" s="66">
        <v>291.6</v>
      </c>
      <c r="H1471" s="69" t="s">
        <v>552</v>
      </c>
      <c r="J1471" s="66">
        <v>1</v>
      </c>
      <c r="M1471" s="66">
        <v>0.2</v>
      </c>
      <c r="O1471" s="70"/>
      <c r="S1471" s="71"/>
      <c r="T1471" s="72"/>
      <c r="U1471" s="72"/>
      <c r="V1471" s="72"/>
      <c r="W1471" s="72"/>
      <c r="AC1471" s="47"/>
    </row>
    <row r="1472" spans="2:29" ht="15" customHeight="1">
      <c r="B1472" s="66" t="s">
        <v>728</v>
      </c>
      <c r="C1472" s="66">
        <v>1</v>
      </c>
      <c r="D1472" s="67" t="s">
        <v>610</v>
      </c>
      <c r="E1472" s="66">
        <v>27</v>
      </c>
      <c r="G1472" s="66">
        <v>291.07</v>
      </c>
      <c r="H1472" s="69" t="s">
        <v>552</v>
      </c>
      <c r="L1472" s="66">
        <v>0.5</v>
      </c>
      <c r="O1472" s="70">
        <v>16</v>
      </c>
      <c r="P1472" s="66">
        <v>270</v>
      </c>
      <c r="Q1472" s="66">
        <v>10</v>
      </c>
      <c r="R1472" s="66">
        <v>0</v>
      </c>
      <c r="S1472" s="71">
        <v>121.58840846821431</v>
      </c>
      <c r="T1472" s="72">
        <v>71.39565391840631</v>
      </c>
      <c r="U1472" s="72">
        <v>211.5884084682143</v>
      </c>
      <c r="V1472" s="72">
        <v>18.60434608159369</v>
      </c>
      <c r="W1472" s="72">
        <v>301.5884084682143</v>
      </c>
      <c r="AC1472" s="47" t="s">
        <v>371</v>
      </c>
    </row>
    <row r="1473" spans="2:29" ht="15" customHeight="1">
      <c r="B1473" s="66" t="s">
        <v>728</v>
      </c>
      <c r="C1473" s="66">
        <v>1</v>
      </c>
      <c r="D1473" s="67" t="s">
        <v>605</v>
      </c>
      <c r="E1473" s="66">
        <v>53</v>
      </c>
      <c r="G1473" s="66">
        <v>291.33</v>
      </c>
      <c r="H1473" s="69" t="s">
        <v>557</v>
      </c>
      <c r="N1473" s="67" t="s">
        <v>622</v>
      </c>
      <c r="O1473" s="70">
        <v>29</v>
      </c>
      <c r="P1473" s="66">
        <v>270</v>
      </c>
      <c r="Q1473" s="66">
        <v>28</v>
      </c>
      <c r="R1473" s="66">
        <v>0</v>
      </c>
      <c r="S1473" s="71">
        <v>133.80786930216726</v>
      </c>
      <c r="T1473" s="72">
        <v>52.472231371661934</v>
      </c>
      <c r="U1473" s="72">
        <v>223.80786930216726</v>
      </c>
      <c r="V1473" s="72">
        <v>37.527768628338066</v>
      </c>
      <c r="W1473" s="72">
        <v>313.80786930216726</v>
      </c>
      <c r="AC1473" s="47" t="s">
        <v>49</v>
      </c>
    </row>
    <row r="1474" spans="2:29" ht="15" customHeight="1">
      <c r="B1474" s="66" t="s">
        <v>728</v>
      </c>
      <c r="C1474" s="66">
        <v>1</v>
      </c>
      <c r="D1474" s="67" t="s">
        <v>612</v>
      </c>
      <c r="E1474" s="66">
        <v>66</v>
      </c>
      <c r="G1474" s="66">
        <v>291.46</v>
      </c>
      <c r="H1474" s="69" t="s">
        <v>557</v>
      </c>
      <c r="N1474" s="67" t="s">
        <v>454</v>
      </c>
      <c r="O1474" s="70">
        <v>22</v>
      </c>
      <c r="P1474" s="66">
        <v>90</v>
      </c>
      <c r="Q1474" s="66">
        <v>7</v>
      </c>
      <c r="R1474" s="66">
        <v>180</v>
      </c>
      <c r="S1474" s="71">
        <v>286.90415543349576</v>
      </c>
      <c r="T1474" s="72">
        <v>67.10705101430318</v>
      </c>
      <c r="U1474" s="72">
        <v>16.90415543349576</v>
      </c>
      <c r="V1474" s="72">
        <v>22.89294898569682</v>
      </c>
      <c r="W1474" s="72">
        <v>106.90415543349576</v>
      </c>
      <c r="AC1474" s="47" t="s">
        <v>292</v>
      </c>
    </row>
    <row r="1475" spans="2:29" ht="15" customHeight="1">
      <c r="B1475" s="66" t="s">
        <v>728</v>
      </c>
      <c r="C1475" s="66">
        <v>1</v>
      </c>
      <c r="D1475" s="67" t="s">
        <v>612</v>
      </c>
      <c r="E1475" s="66">
        <v>63</v>
      </c>
      <c r="G1475" s="66">
        <v>291.43</v>
      </c>
      <c r="H1475" s="69" t="s">
        <v>552</v>
      </c>
      <c r="J1475" s="66">
        <v>1</v>
      </c>
      <c r="O1475" s="70">
        <v>24</v>
      </c>
      <c r="P1475" s="66">
        <v>90</v>
      </c>
      <c r="Q1475" s="66">
        <v>10</v>
      </c>
      <c r="R1475" s="66">
        <v>180</v>
      </c>
      <c r="S1475" s="71">
        <v>291.6053924752779</v>
      </c>
      <c r="T1475" s="72">
        <v>64.41147679017544</v>
      </c>
      <c r="U1475" s="72">
        <v>21.605392475277895</v>
      </c>
      <c r="V1475" s="72">
        <v>25.588523209824558</v>
      </c>
      <c r="W1475" s="72">
        <v>111.60539247527788</v>
      </c>
      <c r="AC1475" s="47" t="s">
        <v>384</v>
      </c>
    </row>
    <row r="1476" spans="2:29" ht="15" customHeight="1">
      <c r="B1476" s="66" t="s">
        <v>728</v>
      </c>
      <c r="C1476" s="66">
        <v>1</v>
      </c>
      <c r="D1476" s="67" t="s">
        <v>654</v>
      </c>
      <c r="E1476" s="66">
        <v>77</v>
      </c>
      <c r="G1476" s="66">
        <v>291.57</v>
      </c>
      <c r="H1476" s="69" t="s">
        <v>552</v>
      </c>
      <c r="I1476" s="66" t="s">
        <v>413</v>
      </c>
      <c r="J1476" s="66">
        <v>1</v>
      </c>
      <c r="O1476" s="70">
        <v>24</v>
      </c>
      <c r="P1476" s="66">
        <v>270</v>
      </c>
      <c r="Q1476" s="66">
        <v>1</v>
      </c>
      <c r="R1476" s="66">
        <v>180</v>
      </c>
      <c r="S1476" s="71">
        <v>87.75488492128119</v>
      </c>
      <c r="T1476" s="72">
        <v>65.98364725077003</v>
      </c>
      <c r="U1476" s="72">
        <v>177.7548849212812</v>
      </c>
      <c r="V1476" s="72">
        <v>24.016352749229966</v>
      </c>
      <c r="W1476" s="72">
        <v>267.7548849212812</v>
      </c>
      <c r="AC1476" s="47" t="s">
        <v>50</v>
      </c>
    </row>
    <row r="1477" spans="2:29" ht="15" customHeight="1">
      <c r="B1477" s="66" t="s">
        <v>728</v>
      </c>
      <c r="C1477" s="66">
        <v>1</v>
      </c>
      <c r="D1477" s="67" t="s">
        <v>654</v>
      </c>
      <c r="E1477" s="66">
        <v>78</v>
      </c>
      <c r="G1477" s="66">
        <v>291.58</v>
      </c>
      <c r="H1477" s="69" t="s">
        <v>557</v>
      </c>
      <c r="N1477" s="67" t="s">
        <v>209</v>
      </c>
      <c r="O1477" s="70">
        <v>42</v>
      </c>
      <c r="P1477" s="66">
        <v>270</v>
      </c>
      <c r="Q1477" s="66">
        <v>8</v>
      </c>
      <c r="R1477" s="66">
        <v>180</v>
      </c>
      <c r="S1477" s="71">
        <v>81.12849072202391</v>
      </c>
      <c r="T1477" s="72">
        <v>47.656890625330426</v>
      </c>
      <c r="U1477" s="72">
        <v>171.1284907220239</v>
      </c>
      <c r="V1477" s="72">
        <v>42.343109374669574</v>
      </c>
      <c r="W1477" s="72">
        <v>261.1284907220239</v>
      </c>
      <c r="AC1477" s="47" t="s">
        <v>292</v>
      </c>
    </row>
    <row r="1478" spans="2:29" ht="15" customHeight="1">
      <c r="B1478" s="66" t="s">
        <v>728</v>
      </c>
      <c r="C1478" s="66">
        <v>1</v>
      </c>
      <c r="D1478" s="67" t="s">
        <v>654</v>
      </c>
      <c r="E1478" s="66">
        <v>82</v>
      </c>
      <c r="G1478" s="66">
        <v>291.62</v>
      </c>
      <c r="H1478" s="69" t="s">
        <v>552</v>
      </c>
      <c r="J1478" s="66">
        <v>1</v>
      </c>
      <c r="N1478" s="67" t="s">
        <v>552</v>
      </c>
      <c r="O1478" s="70">
        <v>50</v>
      </c>
      <c r="P1478" s="66">
        <v>270</v>
      </c>
      <c r="Q1478" s="66">
        <v>0</v>
      </c>
      <c r="R1478" s="66">
        <v>180</v>
      </c>
      <c r="S1478" s="71">
        <v>90</v>
      </c>
      <c r="T1478" s="72">
        <v>40</v>
      </c>
      <c r="U1478" s="72">
        <v>180</v>
      </c>
      <c r="V1478" s="72">
        <v>50</v>
      </c>
      <c r="W1478" s="72">
        <v>270</v>
      </c>
      <c r="AC1478" s="47" t="s">
        <v>592</v>
      </c>
    </row>
    <row r="1479" spans="8:29" ht="15" customHeight="1">
      <c r="H1479" s="69"/>
      <c r="O1479" s="70"/>
      <c r="S1479" s="71"/>
      <c r="T1479" s="72"/>
      <c r="U1479" s="72"/>
      <c r="V1479" s="72"/>
      <c r="W1479" s="72"/>
      <c r="AC1479" s="47"/>
    </row>
    <row r="1480" spans="2:29" ht="15" customHeight="1">
      <c r="B1480" s="66" t="s">
        <v>728</v>
      </c>
      <c r="C1480" s="66">
        <v>2</v>
      </c>
      <c r="D1480" s="67" t="s">
        <v>622</v>
      </c>
      <c r="E1480" s="66">
        <v>0</v>
      </c>
      <c r="F1480" s="66">
        <v>40</v>
      </c>
      <c r="G1480" s="66">
        <v>291.9</v>
      </c>
      <c r="H1480" s="69" t="s">
        <v>552</v>
      </c>
      <c r="M1480" s="66">
        <v>0.2</v>
      </c>
      <c r="O1480" s="70"/>
      <c r="S1480" s="71"/>
      <c r="T1480" s="72"/>
      <c r="U1480" s="72"/>
      <c r="V1480" s="72"/>
      <c r="W1480" s="72"/>
      <c r="AC1480" s="47"/>
    </row>
    <row r="1481" spans="2:29" ht="15" customHeight="1">
      <c r="B1481" s="66" t="s">
        <v>728</v>
      </c>
      <c r="C1481" s="66">
        <v>2</v>
      </c>
      <c r="D1481" s="67" t="s">
        <v>622</v>
      </c>
      <c r="E1481" s="66">
        <v>40</v>
      </c>
      <c r="F1481" s="66">
        <v>47</v>
      </c>
      <c r="G1481" s="66">
        <v>292.3</v>
      </c>
      <c r="H1481" s="69" t="s">
        <v>420</v>
      </c>
      <c r="J1481" s="66">
        <v>1</v>
      </c>
      <c r="M1481" s="66">
        <v>1</v>
      </c>
      <c r="O1481" s="70"/>
      <c r="S1481" s="71"/>
      <c r="T1481" s="72"/>
      <c r="U1481" s="72"/>
      <c r="V1481" s="72"/>
      <c r="W1481" s="72"/>
      <c r="AC1481" s="47"/>
    </row>
    <row r="1482" spans="2:29" ht="15" customHeight="1">
      <c r="B1482" s="66" t="s">
        <v>728</v>
      </c>
      <c r="C1482" s="66">
        <v>2</v>
      </c>
      <c r="D1482" s="67" t="s">
        <v>699</v>
      </c>
      <c r="E1482" s="66">
        <v>47</v>
      </c>
      <c r="F1482" s="66">
        <v>137</v>
      </c>
      <c r="G1482" s="66">
        <v>292.37</v>
      </c>
      <c r="H1482" s="69" t="s">
        <v>552</v>
      </c>
      <c r="M1482" s="66">
        <v>0.5</v>
      </c>
      <c r="O1482" s="70"/>
      <c r="S1482" s="71"/>
      <c r="T1482" s="72"/>
      <c r="U1482" s="72"/>
      <c r="V1482" s="72"/>
      <c r="W1482" s="72"/>
      <c r="AC1482" s="47"/>
    </row>
    <row r="1483" spans="2:29" ht="15" customHeight="1">
      <c r="B1483" s="66" t="s">
        <v>728</v>
      </c>
      <c r="C1483" s="66">
        <v>2</v>
      </c>
      <c r="D1483" s="67" t="s">
        <v>611</v>
      </c>
      <c r="E1483" s="66">
        <v>137</v>
      </c>
      <c r="F1483" s="66">
        <v>144</v>
      </c>
      <c r="G1483" s="66">
        <v>293.27</v>
      </c>
      <c r="H1483" s="69" t="s">
        <v>552</v>
      </c>
      <c r="M1483" s="66">
        <v>0.8</v>
      </c>
      <c r="O1483" s="70"/>
      <c r="S1483" s="71"/>
      <c r="T1483" s="72"/>
      <c r="U1483" s="72"/>
      <c r="V1483" s="72"/>
      <c r="W1483" s="72"/>
      <c r="AC1483" s="47"/>
    </row>
    <row r="1484" spans="2:29" ht="15" customHeight="1">
      <c r="B1484" s="66" t="s">
        <v>728</v>
      </c>
      <c r="C1484" s="66">
        <v>2</v>
      </c>
      <c r="D1484" s="67" t="s">
        <v>622</v>
      </c>
      <c r="E1484" s="66">
        <v>4</v>
      </c>
      <c r="G1484" s="66">
        <v>291.94</v>
      </c>
      <c r="H1484" s="69" t="s">
        <v>552</v>
      </c>
      <c r="I1484" s="66" t="s">
        <v>553</v>
      </c>
      <c r="J1484" s="66">
        <v>1</v>
      </c>
      <c r="O1484" s="70">
        <v>58</v>
      </c>
      <c r="P1484" s="66">
        <v>270</v>
      </c>
      <c r="Q1484" s="66">
        <v>0</v>
      </c>
      <c r="R1484" s="66">
        <v>180</v>
      </c>
      <c r="S1484" s="71">
        <v>90</v>
      </c>
      <c r="T1484" s="72">
        <v>32</v>
      </c>
      <c r="U1484" s="72">
        <v>180</v>
      </c>
      <c r="V1484" s="72">
        <v>58</v>
      </c>
      <c r="W1484" s="72">
        <v>270</v>
      </c>
      <c r="AC1484" s="47" t="s">
        <v>51</v>
      </c>
    </row>
    <row r="1485" spans="2:29" ht="15" customHeight="1">
      <c r="B1485" s="66" t="s">
        <v>728</v>
      </c>
      <c r="C1485" s="66">
        <v>2</v>
      </c>
      <c r="D1485" s="67" t="s">
        <v>622</v>
      </c>
      <c r="E1485" s="66">
        <v>13</v>
      </c>
      <c r="G1485" s="66">
        <v>292.03</v>
      </c>
      <c r="H1485" s="69" t="s">
        <v>557</v>
      </c>
      <c r="N1485" s="67" t="s">
        <v>455</v>
      </c>
      <c r="O1485" s="70">
        <v>4</v>
      </c>
      <c r="P1485" s="66">
        <v>270</v>
      </c>
      <c r="Q1485" s="66">
        <v>3</v>
      </c>
      <c r="R1485" s="66">
        <v>0</v>
      </c>
      <c r="S1485" s="71">
        <v>126.85031711940064</v>
      </c>
      <c r="T1485" s="72">
        <v>85.00583060689408</v>
      </c>
      <c r="U1485" s="72">
        <v>216.85031711940064</v>
      </c>
      <c r="V1485" s="72">
        <v>4.994169393105921</v>
      </c>
      <c r="W1485" s="72">
        <v>306.85031711940064</v>
      </c>
      <c r="AC1485" s="47" t="s">
        <v>52</v>
      </c>
    </row>
    <row r="1486" spans="2:29" ht="15" customHeight="1">
      <c r="B1486" s="66" t="s">
        <v>728</v>
      </c>
      <c r="C1486" s="66">
        <v>2</v>
      </c>
      <c r="D1486" s="67" t="s">
        <v>609</v>
      </c>
      <c r="E1486" s="66">
        <v>63</v>
      </c>
      <c r="G1486" s="66">
        <v>292.53</v>
      </c>
      <c r="H1486" s="69" t="s">
        <v>552</v>
      </c>
      <c r="J1486" s="66">
        <v>1</v>
      </c>
      <c r="O1486" s="70">
        <v>28</v>
      </c>
      <c r="P1486" s="66">
        <v>270</v>
      </c>
      <c r="Q1486" s="66">
        <v>21</v>
      </c>
      <c r="R1486" s="66">
        <v>0</v>
      </c>
      <c r="S1486" s="71">
        <v>125.8271469028125</v>
      </c>
      <c r="T1486" s="72">
        <v>56.74335508823733</v>
      </c>
      <c r="U1486" s="72">
        <v>215.8271469028125</v>
      </c>
      <c r="V1486" s="72">
        <v>33.25664491176267</v>
      </c>
      <c r="W1486" s="72">
        <v>305.8271469028125</v>
      </c>
      <c r="AC1486" s="47" t="s">
        <v>384</v>
      </c>
    </row>
    <row r="1487" spans="2:29" ht="15" customHeight="1">
      <c r="B1487" s="66" t="s">
        <v>728</v>
      </c>
      <c r="C1487" s="66">
        <v>2</v>
      </c>
      <c r="D1487" s="67" t="s">
        <v>610</v>
      </c>
      <c r="E1487" s="66">
        <v>90</v>
      </c>
      <c r="G1487" s="66">
        <v>292.8</v>
      </c>
      <c r="H1487" s="69" t="s">
        <v>552</v>
      </c>
      <c r="J1487" s="66">
        <v>1</v>
      </c>
      <c r="O1487" s="70">
        <v>44</v>
      </c>
      <c r="P1487" s="66">
        <v>270</v>
      </c>
      <c r="Q1487" s="66">
        <v>0</v>
      </c>
      <c r="R1487" s="66">
        <v>180</v>
      </c>
      <c r="S1487" s="71">
        <v>90</v>
      </c>
      <c r="T1487" s="72">
        <v>46</v>
      </c>
      <c r="U1487" s="72">
        <v>180</v>
      </c>
      <c r="V1487" s="72">
        <v>44</v>
      </c>
      <c r="W1487" s="72">
        <v>270</v>
      </c>
      <c r="AC1487" s="47" t="s">
        <v>384</v>
      </c>
    </row>
    <row r="1488" spans="2:29" ht="15" customHeight="1">
      <c r="B1488" s="66" t="s">
        <v>728</v>
      </c>
      <c r="C1488" s="66">
        <v>2</v>
      </c>
      <c r="D1488" s="67" t="s">
        <v>611</v>
      </c>
      <c r="E1488" s="66">
        <v>105</v>
      </c>
      <c r="G1488" s="66">
        <v>292.95</v>
      </c>
      <c r="H1488" s="69" t="s">
        <v>557</v>
      </c>
      <c r="I1488" s="66" t="s">
        <v>553</v>
      </c>
      <c r="J1488" s="66">
        <v>1</v>
      </c>
      <c r="O1488" s="70">
        <v>51</v>
      </c>
      <c r="P1488" s="66">
        <v>270</v>
      </c>
      <c r="Q1488" s="66">
        <v>25</v>
      </c>
      <c r="R1488" s="66">
        <v>0</v>
      </c>
      <c r="S1488" s="71">
        <v>110.68696247776813</v>
      </c>
      <c r="T1488" s="72">
        <v>37.14657733484274</v>
      </c>
      <c r="U1488" s="72">
        <v>200.68696247776813</v>
      </c>
      <c r="V1488" s="72">
        <v>52.85342266515726</v>
      </c>
      <c r="W1488" s="72">
        <v>290.68696247776813</v>
      </c>
      <c r="AC1488" s="47" t="s">
        <v>53</v>
      </c>
    </row>
    <row r="1489" spans="2:29" ht="15" customHeight="1">
      <c r="B1489" s="66" t="s">
        <v>728</v>
      </c>
      <c r="C1489" s="66">
        <v>2</v>
      </c>
      <c r="D1489" s="67" t="s">
        <v>611</v>
      </c>
      <c r="E1489" s="66">
        <v>116</v>
      </c>
      <c r="G1489" s="66">
        <v>293.06</v>
      </c>
      <c r="H1489" s="69" t="s">
        <v>552</v>
      </c>
      <c r="J1489" s="66">
        <v>1</v>
      </c>
      <c r="O1489" s="70">
        <v>5</v>
      </c>
      <c r="P1489" s="66">
        <v>90</v>
      </c>
      <c r="Q1489" s="66">
        <v>8</v>
      </c>
      <c r="R1489" s="66">
        <v>0</v>
      </c>
      <c r="S1489" s="71">
        <v>211.9028496622962</v>
      </c>
      <c r="T1489" s="72">
        <v>80.60007656802674</v>
      </c>
      <c r="U1489" s="72">
        <v>301.9028496622962</v>
      </c>
      <c r="V1489" s="72">
        <v>9.399923431973264</v>
      </c>
      <c r="W1489" s="72">
        <v>31.902849662296205</v>
      </c>
      <c r="AC1489" s="47" t="s">
        <v>384</v>
      </c>
    </row>
    <row r="1490" spans="2:29" ht="15" customHeight="1">
      <c r="B1490" s="66" t="s">
        <v>728</v>
      </c>
      <c r="C1490" s="66">
        <v>2</v>
      </c>
      <c r="D1490" s="67" t="s">
        <v>611</v>
      </c>
      <c r="E1490" s="66">
        <v>139</v>
      </c>
      <c r="G1490" s="66">
        <v>293.29</v>
      </c>
      <c r="H1490" s="69" t="s">
        <v>552</v>
      </c>
      <c r="J1490" s="66">
        <v>1</v>
      </c>
      <c r="O1490" s="70">
        <v>28</v>
      </c>
      <c r="P1490" s="66">
        <v>90</v>
      </c>
      <c r="Q1490" s="66">
        <v>4</v>
      </c>
      <c r="R1490" s="66">
        <v>180</v>
      </c>
      <c r="S1490" s="71">
        <v>277.49215500056766</v>
      </c>
      <c r="T1490" s="72">
        <v>61.795880494737894</v>
      </c>
      <c r="U1490" s="72">
        <v>7.492155000567635</v>
      </c>
      <c r="V1490" s="72">
        <v>28.204119505262106</v>
      </c>
      <c r="W1490" s="72">
        <v>97.49215500056766</v>
      </c>
      <c r="AC1490" s="47" t="s">
        <v>384</v>
      </c>
    </row>
    <row r="1491" spans="8:29" ht="15" customHeight="1">
      <c r="H1491" s="69"/>
      <c r="O1491" s="70"/>
      <c r="S1491" s="71"/>
      <c r="T1491" s="72"/>
      <c r="U1491" s="72"/>
      <c r="V1491" s="72"/>
      <c r="W1491" s="72"/>
      <c r="AC1491" s="47"/>
    </row>
    <row r="1492" spans="2:29" ht="15" customHeight="1">
      <c r="B1492" s="66" t="s">
        <v>728</v>
      </c>
      <c r="C1492" s="66">
        <v>3</v>
      </c>
      <c r="D1492" s="67" t="s">
        <v>622</v>
      </c>
      <c r="E1492" s="66">
        <v>0</v>
      </c>
      <c r="F1492" s="66">
        <v>11</v>
      </c>
      <c r="G1492" s="66">
        <v>293.34</v>
      </c>
      <c r="H1492" s="69" t="s">
        <v>552</v>
      </c>
      <c r="M1492" s="66">
        <v>1</v>
      </c>
      <c r="O1492" s="70"/>
      <c r="S1492" s="71"/>
      <c r="T1492" s="72"/>
      <c r="U1492" s="72"/>
      <c r="V1492" s="72"/>
      <c r="W1492" s="72"/>
      <c r="AC1492" s="47"/>
    </row>
    <row r="1493" spans="2:29" ht="15" customHeight="1">
      <c r="B1493" s="66" t="s">
        <v>728</v>
      </c>
      <c r="C1493" s="66">
        <v>3</v>
      </c>
      <c r="D1493" s="67" t="s">
        <v>609</v>
      </c>
      <c r="E1493" s="66">
        <v>11</v>
      </c>
      <c r="F1493" s="66">
        <v>22</v>
      </c>
      <c r="G1493" s="66">
        <v>293.45</v>
      </c>
      <c r="H1493" s="69" t="s">
        <v>552</v>
      </c>
      <c r="J1493" s="66">
        <v>1</v>
      </c>
      <c r="M1493" s="66">
        <v>0.2</v>
      </c>
      <c r="O1493" s="70"/>
      <c r="S1493" s="71"/>
      <c r="T1493" s="72"/>
      <c r="U1493" s="72"/>
      <c r="V1493" s="72"/>
      <c r="W1493" s="72"/>
      <c r="AC1493" s="47"/>
    </row>
    <row r="1494" spans="2:29" ht="15" customHeight="1">
      <c r="B1494" s="66" t="s">
        <v>728</v>
      </c>
      <c r="C1494" s="66">
        <v>3</v>
      </c>
      <c r="D1494" s="67" t="s">
        <v>657</v>
      </c>
      <c r="E1494" s="66">
        <v>22</v>
      </c>
      <c r="F1494" s="66">
        <v>71</v>
      </c>
      <c r="G1494" s="66">
        <v>293.56</v>
      </c>
      <c r="H1494" s="69" t="s">
        <v>552</v>
      </c>
      <c r="M1494" s="66">
        <v>1</v>
      </c>
      <c r="O1494" s="70"/>
      <c r="S1494" s="71"/>
      <c r="T1494" s="72"/>
      <c r="U1494" s="72"/>
      <c r="V1494" s="72"/>
      <c r="W1494" s="72"/>
      <c r="AC1494" s="47"/>
    </row>
    <row r="1495" spans="2:29" ht="15" customHeight="1">
      <c r="B1495" s="66" t="s">
        <v>728</v>
      </c>
      <c r="C1495" s="66">
        <v>3</v>
      </c>
      <c r="D1495" s="67" t="s">
        <v>700</v>
      </c>
      <c r="E1495" s="66">
        <v>71</v>
      </c>
      <c r="F1495" s="66">
        <v>113</v>
      </c>
      <c r="G1495" s="66">
        <v>294.05</v>
      </c>
      <c r="H1495" s="69" t="s">
        <v>552</v>
      </c>
      <c r="M1495" s="66">
        <v>0</v>
      </c>
      <c r="O1495" s="70"/>
      <c r="S1495" s="71"/>
      <c r="T1495" s="72"/>
      <c r="U1495" s="72"/>
      <c r="V1495" s="72"/>
      <c r="W1495" s="72"/>
      <c r="AC1495" s="47"/>
    </row>
    <row r="1496" spans="2:29" ht="15" customHeight="1">
      <c r="B1496" s="66" t="s">
        <v>728</v>
      </c>
      <c r="C1496" s="66">
        <v>3</v>
      </c>
      <c r="D1496" s="67" t="s">
        <v>614</v>
      </c>
      <c r="E1496" s="66">
        <v>113</v>
      </c>
      <c r="F1496" s="66">
        <v>146</v>
      </c>
      <c r="G1496" s="66">
        <v>294.47</v>
      </c>
      <c r="H1496" s="69" t="s">
        <v>420</v>
      </c>
      <c r="M1496" s="66">
        <v>1.5</v>
      </c>
      <c r="O1496" s="70"/>
      <c r="S1496" s="71"/>
      <c r="T1496" s="72"/>
      <c r="U1496" s="72"/>
      <c r="V1496" s="72"/>
      <c r="W1496" s="72"/>
      <c r="AC1496" s="47"/>
    </row>
    <row r="1497" spans="2:29" ht="15" customHeight="1">
      <c r="B1497" s="66" t="s">
        <v>728</v>
      </c>
      <c r="C1497" s="66">
        <v>3</v>
      </c>
      <c r="D1497" s="67" t="s">
        <v>622</v>
      </c>
      <c r="E1497" s="66">
        <v>6</v>
      </c>
      <c r="G1497" s="66">
        <v>293.4</v>
      </c>
      <c r="H1497" s="69" t="s">
        <v>557</v>
      </c>
      <c r="N1497" s="67" t="s">
        <v>448</v>
      </c>
      <c r="O1497" s="70">
        <v>6</v>
      </c>
      <c r="P1497" s="66">
        <v>90</v>
      </c>
      <c r="Q1497" s="66">
        <v>23</v>
      </c>
      <c r="R1497" s="66">
        <v>180</v>
      </c>
      <c r="S1497" s="71">
        <v>346.0927073228722</v>
      </c>
      <c r="T1497" s="72">
        <v>66.38054473076556</v>
      </c>
      <c r="U1497" s="72">
        <v>76.09270732287217</v>
      </c>
      <c r="V1497" s="72">
        <v>23.619455269234436</v>
      </c>
      <c r="W1497" s="72">
        <v>166.09270732287217</v>
      </c>
      <c r="AC1497" s="47" t="s">
        <v>292</v>
      </c>
    </row>
    <row r="1498" spans="2:29" ht="15" customHeight="1">
      <c r="B1498" s="66" t="s">
        <v>728</v>
      </c>
      <c r="C1498" s="66">
        <v>3</v>
      </c>
      <c r="D1498" s="67" t="s">
        <v>609</v>
      </c>
      <c r="E1498" s="66">
        <v>14</v>
      </c>
      <c r="G1498" s="66">
        <v>293.48</v>
      </c>
      <c r="H1498" s="69" t="s">
        <v>552</v>
      </c>
      <c r="I1498" s="66" t="s">
        <v>553</v>
      </c>
      <c r="J1498" s="66">
        <v>1</v>
      </c>
      <c r="O1498" s="70">
        <v>60</v>
      </c>
      <c r="P1498" s="66">
        <v>270</v>
      </c>
      <c r="Q1498" s="66">
        <v>0</v>
      </c>
      <c r="R1498" s="66">
        <v>180</v>
      </c>
      <c r="S1498" s="71">
        <v>90</v>
      </c>
      <c r="T1498" s="72">
        <v>30</v>
      </c>
      <c r="U1498" s="72">
        <v>180</v>
      </c>
      <c r="V1498" s="72">
        <v>60</v>
      </c>
      <c r="W1498" s="72">
        <v>270</v>
      </c>
      <c r="AC1498" s="47" t="s">
        <v>54</v>
      </c>
    </row>
    <row r="1499" spans="2:29" ht="15" customHeight="1">
      <c r="B1499" s="66" t="s">
        <v>728</v>
      </c>
      <c r="C1499" s="66">
        <v>3</v>
      </c>
      <c r="D1499" s="67" t="s">
        <v>611</v>
      </c>
      <c r="E1499" s="66">
        <v>47</v>
      </c>
      <c r="G1499" s="66">
        <v>293.81</v>
      </c>
      <c r="H1499" s="69" t="s">
        <v>552</v>
      </c>
      <c r="J1499" s="66">
        <v>1</v>
      </c>
      <c r="O1499" s="70">
        <v>20</v>
      </c>
      <c r="P1499" s="66">
        <v>270</v>
      </c>
      <c r="Q1499" s="66">
        <v>4</v>
      </c>
      <c r="R1499" s="66">
        <v>180</v>
      </c>
      <c r="S1499" s="71">
        <v>79.12471463616549</v>
      </c>
      <c r="T1499" s="72">
        <v>69.66395334529928</v>
      </c>
      <c r="U1499" s="72">
        <v>169.1247146361655</v>
      </c>
      <c r="V1499" s="72">
        <v>20.336046654700723</v>
      </c>
      <c r="W1499" s="72">
        <v>259.1247146361655</v>
      </c>
      <c r="AC1499" s="47" t="s">
        <v>384</v>
      </c>
    </row>
    <row r="1500" spans="2:29" ht="15" customHeight="1">
      <c r="B1500" s="66" t="s">
        <v>728</v>
      </c>
      <c r="C1500" s="66">
        <v>3</v>
      </c>
      <c r="D1500" s="67" t="s">
        <v>611</v>
      </c>
      <c r="E1500" s="66">
        <v>53</v>
      </c>
      <c r="G1500" s="66">
        <v>293.87</v>
      </c>
      <c r="H1500" s="69" t="s">
        <v>552</v>
      </c>
      <c r="N1500" s="67" t="s">
        <v>613</v>
      </c>
      <c r="O1500" s="70">
        <v>45</v>
      </c>
      <c r="P1500" s="66">
        <v>270</v>
      </c>
      <c r="Q1500" s="66">
        <v>15</v>
      </c>
      <c r="R1500" s="66">
        <v>0</v>
      </c>
      <c r="S1500" s="71">
        <v>105</v>
      </c>
      <c r="T1500" s="72">
        <v>44.00702719563629</v>
      </c>
      <c r="U1500" s="72">
        <v>195</v>
      </c>
      <c r="V1500" s="72">
        <v>45.99297280436371</v>
      </c>
      <c r="W1500" s="72">
        <v>285</v>
      </c>
      <c r="AC1500" s="47" t="s">
        <v>134</v>
      </c>
    </row>
    <row r="1501" spans="2:29" ht="15" customHeight="1">
      <c r="B1501" s="66" t="s">
        <v>728</v>
      </c>
      <c r="C1501" s="66">
        <v>3</v>
      </c>
      <c r="D1501" s="67" t="s">
        <v>611</v>
      </c>
      <c r="E1501" s="66">
        <v>58</v>
      </c>
      <c r="G1501" s="66">
        <v>293.92</v>
      </c>
      <c r="H1501" s="69" t="s">
        <v>552</v>
      </c>
      <c r="N1501" s="67" t="s">
        <v>613</v>
      </c>
      <c r="O1501" s="70">
        <v>59</v>
      </c>
      <c r="P1501" s="66">
        <v>270</v>
      </c>
      <c r="Q1501" s="66">
        <v>33</v>
      </c>
      <c r="R1501" s="66">
        <v>0</v>
      </c>
      <c r="S1501" s="71">
        <v>111.31590073844512</v>
      </c>
      <c r="T1501" s="72">
        <v>29.23818144312147</v>
      </c>
      <c r="U1501" s="72">
        <v>201.31590073844512</v>
      </c>
      <c r="V1501" s="72">
        <v>60.76181855687853</v>
      </c>
      <c r="W1501" s="72">
        <v>291.3159007384451</v>
      </c>
      <c r="AC1501" s="47" t="s">
        <v>134</v>
      </c>
    </row>
    <row r="1502" spans="2:29" ht="15" customHeight="1">
      <c r="B1502" s="66" t="s">
        <v>728</v>
      </c>
      <c r="C1502" s="66">
        <v>3</v>
      </c>
      <c r="D1502" s="67" t="s">
        <v>611</v>
      </c>
      <c r="E1502" s="66">
        <v>63</v>
      </c>
      <c r="G1502" s="66">
        <v>293.97</v>
      </c>
      <c r="H1502" s="69" t="s">
        <v>552</v>
      </c>
      <c r="J1502" s="66">
        <v>1</v>
      </c>
      <c r="O1502" s="70">
        <v>42</v>
      </c>
      <c r="P1502" s="66">
        <v>270</v>
      </c>
      <c r="Q1502" s="66">
        <v>0</v>
      </c>
      <c r="R1502" s="66">
        <v>180</v>
      </c>
      <c r="S1502" s="71">
        <v>90</v>
      </c>
      <c r="T1502" s="72">
        <v>48</v>
      </c>
      <c r="U1502" s="72">
        <v>180</v>
      </c>
      <c r="V1502" s="72">
        <v>42</v>
      </c>
      <c r="W1502" s="72">
        <v>270</v>
      </c>
      <c r="AC1502" s="47" t="s">
        <v>384</v>
      </c>
    </row>
    <row r="1503" spans="2:29" ht="15" customHeight="1">
      <c r="B1503" s="66" t="s">
        <v>728</v>
      </c>
      <c r="C1503" s="66">
        <v>3</v>
      </c>
      <c r="D1503" s="67" t="s">
        <v>611</v>
      </c>
      <c r="E1503" s="66">
        <v>67</v>
      </c>
      <c r="G1503" s="66">
        <v>294.01</v>
      </c>
      <c r="H1503" s="69" t="s">
        <v>552</v>
      </c>
      <c r="J1503" s="66">
        <v>1</v>
      </c>
      <c r="N1503" s="67" t="s">
        <v>654</v>
      </c>
      <c r="O1503" s="70">
        <v>40</v>
      </c>
      <c r="P1503" s="66">
        <v>270</v>
      </c>
      <c r="Q1503" s="66">
        <v>0</v>
      </c>
      <c r="R1503" s="66">
        <v>180</v>
      </c>
      <c r="S1503" s="71">
        <v>90</v>
      </c>
      <c r="T1503" s="72">
        <v>50</v>
      </c>
      <c r="U1503" s="72">
        <v>180</v>
      </c>
      <c r="V1503" s="72">
        <v>40</v>
      </c>
      <c r="W1503" s="72">
        <v>270</v>
      </c>
      <c r="AC1503" s="47" t="s">
        <v>384</v>
      </c>
    </row>
    <row r="1504" spans="8:29" ht="15" customHeight="1">
      <c r="H1504" s="69"/>
      <c r="O1504" s="70"/>
      <c r="S1504" s="71"/>
      <c r="T1504" s="72"/>
      <c r="U1504" s="72"/>
      <c r="V1504" s="72"/>
      <c r="W1504" s="72"/>
      <c r="AC1504" s="47"/>
    </row>
    <row r="1505" spans="2:29" ht="15" customHeight="1">
      <c r="B1505" s="66" t="s">
        <v>728</v>
      </c>
      <c r="C1505" s="66">
        <v>4</v>
      </c>
      <c r="D1505" s="67" t="s">
        <v>622</v>
      </c>
      <c r="E1505" s="66">
        <v>0</v>
      </c>
      <c r="F1505" s="66">
        <v>38</v>
      </c>
      <c r="G1505" s="66">
        <v>294.8</v>
      </c>
      <c r="H1505" s="69" t="s">
        <v>552</v>
      </c>
      <c r="M1505" s="66">
        <v>1</v>
      </c>
      <c r="O1505" s="70"/>
      <c r="S1505" s="71"/>
      <c r="T1505" s="72"/>
      <c r="U1505" s="72"/>
      <c r="V1505" s="72"/>
      <c r="W1505" s="72"/>
      <c r="AC1505" s="47"/>
    </row>
    <row r="1506" spans="2:29" ht="15" customHeight="1">
      <c r="B1506" s="66" t="s">
        <v>728</v>
      </c>
      <c r="C1506" s="66">
        <v>4</v>
      </c>
      <c r="D1506" s="67" t="s">
        <v>622</v>
      </c>
      <c r="E1506" s="66">
        <v>29</v>
      </c>
      <c r="G1506" s="66">
        <v>295.09</v>
      </c>
      <c r="H1506" s="69" t="s">
        <v>557</v>
      </c>
      <c r="N1506" s="67" t="s">
        <v>454</v>
      </c>
      <c r="O1506" s="70">
        <v>22</v>
      </c>
      <c r="P1506" s="66">
        <v>270</v>
      </c>
      <c r="Q1506" s="66">
        <v>2</v>
      </c>
      <c r="R1506" s="66">
        <v>180</v>
      </c>
      <c r="S1506" s="71">
        <v>85.06009151938719</v>
      </c>
      <c r="T1506" s="72">
        <v>67.92584402067901</v>
      </c>
      <c r="U1506" s="72">
        <v>175.06009151938719</v>
      </c>
      <c r="V1506" s="72">
        <v>22.07415597932099</v>
      </c>
      <c r="W1506" s="72">
        <v>265.0600915193872</v>
      </c>
      <c r="AC1506" s="47" t="s">
        <v>292</v>
      </c>
    </row>
    <row r="1507" spans="8:29" ht="15" customHeight="1">
      <c r="H1507" s="69"/>
      <c r="O1507" s="70"/>
      <c r="S1507" s="71"/>
      <c r="T1507" s="72"/>
      <c r="U1507" s="72"/>
      <c r="V1507" s="72"/>
      <c r="W1507" s="72"/>
      <c r="AC1507" s="47"/>
    </row>
    <row r="1508" spans="2:29" ht="15" customHeight="1">
      <c r="B1508" s="66" t="s">
        <v>729</v>
      </c>
      <c r="C1508" s="66">
        <v>1</v>
      </c>
      <c r="D1508" s="67" t="s">
        <v>604</v>
      </c>
      <c r="E1508" s="66">
        <v>0</v>
      </c>
      <c r="F1508" s="66">
        <v>20</v>
      </c>
      <c r="G1508" s="66">
        <v>295.6</v>
      </c>
      <c r="H1508" s="69" t="s">
        <v>420</v>
      </c>
      <c r="M1508" s="66">
        <v>1.5</v>
      </c>
      <c r="O1508" s="70"/>
      <c r="S1508" s="71"/>
      <c r="T1508" s="72"/>
      <c r="U1508" s="72"/>
      <c r="V1508" s="72"/>
      <c r="W1508" s="72"/>
      <c r="AC1508" s="47"/>
    </row>
    <row r="1509" spans="2:29" ht="15" customHeight="1">
      <c r="B1509" s="66" t="s">
        <v>729</v>
      </c>
      <c r="C1509" s="66">
        <v>1</v>
      </c>
      <c r="D1509" s="67" t="s">
        <v>617</v>
      </c>
      <c r="E1509" s="66">
        <v>20</v>
      </c>
      <c r="F1509" s="66">
        <v>52</v>
      </c>
      <c r="G1509" s="66">
        <v>295.8</v>
      </c>
      <c r="H1509" s="69" t="s">
        <v>552</v>
      </c>
      <c r="M1509" s="66">
        <v>1</v>
      </c>
      <c r="O1509" s="70"/>
      <c r="S1509" s="71"/>
      <c r="T1509" s="72"/>
      <c r="U1509" s="72"/>
      <c r="V1509" s="72"/>
      <c r="W1509" s="72"/>
      <c r="AC1509" s="47"/>
    </row>
    <row r="1510" spans="2:29" ht="15" customHeight="1">
      <c r="B1510" s="66" t="s">
        <v>729</v>
      </c>
      <c r="C1510" s="66">
        <v>1</v>
      </c>
      <c r="D1510" s="67" t="s">
        <v>624</v>
      </c>
      <c r="E1510" s="66">
        <v>52</v>
      </c>
      <c r="F1510" s="66">
        <v>138</v>
      </c>
      <c r="G1510" s="66">
        <v>296.12</v>
      </c>
      <c r="H1510" s="69" t="s">
        <v>552</v>
      </c>
      <c r="J1510" s="66">
        <v>1</v>
      </c>
      <c r="M1510" s="66">
        <v>0.8</v>
      </c>
      <c r="O1510" s="70"/>
      <c r="S1510" s="71"/>
      <c r="T1510" s="72"/>
      <c r="U1510" s="72"/>
      <c r="V1510" s="72"/>
      <c r="W1510" s="72"/>
      <c r="AC1510" s="47"/>
    </row>
    <row r="1511" spans="2:29" ht="15" customHeight="1">
      <c r="B1511" s="66" t="s">
        <v>729</v>
      </c>
      <c r="C1511" s="66">
        <v>1</v>
      </c>
      <c r="D1511" s="67" t="s">
        <v>612</v>
      </c>
      <c r="E1511" s="66">
        <v>45</v>
      </c>
      <c r="G1511" s="66">
        <v>296.05</v>
      </c>
      <c r="H1511" s="69" t="s">
        <v>557</v>
      </c>
      <c r="N1511" s="67" t="s">
        <v>294</v>
      </c>
      <c r="O1511" s="70">
        <v>26</v>
      </c>
      <c r="P1511" s="66">
        <v>270</v>
      </c>
      <c r="Q1511" s="66">
        <v>15</v>
      </c>
      <c r="R1511" s="66">
        <v>0</v>
      </c>
      <c r="S1511" s="71">
        <v>118.78339271657131</v>
      </c>
      <c r="T1511" s="72">
        <v>60.90454971690227</v>
      </c>
      <c r="U1511" s="72">
        <v>208.7833927165713</v>
      </c>
      <c r="V1511" s="72">
        <v>29.095450283097733</v>
      </c>
      <c r="W1511" s="72">
        <v>298.7833927165713</v>
      </c>
      <c r="AC1511" s="47" t="s">
        <v>292</v>
      </c>
    </row>
    <row r="1512" spans="2:29" ht="15" customHeight="1">
      <c r="B1512" s="66" t="s">
        <v>729</v>
      </c>
      <c r="C1512" s="66">
        <v>1</v>
      </c>
      <c r="D1512" s="67" t="s">
        <v>654</v>
      </c>
      <c r="E1512" s="66">
        <v>103</v>
      </c>
      <c r="G1512" s="66">
        <v>296.63</v>
      </c>
      <c r="H1512" s="69" t="s">
        <v>552</v>
      </c>
      <c r="J1512" s="66">
        <v>1</v>
      </c>
      <c r="O1512" s="70">
        <v>28</v>
      </c>
      <c r="P1512" s="66">
        <v>270</v>
      </c>
      <c r="Q1512" s="66">
        <v>0</v>
      </c>
      <c r="R1512" s="66">
        <v>180</v>
      </c>
      <c r="S1512" s="71">
        <v>90</v>
      </c>
      <c r="T1512" s="72">
        <v>62</v>
      </c>
      <c r="U1512" s="72">
        <v>180</v>
      </c>
      <c r="V1512" s="72">
        <v>28</v>
      </c>
      <c r="W1512" s="72">
        <v>270</v>
      </c>
      <c r="AC1512" s="47" t="s">
        <v>592</v>
      </c>
    </row>
    <row r="1513" spans="8:29" ht="15" customHeight="1">
      <c r="H1513" s="69"/>
      <c r="O1513" s="70"/>
      <c r="S1513" s="71"/>
      <c r="T1513" s="72"/>
      <c r="U1513" s="72"/>
      <c r="V1513" s="72"/>
      <c r="W1513" s="72"/>
      <c r="AC1513" s="47"/>
    </row>
    <row r="1514" spans="2:29" ht="15" customHeight="1">
      <c r="B1514" s="66" t="s">
        <v>729</v>
      </c>
      <c r="C1514" s="66">
        <v>2</v>
      </c>
      <c r="D1514" s="67" t="s">
        <v>622</v>
      </c>
      <c r="E1514" s="66">
        <v>0</v>
      </c>
      <c r="F1514" s="66">
        <v>45</v>
      </c>
      <c r="G1514" s="66">
        <v>296.98</v>
      </c>
      <c r="H1514" s="69" t="s">
        <v>552</v>
      </c>
      <c r="M1514" s="66">
        <v>0.5</v>
      </c>
      <c r="O1514" s="70"/>
      <c r="S1514" s="71"/>
      <c r="T1514" s="72"/>
      <c r="U1514" s="72"/>
      <c r="V1514" s="72"/>
      <c r="W1514" s="72"/>
      <c r="AC1514" s="47"/>
    </row>
    <row r="1515" spans="2:29" ht="15" customHeight="1">
      <c r="B1515" s="66" t="s">
        <v>729</v>
      </c>
      <c r="C1515" s="66">
        <v>2</v>
      </c>
      <c r="D1515" s="67" t="s">
        <v>628</v>
      </c>
      <c r="E1515" s="66">
        <v>45</v>
      </c>
      <c r="F1515" s="66">
        <v>76</v>
      </c>
      <c r="G1515" s="66">
        <v>297.43</v>
      </c>
      <c r="H1515" s="69" t="s">
        <v>552</v>
      </c>
      <c r="M1515" s="66">
        <v>0.8</v>
      </c>
      <c r="O1515" s="70"/>
      <c r="S1515" s="71"/>
      <c r="T1515" s="72"/>
      <c r="U1515" s="72"/>
      <c r="V1515" s="72"/>
      <c r="W1515" s="72"/>
      <c r="AC1515" s="47"/>
    </row>
    <row r="1516" spans="2:29" ht="15" customHeight="1">
      <c r="B1516" s="66" t="s">
        <v>729</v>
      </c>
      <c r="C1516" s="66">
        <v>2</v>
      </c>
      <c r="D1516" s="67" t="s">
        <v>672</v>
      </c>
      <c r="E1516" s="66">
        <v>76</v>
      </c>
      <c r="F1516" s="66">
        <v>144</v>
      </c>
      <c r="G1516" s="66">
        <v>297.74</v>
      </c>
      <c r="H1516" s="69" t="s">
        <v>552</v>
      </c>
      <c r="J1516" s="66">
        <v>1</v>
      </c>
      <c r="M1516" s="66">
        <v>0.5</v>
      </c>
      <c r="O1516" s="70"/>
      <c r="S1516" s="71"/>
      <c r="T1516" s="72"/>
      <c r="U1516" s="72"/>
      <c r="V1516" s="72"/>
      <c r="W1516" s="72"/>
      <c r="AC1516" s="47"/>
    </row>
    <row r="1517" spans="2:29" ht="15" customHeight="1">
      <c r="B1517" s="66" t="s">
        <v>729</v>
      </c>
      <c r="C1517" s="66">
        <v>2</v>
      </c>
      <c r="D1517" s="67" t="s">
        <v>610</v>
      </c>
      <c r="E1517" s="66">
        <v>90</v>
      </c>
      <c r="G1517" s="66">
        <v>297.88</v>
      </c>
      <c r="H1517" s="69" t="s">
        <v>552</v>
      </c>
      <c r="O1517" s="70">
        <v>26</v>
      </c>
      <c r="P1517" s="66">
        <v>270</v>
      </c>
      <c r="Q1517" s="66">
        <v>10</v>
      </c>
      <c r="R1517" s="66">
        <v>180</v>
      </c>
      <c r="S1517" s="71">
        <v>70.12386639020895</v>
      </c>
      <c r="T1517" s="72">
        <v>62.58751247239941</v>
      </c>
      <c r="U1517" s="72">
        <v>160.12386639020895</v>
      </c>
      <c r="V1517" s="72">
        <v>27.41248752760059</v>
      </c>
      <c r="W1517" s="72">
        <v>250.12386639020895</v>
      </c>
      <c r="AC1517" s="47" t="s">
        <v>55</v>
      </c>
    </row>
    <row r="1518" spans="2:29" ht="15" customHeight="1">
      <c r="B1518" s="66" t="s">
        <v>729</v>
      </c>
      <c r="C1518" s="66">
        <v>2</v>
      </c>
      <c r="D1518" s="67" t="s">
        <v>605</v>
      </c>
      <c r="E1518" s="66">
        <v>125</v>
      </c>
      <c r="G1518" s="66">
        <v>298.23</v>
      </c>
      <c r="H1518" s="69" t="s">
        <v>557</v>
      </c>
      <c r="N1518" s="67" t="s">
        <v>397</v>
      </c>
      <c r="O1518" s="70">
        <v>23</v>
      </c>
      <c r="P1518" s="66">
        <v>270</v>
      </c>
      <c r="Q1518" s="66">
        <v>2</v>
      </c>
      <c r="R1518" s="66">
        <v>180</v>
      </c>
      <c r="S1518" s="71">
        <v>85.29697167870995</v>
      </c>
      <c r="T1518" s="72">
        <v>66.93041696667764</v>
      </c>
      <c r="U1518" s="72">
        <v>175.29697167870995</v>
      </c>
      <c r="V1518" s="72">
        <v>23.06958303332236</v>
      </c>
      <c r="W1518" s="72">
        <v>265.29697167870995</v>
      </c>
      <c r="AC1518" s="47" t="s">
        <v>292</v>
      </c>
    </row>
    <row r="1519" spans="2:29" ht="15" customHeight="1">
      <c r="B1519" s="66" t="s">
        <v>729</v>
      </c>
      <c r="C1519" s="66">
        <v>2</v>
      </c>
      <c r="D1519" s="67" t="s">
        <v>605</v>
      </c>
      <c r="E1519" s="66">
        <v>128</v>
      </c>
      <c r="G1519" s="66">
        <v>298.26</v>
      </c>
      <c r="H1519" s="69" t="s">
        <v>552</v>
      </c>
      <c r="O1519" s="70">
        <v>13</v>
      </c>
      <c r="P1519" s="66">
        <v>270</v>
      </c>
      <c r="Q1519" s="66">
        <v>0</v>
      </c>
      <c r="R1519" s="66">
        <v>180</v>
      </c>
      <c r="S1519" s="71">
        <v>90</v>
      </c>
      <c r="T1519" s="72">
        <v>77</v>
      </c>
      <c r="U1519" s="72">
        <v>180</v>
      </c>
      <c r="V1519" s="72">
        <v>13</v>
      </c>
      <c r="W1519" s="72">
        <v>270</v>
      </c>
      <c r="AC1519" s="47" t="s">
        <v>56</v>
      </c>
    </row>
    <row r="1520" spans="2:29" ht="15" customHeight="1">
      <c r="B1520" s="66" t="s">
        <v>729</v>
      </c>
      <c r="C1520" s="66">
        <v>2</v>
      </c>
      <c r="D1520" s="67" t="s">
        <v>605</v>
      </c>
      <c r="E1520" s="66">
        <v>133</v>
      </c>
      <c r="G1520" s="66">
        <v>298.31</v>
      </c>
      <c r="H1520" s="69" t="s">
        <v>557</v>
      </c>
      <c r="N1520" s="67" t="s">
        <v>455</v>
      </c>
      <c r="O1520" s="70">
        <v>10</v>
      </c>
      <c r="P1520" s="66">
        <v>270</v>
      </c>
      <c r="Q1520" s="66">
        <v>13</v>
      </c>
      <c r="R1520" s="66">
        <v>180</v>
      </c>
      <c r="S1520" s="71">
        <v>37.37100122541898</v>
      </c>
      <c r="T1520" s="72">
        <v>73.80132118109367</v>
      </c>
      <c r="U1520" s="72">
        <v>127.37100122541898</v>
      </c>
      <c r="V1520" s="72">
        <v>16.19867881890633</v>
      </c>
      <c r="W1520" s="72">
        <v>217.37100122541898</v>
      </c>
      <c r="AC1520" s="47" t="s">
        <v>315</v>
      </c>
    </row>
    <row r="1521" spans="8:29" ht="15" customHeight="1">
      <c r="H1521" s="69"/>
      <c r="O1521" s="70"/>
      <c r="S1521" s="71"/>
      <c r="T1521" s="72"/>
      <c r="U1521" s="72"/>
      <c r="V1521" s="72"/>
      <c r="W1521" s="72"/>
      <c r="AC1521" s="47"/>
    </row>
    <row r="1522" spans="2:29" ht="15" customHeight="1">
      <c r="B1522" s="66" t="s">
        <v>729</v>
      </c>
      <c r="C1522" s="66">
        <v>3</v>
      </c>
      <c r="D1522" s="67" t="s">
        <v>680</v>
      </c>
      <c r="E1522" s="66">
        <v>0</v>
      </c>
      <c r="F1522" s="66">
        <v>100</v>
      </c>
      <c r="G1522" s="66">
        <v>298.41</v>
      </c>
      <c r="H1522" s="69" t="s">
        <v>552</v>
      </c>
      <c r="J1522" s="66">
        <v>1</v>
      </c>
      <c r="M1522" s="66">
        <v>0.5</v>
      </c>
      <c r="O1522" s="70"/>
      <c r="S1522" s="71"/>
      <c r="T1522" s="72"/>
      <c r="U1522" s="72"/>
      <c r="V1522" s="72"/>
      <c r="W1522" s="72"/>
      <c r="AC1522" s="47"/>
    </row>
    <row r="1523" spans="2:29" ht="15" customHeight="1">
      <c r="B1523" s="66" t="s">
        <v>729</v>
      </c>
      <c r="C1523" s="66">
        <v>3</v>
      </c>
      <c r="D1523" s="67" t="s">
        <v>645</v>
      </c>
      <c r="E1523" s="66">
        <v>100</v>
      </c>
      <c r="F1523" s="66">
        <v>115</v>
      </c>
      <c r="G1523" s="66">
        <v>299.41</v>
      </c>
      <c r="H1523" s="69" t="s">
        <v>552</v>
      </c>
      <c r="M1523" s="66">
        <v>1.2</v>
      </c>
      <c r="O1523" s="70"/>
      <c r="S1523" s="71"/>
      <c r="T1523" s="72"/>
      <c r="U1523" s="72"/>
      <c r="V1523" s="72"/>
      <c r="W1523" s="72"/>
      <c r="AC1523" s="47"/>
    </row>
    <row r="1524" spans="2:29" ht="15" customHeight="1">
      <c r="B1524" s="66" t="s">
        <v>729</v>
      </c>
      <c r="C1524" s="66">
        <v>3</v>
      </c>
      <c r="D1524" s="67" t="s">
        <v>632</v>
      </c>
      <c r="E1524" s="66">
        <v>115</v>
      </c>
      <c r="F1524" s="66">
        <v>122</v>
      </c>
      <c r="G1524" s="66">
        <v>299.56</v>
      </c>
      <c r="H1524" s="69" t="s">
        <v>552</v>
      </c>
      <c r="M1524" s="66">
        <v>0</v>
      </c>
      <c r="O1524" s="70"/>
      <c r="S1524" s="71"/>
      <c r="T1524" s="72"/>
      <c r="U1524" s="72"/>
      <c r="V1524" s="72"/>
      <c r="W1524" s="72"/>
      <c r="AC1524" s="47"/>
    </row>
    <row r="1525" spans="2:29" ht="15" customHeight="1">
      <c r="B1525" s="66" t="s">
        <v>729</v>
      </c>
      <c r="C1525" s="66">
        <v>3</v>
      </c>
      <c r="D1525" s="67" t="s">
        <v>630</v>
      </c>
      <c r="E1525" s="66">
        <v>122</v>
      </c>
      <c r="F1525" s="66">
        <v>134</v>
      </c>
      <c r="G1525" s="66">
        <v>299.63</v>
      </c>
      <c r="H1525" s="69" t="s">
        <v>552</v>
      </c>
      <c r="J1525" s="66">
        <v>2</v>
      </c>
      <c r="M1525" s="66">
        <v>0.8</v>
      </c>
      <c r="O1525" s="70"/>
      <c r="S1525" s="71"/>
      <c r="T1525" s="72"/>
      <c r="U1525" s="72"/>
      <c r="V1525" s="72"/>
      <c r="W1525" s="72"/>
      <c r="AC1525" s="47"/>
    </row>
    <row r="1526" spans="2:29" ht="15" customHeight="1">
      <c r="B1526" s="66" t="s">
        <v>729</v>
      </c>
      <c r="C1526" s="66">
        <v>3</v>
      </c>
      <c r="D1526" s="67" t="s">
        <v>622</v>
      </c>
      <c r="E1526" s="66">
        <v>5</v>
      </c>
      <c r="G1526" s="66">
        <v>298.46</v>
      </c>
      <c r="H1526" s="69" t="s">
        <v>552</v>
      </c>
      <c r="J1526" s="66">
        <v>1</v>
      </c>
      <c r="O1526" s="70">
        <v>25</v>
      </c>
      <c r="P1526" s="66">
        <v>270</v>
      </c>
      <c r="Q1526" s="66">
        <v>0</v>
      </c>
      <c r="R1526" s="66">
        <v>180</v>
      </c>
      <c r="S1526" s="71">
        <v>90</v>
      </c>
      <c r="T1526" s="72">
        <v>65</v>
      </c>
      <c r="U1526" s="72">
        <v>180</v>
      </c>
      <c r="V1526" s="72">
        <v>25</v>
      </c>
      <c r="W1526" s="72">
        <v>270</v>
      </c>
      <c r="AC1526" s="47" t="s">
        <v>56</v>
      </c>
    </row>
    <row r="1527" spans="2:29" ht="15" customHeight="1">
      <c r="B1527" s="66" t="s">
        <v>729</v>
      </c>
      <c r="C1527" s="66">
        <v>3</v>
      </c>
      <c r="D1527" s="67" t="s">
        <v>610</v>
      </c>
      <c r="E1527" s="66">
        <v>53</v>
      </c>
      <c r="G1527" s="66">
        <v>298.94</v>
      </c>
      <c r="H1527" s="69" t="s">
        <v>557</v>
      </c>
      <c r="N1527" s="67" t="s">
        <v>611</v>
      </c>
      <c r="O1527" s="70">
        <v>9</v>
      </c>
      <c r="P1527" s="66">
        <v>90</v>
      </c>
      <c r="Q1527" s="66">
        <v>0</v>
      </c>
      <c r="R1527" s="66">
        <v>170</v>
      </c>
      <c r="S1527" s="71">
        <v>260</v>
      </c>
      <c r="T1527" s="72">
        <v>80.86348486271854</v>
      </c>
      <c r="U1527" s="72">
        <v>350</v>
      </c>
      <c r="V1527" s="72">
        <v>9.136515137281464</v>
      </c>
      <c r="W1527" s="72">
        <v>80</v>
      </c>
      <c r="AC1527" s="47" t="s">
        <v>57</v>
      </c>
    </row>
    <row r="1528" spans="2:29" ht="15" customHeight="1">
      <c r="B1528" s="66" t="s">
        <v>729</v>
      </c>
      <c r="C1528" s="66">
        <v>3</v>
      </c>
      <c r="D1528" s="67" t="s">
        <v>610</v>
      </c>
      <c r="E1528" s="66">
        <v>50</v>
      </c>
      <c r="G1528" s="66">
        <v>298.91</v>
      </c>
      <c r="H1528" s="69" t="s">
        <v>552</v>
      </c>
      <c r="J1528" s="66">
        <v>1</v>
      </c>
      <c r="O1528" s="70">
        <v>58</v>
      </c>
      <c r="P1528" s="66">
        <v>270</v>
      </c>
      <c r="Q1528" s="66">
        <v>43</v>
      </c>
      <c r="R1528" s="66">
        <v>0</v>
      </c>
      <c r="S1528" s="71">
        <v>120.22935938935092</v>
      </c>
      <c r="T1528" s="72">
        <v>28.364508054682293</v>
      </c>
      <c r="U1528" s="72">
        <v>210.22935938935092</v>
      </c>
      <c r="V1528" s="72">
        <v>61.63549194531771</v>
      </c>
      <c r="W1528" s="72">
        <v>300.2293593893509</v>
      </c>
      <c r="AC1528" s="47" t="s">
        <v>56</v>
      </c>
    </row>
    <row r="1529" spans="2:29" ht="15" customHeight="1">
      <c r="B1529" s="66" t="s">
        <v>729</v>
      </c>
      <c r="C1529" s="66">
        <v>3</v>
      </c>
      <c r="D1529" s="67" t="s">
        <v>610</v>
      </c>
      <c r="E1529" s="66">
        <v>55</v>
      </c>
      <c r="G1529" s="66">
        <v>298.96</v>
      </c>
      <c r="H1529" s="69" t="s">
        <v>557</v>
      </c>
      <c r="N1529" s="67" t="s">
        <v>622</v>
      </c>
      <c r="O1529" s="70">
        <v>30</v>
      </c>
      <c r="P1529" s="66">
        <v>90</v>
      </c>
      <c r="Q1529" s="66">
        <v>11</v>
      </c>
      <c r="R1529" s="66">
        <v>0</v>
      </c>
      <c r="S1529" s="71">
        <v>251.3928263439761</v>
      </c>
      <c r="T1529" s="72">
        <v>58.65048773884607</v>
      </c>
      <c r="U1529" s="72">
        <v>341.39282634397614</v>
      </c>
      <c r="V1529" s="72">
        <v>31.349512261153933</v>
      </c>
      <c r="W1529" s="72">
        <v>71.39282634397611</v>
      </c>
      <c r="AC1529" s="47" t="s">
        <v>292</v>
      </c>
    </row>
    <row r="1530" spans="2:29" ht="15" customHeight="1">
      <c r="B1530" s="66" t="s">
        <v>729</v>
      </c>
      <c r="C1530" s="66">
        <v>3</v>
      </c>
      <c r="D1530" s="67" t="s">
        <v>605</v>
      </c>
      <c r="E1530" s="66">
        <v>80</v>
      </c>
      <c r="G1530" s="66">
        <v>299.21</v>
      </c>
      <c r="H1530" s="69" t="s">
        <v>557</v>
      </c>
      <c r="J1530" s="66">
        <v>1</v>
      </c>
      <c r="N1530" s="67" t="s">
        <v>240</v>
      </c>
      <c r="O1530" s="70">
        <v>29</v>
      </c>
      <c r="P1530" s="66">
        <v>270</v>
      </c>
      <c r="Q1530" s="66">
        <v>25</v>
      </c>
      <c r="R1530" s="66">
        <v>0</v>
      </c>
      <c r="S1530" s="71">
        <v>130.07193191986818</v>
      </c>
      <c r="T1530" s="72">
        <v>54.081828650199974</v>
      </c>
      <c r="U1530" s="72">
        <v>220.07193191986818</v>
      </c>
      <c r="V1530" s="72">
        <v>35.918171349800026</v>
      </c>
      <c r="W1530" s="72">
        <v>310.0719319198682</v>
      </c>
      <c r="AC1530" s="47" t="s">
        <v>58</v>
      </c>
    </row>
    <row r="1531" spans="2:29" ht="15" customHeight="1">
      <c r="B1531" s="66" t="s">
        <v>729</v>
      </c>
      <c r="C1531" s="66">
        <v>3</v>
      </c>
      <c r="D1531" s="67" t="s">
        <v>612</v>
      </c>
      <c r="E1531" s="66">
        <v>90</v>
      </c>
      <c r="G1531" s="66">
        <v>299.31</v>
      </c>
      <c r="H1531" s="69" t="s">
        <v>552</v>
      </c>
      <c r="J1531" s="66">
        <v>1</v>
      </c>
      <c r="O1531" s="70">
        <v>58</v>
      </c>
      <c r="P1531" s="66">
        <v>270</v>
      </c>
      <c r="Q1531" s="66">
        <v>32</v>
      </c>
      <c r="R1531" s="66">
        <v>0</v>
      </c>
      <c r="S1531" s="71">
        <v>111.3287414553356</v>
      </c>
      <c r="T1531" s="72">
        <v>30.202459090624657</v>
      </c>
      <c r="U1531" s="72">
        <v>201.3287414553356</v>
      </c>
      <c r="V1531" s="72">
        <v>59.79754090937534</v>
      </c>
      <c r="W1531" s="72">
        <v>291.3287414553356</v>
      </c>
      <c r="AC1531" s="47" t="s">
        <v>56</v>
      </c>
    </row>
    <row r="1532" spans="2:29" ht="15" customHeight="1">
      <c r="B1532" s="66" t="s">
        <v>729</v>
      </c>
      <c r="C1532" s="66">
        <v>3</v>
      </c>
      <c r="D1532" s="67" t="s">
        <v>632</v>
      </c>
      <c r="E1532" s="66">
        <v>114</v>
      </c>
      <c r="G1532" s="66">
        <v>299.55</v>
      </c>
      <c r="H1532" s="69" t="s">
        <v>557</v>
      </c>
      <c r="N1532" s="67" t="s">
        <v>466</v>
      </c>
      <c r="O1532" s="70">
        <v>20</v>
      </c>
      <c r="P1532" s="66">
        <v>270</v>
      </c>
      <c r="Q1532" s="66">
        <v>2</v>
      </c>
      <c r="R1532" s="66">
        <v>180</v>
      </c>
      <c r="S1532" s="71">
        <v>84.51958737987798</v>
      </c>
      <c r="T1532" s="72">
        <v>69.91548448293591</v>
      </c>
      <c r="U1532" s="72">
        <v>174.51958737987798</v>
      </c>
      <c r="V1532" s="72">
        <v>20.08451551706409</v>
      </c>
      <c r="W1532" s="72">
        <v>264.519587379878</v>
      </c>
      <c r="AC1532" s="47" t="s">
        <v>59</v>
      </c>
    </row>
    <row r="1533" spans="2:29" ht="15" customHeight="1">
      <c r="B1533" s="66" t="s">
        <v>729</v>
      </c>
      <c r="C1533" s="66">
        <v>3</v>
      </c>
      <c r="D1533" s="67" t="s">
        <v>661</v>
      </c>
      <c r="E1533" s="66">
        <v>127</v>
      </c>
      <c r="G1533" s="66">
        <v>299.68</v>
      </c>
      <c r="H1533" s="69" t="s">
        <v>552</v>
      </c>
      <c r="J1533" s="66">
        <v>2</v>
      </c>
      <c r="O1533" s="70">
        <v>47</v>
      </c>
      <c r="P1533" s="66">
        <v>270</v>
      </c>
      <c r="Q1533" s="66">
        <v>0</v>
      </c>
      <c r="R1533" s="66">
        <v>200</v>
      </c>
      <c r="S1533" s="71">
        <v>110</v>
      </c>
      <c r="T1533" s="72">
        <v>41.22735617312459</v>
      </c>
      <c r="U1533" s="72">
        <v>200</v>
      </c>
      <c r="V1533" s="72">
        <v>48.77264382687541</v>
      </c>
      <c r="W1533" s="72">
        <v>290</v>
      </c>
      <c r="AC1533" s="47" t="s">
        <v>56</v>
      </c>
    </row>
    <row r="1534" spans="8:29" ht="15" customHeight="1">
      <c r="H1534" s="69"/>
      <c r="O1534" s="70"/>
      <c r="S1534" s="71"/>
      <c r="T1534" s="72"/>
      <c r="U1534" s="72"/>
      <c r="V1534" s="72"/>
      <c r="W1534" s="72"/>
      <c r="AC1534" s="47"/>
    </row>
    <row r="1535" spans="2:29" ht="15" customHeight="1">
      <c r="B1535" s="66" t="s">
        <v>729</v>
      </c>
      <c r="C1535" s="66">
        <v>4</v>
      </c>
      <c r="D1535" s="67" t="s">
        <v>641</v>
      </c>
      <c r="E1535" s="66">
        <v>0</v>
      </c>
      <c r="F1535" s="66">
        <v>26</v>
      </c>
      <c r="G1535" s="66">
        <v>299.74</v>
      </c>
      <c r="H1535" s="69" t="s">
        <v>552</v>
      </c>
      <c r="J1535" s="66">
        <v>1</v>
      </c>
      <c r="M1535" s="66">
        <v>0.5</v>
      </c>
      <c r="O1535" s="70"/>
      <c r="S1535" s="71"/>
      <c r="T1535" s="72"/>
      <c r="U1535" s="72"/>
      <c r="V1535" s="72"/>
      <c r="W1535" s="72"/>
      <c r="AC1535" s="47"/>
    </row>
    <row r="1536" spans="2:29" ht="15" customHeight="1">
      <c r="B1536" s="66" t="s">
        <v>729</v>
      </c>
      <c r="C1536" s="66">
        <v>4</v>
      </c>
      <c r="D1536" s="67" t="s">
        <v>609</v>
      </c>
      <c r="E1536" s="66">
        <v>26</v>
      </c>
      <c r="F1536" s="66">
        <v>27</v>
      </c>
      <c r="G1536" s="66">
        <v>300</v>
      </c>
      <c r="H1536" s="69" t="s">
        <v>552</v>
      </c>
      <c r="M1536" s="66">
        <v>0.8</v>
      </c>
      <c r="O1536" s="70"/>
      <c r="S1536" s="71"/>
      <c r="T1536" s="72"/>
      <c r="U1536" s="72"/>
      <c r="V1536" s="72"/>
      <c r="W1536" s="72"/>
      <c r="AC1536" s="47"/>
    </row>
    <row r="1537" spans="2:29" ht="15" customHeight="1">
      <c r="B1537" s="66" t="s">
        <v>729</v>
      </c>
      <c r="C1537" s="66">
        <v>4</v>
      </c>
      <c r="D1537" s="67" t="s">
        <v>609</v>
      </c>
      <c r="E1537" s="66">
        <v>27</v>
      </c>
      <c r="F1537" s="66">
        <v>47</v>
      </c>
      <c r="G1537" s="66">
        <v>300.01</v>
      </c>
      <c r="H1537" s="69" t="s">
        <v>552</v>
      </c>
      <c r="J1537" s="66">
        <v>1</v>
      </c>
      <c r="M1537" s="66">
        <v>0.5</v>
      </c>
      <c r="O1537" s="70"/>
      <c r="S1537" s="71"/>
      <c r="T1537" s="72"/>
      <c r="U1537" s="72"/>
      <c r="V1537" s="72"/>
      <c r="W1537" s="72"/>
      <c r="AC1537" s="47"/>
    </row>
    <row r="1538" spans="2:29" ht="15" customHeight="1">
      <c r="B1538" s="66" t="s">
        <v>729</v>
      </c>
      <c r="C1538" s="66">
        <v>4</v>
      </c>
      <c r="D1538" s="67" t="s">
        <v>609</v>
      </c>
      <c r="E1538" s="66">
        <v>47</v>
      </c>
      <c r="F1538" s="66">
        <v>49</v>
      </c>
      <c r="G1538" s="66">
        <v>300.21</v>
      </c>
      <c r="H1538" s="69" t="s">
        <v>552</v>
      </c>
      <c r="M1538" s="66">
        <v>0</v>
      </c>
      <c r="O1538" s="70"/>
      <c r="S1538" s="71"/>
      <c r="T1538" s="72"/>
      <c r="U1538" s="72"/>
      <c r="V1538" s="72"/>
      <c r="W1538" s="72"/>
      <c r="AC1538" s="47" t="s">
        <v>291</v>
      </c>
    </row>
    <row r="1539" spans="2:29" ht="15" customHeight="1">
      <c r="B1539" s="66" t="s">
        <v>729</v>
      </c>
      <c r="C1539" s="66">
        <v>4</v>
      </c>
      <c r="D1539" s="67" t="s">
        <v>622</v>
      </c>
      <c r="E1539" s="66">
        <v>6</v>
      </c>
      <c r="G1539" s="66">
        <v>299.8</v>
      </c>
      <c r="H1539" s="69" t="s">
        <v>552</v>
      </c>
      <c r="J1539" s="66">
        <v>1</v>
      </c>
      <c r="O1539" s="70">
        <v>64</v>
      </c>
      <c r="P1539" s="66">
        <v>270</v>
      </c>
      <c r="Q1539" s="66">
        <v>0</v>
      </c>
      <c r="R1539" s="66">
        <v>180</v>
      </c>
      <c r="S1539" s="71">
        <v>90</v>
      </c>
      <c r="T1539" s="72">
        <v>26</v>
      </c>
      <c r="U1539" s="72">
        <v>180</v>
      </c>
      <c r="V1539" s="72">
        <v>64</v>
      </c>
      <c r="W1539" s="72">
        <v>270</v>
      </c>
      <c r="AC1539" s="47" t="s">
        <v>56</v>
      </c>
    </row>
    <row r="1540" spans="2:29" ht="15" customHeight="1">
      <c r="B1540" s="66" t="s">
        <v>729</v>
      </c>
      <c r="C1540" s="66">
        <v>4</v>
      </c>
      <c r="D1540" s="67" t="s">
        <v>609</v>
      </c>
      <c r="E1540" s="66">
        <v>27</v>
      </c>
      <c r="G1540" s="66">
        <v>300.01</v>
      </c>
      <c r="H1540" s="69" t="s">
        <v>552</v>
      </c>
      <c r="O1540" s="70">
        <v>17</v>
      </c>
      <c r="P1540" s="66">
        <v>270</v>
      </c>
      <c r="Q1540" s="66">
        <v>22</v>
      </c>
      <c r="R1540" s="66">
        <v>180</v>
      </c>
      <c r="S1540" s="71">
        <v>37.11515685549625</v>
      </c>
      <c r="T1540" s="72">
        <v>63.13030705780353</v>
      </c>
      <c r="U1540" s="72">
        <v>127.11515685549625</v>
      </c>
      <c r="V1540" s="72">
        <v>26.869692942196473</v>
      </c>
      <c r="W1540" s="72">
        <v>217.11515685549625</v>
      </c>
      <c r="AC1540" s="47" t="s">
        <v>60</v>
      </c>
    </row>
    <row r="1541" spans="2:29" ht="15" customHeight="1">
      <c r="B1541" s="66" t="s">
        <v>729</v>
      </c>
      <c r="C1541" s="66">
        <v>4</v>
      </c>
      <c r="D1541" s="67" t="s">
        <v>609</v>
      </c>
      <c r="E1541" s="66">
        <v>35</v>
      </c>
      <c r="G1541" s="66">
        <v>300.09</v>
      </c>
      <c r="H1541" s="69" t="s">
        <v>552</v>
      </c>
      <c r="N1541" s="67" t="s">
        <v>609</v>
      </c>
      <c r="O1541" s="70">
        <v>61</v>
      </c>
      <c r="P1541" s="66">
        <v>270</v>
      </c>
      <c r="Q1541" s="66">
        <v>24</v>
      </c>
      <c r="R1541" s="66">
        <v>180</v>
      </c>
      <c r="S1541" s="71">
        <v>76.13675580566257</v>
      </c>
      <c r="T1541" s="72">
        <v>28.287460286798893</v>
      </c>
      <c r="U1541" s="72">
        <v>166.13675580566257</v>
      </c>
      <c r="V1541" s="72">
        <v>61.71253971320111</v>
      </c>
      <c r="W1541" s="72">
        <v>256.1367558056626</v>
      </c>
      <c r="AC1541" s="47" t="s">
        <v>164</v>
      </c>
    </row>
    <row r="1542" spans="8:29" ht="15" customHeight="1">
      <c r="H1542" s="69"/>
      <c r="O1542" s="70"/>
      <c r="S1542" s="71"/>
      <c r="T1542" s="72"/>
      <c r="U1542" s="72"/>
      <c r="V1542" s="72"/>
      <c r="W1542" s="72"/>
      <c r="AC1542" s="47"/>
    </row>
    <row r="1543" spans="2:29" ht="15" customHeight="1">
      <c r="B1543" s="66" t="s">
        <v>730</v>
      </c>
      <c r="C1543" s="66">
        <v>1</v>
      </c>
      <c r="D1543" s="67" t="s">
        <v>622</v>
      </c>
      <c r="E1543" s="66">
        <v>0</v>
      </c>
      <c r="F1543" s="66">
        <v>6</v>
      </c>
      <c r="G1543" s="66">
        <v>300.4</v>
      </c>
      <c r="H1543" s="69" t="s">
        <v>552</v>
      </c>
      <c r="M1543" s="66">
        <v>0.5</v>
      </c>
      <c r="O1543" s="70"/>
      <c r="S1543" s="71"/>
      <c r="T1543" s="72"/>
      <c r="U1543" s="72"/>
      <c r="V1543" s="72"/>
      <c r="W1543" s="72"/>
      <c r="AC1543" s="47"/>
    </row>
    <row r="1544" spans="2:29" ht="15" customHeight="1">
      <c r="B1544" s="66" t="s">
        <v>730</v>
      </c>
      <c r="C1544" s="66">
        <v>1</v>
      </c>
      <c r="D1544" s="67" t="s">
        <v>699</v>
      </c>
      <c r="E1544" s="66">
        <v>6</v>
      </c>
      <c r="F1544" s="66">
        <v>80</v>
      </c>
      <c r="G1544" s="66">
        <v>300.46</v>
      </c>
      <c r="H1544" s="69" t="s">
        <v>552</v>
      </c>
      <c r="K1544" s="66">
        <v>1</v>
      </c>
      <c r="L1544" s="66">
        <v>1</v>
      </c>
      <c r="M1544" s="66">
        <v>1</v>
      </c>
      <c r="O1544" s="70"/>
      <c r="S1544" s="71"/>
      <c r="T1544" s="72"/>
      <c r="U1544" s="72"/>
      <c r="V1544" s="72"/>
      <c r="W1544" s="72"/>
      <c r="AC1544" s="47" t="s">
        <v>291</v>
      </c>
    </row>
    <row r="1545" spans="2:29" ht="15" customHeight="1">
      <c r="B1545" s="66" t="s">
        <v>730</v>
      </c>
      <c r="C1545" s="66">
        <v>1</v>
      </c>
      <c r="D1545" s="67" t="s">
        <v>678</v>
      </c>
      <c r="E1545" s="66">
        <v>80</v>
      </c>
      <c r="F1545" s="66">
        <v>97</v>
      </c>
      <c r="G1545" s="66">
        <v>301.2</v>
      </c>
      <c r="H1545" s="69" t="s">
        <v>552</v>
      </c>
      <c r="M1545" s="66">
        <v>1.2</v>
      </c>
      <c r="O1545" s="70"/>
      <c r="S1545" s="71"/>
      <c r="T1545" s="72"/>
      <c r="U1545" s="72"/>
      <c r="V1545" s="72"/>
      <c r="W1545" s="72"/>
      <c r="AC1545" s="47"/>
    </row>
    <row r="1546" spans="2:29" ht="15" customHeight="1">
      <c r="B1546" s="66" t="s">
        <v>730</v>
      </c>
      <c r="C1546" s="66">
        <v>1</v>
      </c>
      <c r="D1546" s="67" t="s">
        <v>612</v>
      </c>
      <c r="E1546" s="66">
        <v>97</v>
      </c>
      <c r="F1546" s="66">
        <v>124</v>
      </c>
      <c r="G1546" s="66">
        <v>301.37</v>
      </c>
      <c r="H1546" s="69" t="s">
        <v>552</v>
      </c>
      <c r="M1546" s="66">
        <v>0.8</v>
      </c>
      <c r="O1546" s="70"/>
      <c r="S1546" s="71"/>
      <c r="T1546" s="72"/>
      <c r="U1546" s="72"/>
      <c r="V1546" s="72"/>
      <c r="W1546" s="72"/>
      <c r="AC1546" s="47"/>
    </row>
    <row r="1547" spans="2:29" ht="15" customHeight="1">
      <c r="B1547" s="66" t="s">
        <v>730</v>
      </c>
      <c r="C1547" s="66">
        <v>1</v>
      </c>
      <c r="D1547" s="67" t="s">
        <v>609</v>
      </c>
      <c r="E1547" s="66">
        <v>29</v>
      </c>
      <c r="G1547" s="66">
        <v>300.69</v>
      </c>
      <c r="H1547" s="69" t="s">
        <v>552</v>
      </c>
      <c r="L1547" s="66">
        <v>1</v>
      </c>
      <c r="N1547" s="67" t="s">
        <v>294</v>
      </c>
      <c r="O1547" s="70">
        <v>62</v>
      </c>
      <c r="P1547" s="66">
        <v>270</v>
      </c>
      <c r="Q1547" s="66">
        <v>25</v>
      </c>
      <c r="R1547" s="66">
        <v>180</v>
      </c>
      <c r="S1547" s="71">
        <v>76.0748869580816</v>
      </c>
      <c r="T1547" s="72">
        <v>27.2974928523132</v>
      </c>
      <c r="U1547" s="72">
        <v>166.0748869580816</v>
      </c>
      <c r="V1547" s="72">
        <v>62.7025071476868</v>
      </c>
      <c r="W1547" s="72">
        <v>256.0748869580816</v>
      </c>
      <c r="AC1547" s="47" t="s">
        <v>371</v>
      </c>
    </row>
    <row r="1548" spans="2:29" ht="15" customHeight="1">
      <c r="B1548" s="66" t="s">
        <v>730</v>
      </c>
      <c r="C1548" s="66">
        <v>1</v>
      </c>
      <c r="D1548" s="67" t="s">
        <v>609</v>
      </c>
      <c r="E1548" s="66">
        <v>29</v>
      </c>
      <c r="G1548" s="66">
        <v>300.69</v>
      </c>
      <c r="H1548" s="69" t="s">
        <v>552</v>
      </c>
      <c r="L1548" s="66">
        <v>1</v>
      </c>
      <c r="N1548" s="67" t="s">
        <v>294</v>
      </c>
      <c r="O1548" s="70">
        <v>48</v>
      </c>
      <c r="P1548" s="66">
        <v>270</v>
      </c>
      <c r="Q1548" s="66">
        <v>27</v>
      </c>
      <c r="R1548" s="66">
        <v>0</v>
      </c>
      <c r="S1548" s="71">
        <v>114.64465253774796</v>
      </c>
      <c r="T1548" s="72">
        <v>39.296465667246714</v>
      </c>
      <c r="U1548" s="72">
        <v>204.64465253774796</v>
      </c>
      <c r="V1548" s="72">
        <v>50.703534332753286</v>
      </c>
      <c r="W1548" s="72">
        <v>294.64465253774796</v>
      </c>
      <c r="AC1548" s="47" t="s">
        <v>371</v>
      </c>
    </row>
    <row r="1549" spans="2:29" ht="15" customHeight="1">
      <c r="B1549" s="66" t="s">
        <v>730</v>
      </c>
      <c r="C1549" s="66">
        <v>1</v>
      </c>
      <c r="D1549" s="67" t="s">
        <v>609</v>
      </c>
      <c r="E1549" s="66">
        <v>42</v>
      </c>
      <c r="G1549" s="66">
        <v>300.82</v>
      </c>
      <c r="H1549" s="69" t="s">
        <v>552</v>
      </c>
      <c r="L1549" s="66">
        <v>1</v>
      </c>
      <c r="N1549" s="67" t="s">
        <v>556</v>
      </c>
      <c r="O1549" s="70">
        <v>10</v>
      </c>
      <c r="P1549" s="66">
        <v>90</v>
      </c>
      <c r="Q1549" s="66">
        <v>2</v>
      </c>
      <c r="R1549" s="66">
        <v>180</v>
      </c>
      <c r="S1549" s="71">
        <v>281.20221599881125</v>
      </c>
      <c r="T1549" s="72">
        <v>79.80980839139359</v>
      </c>
      <c r="U1549" s="72">
        <v>11.20221599881124</v>
      </c>
      <c r="V1549" s="72">
        <v>10.190191608606412</v>
      </c>
      <c r="W1549" s="72">
        <v>101.20221599881125</v>
      </c>
      <c r="AC1549" s="47" t="s">
        <v>371</v>
      </c>
    </row>
    <row r="1550" spans="2:29" ht="15" customHeight="1">
      <c r="B1550" s="66" t="s">
        <v>730</v>
      </c>
      <c r="C1550" s="66">
        <v>1</v>
      </c>
      <c r="D1550" s="67" t="s">
        <v>609</v>
      </c>
      <c r="E1550" s="66">
        <v>45</v>
      </c>
      <c r="G1550" s="66">
        <v>300.85</v>
      </c>
      <c r="H1550" s="69" t="s">
        <v>557</v>
      </c>
      <c r="N1550" s="67" t="s">
        <v>610</v>
      </c>
      <c r="O1550" s="70">
        <v>17</v>
      </c>
      <c r="P1550" s="66">
        <v>90</v>
      </c>
      <c r="Q1550" s="66">
        <v>70</v>
      </c>
      <c r="R1550" s="66">
        <v>180</v>
      </c>
      <c r="S1550" s="71">
        <v>353.65042708781993</v>
      </c>
      <c r="T1550" s="72">
        <v>19.886957807249082</v>
      </c>
      <c r="U1550" s="72">
        <v>83.65042708781993</v>
      </c>
      <c r="V1550" s="72">
        <v>70.11304219275092</v>
      </c>
      <c r="W1550" s="72">
        <v>173.65042708781993</v>
      </c>
      <c r="AC1550" s="47" t="s">
        <v>292</v>
      </c>
    </row>
    <row r="1551" spans="2:29" ht="15" customHeight="1">
      <c r="B1551" s="66" t="s">
        <v>730</v>
      </c>
      <c r="C1551" s="66">
        <v>1</v>
      </c>
      <c r="D1551" s="67" t="s">
        <v>609</v>
      </c>
      <c r="E1551" s="66">
        <v>50</v>
      </c>
      <c r="G1551" s="66">
        <v>300.9</v>
      </c>
      <c r="H1551" s="69" t="s">
        <v>552</v>
      </c>
      <c r="L1551" s="66">
        <v>1</v>
      </c>
      <c r="N1551" s="67" t="s">
        <v>556</v>
      </c>
      <c r="O1551" s="70">
        <v>14</v>
      </c>
      <c r="P1551" s="66">
        <v>270</v>
      </c>
      <c r="Q1551" s="66">
        <v>2</v>
      </c>
      <c r="R1551" s="66">
        <v>180</v>
      </c>
      <c r="S1551" s="71">
        <v>82.02704289520267</v>
      </c>
      <c r="T1551" s="72">
        <v>75.86879986294369</v>
      </c>
      <c r="U1551" s="72">
        <v>172.02704289520267</v>
      </c>
      <c r="V1551" s="72">
        <v>14.131200137056311</v>
      </c>
      <c r="W1551" s="72">
        <v>262.02704289520267</v>
      </c>
      <c r="AC1551" s="47" t="s">
        <v>371</v>
      </c>
    </row>
    <row r="1552" spans="2:29" ht="15" customHeight="1">
      <c r="B1552" s="66" t="s">
        <v>730</v>
      </c>
      <c r="C1552" s="66">
        <v>1</v>
      </c>
      <c r="D1552" s="67" t="s">
        <v>609</v>
      </c>
      <c r="E1552" s="66">
        <v>50</v>
      </c>
      <c r="G1552" s="66">
        <v>300.9</v>
      </c>
      <c r="H1552" s="69" t="s">
        <v>552</v>
      </c>
      <c r="L1552" s="66">
        <v>1</v>
      </c>
      <c r="N1552" s="67" t="s">
        <v>556</v>
      </c>
      <c r="O1552" s="70">
        <v>66</v>
      </c>
      <c r="P1552" s="66">
        <v>270</v>
      </c>
      <c r="Q1552" s="66">
        <v>26</v>
      </c>
      <c r="R1552" s="66">
        <v>0</v>
      </c>
      <c r="S1552" s="71">
        <v>102.25171018393445</v>
      </c>
      <c r="T1552" s="72">
        <v>23.513303978037392</v>
      </c>
      <c r="U1552" s="72">
        <v>192.25171018393445</v>
      </c>
      <c r="V1552" s="72">
        <v>66.48669602196262</v>
      </c>
      <c r="W1552" s="72">
        <v>282.25171018393445</v>
      </c>
      <c r="AC1552" s="47" t="s">
        <v>371</v>
      </c>
    </row>
    <row r="1553" spans="2:29" ht="15" customHeight="1">
      <c r="B1553" s="66" t="s">
        <v>730</v>
      </c>
      <c r="C1553" s="66">
        <v>1</v>
      </c>
      <c r="D1553" s="67" t="s">
        <v>609</v>
      </c>
      <c r="E1553" s="66">
        <v>62</v>
      </c>
      <c r="G1553" s="66">
        <v>301.02</v>
      </c>
      <c r="H1553" s="69" t="s">
        <v>557</v>
      </c>
      <c r="N1553" s="67" t="s">
        <v>556</v>
      </c>
      <c r="O1553" s="70">
        <v>10</v>
      </c>
      <c r="P1553" s="66">
        <v>270</v>
      </c>
      <c r="Q1553" s="66">
        <v>8</v>
      </c>
      <c r="R1553" s="66">
        <v>180</v>
      </c>
      <c r="S1553" s="71">
        <v>51.443518984405614</v>
      </c>
      <c r="T1553" s="72">
        <v>77.29323689420146</v>
      </c>
      <c r="U1553" s="72">
        <v>141.4435189844056</v>
      </c>
      <c r="V1553" s="72">
        <v>12.706763105798544</v>
      </c>
      <c r="W1553" s="72">
        <v>231.4435189844056</v>
      </c>
      <c r="AC1553" s="47" t="s">
        <v>52</v>
      </c>
    </row>
    <row r="1554" spans="2:29" ht="15" customHeight="1">
      <c r="B1554" s="66" t="s">
        <v>730</v>
      </c>
      <c r="C1554" s="66">
        <v>1</v>
      </c>
      <c r="D1554" s="67" t="s">
        <v>611</v>
      </c>
      <c r="E1554" s="66">
        <v>79</v>
      </c>
      <c r="G1554" s="66">
        <v>301.19</v>
      </c>
      <c r="H1554" s="69" t="s">
        <v>552</v>
      </c>
      <c r="O1554" s="70">
        <v>44</v>
      </c>
      <c r="P1554" s="66">
        <v>270</v>
      </c>
      <c r="Q1554" s="66">
        <v>0</v>
      </c>
      <c r="R1554" s="66">
        <v>190</v>
      </c>
      <c r="S1554" s="71">
        <v>100</v>
      </c>
      <c r="T1554" s="72">
        <v>45.561601449929945</v>
      </c>
      <c r="U1554" s="72">
        <v>190</v>
      </c>
      <c r="V1554" s="72">
        <v>44.438398550070055</v>
      </c>
      <c r="W1554" s="72">
        <v>280</v>
      </c>
      <c r="AC1554" s="47" t="s">
        <v>61</v>
      </c>
    </row>
    <row r="1555" spans="2:29" ht="15" customHeight="1">
      <c r="B1555" s="66" t="s">
        <v>730</v>
      </c>
      <c r="C1555" s="66">
        <v>1</v>
      </c>
      <c r="D1555" s="67" t="s">
        <v>605</v>
      </c>
      <c r="E1555" s="66">
        <v>94</v>
      </c>
      <c r="G1555" s="66">
        <v>301.34</v>
      </c>
      <c r="H1555" s="69" t="s">
        <v>557</v>
      </c>
      <c r="N1555" s="67" t="s">
        <v>609</v>
      </c>
      <c r="O1555" s="70">
        <v>16</v>
      </c>
      <c r="P1555" s="66">
        <v>270</v>
      </c>
      <c r="Q1555" s="66">
        <v>3</v>
      </c>
      <c r="R1555" s="66">
        <v>180</v>
      </c>
      <c r="S1555" s="71">
        <v>79.64250283869166</v>
      </c>
      <c r="T1555" s="72">
        <v>73.748846179165</v>
      </c>
      <c r="U1555" s="72">
        <v>169.64250283869166</v>
      </c>
      <c r="V1555" s="72">
        <v>16.251153820835</v>
      </c>
      <c r="W1555" s="72">
        <v>259.64250283869166</v>
      </c>
      <c r="AC1555" s="47" t="s">
        <v>292</v>
      </c>
    </row>
    <row r="1556" spans="2:29" ht="15" customHeight="1">
      <c r="B1556" s="66" t="s">
        <v>730</v>
      </c>
      <c r="C1556" s="66">
        <v>1</v>
      </c>
      <c r="D1556" s="67" t="s">
        <v>612</v>
      </c>
      <c r="E1556" s="66">
        <v>105</v>
      </c>
      <c r="G1556" s="66">
        <v>301.45</v>
      </c>
      <c r="H1556" s="69" t="s">
        <v>557</v>
      </c>
      <c r="N1556" s="67" t="s">
        <v>622</v>
      </c>
      <c r="O1556" s="70">
        <v>79</v>
      </c>
      <c r="P1556" s="66">
        <v>90</v>
      </c>
      <c r="Q1556" s="66">
        <v>0</v>
      </c>
      <c r="R1556" s="66">
        <v>203</v>
      </c>
      <c r="S1556" s="71">
        <v>293</v>
      </c>
      <c r="T1556" s="72">
        <v>10.144470132833522</v>
      </c>
      <c r="U1556" s="72">
        <v>23</v>
      </c>
      <c r="V1556" s="72">
        <v>79.85552986716648</v>
      </c>
      <c r="W1556" s="72">
        <v>113</v>
      </c>
      <c r="AC1556" s="47" t="s">
        <v>292</v>
      </c>
    </row>
    <row r="1557" spans="8:29" ht="15" customHeight="1">
      <c r="H1557" s="69"/>
      <c r="O1557" s="70"/>
      <c r="S1557" s="71"/>
      <c r="T1557" s="72"/>
      <c r="U1557" s="72"/>
      <c r="V1557" s="72"/>
      <c r="W1557" s="72"/>
      <c r="AC1557" s="47"/>
    </row>
    <row r="1558" spans="2:29" ht="15" customHeight="1">
      <c r="B1558" s="66" t="s">
        <v>730</v>
      </c>
      <c r="C1558" s="66">
        <v>2</v>
      </c>
      <c r="D1558" s="67" t="s">
        <v>622</v>
      </c>
      <c r="E1558" s="66">
        <v>0</v>
      </c>
      <c r="F1558" s="66">
        <v>22</v>
      </c>
      <c r="G1558" s="66">
        <v>301.65</v>
      </c>
      <c r="H1558" s="69" t="s">
        <v>552</v>
      </c>
      <c r="M1558" s="66">
        <v>0.5</v>
      </c>
      <c r="O1558" s="70"/>
      <c r="S1558" s="71"/>
      <c r="T1558" s="72"/>
      <c r="U1558" s="72"/>
      <c r="V1558" s="72"/>
      <c r="W1558" s="72"/>
      <c r="AC1558" s="47"/>
    </row>
    <row r="1559" spans="2:29" ht="15" customHeight="1">
      <c r="B1559" s="66" t="s">
        <v>730</v>
      </c>
      <c r="C1559" s="66">
        <v>2</v>
      </c>
      <c r="D1559" s="67" t="s">
        <v>622</v>
      </c>
      <c r="E1559" s="66">
        <v>22</v>
      </c>
      <c r="F1559" s="66">
        <v>30</v>
      </c>
      <c r="G1559" s="66">
        <v>301.87</v>
      </c>
      <c r="H1559" s="69" t="s">
        <v>420</v>
      </c>
      <c r="M1559" s="66">
        <v>1.2</v>
      </c>
      <c r="O1559" s="70"/>
      <c r="S1559" s="71"/>
      <c r="T1559" s="72"/>
      <c r="U1559" s="72"/>
      <c r="V1559" s="72"/>
      <c r="W1559" s="72"/>
      <c r="AC1559" s="47"/>
    </row>
    <row r="1560" spans="2:29" ht="15" customHeight="1">
      <c r="B1560" s="66" t="s">
        <v>730</v>
      </c>
      <c r="C1560" s="66">
        <v>2</v>
      </c>
      <c r="D1560" s="67" t="s">
        <v>622</v>
      </c>
      <c r="E1560" s="66">
        <v>30</v>
      </c>
      <c r="F1560" s="66">
        <v>71</v>
      </c>
      <c r="G1560" s="66">
        <v>301.95</v>
      </c>
      <c r="H1560" s="69" t="s">
        <v>552</v>
      </c>
      <c r="M1560" s="66">
        <v>0.8</v>
      </c>
      <c r="O1560" s="70"/>
      <c r="S1560" s="71"/>
      <c r="T1560" s="72"/>
      <c r="U1560" s="72"/>
      <c r="V1560" s="72"/>
      <c r="W1560" s="72"/>
      <c r="AC1560" s="47"/>
    </row>
    <row r="1561" spans="2:29" ht="15" customHeight="1">
      <c r="B1561" s="66" t="s">
        <v>730</v>
      </c>
      <c r="C1561" s="66">
        <v>2</v>
      </c>
      <c r="D1561" s="67" t="s">
        <v>609</v>
      </c>
      <c r="E1561" s="66">
        <v>71</v>
      </c>
      <c r="F1561" s="66">
        <v>91</v>
      </c>
      <c r="G1561" s="66">
        <v>302.36</v>
      </c>
      <c r="H1561" s="69" t="s">
        <v>552</v>
      </c>
      <c r="M1561" s="66">
        <v>1</v>
      </c>
      <c r="O1561" s="70"/>
      <c r="S1561" s="71"/>
      <c r="T1561" s="72"/>
      <c r="U1561" s="72"/>
      <c r="V1561" s="72"/>
      <c r="W1561" s="72"/>
      <c r="AC1561" s="47"/>
    </row>
    <row r="1562" spans="2:29" ht="15" customHeight="1">
      <c r="B1562" s="66" t="s">
        <v>730</v>
      </c>
      <c r="C1562" s="66">
        <v>2</v>
      </c>
      <c r="D1562" s="67" t="s">
        <v>610</v>
      </c>
      <c r="E1562" s="66">
        <v>91</v>
      </c>
      <c r="F1562" s="66">
        <v>99</v>
      </c>
      <c r="G1562" s="66">
        <v>302.56</v>
      </c>
      <c r="H1562" s="69" t="s">
        <v>420</v>
      </c>
      <c r="M1562" s="66">
        <v>2</v>
      </c>
      <c r="O1562" s="70"/>
      <c r="S1562" s="71"/>
      <c r="T1562" s="72"/>
      <c r="U1562" s="72"/>
      <c r="V1562" s="72"/>
      <c r="W1562" s="72"/>
      <c r="AC1562" s="47"/>
    </row>
    <row r="1563" spans="2:29" ht="15" customHeight="1">
      <c r="B1563" s="66" t="s">
        <v>730</v>
      </c>
      <c r="C1563" s="66">
        <v>2</v>
      </c>
      <c r="D1563" s="67" t="s">
        <v>611</v>
      </c>
      <c r="E1563" s="66">
        <v>99</v>
      </c>
      <c r="F1563" s="66">
        <v>106</v>
      </c>
      <c r="G1563" s="66">
        <v>302.64</v>
      </c>
      <c r="H1563" s="69" t="s">
        <v>420</v>
      </c>
      <c r="M1563" s="66">
        <v>1.5</v>
      </c>
      <c r="O1563" s="70"/>
      <c r="S1563" s="71"/>
      <c r="T1563" s="72"/>
      <c r="U1563" s="72"/>
      <c r="V1563" s="72"/>
      <c r="W1563" s="72"/>
      <c r="AC1563" s="47"/>
    </row>
    <row r="1564" spans="2:29" ht="15" customHeight="1">
      <c r="B1564" s="66" t="s">
        <v>730</v>
      </c>
      <c r="C1564" s="66">
        <v>2</v>
      </c>
      <c r="D1564" s="67" t="s">
        <v>617</v>
      </c>
      <c r="E1564" s="66">
        <v>106</v>
      </c>
      <c r="F1564" s="66">
        <v>141</v>
      </c>
      <c r="G1564" s="66">
        <v>302.71</v>
      </c>
      <c r="H1564" s="69" t="s">
        <v>552</v>
      </c>
      <c r="M1564" s="66">
        <v>0.5</v>
      </c>
      <c r="O1564" s="70"/>
      <c r="S1564" s="71"/>
      <c r="T1564" s="72"/>
      <c r="U1564" s="72"/>
      <c r="V1564" s="72"/>
      <c r="W1564" s="72"/>
      <c r="AC1564" s="47"/>
    </row>
    <row r="1565" spans="2:29" ht="15" customHeight="1">
      <c r="B1565" s="66" t="s">
        <v>730</v>
      </c>
      <c r="C1565" s="66">
        <v>2</v>
      </c>
      <c r="D1565" s="67" t="s">
        <v>622</v>
      </c>
      <c r="E1565" s="66">
        <v>27</v>
      </c>
      <c r="G1565" s="66">
        <v>301.92</v>
      </c>
      <c r="H1565" s="69" t="s">
        <v>557</v>
      </c>
      <c r="N1565" s="67" t="s">
        <v>235</v>
      </c>
      <c r="O1565" s="70">
        <v>14</v>
      </c>
      <c r="P1565" s="66">
        <v>270</v>
      </c>
      <c r="Q1565" s="66">
        <v>5</v>
      </c>
      <c r="R1565" s="66">
        <v>180</v>
      </c>
      <c r="S1565" s="71">
        <v>70.66413695751305</v>
      </c>
      <c r="T1565" s="72">
        <v>75.19887938684346</v>
      </c>
      <c r="U1565" s="72">
        <v>160.66413695751305</v>
      </c>
      <c r="V1565" s="72">
        <v>14.801120613156542</v>
      </c>
      <c r="W1565" s="72">
        <v>250.66413695751305</v>
      </c>
      <c r="AC1565" s="47" t="s">
        <v>292</v>
      </c>
    </row>
    <row r="1566" spans="2:29" ht="15" customHeight="1">
      <c r="B1566" s="66" t="s">
        <v>730</v>
      </c>
      <c r="C1566" s="66">
        <v>2</v>
      </c>
      <c r="D1566" s="67" t="s">
        <v>612</v>
      </c>
      <c r="E1566" s="66">
        <v>124</v>
      </c>
      <c r="G1566" s="66">
        <v>302.89</v>
      </c>
      <c r="H1566" s="69" t="s">
        <v>557</v>
      </c>
      <c r="N1566" s="67" t="s">
        <v>622</v>
      </c>
      <c r="O1566" s="70">
        <v>13</v>
      </c>
      <c r="P1566" s="66">
        <v>90</v>
      </c>
      <c r="Q1566" s="66">
        <v>11</v>
      </c>
      <c r="R1566" s="66">
        <v>180</v>
      </c>
      <c r="S1566" s="71">
        <v>310.0958235938975</v>
      </c>
      <c r="T1566" s="72">
        <v>73.20613481592669</v>
      </c>
      <c r="U1566" s="72">
        <v>40.09582359389748</v>
      </c>
      <c r="V1566" s="72">
        <v>16.79386518407331</v>
      </c>
      <c r="W1566" s="72">
        <v>130.09582359389748</v>
      </c>
      <c r="AC1566" s="47" t="s">
        <v>292</v>
      </c>
    </row>
    <row r="1567" spans="8:29" ht="15" customHeight="1">
      <c r="H1567" s="69"/>
      <c r="O1567" s="70"/>
      <c r="S1567" s="71"/>
      <c r="T1567" s="72"/>
      <c r="U1567" s="72"/>
      <c r="V1567" s="72"/>
      <c r="W1567" s="72"/>
      <c r="AC1567" s="47"/>
    </row>
    <row r="1568" spans="2:29" ht="15" customHeight="1">
      <c r="B1568" s="66" t="s">
        <v>730</v>
      </c>
      <c r="C1568" s="66">
        <v>3</v>
      </c>
      <c r="D1568" s="67" t="s">
        <v>639</v>
      </c>
      <c r="E1568" s="66">
        <v>0</v>
      </c>
      <c r="F1568" s="66">
        <v>79</v>
      </c>
      <c r="G1568" s="66">
        <v>303.06</v>
      </c>
      <c r="H1568" s="69" t="s">
        <v>552</v>
      </c>
      <c r="M1568" s="66">
        <v>0.5</v>
      </c>
      <c r="O1568" s="70"/>
      <c r="S1568" s="71"/>
      <c r="T1568" s="72"/>
      <c r="U1568" s="72"/>
      <c r="V1568" s="72"/>
      <c r="W1568" s="72"/>
      <c r="AC1568" s="47"/>
    </row>
    <row r="1569" spans="2:29" ht="15" customHeight="1">
      <c r="B1569" s="66" t="s">
        <v>730</v>
      </c>
      <c r="C1569" s="66">
        <v>3</v>
      </c>
      <c r="D1569" s="67" t="s">
        <v>609</v>
      </c>
      <c r="E1569" s="66">
        <v>42</v>
      </c>
      <c r="G1569" s="66">
        <v>303.48</v>
      </c>
      <c r="H1569" s="69" t="s">
        <v>552</v>
      </c>
      <c r="J1569" s="66">
        <v>1</v>
      </c>
      <c r="O1569" s="70">
        <v>13</v>
      </c>
      <c r="P1569" s="66">
        <v>270</v>
      </c>
      <c r="Q1569" s="66">
        <v>19</v>
      </c>
      <c r="R1569" s="66">
        <v>0</v>
      </c>
      <c r="S1569" s="71">
        <v>146.15854593037812</v>
      </c>
      <c r="T1569" s="72">
        <v>67.48296322306945</v>
      </c>
      <c r="U1569" s="72">
        <v>236.15854593037812</v>
      </c>
      <c r="V1569" s="72">
        <v>22.517036776930553</v>
      </c>
      <c r="W1569" s="72">
        <v>326.1585459303781</v>
      </c>
      <c r="AC1569" s="47" t="s">
        <v>482</v>
      </c>
    </row>
    <row r="1570" spans="2:29" ht="15" customHeight="1">
      <c r="B1570" s="66" t="s">
        <v>730</v>
      </c>
      <c r="C1570" s="66">
        <v>3</v>
      </c>
      <c r="D1570" s="67" t="s">
        <v>610</v>
      </c>
      <c r="E1570" s="66">
        <v>68</v>
      </c>
      <c r="G1570" s="66">
        <v>303.74</v>
      </c>
      <c r="H1570" s="69" t="s">
        <v>552</v>
      </c>
      <c r="J1570" s="66">
        <v>1</v>
      </c>
      <c r="O1570" s="70">
        <v>78</v>
      </c>
      <c r="P1570" s="66">
        <v>270</v>
      </c>
      <c r="Q1570" s="66">
        <v>0</v>
      </c>
      <c r="R1570" s="66">
        <v>200</v>
      </c>
      <c r="S1570" s="71">
        <v>110</v>
      </c>
      <c r="T1570" s="72">
        <v>11.295488389157642</v>
      </c>
      <c r="U1570" s="72">
        <v>200</v>
      </c>
      <c r="V1570" s="72">
        <v>78.70451161084236</v>
      </c>
      <c r="W1570" s="72">
        <v>290</v>
      </c>
      <c r="AC1570" s="47" t="s">
        <v>56</v>
      </c>
    </row>
    <row r="1571" spans="2:29" ht="15" customHeight="1">
      <c r="B1571" s="66" t="s">
        <v>730</v>
      </c>
      <c r="C1571" s="66">
        <v>3</v>
      </c>
      <c r="D1571" s="67" t="s">
        <v>610</v>
      </c>
      <c r="E1571" s="66">
        <v>73</v>
      </c>
      <c r="G1571" s="66">
        <v>303.79</v>
      </c>
      <c r="H1571" s="69" t="s">
        <v>557</v>
      </c>
      <c r="N1571" s="67" t="s">
        <v>294</v>
      </c>
      <c r="O1571" s="70">
        <v>6</v>
      </c>
      <c r="P1571" s="66">
        <v>270</v>
      </c>
      <c r="Q1571" s="66">
        <v>40</v>
      </c>
      <c r="R1571" s="66">
        <v>180</v>
      </c>
      <c r="S1571" s="71">
        <v>7.139590519698999</v>
      </c>
      <c r="T1571" s="72">
        <v>49.78024849480567</v>
      </c>
      <c r="U1571" s="72">
        <v>97.139590519699</v>
      </c>
      <c r="V1571" s="72">
        <v>40.21975150519433</v>
      </c>
      <c r="W1571" s="72">
        <v>187.139590519699</v>
      </c>
      <c r="AC1571" s="47" t="s">
        <v>329</v>
      </c>
    </row>
    <row r="1572" spans="8:29" ht="15" customHeight="1">
      <c r="H1572" s="69"/>
      <c r="O1572" s="70"/>
      <c r="S1572" s="71"/>
      <c r="T1572" s="72"/>
      <c r="U1572" s="72"/>
      <c r="V1572" s="72"/>
      <c r="W1572" s="72"/>
      <c r="AC1572" s="47"/>
    </row>
    <row r="1573" spans="2:29" ht="15" customHeight="1">
      <c r="B1573" s="66" t="s">
        <v>731</v>
      </c>
      <c r="C1573" s="66">
        <v>1</v>
      </c>
      <c r="D1573" s="67" t="s">
        <v>639</v>
      </c>
      <c r="E1573" s="66">
        <v>0</v>
      </c>
      <c r="F1573" s="66">
        <v>131</v>
      </c>
      <c r="G1573" s="66">
        <v>305.2</v>
      </c>
      <c r="H1573" s="69" t="s">
        <v>552</v>
      </c>
      <c r="J1573" s="66">
        <v>1</v>
      </c>
      <c r="M1573" s="66">
        <v>0.3</v>
      </c>
      <c r="O1573" s="70"/>
      <c r="S1573" s="71"/>
      <c r="T1573" s="72"/>
      <c r="U1573" s="72"/>
      <c r="V1573" s="72"/>
      <c r="W1573" s="72"/>
      <c r="AC1573" s="47"/>
    </row>
    <row r="1574" spans="2:29" ht="15" customHeight="1">
      <c r="B1574" s="66" t="s">
        <v>731</v>
      </c>
      <c r="C1574" s="66">
        <v>1</v>
      </c>
      <c r="D1574" s="67" t="s">
        <v>652</v>
      </c>
      <c r="E1574" s="66">
        <v>131</v>
      </c>
      <c r="F1574" s="66">
        <v>150</v>
      </c>
      <c r="G1574" s="66">
        <v>306.51</v>
      </c>
      <c r="H1574" s="69" t="s">
        <v>552</v>
      </c>
      <c r="M1574" s="66">
        <v>1</v>
      </c>
      <c r="O1574" s="70"/>
      <c r="S1574" s="71"/>
      <c r="T1574" s="72"/>
      <c r="U1574" s="72"/>
      <c r="V1574" s="72"/>
      <c r="W1574" s="72"/>
      <c r="AC1574" s="47"/>
    </row>
    <row r="1575" spans="2:29" ht="15" customHeight="1">
      <c r="B1575" s="66" t="s">
        <v>731</v>
      </c>
      <c r="C1575" s="66">
        <v>1</v>
      </c>
      <c r="D1575" s="67" t="s">
        <v>609</v>
      </c>
      <c r="E1575" s="66">
        <v>66</v>
      </c>
      <c r="G1575" s="66">
        <v>305.86</v>
      </c>
      <c r="H1575" s="69" t="s">
        <v>557</v>
      </c>
      <c r="N1575" s="67" t="s">
        <v>605</v>
      </c>
      <c r="O1575" s="70">
        <v>8</v>
      </c>
      <c r="P1575" s="66">
        <v>270</v>
      </c>
      <c r="Q1575" s="66">
        <v>30</v>
      </c>
      <c r="R1575" s="66">
        <v>180</v>
      </c>
      <c r="S1575" s="71">
        <v>13.681077549413715</v>
      </c>
      <c r="T1575" s="72">
        <v>59.280811579743855</v>
      </c>
      <c r="U1575" s="72">
        <v>103.68107754941371</v>
      </c>
      <c r="V1575" s="72">
        <v>30.719188420256145</v>
      </c>
      <c r="W1575" s="72">
        <v>193.68107754941371</v>
      </c>
      <c r="AC1575" s="47" t="s">
        <v>111</v>
      </c>
    </row>
    <row r="1576" spans="2:29" ht="15" customHeight="1">
      <c r="B1576" s="66" t="s">
        <v>731</v>
      </c>
      <c r="C1576" s="66">
        <v>1</v>
      </c>
      <c r="D1576" s="67" t="s">
        <v>610</v>
      </c>
      <c r="E1576" s="66">
        <v>81</v>
      </c>
      <c r="G1576" s="66">
        <v>306.01</v>
      </c>
      <c r="H1576" s="69" t="s">
        <v>557</v>
      </c>
      <c r="N1576" s="67" t="s">
        <v>609</v>
      </c>
      <c r="O1576" s="70">
        <v>2</v>
      </c>
      <c r="P1576" s="66">
        <v>90</v>
      </c>
      <c r="Q1576" s="66">
        <v>19</v>
      </c>
      <c r="R1576" s="66">
        <v>180</v>
      </c>
      <c r="S1576" s="71">
        <v>354.20901811358067</v>
      </c>
      <c r="T1576" s="72">
        <v>70.90957684578414</v>
      </c>
      <c r="U1576" s="72">
        <v>84.20901811358067</v>
      </c>
      <c r="V1576" s="72">
        <v>19.090423154215856</v>
      </c>
      <c r="W1576" s="72">
        <v>174.20901811358067</v>
      </c>
      <c r="AC1576" s="47" t="s">
        <v>62</v>
      </c>
    </row>
    <row r="1577" spans="2:29" ht="15" customHeight="1">
      <c r="B1577" s="66" t="s">
        <v>731</v>
      </c>
      <c r="C1577" s="66">
        <v>1</v>
      </c>
      <c r="D1577" s="67" t="s">
        <v>610</v>
      </c>
      <c r="E1577" s="66">
        <v>125</v>
      </c>
      <c r="G1577" s="66">
        <v>306.45</v>
      </c>
      <c r="H1577" s="69" t="s">
        <v>552</v>
      </c>
      <c r="J1577" s="66">
        <v>1</v>
      </c>
      <c r="O1577" s="70">
        <v>5</v>
      </c>
      <c r="P1577" s="66">
        <v>270</v>
      </c>
      <c r="Q1577" s="66">
        <v>60</v>
      </c>
      <c r="R1577" s="66">
        <v>180</v>
      </c>
      <c r="S1577" s="71">
        <v>2.891644096223075</v>
      </c>
      <c r="T1577" s="72">
        <v>29.968400244406997</v>
      </c>
      <c r="U1577" s="72">
        <v>92.89164409622308</v>
      </c>
      <c r="V1577" s="72">
        <v>60.03159975559301</v>
      </c>
      <c r="W1577" s="72">
        <v>182.89164409622308</v>
      </c>
      <c r="AC1577" s="47" t="s">
        <v>592</v>
      </c>
    </row>
    <row r="1578" spans="8:29" ht="15" customHeight="1">
      <c r="H1578" s="69"/>
      <c r="O1578" s="70"/>
      <c r="S1578" s="71"/>
      <c r="T1578" s="72"/>
      <c r="U1578" s="72"/>
      <c r="V1578" s="72"/>
      <c r="W1578" s="72"/>
      <c r="AC1578" s="47"/>
    </row>
    <row r="1579" spans="2:29" ht="15" customHeight="1">
      <c r="B1579" s="66" t="s">
        <v>731</v>
      </c>
      <c r="C1579" s="66">
        <v>2</v>
      </c>
      <c r="D1579" s="67" t="s">
        <v>622</v>
      </c>
      <c r="E1579" s="66">
        <v>0</v>
      </c>
      <c r="F1579" s="66">
        <v>5</v>
      </c>
      <c r="G1579" s="66">
        <v>306.7</v>
      </c>
      <c r="H1579" s="69" t="s">
        <v>420</v>
      </c>
      <c r="M1579" s="66">
        <v>1.2</v>
      </c>
      <c r="O1579" s="70"/>
      <c r="S1579" s="71"/>
      <c r="T1579" s="72"/>
      <c r="U1579" s="72"/>
      <c r="V1579" s="72"/>
      <c r="W1579" s="72"/>
      <c r="AC1579" s="47"/>
    </row>
    <row r="1580" spans="2:29" ht="15" customHeight="1">
      <c r="B1580" s="66" t="s">
        <v>731</v>
      </c>
      <c r="C1580" s="66">
        <v>2</v>
      </c>
      <c r="D1580" s="67" t="s">
        <v>633</v>
      </c>
      <c r="E1580" s="66">
        <v>5</v>
      </c>
      <c r="F1580" s="66">
        <v>23</v>
      </c>
      <c r="G1580" s="66">
        <v>306.75</v>
      </c>
      <c r="H1580" s="69" t="s">
        <v>552</v>
      </c>
      <c r="M1580" s="66">
        <v>0.5</v>
      </c>
      <c r="O1580" s="70"/>
      <c r="S1580" s="71"/>
      <c r="T1580" s="72"/>
      <c r="U1580" s="72"/>
      <c r="V1580" s="72"/>
      <c r="W1580" s="72"/>
      <c r="AC1580" s="47"/>
    </row>
    <row r="1581" spans="2:29" ht="15" customHeight="1">
      <c r="B1581" s="66" t="s">
        <v>731</v>
      </c>
      <c r="C1581" s="66">
        <v>2</v>
      </c>
      <c r="D1581" s="67" t="s">
        <v>624</v>
      </c>
      <c r="E1581" s="66">
        <v>23</v>
      </c>
      <c r="F1581" s="66">
        <v>46</v>
      </c>
      <c r="G1581" s="66">
        <v>306.93</v>
      </c>
      <c r="H1581" s="69" t="s">
        <v>552</v>
      </c>
      <c r="M1581" s="66">
        <v>0.8</v>
      </c>
      <c r="O1581" s="70"/>
      <c r="S1581" s="71"/>
      <c r="T1581" s="72"/>
      <c r="U1581" s="72"/>
      <c r="V1581" s="72"/>
      <c r="W1581" s="72"/>
      <c r="AC1581" s="47"/>
    </row>
    <row r="1582" spans="2:29" ht="15" customHeight="1">
      <c r="B1582" s="66" t="s">
        <v>731</v>
      </c>
      <c r="C1582" s="66">
        <v>2</v>
      </c>
      <c r="D1582" s="67" t="s">
        <v>613</v>
      </c>
      <c r="E1582" s="66">
        <v>46</v>
      </c>
      <c r="F1582" s="66">
        <v>63</v>
      </c>
      <c r="G1582" s="66">
        <v>307.16</v>
      </c>
      <c r="H1582" s="69" t="s">
        <v>552</v>
      </c>
      <c r="M1582" s="66">
        <v>1</v>
      </c>
      <c r="O1582" s="70"/>
      <c r="S1582" s="71"/>
      <c r="T1582" s="72"/>
      <c r="U1582" s="72"/>
      <c r="V1582" s="72"/>
      <c r="W1582" s="72"/>
      <c r="AC1582" s="47"/>
    </row>
    <row r="1583" spans="2:29" ht="15" customHeight="1">
      <c r="B1583" s="66" t="s">
        <v>731</v>
      </c>
      <c r="C1583" s="66">
        <v>2</v>
      </c>
      <c r="D1583" s="67" t="s">
        <v>632</v>
      </c>
      <c r="E1583" s="66">
        <v>63</v>
      </c>
      <c r="F1583" s="66">
        <v>108</v>
      </c>
      <c r="G1583" s="66">
        <v>307.33</v>
      </c>
      <c r="H1583" s="69" t="s">
        <v>552</v>
      </c>
      <c r="J1583" s="66">
        <v>1</v>
      </c>
      <c r="K1583" s="66">
        <v>1</v>
      </c>
      <c r="M1583" s="66">
        <v>0.5</v>
      </c>
      <c r="O1583" s="70"/>
      <c r="S1583" s="71"/>
      <c r="T1583" s="72"/>
      <c r="U1583" s="72"/>
      <c r="V1583" s="72"/>
      <c r="W1583" s="72"/>
      <c r="AC1583" s="47"/>
    </row>
    <row r="1584" spans="2:29" ht="15" customHeight="1">
      <c r="B1584" s="66" t="s">
        <v>731</v>
      </c>
      <c r="C1584" s="66">
        <v>2</v>
      </c>
      <c r="D1584" s="67" t="s">
        <v>646</v>
      </c>
      <c r="E1584" s="66">
        <v>108</v>
      </c>
      <c r="F1584" s="66">
        <v>129</v>
      </c>
      <c r="G1584" s="66">
        <v>307.78</v>
      </c>
      <c r="H1584" s="69" t="s">
        <v>552</v>
      </c>
      <c r="M1584" s="66">
        <v>0.8</v>
      </c>
      <c r="O1584" s="70"/>
      <c r="S1584" s="71"/>
      <c r="T1584" s="72"/>
      <c r="U1584" s="72"/>
      <c r="V1584" s="72"/>
      <c r="W1584" s="72"/>
      <c r="AC1584" s="47" t="s">
        <v>63</v>
      </c>
    </row>
    <row r="1585" spans="2:29" ht="15" customHeight="1">
      <c r="B1585" s="66" t="s">
        <v>731</v>
      </c>
      <c r="C1585" s="66">
        <v>2</v>
      </c>
      <c r="D1585" s="67" t="s">
        <v>654</v>
      </c>
      <c r="E1585" s="66">
        <v>37</v>
      </c>
      <c r="G1585" s="66">
        <v>307.07</v>
      </c>
      <c r="H1585" s="69" t="s">
        <v>557</v>
      </c>
      <c r="N1585" s="67" t="s">
        <v>454</v>
      </c>
      <c r="O1585" s="70">
        <v>4</v>
      </c>
      <c r="P1585" s="66">
        <v>270</v>
      </c>
      <c r="Q1585" s="66">
        <v>11</v>
      </c>
      <c r="R1585" s="66">
        <v>180</v>
      </c>
      <c r="S1585" s="71">
        <v>19.785802206295216</v>
      </c>
      <c r="T1585" s="72">
        <v>78.32826825083082</v>
      </c>
      <c r="U1585" s="72">
        <v>109.78580220629522</v>
      </c>
      <c r="V1585" s="72">
        <v>11.671731749169183</v>
      </c>
      <c r="W1585" s="72">
        <v>199.78580220629522</v>
      </c>
      <c r="AC1585" s="47" t="s">
        <v>292</v>
      </c>
    </row>
    <row r="1586" spans="2:29" ht="15" customHeight="1">
      <c r="B1586" s="66" t="s">
        <v>731</v>
      </c>
      <c r="C1586" s="66">
        <v>2</v>
      </c>
      <c r="D1586" s="67" t="s">
        <v>613</v>
      </c>
      <c r="E1586" s="66">
        <v>51</v>
      </c>
      <c r="G1586" s="66">
        <v>307.21</v>
      </c>
      <c r="H1586" s="69" t="s">
        <v>557</v>
      </c>
      <c r="N1586" s="67" t="s">
        <v>454</v>
      </c>
      <c r="O1586" s="70">
        <v>11</v>
      </c>
      <c r="P1586" s="66">
        <v>270</v>
      </c>
      <c r="Q1586" s="66">
        <v>11</v>
      </c>
      <c r="R1586" s="66">
        <v>180</v>
      </c>
      <c r="S1586" s="71">
        <v>45</v>
      </c>
      <c r="T1586" s="72">
        <v>74.62932762827677</v>
      </c>
      <c r="U1586" s="72">
        <v>135</v>
      </c>
      <c r="V1586" s="72">
        <v>15.37067237172323</v>
      </c>
      <c r="W1586" s="72">
        <v>225</v>
      </c>
      <c r="AC1586" s="47" t="s">
        <v>308</v>
      </c>
    </row>
    <row r="1587" spans="2:29" ht="15" customHeight="1">
      <c r="B1587" s="66" t="s">
        <v>731</v>
      </c>
      <c r="C1587" s="66">
        <v>2</v>
      </c>
      <c r="D1587" s="67" t="s">
        <v>632</v>
      </c>
      <c r="E1587" s="66">
        <v>104</v>
      </c>
      <c r="G1587" s="66">
        <v>307.74</v>
      </c>
      <c r="H1587" s="69" t="s">
        <v>552</v>
      </c>
      <c r="J1587" s="66">
        <v>1</v>
      </c>
      <c r="O1587" s="70">
        <v>55</v>
      </c>
      <c r="P1587" s="66">
        <v>270</v>
      </c>
      <c r="Q1587" s="66">
        <v>0</v>
      </c>
      <c r="R1587" s="66">
        <v>180</v>
      </c>
      <c r="S1587" s="71">
        <v>90</v>
      </c>
      <c r="T1587" s="72">
        <v>35</v>
      </c>
      <c r="U1587" s="72">
        <v>180</v>
      </c>
      <c r="V1587" s="72">
        <v>55</v>
      </c>
      <c r="W1587" s="72">
        <v>270</v>
      </c>
      <c r="AC1587" s="47" t="s">
        <v>592</v>
      </c>
    </row>
    <row r="1588" spans="2:29" ht="15" customHeight="1">
      <c r="B1588" s="66" t="s">
        <v>731</v>
      </c>
      <c r="C1588" s="66">
        <v>2</v>
      </c>
      <c r="D1588" s="67" t="s">
        <v>600</v>
      </c>
      <c r="E1588" s="66">
        <v>126</v>
      </c>
      <c r="G1588" s="66">
        <v>307.96</v>
      </c>
      <c r="H1588" s="69" t="s">
        <v>557</v>
      </c>
      <c r="N1588" s="67" t="s">
        <v>613</v>
      </c>
      <c r="O1588" s="70">
        <v>38</v>
      </c>
      <c r="P1588" s="66">
        <v>90</v>
      </c>
      <c r="Q1588" s="66">
        <v>4</v>
      </c>
      <c r="R1588" s="66">
        <v>180</v>
      </c>
      <c r="S1588" s="71">
        <v>275.11447278362755</v>
      </c>
      <c r="T1588" s="72">
        <v>51.889054590115364</v>
      </c>
      <c r="U1588" s="72">
        <v>5.114472783627562</v>
      </c>
      <c r="V1588" s="72">
        <v>38.110945409884636</v>
      </c>
      <c r="W1588" s="72">
        <v>95.11447278362755</v>
      </c>
      <c r="AC1588" s="47" t="s">
        <v>64</v>
      </c>
    </row>
    <row r="1589" spans="8:29" ht="15" customHeight="1">
      <c r="H1589" s="69"/>
      <c r="O1589" s="70"/>
      <c r="S1589" s="71"/>
      <c r="T1589" s="72"/>
      <c r="U1589" s="72"/>
      <c r="V1589" s="72"/>
      <c r="W1589" s="72"/>
      <c r="AC1589" s="47"/>
    </row>
    <row r="1590" spans="2:29" ht="15" customHeight="1">
      <c r="B1590" s="66" t="s">
        <v>731</v>
      </c>
      <c r="C1590" s="66">
        <v>3</v>
      </c>
      <c r="D1590" s="67" t="s">
        <v>622</v>
      </c>
      <c r="E1590" s="66">
        <v>0</v>
      </c>
      <c r="F1590" s="66">
        <v>18</v>
      </c>
      <c r="G1590" s="66">
        <v>308</v>
      </c>
      <c r="H1590" s="69" t="s">
        <v>552</v>
      </c>
      <c r="M1590" s="66">
        <v>0.5</v>
      </c>
      <c r="O1590" s="70"/>
      <c r="S1590" s="71"/>
      <c r="T1590" s="72"/>
      <c r="U1590" s="72"/>
      <c r="V1590" s="72"/>
      <c r="W1590" s="72"/>
      <c r="AC1590" s="47"/>
    </row>
    <row r="1591" spans="2:29" ht="15" customHeight="1">
      <c r="B1591" s="66" t="s">
        <v>731</v>
      </c>
      <c r="C1591" s="66">
        <v>3</v>
      </c>
      <c r="D1591" s="67" t="s">
        <v>622</v>
      </c>
      <c r="E1591" s="66">
        <v>18</v>
      </c>
      <c r="F1591" s="66">
        <v>82</v>
      </c>
      <c r="G1591" s="66">
        <v>308.18</v>
      </c>
      <c r="H1591" s="69" t="s">
        <v>552</v>
      </c>
      <c r="J1591" s="66">
        <v>1</v>
      </c>
      <c r="M1591" s="66">
        <v>0</v>
      </c>
      <c r="O1591" s="70"/>
      <c r="S1591" s="71"/>
      <c r="T1591" s="72"/>
      <c r="U1591" s="72"/>
      <c r="V1591" s="72"/>
      <c r="W1591" s="72"/>
      <c r="AC1591" s="47"/>
    </row>
    <row r="1592" spans="2:29" ht="15" customHeight="1">
      <c r="B1592" s="66" t="s">
        <v>731</v>
      </c>
      <c r="C1592" s="66">
        <v>3</v>
      </c>
      <c r="D1592" s="67" t="s">
        <v>622</v>
      </c>
      <c r="E1592" s="66">
        <v>82</v>
      </c>
      <c r="F1592" s="66">
        <v>107</v>
      </c>
      <c r="G1592" s="66">
        <v>308.82</v>
      </c>
      <c r="H1592" s="69" t="s">
        <v>552</v>
      </c>
      <c r="M1592" s="66">
        <v>0.5</v>
      </c>
      <c r="O1592" s="70"/>
      <c r="S1592" s="71"/>
      <c r="T1592" s="72"/>
      <c r="U1592" s="72"/>
      <c r="V1592" s="72"/>
      <c r="W1592" s="72"/>
      <c r="AC1592" s="47"/>
    </row>
    <row r="1593" spans="2:29" ht="15" customHeight="1">
      <c r="B1593" s="66" t="s">
        <v>731</v>
      </c>
      <c r="C1593" s="66">
        <v>3</v>
      </c>
      <c r="D1593" s="67" t="s">
        <v>604</v>
      </c>
      <c r="E1593" s="66">
        <v>107</v>
      </c>
      <c r="F1593" s="66">
        <v>149</v>
      </c>
      <c r="G1593" s="66">
        <v>309.07</v>
      </c>
      <c r="H1593" s="69" t="s">
        <v>552</v>
      </c>
      <c r="J1593" s="66">
        <v>1</v>
      </c>
      <c r="M1593" s="66">
        <v>0.8</v>
      </c>
      <c r="O1593" s="70"/>
      <c r="S1593" s="71"/>
      <c r="T1593" s="72"/>
      <c r="U1593" s="72"/>
      <c r="V1593" s="72"/>
      <c r="W1593" s="72"/>
      <c r="AC1593" s="47"/>
    </row>
    <row r="1594" spans="2:29" ht="15" customHeight="1">
      <c r="B1594" s="66" t="s">
        <v>731</v>
      </c>
      <c r="C1594" s="66">
        <v>3</v>
      </c>
      <c r="D1594" s="67" t="s">
        <v>622</v>
      </c>
      <c r="E1594" s="66">
        <v>16</v>
      </c>
      <c r="G1594" s="66">
        <v>308.16</v>
      </c>
      <c r="H1594" s="69" t="s">
        <v>420</v>
      </c>
      <c r="N1594" s="67" t="s">
        <v>609</v>
      </c>
      <c r="O1594" s="70">
        <v>5</v>
      </c>
      <c r="P1594" s="66">
        <v>90</v>
      </c>
      <c r="Q1594" s="66">
        <v>5</v>
      </c>
      <c r="R1594" s="66">
        <v>0</v>
      </c>
      <c r="S1594" s="71">
        <v>225</v>
      </c>
      <c r="T1594" s="72">
        <v>82.94677334320137</v>
      </c>
      <c r="U1594" s="72">
        <v>315</v>
      </c>
      <c r="V1594" s="72">
        <v>7.053226656798628</v>
      </c>
      <c r="W1594" s="72">
        <v>45</v>
      </c>
      <c r="AC1594" s="47" t="s">
        <v>329</v>
      </c>
    </row>
    <row r="1595" spans="2:29" ht="15" customHeight="1">
      <c r="B1595" s="66" t="s">
        <v>731</v>
      </c>
      <c r="C1595" s="66">
        <v>3</v>
      </c>
      <c r="D1595" s="67" t="s">
        <v>622</v>
      </c>
      <c r="E1595" s="66">
        <v>55</v>
      </c>
      <c r="G1595" s="66">
        <v>308.55</v>
      </c>
      <c r="H1595" s="69" t="s">
        <v>552</v>
      </c>
      <c r="J1595" s="66">
        <v>1</v>
      </c>
      <c r="O1595" s="70">
        <v>50</v>
      </c>
      <c r="P1595" s="66">
        <v>270</v>
      </c>
      <c r="Q1595" s="66">
        <v>4</v>
      </c>
      <c r="R1595" s="66">
        <v>0</v>
      </c>
      <c r="S1595" s="71">
        <v>93.35801192252319</v>
      </c>
      <c r="T1595" s="72">
        <v>39.95152508179522</v>
      </c>
      <c r="U1595" s="72">
        <v>183.3580119225232</v>
      </c>
      <c r="V1595" s="72">
        <v>50.04847491820478</v>
      </c>
      <c r="W1595" s="72">
        <v>273.3580119225232</v>
      </c>
      <c r="AC1595" s="47" t="s">
        <v>592</v>
      </c>
    </row>
    <row r="1596" spans="2:29" ht="15" customHeight="1">
      <c r="B1596" s="66" t="s">
        <v>731</v>
      </c>
      <c r="C1596" s="66">
        <v>3</v>
      </c>
      <c r="D1596" s="67" t="s">
        <v>622</v>
      </c>
      <c r="E1596" s="66">
        <v>111</v>
      </c>
      <c r="G1596" s="66">
        <v>309.11</v>
      </c>
      <c r="H1596" s="69" t="s">
        <v>552</v>
      </c>
      <c r="J1596" s="66">
        <v>1</v>
      </c>
      <c r="O1596" s="70">
        <v>28</v>
      </c>
      <c r="P1596" s="66">
        <v>270</v>
      </c>
      <c r="Q1596" s="66">
        <v>30</v>
      </c>
      <c r="R1596" s="66">
        <v>180</v>
      </c>
      <c r="S1596" s="71">
        <v>42.64345180359385</v>
      </c>
      <c r="T1596" s="72">
        <v>51.87207774944602</v>
      </c>
      <c r="U1596" s="72">
        <v>132.64345180359385</v>
      </c>
      <c r="V1596" s="72">
        <v>38.12792225055398</v>
      </c>
      <c r="W1596" s="72">
        <v>222.64345180359385</v>
      </c>
      <c r="AC1596" s="47" t="s">
        <v>592</v>
      </c>
    </row>
    <row r="1597" spans="2:29" ht="15" customHeight="1">
      <c r="B1597" s="66" t="s">
        <v>731</v>
      </c>
      <c r="C1597" s="66">
        <v>3</v>
      </c>
      <c r="D1597" s="67" t="s">
        <v>609</v>
      </c>
      <c r="E1597" s="66">
        <v>135</v>
      </c>
      <c r="G1597" s="66">
        <v>309.35</v>
      </c>
      <c r="H1597" s="69" t="s">
        <v>552</v>
      </c>
      <c r="J1597" s="66">
        <v>1</v>
      </c>
      <c r="O1597" s="70">
        <v>44</v>
      </c>
      <c r="P1597" s="66">
        <v>270</v>
      </c>
      <c r="Q1597" s="66">
        <v>31</v>
      </c>
      <c r="R1597" s="66">
        <v>0</v>
      </c>
      <c r="S1597" s="71">
        <v>121.89026158063359</v>
      </c>
      <c r="T1597" s="72">
        <v>41.322869152543454</v>
      </c>
      <c r="U1597" s="72">
        <v>211.8902615806336</v>
      </c>
      <c r="V1597" s="72">
        <v>48.677130847456546</v>
      </c>
      <c r="W1597" s="72">
        <v>301.8902615806336</v>
      </c>
      <c r="AC1597" s="47" t="s">
        <v>592</v>
      </c>
    </row>
    <row r="1598" spans="8:29" ht="15" customHeight="1">
      <c r="H1598" s="69"/>
      <c r="O1598" s="70"/>
      <c r="S1598" s="71"/>
      <c r="T1598" s="72"/>
      <c r="U1598" s="72"/>
      <c r="V1598" s="72"/>
      <c r="W1598" s="72"/>
      <c r="AC1598" s="47"/>
    </row>
    <row r="1599" spans="2:29" ht="15" customHeight="1">
      <c r="B1599" s="66" t="s">
        <v>731</v>
      </c>
      <c r="C1599" s="66">
        <v>4</v>
      </c>
      <c r="D1599" s="67" t="s">
        <v>641</v>
      </c>
      <c r="E1599" s="66">
        <v>0</v>
      </c>
      <c r="F1599" s="66">
        <v>17</v>
      </c>
      <c r="G1599" s="66">
        <v>309.45</v>
      </c>
      <c r="H1599" s="69" t="s">
        <v>420</v>
      </c>
      <c r="M1599" s="66">
        <v>1.5</v>
      </c>
      <c r="O1599" s="70"/>
      <c r="S1599" s="71"/>
      <c r="T1599" s="72"/>
      <c r="U1599" s="72"/>
      <c r="V1599" s="72"/>
      <c r="W1599" s="72"/>
      <c r="AC1599" s="47"/>
    </row>
    <row r="1600" spans="8:29" ht="15" customHeight="1">
      <c r="H1600" s="69"/>
      <c r="O1600" s="70"/>
      <c r="S1600" s="71"/>
      <c r="T1600" s="72"/>
      <c r="U1600" s="72"/>
      <c r="V1600" s="72"/>
      <c r="W1600" s="72"/>
      <c r="AC1600" s="47"/>
    </row>
    <row r="1601" spans="2:29" ht="15" customHeight="1">
      <c r="B1601" s="66" t="s">
        <v>732</v>
      </c>
      <c r="C1601" s="66">
        <v>1</v>
      </c>
      <c r="D1601" s="67" t="s">
        <v>622</v>
      </c>
      <c r="E1601" s="66">
        <v>0</v>
      </c>
      <c r="F1601" s="66">
        <v>57</v>
      </c>
      <c r="G1601" s="66">
        <v>310</v>
      </c>
      <c r="H1601" s="69" t="s">
        <v>552</v>
      </c>
      <c r="M1601" s="66">
        <v>0.5</v>
      </c>
      <c r="O1601" s="70"/>
      <c r="S1601" s="71"/>
      <c r="T1601" s="72"/>
      <c r="U1601" s="72"/>
      <c r="V1601" s="72"/>
      <c r="W1601" s="72"/>
      <c r="AC1601" s="47"/>
    </row>
    <row r="1602" spans="2:29" ht="15" customHeight="1">
      <c r="B1602" s="66" t="s">
        <v>732</v>
      </c>
      <c r="C1602" s="66">
        <v>1</v>
      </c>
      <c r="D1602" s="67" t="s">
        <v>628</v>
      </c>
      <c r="E1602" s="66">
        <v>57</v>
      </c>
      <c r="F1602" s="66">
        <v>80</v>
      </c>
      <c r="G1602" s="66">
        <v>310.57</v>
      </c>
      <c r="H1602" s="69" t="s">
        <v>552</v>
      </c>
      <c r="M1602" s="66">
        <v>0.8</v>
      </c>
      <c r="O1602" s="70"/>
      <c r="S1602" s="71"/>
      <c r="T1602" s="72"/>
      <c r="U1602" s="72"/>
      <c r="V1602" s="72"/>
      <c r="W1602" s="72"/>
      <c r="AC1602" s="47"/>
    </row>
    <row r="1603" spans="2:29" ht="15" customHeight="1">
      <c r="B1603" s="66" t="s">
        <v>732</v>
      </c>
      <c r="C1603" s="66">
        <v>1</v>
      </c>
      <c r="D1603" s="67" t="s">
        <v>610</v>
      </c>
      <c r="E1603" s="66">
        <v>80</v>
      </c>
      <c r="F1603" s="66">
        <v>91</v>
      </c>
      <c r="G1603" s="66">
        <v>310.8</v>
      </c>
      <c r="H1603" s="69" t="s">
        <v>552</v>
      </c>
      <c r="M1603" s="66">
        <v>0.5</v>
      </c>
      <c r="O1603" s="70"/>
      <c r="S1603" s="71"/>
      <c r="T1603" s="72"/>
      <c r="U1603" s="72"/>
      <c r="V1603" s="72"/>
      <c r="W1603" s="72"/>
      <c r="AC1603" s="47"/>
    </row>
    <row r="1604" spans="2:29" ht="15" customHeight="1">
      <c r="B1604" s="66" t="s">
        <v>732</v>
      </c>
      <c r="C1604" s="66">
        <v>1</v>
      </c>
      <c r="D1604" s="67" t="s">
        <v>652</v>
      </c>
      <c r="E1604" s="66">
        <v>91</v>
      </c>
      <c r="F1604" s="66">
        <v>134</v>
      </c>
      <c r="G1604" s="66">
        <v>310.91</v>
      </c>
      <c r="H1604" s="69" t="s">
        <v>552</v>
      </c>
      <c r="M1604" s="66">
        <v>0.8</v>
      </c>
      <c r="O1604" s="70"/>
      <c r="S1604" s="71"/>
      <c r="T1604" s="72"/>
      <c r="U1604" s="72"/>
      <c r="V1604" s="72"/>
      <c r="W1604" s="72"/>
      <c r="AC1604" s="47"/>
    </row>
    <row r="1605" spans="2:29" ht="15" customHeight="1">
      <c r="B1605" s="66" t="s">
        <v>732</v>
      </c>
      <c r="C1605" s="66">
        <v>1</v>
      </c>
      <c r="D1605" s="67" t="s">
        <v>622</v>
      </c>
      <c r="E1605" s="66">
        <v>51</v>
      </c>
      <c r="G1605" s="66">
        <v>310.51</v>
      </c>
      <c r="H1605" s="69" t="s">
        <v>557</v>
      </c>
      <c r="N1605" s="67" t="s">
        <v>454</v>
      </c>
      <c r="O1605" s="70">
        <v>18</v>
      </c>
      <c r="P1605" s="66">
        <v>90</v>
      </c>
      <c r="Q1605" s="66">
        <v>4</v>
      </c>
      <c r="R1605" s="66">
        <v>0</v>
      </c>
      <c r="S1605" s="71">
        <v>257.854477561636</v>
      </c>
      <c r="T1605" s="72">
        <v>71.61530362186225</v>
      </c>
      <c r="U1605" s="72">
        <v>347.854477561636</v>
      </c>
      <c r="V1605" s="72">
        <v>18.384696378137747</v>
      </c>
      <c r="W1605" s="72">
        <v>77.85447756163597</v>
      </c>
      <c r="AC1605" s="47" t="s">
        <v>292</v>
      </c>
    </row>
    <row r="1606" spans="2:29" ht="15" customHeight="1">
      <c r="B1606" s="66" t="s">
        <v>732</v>
      </c>
      <c r="C1606" s="66">
        <v>1</v>
      </c>
      <c r="D1606" s="67" t="s">
        <v>622</v>
      </c>
      <c r="E1606" s="66">
        <v>78</v>
      </c>
      <c r="G1606" s="66">
        <v>310.78</v>
      </c>
      <c r="H1606" s="69" t="s">
        <v>557</v>
      </c>
      <c r="J1606" s="66">
        <v>2</v>
      </c>
      <c r="O1606" s="70">
        <v>45</v>
      </c>
      <c r="P1606" s="66">
        <v>270</v>
      </c>
      <c r="Q1606" s="66">
        <v>0</v>
      </c>
      <c r="R1606" s="66">
        <v>180</v>
      </c>
      <c r="S1606" s="71">
        <v>90</v>
      </c>
      <c r="T1606" s="72">
        <v>45</v>
      </c>
      <c r="U1606" s="72">
        <v>180</v>
      </c>
      <c r="V1606" s="72">
        <v>45</v>
      </c>
      <c r="W1606" s="72">
        <v>270</v>
      </c>
      <c r="AC1606" s="47" t="s">
        <v>384</v>
      </c>
    </row>
    <row r="1607" spans="8:29" ht="15" customHeight="1">
      <c r="H1607" s="69"/>
      <c r="O1607" s="70"/>
      <c r="S1607" s="71"/>
      <c r="T1607" s="72"/>
      <c r="U1607" s="72"/>
      <c r="V1607" s="72"/>
      <c r="W1607" s="72"/>
      <c r="AC1607" s="47"/>
    </row>
    <row r="1608" spans="2:29" ht="15" customHeight="1">
      <c r="B1608" s="66" t="s">
        <v>732</v>
      </c>
      <c r="C1608" s="66">
        <v>2</v>
      </c>
      <c r="D1608" s="67" t="s">
        <v>622</v>
      </c>
      <c r="E1608" s="66">
        <v>0</v>
      </c>
      <c r="F1608" s="66">
        <v>27</v>
      </c>
      <c r="G1608" s="66">
        <v>311.33</v>
      </c>
      <c r="H1608" s="69" t="s">
        <v>552</v>
      </c>
      <c r="J1608" s="66">
        <v>1</v>
      </c>
      <c r="M1608" s="66">
        <v>0.5</v>
      </c>
      <c r="O1608" s="70"/>
      <c r="S1608" s="71"/>
      <c r="T1608" s="72"/>
      <c r="U1608" s="72"/>
      <c r="V1608" s="72"/>
      <c r="W1608" s="72"/>
      <c r="AC1608" s="47"/>
    </row>
    <row r="1609" spans="2:29" ht="15" customHeight="1">
      <c r="B1609" s="66" t="s">
        <v>732</v>
      </c>
      <c r="C1609" s="66">
        <v>2</v>
      </c>
      <c r="D1609" s="67" t="s">
        <v>628</v>
      </c>
      <c r="E1609" s="66">
        <v>27</v>
      </c>
      <c r="F1609" s="66">
        <v>37</v>
      </c>
      <c r="G1609" s="66">
        <v>311.6</v>
      </c>
      <c r="H1609" s="69" t="s">
        <v>552</v>
      </c>
      <c r="M1609" s="66">
        <v>1.5</v>
      </c>
      <c r="O1609" s="70"/>
      <c r="S1609" s="71"/>
      <c r="T1609" s="72"/>
      <c r="U1609" s="72"/>
      <c r="V1609" s="72"/>
      <c r="W1609" s="72"/>
      <c r="AC1609" s="47" t="s">
        <v>65</v>
      </c>
    </row>
    <row r="1610" spans="2:29" ht="15" customHeight="1">
      <c r="B1610" s="66" t="s">
        <v>732</v>
      </c>
      <c r="C1610" s="66">
        <v>2</v>
      </c>
      <c r="D1610" s="67" t="s">
        <v>733</v>
      </c>
      <c r="E1610" s="66">
        <v>37</v>
      </c>
      <c r="F1610" s="66">
        <v>150</v>
      </c>
      <c r="G1610" s="66">
        <v>311.7</v>
      </c>
      <c r="H1610" s="69" t="s">
        <v>552</v>
      </c>
      <c r="L1610" s="66">
        <v>0.5</v>
      </c>
      <c r="M1610" s="66">
        <v>0.5</v>
      </c>
      <c r="O1610" s="70"/>
      <c r="S1610" s="71"/>
      <c r="T1610" s="72"/>
      <c r="U1610" s="72"/>
      <c r="V1610" s="72"/>
      <c r="W1610" s="72"/>
      <c r="AC1610" s="47" t="s">
        <v>66</v>
      </c>
    </row>
    <row r="1611" spans="2:29" ht="15" customHeight="1">
      <c r="B1611" s="66" t="s">
        <v>732</v>
      </c>
      <c r="C1611" s="66">
        <v>2</v>
      </c>
      <c r="D1611" s="67" t="s">
        <v>610</v>
      </c>
      <c r="E1611" s="66">
        <v>41</v>
      </c>
      <c r="G1611" s="66">
        <v>311.74</v>
      </c>
      <c r="H1611" s="69" t="s">
        <v>552</v>
      </c>
      <c r="O1611" s="70">
        <v>54</v>
      </c>
      <c r="P1611" s="66">
        <v>270</v>
      </c>
      <c r="Q1611" s="66">
        <v>12</v>
      </c>
      <c r="R1611" s="66">
        <v>180</v>
      </c>
      <c r="S1611" s="71">
        <v>81.22108482313485</v>
      </c>
      <c r="T1611" s="72">
        <v>35.679511488721865</v>
      </c>
      <c r="U1611" s="72">
        <v>171.22108482313485</v>
      </c>
      <c r="V1611" s="72">
        <v>54.320488511278135</v>
      </c>
      <c r="W1611" s="72">
        <v>261.22108482313485</v>
      </c>
      <c r="AC1611" s="47" t="s">
        <v>67</v>
      </c>
    </row>
    <row r="1612" spans="2:29" ht="15" customHeight="1">
      <c r="B1612" s="66" t="s">
        <v>732</v>
      </c>
      <c r="C1612" s="66">
        <v>2</v>
      </c>
      <c r="D1612" s="67" t="s">
        <v>622</v>
      </c>
      <c r="E1612" s="66">
        <v>21</v>
      </c>
      <c r="G1612" s="66">
        <v>311.54</v>
      </c>
      <c r="H1612" s="69" t="s">
        <v>552</v>
      </c>
      <c r="J1612" s="66">
        <v>1</v>
      </c>
      <c r="O1612" s="70">
        <v>41</v>
      </c>
      <c r="P1612" s="66">
        <v>270</v>
      </c>
      <c r="Q1612" s="66">
        <v>12</v>
      </c>
      <c r="R1612" s="66">
        <v>180</v>
      </c>
      <c r="S1612" s="71">
        <v>76.25973586465915</v>
      </c>
      <c r="T1612" s="72">
        <v>48.17475039593304</v>
      </c>
      <c r="U1612" s="72">
        <v>166.25973586465915</v>
      </c>
      <c r="V1612" s="72">
        <v>41.82524960406696</v>
      </c>
      <c r="W1612" s="72">
        <v>256.25973586465915</v>
      </c>
      <c r="AC1612" s="47" t="s">
        <v>482</v>
      </c>
    </row>
    <row r="1613" spans="2:29" ht="15" customHeight="1">
      <c r="B1613" s="66" t="s">
        <v>732</v>
      </c>
      <c r="C1613" s="66">
        <v>2</v>
      </c>
      <c r="D1613" s="67" t="s">
        <v>610</v>
      </c>
      <c r="E1613" s="66">
        <v>45</v>
      </c>
      <c r="G1613" s="66">
        <v>311.78</v>
      </c>
      <c r="H1613" s="69" t="s">
        <v>552</v>
      </c>
      <c r="L1613" s="66">
        <v>1</v>
      </c>
      <c r="N1613" s="67" t="s">
        <v>556</v>
      </c>
      <c r="O1613" s="70">
        <v>54</v>
      </c>
      <c r="P1613" s="66">
        <v>270</v>
      </c>
      <c r="Q1613" s="66">
        <v>12</v>
      </c>
      <c r="R1613" s="66">
        <v>180</v>
      </c>
      <c r="S1613" s="71">
        <v>81.22108482313485</v>
      </c>
      <c r="T1613" s="72">
        <v>35.679511488721865</v>
      </c>
      <c r="U1613" s="72">
        <v>171.22108482313485</v>
      </c>
      <c r="V1613" s="72">
        <v>54.320488511278135</v>
      </c>
      <c r="W1613" s="72">
        <v>261.22108482313485</v>
      </c>
      <c r="AC1613" s="47" t="s">
        <v>371</v>
      </c>
    </row>
    <row r="1614" spans="2:29" ht="15" customHeight="1">
      <c r="B1614" s="66" t="s">
        <v>732</v>
      </c>
      <c r="C1614" s="66">
        <v>2</v>
      </c>
      <c r="D1614" s="67" t="s">
        <v>612</v>
      </c>
      <c r="E1614" s="66">
        <v>66</v>
      </c>
      <c r="G1614" s="66">
        <v>311.99</v>
      </c>
      <c r="H1614" s="69" t="s">
        <v>552</v>
      </c>
      <c r="J1614" s="66">
        <v>1</v>
      </c>
      <c r="O1614" s="70">
        <v>88</v>
      </c>
      <c r="P1614" s="66">
        <v>90</v>
      </c>
      <c r="Q1614" s="66">
        <v>0</v>
      </c>
      <c r="R1614" s="66">
        <v>185</v>
      </c>
      <c r="S1614" s="71">
        <v>275</v>
      </c>
      <c r="T1614" s="72">
        <v>1.9923955416702324</v>
      </c>
      <c r="U1614" s="72">
        <v>5</v>
      </c>
      <c r="V1614" s="72">
        <v>88.00760445832977</v>
      </c>
      <c r="W1614" s="72">
        <v>95</v>
      </c>
      <c r="AC1614" s="47" t="s">
        <v>384</v>
      </c>
    </row>
    <row r="1615" spans="2:29" ht="15" customHeight="1">
      <c r="B1615" s="66" t="s">
        <v>732</v>
      </c>
      <c r="C1615" s="66">
        <v>2</v>
      </c>
      <c r="D1615" s="67" t="s">
        <v>613</v>
      </c>
      <c r="E1615" s="66">
        <v>92</v>
      </c>
      <c r="G1615" s="66">
        <v>312.25</v>
      </c>
      <c r="H1615" s="69" t="s">
        <v>552</v>
      </c>
      <c r="O1615" s="70">
        <v>68</v>
      </c>
      <c r="P1615" s="66">
        <v>270</v>
      </c>
      <c r="Q1615" s="66">
        <v>0</v>
      </c>
      <c r="R1615" s="66">
        <v>200</v>
      </c>
      <c r="S1615" s="71">
        <v>110</v>
      </c>
      <c r="T1615" s="72">
        <v>20.78978976413693</v>
      </c>
      <c r="U1615" s="72">
        <v>200</v>
      </c>
      <c r="V1615" s="72">
        <v>69.21021023586307</v>
      </c>
      <c r="W1615" s="72">
        <v>290</v>
      </c>
      <c r="AC1615" s="47" t="s">
        <v>52</v>
      </c>
    </row>
    <row r="1616" spans="2:29" ht="15" customHeight="1">
      <c r="B1616" s="66" t="s">
        <v>732</v>
      </c>
      <c r="C1616" s="66">
        <v>2</v>
      </c>
      <c r="D1616" s="67" t="s">
        <v>667</v>
      </c>
      <c r="E1616" s="66">
        <v>133</v>
      </c>
      <c r="G1616" s="66">
        <v>312.66</v>
      </c>
      <c r="H1616" s="69" t="s">
        <v>557</v>
      </c>
      <c r="N1616" s="67" t="s">
        <v>490</v>
      </c>
      <c r="O1616" s="70">
        <v>47</v>
      </c>
      <c r="P1616" s="66">
        <v>270</v>
      </c>
      <c r="Q1616" s="66">
        <v>55</v>
      </c>
      <c r="R1616" s="66">
        <v>180</v>
      </c>
      <c r="S1616" s="71">
        <v>36.90217698055534</v>
      </c>
      <c r="T1616" s="72">
        <v>29.24574038625895</v>
      </c>
      <c r="U1616" s="72">
        <v>126.90217698055534</v>
      </c>
      <c r="V1616" s="72">
        <v>60.75425961374105</v>
      </c>
      <c r="W1616" s="72">
        <v>216.90217698055534</v>
      </c>
      <c r="AC1616" s="47" t="s">
        <v>292</v>
      </c>
    </row>
    <row r="1617" spans="8:29" ht="15" customHeight="1">
      <c r="H1617" s="69"/>
      <c r="O1617" s="70"/>
      <c r="S1617" s="71"/>
      <c r="T1617" s="72"/>
      <c r="U1617" s="72"/>
      <c r="V1617" s="72"/>
      <c r="W1617" s="72"/>
      <c r="AC1617" s="47"/>
    </row>
    <row r="1618" spans="2:29" ht="15" customHeight="1">
      <c r="B1618" s="66" t="s">
        <v>732</v>
      </c>
      <c r="C1618" s="66">
        <v>3</v>
      </c>
      <c r="D1618" s="67" t="s">
        <v>623</v>
      </c>
      <c r="E1618" s="66">
        <v>0</v>
      </c>
      <c r="F1618" s="66">
        <v>67</v>
      </c>
      <c r="G1618" s="66">
        <v>312.83</v>
      </c>
      <c r="H1618" s="69" t="s">
        <v>552</v>
      </c>
      <c r="L1618" s="66">
        <v>0.5</v>
      </c>
      <c r="M1618" s="66">
        <v>0.5</v>
      </c>
      <c r="O1618" s="70"/>
      <c r="S1618" s="71"/>
      <c r="T1618" s="72"/>
      <c r="U1618" s="72"/>
      <c r="V1618" s="72"/>
      <c r="W1618" s="72"/>
      <c r="AC1618" s="47"/>
    </row>
    <row r="1619" spans="2:29" ht="15" customHeight="1">
      <c r="B1619" s="66" t="s">
        <v>732</v>
      </c>
      <c r="C1619" s="66">
        <v>3</v>
      </c>
      <c r="D1619" s="67" t="s">
        <v>611</v>
      </c>
      <c r="E1619" s="66">
        <v>38</v>
      </c>
      <c r="G1619" s="66">
        <v>313.21</v>
      </c>
      <c r="H1619" s="69" t="s">
        <v>552</v>
      </c>
      <c r="N1619" s="67" t="s">
        <v>294</v>
      </c>
      <c r="O1619" s="70">
        <v>22</v>
      </c>
      <c r="P1619" s="66">
        <v>90</v>
      </c>
      <c r="Q1619" s="66">
        <v>4</v>
      </c>
      <c r="R1619" s="66">
        <v>180</v>
      </c>
      <c r="S1619" s="71">
        <v>279.8191899288131</v>
      </c>
      <c r="T1619" s="72">
        <v>67.70475882860107</v>
      </c>
      <c r="U1619" s="72">
        <v>9.819189928813074</v>
      </c>
      <c r="V1619" s="72">
        <v>22.295241171398928</v>
      </c>
      <c r="W1619" s="72">
        <v>99.8191899288131</v>
      </c>
      <c r="AC1619" s="47" t="s">
        <v>68</v>
      </c>
    </row>
    <row r="1620" spans="8:29" ht="15" customHeight="1">
      <c r="H1620" s="69"/>
      <c r="O1620" s="70"/>
      <c r="S1620" s="71"/>
      <c r="T1620" s="72"/>
      <c r="U1620" s="72"/>
      <c r="V1620" s="72"/>
      <c r="W1620" s="72"/>
      <c r="AC1620" s="47"/>
    </row>
    <row r="1621" spans="2:29" ht="15" customHeight="1">
      <c r="B1621" s="66" t="s">
        <v>734</v>
      </c>
      <c r="C1621" s="66">
        <v>1</v>
      </c>
      <c r="D1621" s="67" t="s">
        <v>641</v>
      </c>
      <c r="E1621" s="66">
        <v>0</v>
      </c>
      <c r="F1621" s="66">
        <v>22</v>
      </c>
      <c r="G1621" s="66">
        <v>314.8</v>
      </c>
      <c r="H1621" s="69" t="s">
        <v>552</v>
      </c>
      <c r="M1621" s="66">
        <v>0.5</v>
      </c>
      <c r="O1621" s="70"/>
      <c r="S1621" s="71"/>
      <c r="T1621" s="72"/>
      <c r="U1621" s="72"/>
      <c r="V1621" s="72"/>
      <c r="W1621" s="72"/>
      <c r="AC1621" s="47" t="s">
        <v>69</v>
      </c>
    </row>
    <row r="1622" spans="2:29" ht="15" customHeight="1">
      <c r="B1622" s="66" t="s">
        <v>734</v>
      </c>
      <c r="C1622" s="66">
        <v>1</v>
      </c>
      <c r="D1622" s="67" t="s">
        <v>689</v>
      </c>
      <c r="E1622" s="66">
        <v>22</v>
      </c>
      <c r="F1622" s="66">
        <v>52</v>
      </c>
      <c r="G1622" s="66">
        <v>315.02</v>
      </c>
      <c r="H1622" s="69" t="s">
        <v>552</v>
      </c>
      <c r="L1622" s="66">
        <v>1</v>
      </c>
      <c r="M1622" s="66">
        <v>0.5</v>
      </c>
      <c r="O1622" s="70"/>
      <c r="S1622" s="71"/>
      <c r="T1622" s="72"/>
      <c r="U1622" s="72"/>
      <c r="V1622" s="72"/>
      <c r="W1622" s="72"/>
      <c r="AC1622" s="47" t="s">
        <v>70</v>
      </c>
    </row>
    <row r="1623" spans="2:29" ht="15" customHeight="1">
      <c r="B1623" s="66" t="s">
        <v>734</v>
      </c>
      <c r="C1623" s="66">
        <v>1</v>
      </c>
      <c r="D1623" s="67" t="s">
        <v>658</v>
      </c>
      <c r="E1623" s="66">
        <v>52</v>
      </c>
      <c r="F1623" s="66">
        <v>73</v>
      </c>
      <c r="G1623" s="66">
        <v>315.32</v>
      </c>
      <c r="H1623" s="69" t="s">
        <v>552</v>
      </c>
      <c r="M1623" s="66">
        <v>0.2</v>
      </c>
      <c r="O1623" s="70"/>
      <c r="S1623" s="71"/>
      <c r="T1623" s="72"/>
      <c r="U1623" s="72"/>
      <c r="V1623" s="72"/>
      <c r="W1623" s="72"/>
      <c r="AC1623" s="47"/>
    </row>
    <row r="1624" spans="2:29" ht="15" customHeight="1">
      <c r="B1624" s="66" t="s">
        <v>734</v>
      </c>
      <c r="C1624" s="66">
        <v>1</v>
      </c>
      <c r="D1624" s="67" t="s">
        <v>735</v>
      </c>
      <c r="E1624" s="66">
        <v>73</v>
      </c>
      <c r="F1624" s="66">
        <v>105</v>
      </c>
      <c r="G1624" s="66">
        <v>315.53</v>
      </c>
      <c r="H1624" s="69" t="s">
        <v>552</v>
      </c>
      <c r="M1624" s="66">
        <v>0.5</v>
      </c>
      <c r="O1624" s="70"/>
      <c r="S1624" s="71"/>
      <c r="T1624" s="72"/>
      <c r="U1624" s="72"/>
      <c r="V1624" s="72"/>
      <c r="W1624" s="72"/>
      <c r="AC1624" s="47"/>
    </row>
    <row r="1625" spans="2:29" ht="15" customHeight="1">
      <c r="B1625" s="66" t="s">
        <v>734</v>
      </c>
      <c r="C1625" s="66">
        <v>1</v>
      </c>
      <c r="D1625" s="67" t="s">
        <v>706</v>
      </c>
      <c r="E1625" s="66">
        <v>105</v>
      </c>
      <c r="F1625" s="66">
        <v>132</v>
      </c>
      <c r="G1625" s="66">
        <v>315.85</v>
      </c>
      <c r="H1625" s="69" t="s">
        <v>552</v>
      </c>
      <c r="M1625" s="66">
        <v>0.2</v>
      </c>
      <c r="O1625" s="70"/>
      <c r="S1625" s="71"/>
      <c r="T1625" s="72"/>
      <c r="U1625" s="72"/>
      <c r="V1625" s="72"/>
      <c r="W1625" s="72"/>
      <c r="AC1625" s="47"/>
    </row>
    <row r="1626" spans="2:29" ht="15" customHeight="1">
      <c r="B1626" s="66" t="s">
        <v>734</v>
      </c>
      <c r="C1626" s="66">
        <v>1</v>
      </c>
      <c r="D1626" s="67" t="s">
        <v>736</v>
      </c>
      <c r="E1626" s="66">
        <v>132</v>
      </c>
      <c r="F1626" s="66">
        <v>149</v>
      </c>
      <c r="G1626" s="66">
        <v>316.12</v>
      </c>
      <c r="H1626" s="69" t="s">
        <v>584</v>
      </c>
      <c r="M1626" s="66">
        <v>1</v>
      </c>
      <c r="O1626" s="70"/>
      <c r="S1626" s="71"/>
      <c r="T1626" s="72"/>
      <c r="U1626" s="72"/>
      <c r="V1626" s="72"/>
      <c r="W1626" s="72"/>
      <c r="AC1626" s="47"/>
    </row>
    <row r="1627" spans="2:29" ht="15" customHeight="1">
      <c r="B1627" s="66" t="s">
        <v>734</v>
      </c>
      <c r="C1627" s="66">
        <v>1</v>
      </c>
      <c r="D1627" s="67" t="s">
        <v>654</v>
      </c>
      <c r="E1627" s="66">
        <v>45</v>
      </c>
      <c r="G1627" s="66">
        <v>315.25</v>
      </c>
      <c r="H1627" s="69" t="s">
        <v>552</v>
      </c>
      <c r="L1627" s="66">
        <v>1</v>
      </c>
      <c r="O1627" s="70">
        <v>61</v>
      </c>
      <c r="P1627" s="66">
        <v>90</v>
      </c>
      <c r="Q1627" s="66">
        <v>0</v>
      </c>
      <c r="R1627" s="66">
        <v>205</v>
      </c>
      <c r="S1627" s="71">
        <v>295</v>
      </c>
      <c r="T1627" s="72">
        <v>26.67379185335806</v>
      </c>
      <c r="U1627" s="72">
        <v>25</v>
      </c>
      <c r="V1627" s="72">
        <v>63.32620814664194</v>
      </c>
      <c r="W1627" s="72">
        <v>115</v>
      </c>
      <c r="AC1627" s="47" t="s">
        <v>371</v>
      </c>
    </row>
    <row r="1628" spans="2:29" ht="15" customHeight="1">
      <c r="B1628" s="66" t="s">
        <v>734</v>
      </c>
      <c r="C1628" s="66">
        <v>1</v>
      </c>
      <c r="D1628" s="67" t="s">
        <v>654</v>
      </c>
      <c r="E1628" s="66">
        <v>45</v>
      </c>
      <c r="G1628" s="66">
        <v>315.25</v>
      </c>
      <c r="H1628" s="69" t="s">
        <v>552</v>
      </c>
      <c r="L1628" s="66">
        <v>1</v>
      </c>
      <c r="O1628" s="70">
        <v>40</v>
      </c>
      <c r="P1628" s="66">
        <v>270</v>
      </c>
      <c r="Q1628" s="66">
        <v>11</v>
      </c>
      <c r="R1628" s="66">
        <v>180</v>
      </c>
      <c r="S1628" s="71">
        <v>76.95729306216663</v>
      </c>
      <c r="T1628" s="72">
        <v>49.26102627498017</v>
      </c>
      <c r="U1628" s="72">
        <v>166.95729306216663</v>
      </c>
      <c r="V1628" s="72">
        <v>40.73897372501983</v>
      </c>
      <c r="W1628" s="72">
        <v>256.9572930621666</v>
      </c>
      <c r="AC1628" s="47" t="s">
        <v>371</v>
      </c>
    </row>
    <row r="1629" spans="2:29" ht="15" customHeight="1">
      <c r="B1629" s="66" t="s">
        <v>734</v>
      </c>
      <c r="C1629" s="66">
        <v>1</v>
      </c>
      <c r="D1629" s="67" t="s">
        <v>660</v>
      </c>
      <c r="E1629" s="66">
        <v>83</v>
      </c>
      <c r="G1629" s="66">
        <v>315.63</v>
      </c>
      <c r="H1629" s="69" t="s">
        <v>557</v>
      </c>
      <c r="N1629" s="67" t="s">
        <v>454</v>
      </c>
      <c r="O1629" s="70">
        <v>20</v>
      </c>
      <c r="P1629" s="66">
        <v>270</v>
      </c>
      <c r="Q1629" s="66">
        <v>0</v>
      </c>
      <c r="R1629" s="66">
        <v>180</v>
      </c>
      <c r="S1629" s="71">
        <v>90</v>
      </c>
      <c r="T1629" s="72">
        <v>70</v>
      </c>
      <c r="U1629" s="72">
        <v>180</v>
      </c>
      <c r="V1629" s="72">
        <v>20</v>
      </c>
      <c r="W1629" s="72">
        <v>270</v>
      </c>
      <c r="AC1629" s="47" t="s">
        <v>292</v>
      </c>
    </row>
    <row r="1630" spans="2:29" ht="15" customHeight="1">
      <c r="B1630" s="66" t="s">
        <v>734</v>
      </c>
      <c r="C1630" s="66">
        <v>1</v>
      </c>
      <c r="D1630" s="67" t="s">
        <v>71</v>
      </c>
      <c r="E1630" s="66">
        <v>140</v>
      </c>
      <c r="G1630" s="66">
        <v>316.2</v>
      </c>
      <c r="H1630" s="69" t="s">
        <v>557</v>
      </c>
      <c r="J1630" s="66">
        <v>1</v>
      </c>
      <c r="N1630" s="67" t="s">
        <v>610</v>
      </c>
      <c r="O1630" s="70">
        <v>46</v>
      </c>
      <c r="P1630" s="66">
        <v>270</v>
      </c>
      <c r="Q1630" s="66">
        <v>12</v>
      </c>
      <c r="R1630" s="66">
        <v>180</v>
      </c>
      <c r="S1630" s="71">
        <v>78.40038676096901</v>
      </c>
      <c r="T1630" s="72">
        <v>43.409470153674896</v>
      </c>
      <c r="U1630" s="72">
        <v>168.400386760969</v>
      </c>
      <c r="V1630" s="72">
        <v>46.590529846325104</v>
      </c>
      <c r="W1630" s="72">
        <v>258.400386760969</v>
      </c>
      <c r="AC1630" s="47" t="s">
        <v>292</v>
      </c>
    </row>
    <row r="1631" spans="2:29" ht="15" customHeight="1">
      <c r="B1631" s="66" t="s">
        <v>734</v>
      </c>
      <c r="C1631" s="66">
        <v>1</v>
      </c>
      <c r="D1631" s="67" t="s">
        <v>71</v>
      </c>
      <c r="E1631" s="66">
        <v>140</v>
      </c>
      <c r="G1631" s="66">
        <v>316.2</v>
      </c>
      <c r="H1631" s="69" t="s">
        <v>552</v>
      </c>
      <c r="O1631" s="70">
        <v>64</v>
      </c>
      <c r="P1631" s="66">
        <v>90</v>
      </c>
      <c r="Q1631" s="66">
        <v>0</v>
      </c>
      <c r="R1631" s="66">
        <v>195</v>
      </c>
      <c r="S1631" s="71">
        <v>285</v>
      </c>
      <c r="T1631" s="72">
        <v>25.225757880242167</v>
      </c>
      <c r="U1631" s="72">
        <v>15</v>
      </c>
      <c r="V1631" s="72">
        <v>64.77424211975783</v>
      </c>
      <c r="W1631" s="72">
        <v>105</v>
      </c>
      <c r="AC1631" s="47" t="s">
        <v>72</v>
      </c>
    </row>
    <row r="1632" spans="8:29" ht="15" customHeight="1">
      <c r="H1632" s="69"/>
      <c r="O1632" s="70"/>
      <c r="S1632" s="71"/>
      <c r="T1632" s="72"/>
      <c r="U1632" s="72"/>
      <c r="V1632" s="72"/>
      <c r="W1632" s="72"/>
      <c r="AC1632" s="47"/>
    </row>
    <row r="1633" spans="2:29" ht="15" customHeight="1">
      <c r="B1633" s="66" t="s">
        <v>734</v>
      </c>
      <c r="C1633" s="66">
        <v>2</v>
      </c>
      <c r="D1633" s="67" t="s">
        <v>622</v>
      </c>
      <c r="E1633" s="66">
        <v>0</v>
      </c>
      <c r="F1633" s="66">
        <v>17</v>
      </c>
      <c r="G1633" s="66">
        <v>316.3</v>
      </c>
      <c r="H1633" s="69" t="s">
        <v>552</v>
      </c>
      <c r="M1633" s="66">
        <v>1</v>
      </c>
      <c r="O1633" s="70"/>
      <c r="S1633" s="71"/>
      <c r="T1633" s="72"/>
      <c r="U1633" s="72"/>
      <c r="V1633" s="72"/>
      <c r="W1633" s="72"/>
      <c r="AC1633" s="47"/>
    </row>
    <row r="1634" spans="2:29" ht="15" customHeight="1">
      <c r="B1634" s="66" t="s">
        <v>734</v>
      </c>
      <c r="C1634" s="66">
        <v>2</v>
      </c>
      <c r="D1634" s="67" t="s">
        <v>628</v>
      </c>
      <c r="E1634" s="66">
        <v>17</v>
      </c>
      <c r="F1634" s="66">
        <v>30</v>
      </c>
      <c r="G1634" s="66">
        <v>316.47</v>
      </c>
      <c r="H1634" s="69" t="s">
        <v>552</v>
      </c>
      <c r="M1634" s="66">
        <v>0.5</v>
      </c>
      <c r="O1634" s="70"/>
      <c r="S1634" s="71"/>
      <c r="T1634" s="72"/>
      <c r="U1634" s="72"/>
      <c r="V1634" s="72"/>
      <c r="W1634" s="72"/>
      <c r="AC1634" s="47"/>
    </row>
    <row r="1635" spans="2:29" ht="15" customHeight="1">
      <c r="B1635" s="66" t="s">
        <v>734</v>
      </c>
      <c r="C1635" s="66">
        <v>2</v>
      </c>
      <c r="D1635" s="67" t="s">
        <v>657</v>
      </c>
      <c r="E1635" s="66">
        <v>30</v>
      </c>
      <c r="F1635" s="66">
        <v>41</v>
      </c>
      <c r="G1635" s="66">
        <v>316.6</v>
      </c>
      <c r="H1635" s="69" t="s">
        <v>552</v>
      </c>
      <c r="M1635" s="66">
        <v>1</v>
      </c>
      <c r="O1635" s="70"/>
      <c r="S1635" s="71"/>
      <c r="T1635" s="72"/>
      <c r="U1635" s="72"/>
      <c r="V1635" s="72"/>
      <c r="W1635" s="72"/>
      <c r="AC1635" s="47"/>
    </row>
    <row r="1636" spans="2:29" ht="15" customHeight="1">
      <c r="B1636" s="66" t="s">
        <v>734</v>
      </c>
      <c r="C1636" s="66">
        <v>2</v>
      </c>
      <c r="D1636" s="67" t="s">
        <v>629</v>
      </c>
      <c r="E1636" s="66">
        <v>41</v>
      </c>
      <c r="F1636" s="66">
        <v>78</v>
      </c>
      <c r="G1636" s="66">
        <v>316.71</v>
      </c>
      <c r="H1636" s="69" t="s">
        <v>552</v>
      </c>
      <c r="M1636" s="66">
        <v>0.5</v>
      </c>
      <c r="O1636" s="70"/>
      <c r="S1636" s="71"/>
      <c r="T1636" s="72"/>
      <c r="U1636" s="72"/>
      <c r="V1636" s="72"/>
      <c r="W1636" s="72"/>
      <c r="AC1636" s="47"/>
    </row>
    <row r="1637" spans="2:29" ht="15" customHeight="1">
      <c r="B1637" s="66" t="s">
        <v>734</v>
      </c>
      <c r="C1637" s="66">
        <v>2</v>
      </c>
      <c r="D1637" s="67" t="s">
        <v>681</v>
      </c>
      <c r="E1637" s="66">
        <v>78</v>
      </c>
      <c r="F1637" s="66">
        <v>92</v>
      </c>
      <c r="G1637" s="66">
        <v>317.08</v>
      </c>
      <c r="H1637" s="69" t="s">
        <v>552</v>
      </c>
      <c r="M1637" s="66">
        <v>1</v>
      </c>
      <c r="O1637" s="70"/>
      <c r="S1637" s="71"/>
      <c r="T1637" s="72"/>
      <c r="U1637" s="72"/>
      <c r="V1637" s="72"/>
      <c r="W1637" s="72"/>
      <c r="AC1637" s="47"/>
    </row>
    <row r="1638" spans="2:29" ht="15" customHeight="1">
      <c r="B1638" s="66" t="s">
        <v>734</v>
      </c>
      <c r="C1638" s="66">
        <v>2</v>
      </c>
      <c r="D1638" s="67" t="s">
        <v>737</v>
      </c>
      <c r="E1638" s="66">
        <v>92</v>
      </c>
      <c r="F1638" s="66">
        <v>127</v>
      </c>
      <c r="G1638" s="66">
        <v>317.22</v>
      </c>
      <c r="H1638" s="69" t="s">
        <v>552</v>
      </c>
      <c r="M1638" s="66">
        <v>0.5</v>
      </c>
      <c r="O1638" s="70"/>
      <c r="S1638" s="71"/>
      <c r="T1638" s="72"/>
      <c r="U1638" s="72"/>
      <c r="V1638" s="72"/>
      <c r="W1638" s="72"/>
      <c r="AC1638" s="47"/>
    </row>
    <row r="1639" spans="2:29" ht="15" customHeight="1">
      <c r="B1639" s="66" t="s">
        <v>734</v>
      </c>
      <c r="C1639" s="66">
        <v>2</v>
      </c>
      <c r="D1639" s="67" t="s">
        <v>622</v>
      </c>
      <c r="E1639" s="66">
        <v>14</v>
      </c>
      <c r="G1639" s="66">
        <v>316.44</v>
      </c>
      <c r="H1639" s="69" t="s">
        <v>552</v>
      </c>
      <c r="O1639" s="70">
        <v>60</v>
      </c>
      <c r="P1639" s="66">
        <v>270</v>
      </c>
      <c r="Q1639" s="66">
        <v>4</v>
      </c>
      <c r="R1639" s="66">
        <v>180</v>
      </c>
      <c r="S1639" s="71">
        <v>87.68809520820503</v>
      </c>
      <c r="T1639" s="72">
        <v>29.979801582779306</v>
      </c>
      <c r="U1639" s="72">
        <v>177.68809520820503</v>
      </c>
      <c r="V1639" s="72">
        <v>60.0201984172207</v>
      </c>
      <c r="W1639" s="72">
        <v>267.688095208205</v>
      </c>
      <c r="AC1639" s="47" t="s">
        <v>73</v>
      </c>
    </row>
    <row r="1640" spans="2:29" ht="15" customHeight="1">
      <c r="B1640" s="66" t="s">
        <v>734</v>
      </c>
      <c r="C1640" s="66">
        <v>2</v>
      </c>
      <c r="D1640" s="67" t="s">
        <v>611</v>
      </c>
      <c r="E1640" s="66">
        <v>35</v>
      </c>
      <c r="G1640" s="66">
        <v>316.65</v>
      </c>
      <c r="H1640" s="69" t="s">
        <v>557</v>
      </c>
      <c r="N1640" s="67" t="s">
        <v>609</v>
      </c>
      <c r="O1640" s="70">
        <v>44</v>
      </c>
      <c r="P1640" s="66">
        <v>90</v>
      </c>
      <c r="Q1640" s="66">
        <v>25</v>
      </c>
      <c r="R1640" s="66">
        <v>180</v>
      </c>
      <c r="S1640" s="71">
        <v>295.7747683631337</v>
      </c>
      <c r="T1640" s="72">
        <v>42.999714319951245</v>
      </c>
      <c r="U1640" s="72">
        <v>25.774768363133745</v>
      </c>
      <c r="V1640" s="72">
        <v>47.000285680048755</v>
      </c>
      <c r="W1640" s="72">
        <v>115.77476836313372</v>
      </c>
      <c r="AC1640" s="47" t="s">
        <v>292</v>
      </c>
    </row>
    <row r="1641" spans="2:29" ht="15" customHeight="1">
      <c r="B1641" s="66" t="s">
        <v>734</v>
      </c>
      <c r="C1641" s="66">
        <v>2</v>
      </c>
      <c r="D1641" s="67" t="s">
        <v>611</v>
      </c>
      <c r="E1641" s="66">
        <v>43</v>
      </c>
      <c r="G1641" s="66">
        <v>316.73</v>
      </c>
      <c r="H1641" s="69" t="s">
        <v>552</v>
      </c>
      <c r="O1641" s="70">
        <v>33</v>
      </c>
      <c r="P1641" s="66">
        <v>270</v>
      </c>
      <c r="Q1641" s="66">
        <v>10</v>
      </c>
      <c r="R1641" s="66">
        <v>0</v>
      </c>
      <c r="S1641" s="71">
        <v>105.19070228013521</v>
      </c>
      <c r="T1641" s="72">
        <v>56.06259827393842</v>
      </c>
      <c r="U1641" s="72">
        <v>195.1907022801352</v>
      </c>
      <c r="V1641" s="72">
        <v>33.93740172606158</v>
      </c>
      <c r="W1641" s="72">
        <v>285.1907022801352</v>
      </c>
      <c r="AC1641" s="47" t="s">
        <v>74</v>
      </c>
    </row>
    <row r="1642" spans="2:29" ht="15" customHeight="1">
      <c r="B1642" s="66" t="s">
        <v>734</v>
      </c>
      <c r="C1642" s="66">
        <v>2</v>
      </c>
      <c r="D1642" s="67" t="s">
        <v>605</v>
      </c>
      <c r="E1642" s="66">
        <v>55</v>
      </c>
      <c r="G1642" s="66">
        <v>316.85</v>
      </c>
      <c r="H1642" s="69" t="s">
        <v>557</v>
      </c>
      <c r="J1642" s="66">
        <v>2</v>
      </c>
      <c r="N1642" s="67" t="s">
        <v>611</v>
      </c>
      <c r="O1642" s="70">
        <v>49</v>
      </c>
      <c r="P1642" s="66">
        <v>270</v>
      </c>
      <c r="Q1642" s="66">
        <v>15</v>
      </c>
      <c r="R1642" s="66">
        <v>180</v>
      </c>
      <c r="S1642" s="71">
        <v>76.88818489736883</v>
      </c>
      <c r="T1642" s="72">
        <v>40.252044390017666</v>
      </c>
      <c r="U1642" s="72">
        <v>166.88818489736883</v>
      </c>
      <c r="V1642" s="72">
        <v>49.747955609982334</v>
      </c>
      <c r="W1642" s="72">
        <v>256.88818489736883</v>
      </c>
      <c r="AC1642" s="47" t="s">
        <v>190</v>
      </c>
    </row>
    <row r="1643" spans="8:29" ht="15" customHeight="1">
      <c r="H1643" s="69"/>
      <c r="O1643" s="70"/>
      <c r="S1643" s="71"/>
      <c r="T1643" s="72"/>
      <c r="U1643" s="72"/>
      <c r="V1643" s="72"/>
      <c r="W1643" s="72"/>
      <c r="AC1643" s="47"/>
    </row>
    <row r="1644" spans="2:29" ht="15" customHeight="1">
      <c r="B1644" s="66" t="s">
        <v>734</v>
      </c>
      <c r="C1644" s="66">
        <v>3</v>
      </c>
      <c r="D1644" s="67" t="s">
        <v>680</v>
      </c>
      <c r="E1644" s="66">
        <v>0</v>
      </c>
      <c r="F1644" s="66">
        <v>66</v>
      </c>
      <c r="G1644" s="66">
        <v>317.58</v>
      </c>
      <c r="H1644" s="69" t="s">
        <v>552</v>
      </c>
      <c r="K1644" s="66">
        <v>1</v>
      </c>
      <c r="M1644" s="66">
        <v>0.2</v>
      </c>
      <c r="O1644" s="70"/>
      <c r="S1644" s="71"/>
      <c r="T1644" s="72"/>
      <c r="U1644" s="72"/>
      <c r="V1644" s="72"/>
      <c r="W1644" s="72"/>
      <c r="AC1644" s="47"/>
    </row>
    <row r="1645" spans="2:29" ht="15" customHeight="1">
      <c r="B1645" s="66" t="s">
        <v>734</v>
      </c>
      <c r="C1645" s="66">
        <v>3</v>
      </c>
      <c r="D1645" s="67" t="s">
        <v>622</v>
      </c>
      <c r="E1645" s="66">
        <v>31</v>
      </c>
      <c r="G1645" s="66">
        <v>317.89</v>
      </c>
      <c r="H1645" s="69" t="s">
        <v>557</v>
      </c>
      <c r="N1645" s="67" t="s">
        <v>454</v>
      </c>
      <c r="O1645" s="70">
        <v>9</v>
      </c>
      <c r="P1645" s="66">
        <v>270</v>
      </c>
      <c r="Q1645" s="66">
        <v>2</v>
      </c>
      <c r="R1645" s="66">
        <v>0</v>
      </c>
      <c r="S1645" s="71">
        <v>102.43370620055117</v>
      </c>
      <c r="T1645" s="72">
        <v>80.78750626027326</v>
      </c>
      <c r="U1645" s="72">
        <v>192.43370620055117</v>
      </c>
      <c r="V1645" s="72">
        <v>9.212493739726739</v>
      </c>
      <c r="W1645" s="72">
        <v>282.43370620055117</v>
      </c>
      <c r="AC1645" s="47" t="s">
        <v>292</v>
      </c>
    </row>
    <row r="1646" spans="8:29" ht="15" customHeight="1">
      <c r="H1646" s="69"/>
      <c r="O1646" s="70"/>
      <c r="S1646" s="71"/>
      <c r="T1646" s="72"/>
      <c r="U1646" s="72"/>
      <c r="V1646" s="72"/>
      <c r="W1646" s="72"/>
      <c r="AC1646" s="47"/>
    </row>
    <row r="1647" spans="2:29" ht="15" customHeight="1">
      <c r="B1647" s="66" t="s">
        <v>738</v>
      </c>
      <c r="C1647" s="66">
        <v>1</v>
      </c>
      <c r="D1647" s="67" t="s">
        <v>623</v>
      </c>
      <c r="E1647" s="66">
        <v>0</v>
      </c>
      <c r="F1647" s="66">
        <v>41</v>
      </c>
      <c r="G1647" s="66">
        <v>319.6</v>
      </c>
      <c r="H1647" s="69" t="s">
        <v>552</v>
      </c>
      <c r="M1647" s="66">
        <v>0</v>
      </c>
      <c r="O1647" s="70"/>
      <c r="S1647" s="71"/>
      <c r="T1647" s="72"/>
      <c r="U1647" s="72"/>
      <c r="V1647" s="72"/>
      <c r="W1647" s="72"/>
      <c r="AC1647" s="47"/>
    </row>
    <row r="1648" spans="2:29" ht="15" customHeight="1">
      <c r="B1648" s="66" t="s">
        <v>738</v>
      </c>
      <c r="C1648" s="66">
        <v>1</v>
      </c>
      <c r="D1648" s="67" t="s">
        <v>612</v>
      </c>
      <c r="E1648" s="66">
        <v>41</v>
      </c>
      <c r="F1648" s="66">
        <v>51</v>
      </c>
      <c r="G1648" s="66">
        <v>320.01</v>
      </c>
      <c r="H1648" s="69" t="s">
        <v>552</v>
      </c>
      <c r="M1648" s="66">
        <v>0.8</v>
      </c>
      <c r="O1648" s="70"/>
      <c r="S1648" s="71"/>
      <c r="T1648" s="72"/>
      <c r="U1648" s="72"/>
      <c r="V1648" s="72"/>
      <c r="W1648" s="72"/>
      <c r="AC1648" s="47"/>
    </row>
    <row r="1649" spans="2:29" ht="15" customHeight="1">
      <c r="B1649" s="66" t="s">
        <v>738</v>
      </c>
      <c r="C1649" s="66">
        <v>1</v>
      </c>
      <c r="D1649" s="67" t="s">
        <v>654</v>
      </c>
      <c r="E1649" s="66">
        <v>51</v>
      </c>
      <c r="F1649" s="66">
        <v>56</v>
      </c>
      <c r="G1649" s="66">
        <v>320.11</v>
      </c>
      <c r="H1649" s="69" t="s">
        <v>552</v>
      </c>
      <c r="M1649" s="66">
        <v>1</v>
      </c>
      <c r="O1649" s="70"/>
      <c r="S1649" s="71"/>
      <c r="T1649" s="72"/>
      <c r="U1649" s="72"/>
      <c r="V1649" s="72"/>
      <c r="W1649" s="72"/>
      <c r="AC1649" s="47"/>
    </row>
    <row r="1650" spans="2:29" ht="15" customHeight="1">
      <c r="B1650" s="66" t="s">
        <v>738</v>
      </c>
      <c r="C1650" s="66">
        <v>1</v>
      </c>
      <c r="D1650" s="67" t="s">
        <v>739</v>
      </c>
      <c r="E1650" s="66">
        <v>56</v>
      </c>
      <c r="F1650" s="66">
        <v>140</v>
      </c>
      <c r="G1650" s="66">
        <v>320.16</v>
      </c>
      <c r="H1650" s="69" t="s">
        <v>552</v>
      </c>
      <c r="J1650" s="66">
        <v>1</v>
      </c>
      <c r="K1650" s="66">
        <v>1</v>
      </c>
      <c r="M1650" s="66">
        <v>0.5</v>
      </c>
      <c r="O1650" s="70"/>
      <c r="S1650" s="71"/>
      <c r="T1650" s="72"/>
      <c r="U1650" s="72"/>
      <c r="V1650" s="72"/>
      <c r="W1650" s="72"/>
      <c r="AC1650" s="47" t="s">
        <v>75</v>
      </c>
    </row>
    <row r="1651" spans="2:29" ht="15" customHeight="1">
      <c r="B1651" s="66" t="s">
        <v>738</v>
      </c>
      <c r="C1651" s="66">
        <v>1</v>
      </c>
      <c r="D1651" s="67" t="s">
        <v>632</v>
      </c>
      <c r="E1651" s="66">
        <v>66</v>
      </c>
      <c r="G1651" s="66">
        <v>320.26</v>
      </c>
      <c r="H1651" s="69" t="s">
        <v>552</v>
      </c>
      <c r="J1651" s="66">
        <v>1</v>
      </c>
      <c r="O1651" s="70">
        <v>11</v>
      </c>
      <c r="P1651" s="66">
        <v>90</v>
      </c>
      <c r="Q1651" s="66">
        <v>17</v>
      </c>
      <c r="R1651" s="66">
        <v>0</v>
      </c>
      <c r="S1651" s="71">
        <v>212.4477658806102</v>
      </c>
      <c r="T1651" s="72">
        <v>70.0849910977073</v>
      </c>
      <c r="U1651" s="72">
        <v>302.4477658806102</v>
      </c>
      <c r="V1651" s="72">
        <v>19.915008902292698</v>
      </c>
      <c r="W1651" s="72">
        <v>32.447765880610206</v>
      </c>
      <c r="AC1651" s="47" t="s">
        <v>76</v>
      </c>
    </row>
    <row r="1652" spans="2:29" ht="15" customHeight="1">
      <c r="B1652" s="66" t="s">
        <v>738</v>
      </c>
      <c r="C1652" s="66">
        <v>1</v>
      </c>
      <c r="D1652" s="67" t="s">
        <v>661</v>
      </c>
      <c r="E1652" s="66">
        <v>90</v>
      </c>
      <c r="G1652" s="66">
        <v>320.5</v>
      </c>
      <c r="H1652" s="69" t="s">
        <v>584</v>
      </c>
      <c r="N1652" s="67" t="s">
        <v>615</v>
      </c>
      <c r="O1652" s="70">
        <v>86</v>
      </c>
      <c r="P1652" s="66">
        <v>90</v>
      </c>
      <c r="Q1652" s="66">
        <v>0</v>
      </c>
      <c r="R1652" s="66">
        <v>225</v>
      </c>
      <c r="S1652" s="71">
        <v>315</v>
      </c>
      <c r="T1652" s="72">
        <v>2.8307258121018424</v>
      </c>
      <c r="U1652" s="72">
        <v>45</v>
      </c>
      <c r="V1652" s="72">
        <v>87.16927418789815</v>
      </c>
      <c r="W1652" s="72">
        <v>135</v>
      </c>
      <c r="AC1652" s="47" t="s">
        <v>329</v>
      </c>
    </row>
    <row r="1653" spans="2:29" ht="15" customHeight="1">
      <c r="B1653" s="66" t="s">
        <v>738</v>
      </c>
      <c r="C1653" s="66">
        <v>1</v>
      </c>
      <c r="D1653" s="67" t="s">
        <v>600</v>
      </c>
      <c r="E1653" s="66">
        <v>122</v>
      </c>
      <c r="G1653" s="66">
        <v>320.82</v>
      </c>
      <c r="H1653" s="69" t="s">
        <v>552</v>
      </c>
      <c r="J1653" s="66">
        <v>1</v>
      </c>
      <c r="O1653" s="70">
        <v>34</v>
      </c>
      <c r="P1653" s="66">
        <v>270</v>
      </c>
      <c r="Q1653" s="66">
        <v>38</v>
      </c>
      <c r="R1653" s="66">
        <v>180</v>
      </c>
      <c r="S1653" s="71">
        <v>40.80507841980449</v>
      </c>
      <c r="T1653" s="72">
        <v>44.09314226577296</v>
      </c>
      <c r="U1653" s="72">
        <v>130.8050784198045</v>
      </c>
      <c r="V1653" s="72">
        <v>45.90685773422704</v>
      </c>
      <c r="W1653" s="72">
        <v>220.8050784198045</v>
      </c>
      <c r="AC1653" s="47" t="s">
        <v>592</v>
      </c>
    </row>
    <row r="1654" spans="8:29" ht="15" customHeight="1">
      <c r="H1654" s="69"/>
      <c r="O1654" s="70"/>
      <c r="S1654" s="71"/>
      <c r="T1654" s="72"/>
      <c r="U1654" s="72"/>
      <c r="V1654" s="72"/>
      <c r="W1654" s="72"/>
      <c r="AC1654" s="47"/>
    </row>
    <row r="1655" spans="2:29" ht="15" customHeight="1">
      <c r="B1655" s="66" t="s">
        <v>738</v>
      </c>
      <c r="C1655" s="66">
        <v>2</v>
      </c>
      <c r="D1655" s="67" t="s">
        <v>740</v>
      </c>
      <c r="E1655" s="66">
        <v>0</v>
      </c>
      <c r="F1655" s="66">
        <v>73</v>
      </c>
      <c r="G1655" s="66">
        <v>321.01</v>
      </c>
      <c r="H1655" s="69" t="s">
        <v>552</v>
      </c>
      <c r="M1655" s="66">
        <v>0.5</v>
      </c>
      <c r="O1655" s="70"/>
      <c r="S1655" s="71"/>
      <c r="T1655" s="72"/>
      <c r="U1655" s="72"/>
      <c r="V1655" s="72"/>
      <c r="W1655" s="72"/>
      <c r="AC1655" s="47"/>
    </row>
    <row r="1656" spans="2:29" ht="15" customHeight="1">
      <c r="B1656" s="66" t="s">
        <v>738</v>
      </c>
      <c r="C1656" s="66">
        <v>2</v>
      </c>
      <c r="D1656" s="67" t="s">
        <v>608</v>
      </c>
      <c r="E1656" s="66">
        <v>73</v>
      </c>
      <c r="F1656" s="66">
        <v>102</v>
      </c>
      <c r="G1656" s="66">
        <v>321.74</v>
      </c>
      <c r="H1656" s="69" t="s">
        <v>420</v>
      </c>
      <c r="J1656" s="66">
        <v>1</v>
      </c>
      <c r="K1656" s="66">
        <v>1</v>
      </c>
      <c r="M1656" s="66">
        <v>1.5</v>
      </c>
      <c r="O1656" s="70"/>
      <c r="S1656" s="71"/>
      <c r="T1656" s="72"/>
      <c r="U1656" s="72"/>
      <c r="V1656" s="72"/>
      <c r="W1656" s="72"/>
      <c r="AC1656" s="47"/>
    </row>
    <row r="1657" spans="2:29" ht="15" customHeight="1">
      <c r="B1657" s="66" t="s">
        <v>738</v>
      </c>
      <c r="C1657" s="66">
        <v>2</v>
      </c>
      <c r="D1657" s="67" t="s">
        <v>668</v>
      </c>
      <c r="E1657" s="66">
        <v>102</v>
      </c>
      <c r="F1657" s="66">
        <v>115</v>
      </c>
      <c r="G1657" s="66">
        <v>322.03</v>
      </c>
      <c r="H1657" s="69" t="s">
        <v>552</v>
      </c>
      <c r="M1657" s="66">
        <v>1</v>
      </c>
      <c r="O1657" s="70"/>
      <c r="S1657" s="71"/>
      <c r="T1657" s="72"/>
      <c r="U1657" s="72"/>
      <c r="V1657" s="72"/>
      <c r="W1657" s="72"/>
      <c r="AC1657" s="47"/>
    </row>
    <row r="1658" spans="2:29" ht="15" customHeight="1">
      <c r="B1658" s="66" t="s">
        <v>738</v>
      </c>
      <c r="C1658" s="66">
        <v>2</v>
      </c>
      <c r="D1658" s="67" t="s">
        <v>741</v>
      </c>
      <c r="E1658" s="66">
        <v>115</v>
      </c>
      <c r="F1658" s="66">
        <v>136</v>
      </c>
      <c r="G1658" s="66">
        <v>322.16</v>
      </c>
      <c r="H1658" s="69" t="s">
        <v>552</v>
      </c>
      <c r="M1658" s="66">
        <v>0.5</v>
      </c>
      <c r="O1658" s="70"/>
      <c r="S1658" s="71"/>
      <c r="T1658" s="72"/>
      <c r="U1658" s="72"/>
      <c r="V1658" s="72"/>
      <c r="W1658" s="72"/>
      <c r="AC1658" s="47"/>
    </row>
    <row r="1659" spans="2:29" ht="15" customHeight="1">
      <c r="B1659" s="66" t="s">
        <v>738</v>
      </c>
      <c r="C1659" s="66">
        <v>2</v>
      </c>
      <c r="D1659" s="67" t="s">
        <v>615</v>
      </c>
      <c r="E1659" s="66">
        <v>62</v>
      </c>
      <c r="G1659" s="66">
        <v>321.63</v>
      </c>
      <c r="H1659" s="69" t="s">
        <v>552</v>
      </c>
      <c r="J1659" s="66">
        <v>1</v>
      </c>
      <c r="O1659" s="70">
        <v>4</v>
      </c>
      <c r="P1659" s="66">
        <v>270</v>
      </c>
      <c r="Q1659" s="66">
        <v>68</v>
      </c>
      <c r="R1659" s="66">
        <v>180</v>
      </c>
      <c r="S1659" s="71">
        <v>1.6183051182358668</v>
      </c>
      <c r="T1659" s="72">
        <v>21.992062113249123</v>
      </c>
      <c r="U1659" s="72">
        <v>91.61830511823587</v>
      </c>
      <c r="V1659" s="72">
        <v>68.00793788675088</v>
      </c>
      <c r="W1659" s="72">
        <v>181.61830511823587</v>
      </c>
      <c r="AC1659" s="47" t="s">
        <v>592</v>
      </c>
    </row>
    <row r="1660" spans="2:29" ht="15" customHeight="1">
      <c r="B1660" s="66" t="s">
        <v>738</v>
      </c>
      <c r="C1660" s="66">
        <v>2</v>
      </c>
      <c r="D1660" s="67" t="s">
        <v>615</v>
      </c>
      <c r="E1660" s="66">
        <v>64</v>
      </c>
      <c r="G1660" s="66">
        <v>321.65</v>
      </c>
      <c r="H1660" s="69" t="s">
        <v>557</v>
      </c>
      <c r="N1660" s="67" t="s">
        <v>622</v>
      </c>
      <c r="O1660" s="70">
        <v>27</v>
      </c>
      <c r="P1660" s="66">
        <v>270</v>
      </c>
      <c r="Q1660" s="66">
        <v>13</v>
      </c>
      <c r="R1660" s="66">
        <v>180</v>
      </c>
      <c r="S1660" s="71">
        <v>65.62451360634245</v>
      </c>
      <c r="T1660" s="72">
        <v>60.77782098807274</v>
      </c>
      <c r="U1660" s="72">
        <v>155.62451360634245</v>
      </c>
      <c r="V1660" s="72">
        <v>29.22217901192726</v>
      </c>
      <c r="W1660" s="72">
        <v>245.62451360634245</v>
      </c>
      <c r="AC1660" s="47" t="s">
        <v>292</v>
      </c>
    </row>
    <row r="1661" spans="2:29" ht="15" customHeight="1">
      <c r="B1661" s="66" t="s">
        <v>738</v>
      </c>
      <c r="C1661" s="66">
        <v>2</v>
      </c>
      <c r="D1661" s="67" t="s">
        <v>621</v>
      </c>
      <c r="E1661" s="66">
        <v>79</v>
      </c>
      <c r="G1661" s="66">
        <v>321.8</v>
      </c>
      <c r="H1661" s="69" t="s">
        <v>552</v>
      </c>
      <c r="J1661" s="66">
        <v>1</v>
      </c>
      <c r="O1661" s="70">
        <v>39</v>
      </c>
      <c r="P1661" s="66">
        <v>270</v>
      </c>
      <c r="Q1661" s="66">
        <v>0</v>
      </c>
      <c r="R1661" s="66">
        <v>160</v>
      </c>
      <c r="S1661" s="71">
        <v>70</v>
      </c>
      <c r="T1661" s="72">
        <v>49.246743425163984</v>
      </c>
      <c r="U1661" s="72">
        <v>160</v>
      </c>
      <c r="V1661" s="72">
        <v>40.753256574836016</v>
      </c>
      <c r="W1661" s="72">
        <v>250</v>
      </c>
      <c r="AC1661" s="47" t="s">
        <v>592</v>
      </c>
    </row>
    <row r="1662" spans="2:29" ht="15" customHeight="1">
      <c r="B1662" s="66" t="s">
        <v>738</v>
      </c>
      <c r="C1662" s="66">
        <v>2</v>
      </c>
      <c r="D1662" s="67" t="s">
        <v>667</v>
      </c>
      <c r="E1662" s="66">
        <v>99</v>
      </c>
      <c r="G1662" s="66">
        <v>322</v>
      </c>
      <c r="H1662" s="69" t="s">
        <v>552</v>
      </c>
      <c r="J1662" s="66">
        <v>1</v>
      </c>
      <c r="O1662" s="70">
        <v>59</v>
      </c>
      <c r="P1662" s="66">
        <v>270</v>
      </c>
      <c r="Q1662" s="66">
        <v>38</v>
      </c>
      <c r="R1662" s="66">
        <v>180</v>
      </c>
      <c r="S1662" s="71">
        <v>64.8525846827174</v>
      </c>
      <c r="T1662" s="72">
        <v>28.54218993923078</v>
      </c>
      <c r="U1662" s="72">
        <v>154.8525846827174</v>
      </c>
      <c r="V1662" s="72">
        <v>61.45781006076922</v>
      </c>
      <c r="W1662" s="72">
        <v>244.8525846827174</v>
      </c>
      <c r="AC1662" s="47" t="s">
        <v>592</v>
      </c>
    </row>
    <row r="1663" spans="2:29" ht="15" customHeight="1">
      <c r="B1663" s="66" t="s">
        <v>738</v>
      </c>
      <c r="C1663" s="66">
        <v>2</v>
      </c>
      <c r="D1663" s="67" t="s">
        <v>668</v>
      </c>
      <c r="E1663" s="66">
        <v>105</v>
      </c>
      <c r="G1663" s="66">
        <v>322.06</v>
      </c>
      <c r="H1663" s="69" t="s">
        <v>557</v>
      </c>
      <c r="N1663" s="67" t="s">
        <v>622</v>
      </c>
      <c r="O1663" s="70">
        <v>2</v>
      </c>
      <c r="P1663" s="66">
        <v>90</v>
      </c>
      <c r="Q1663" s="66">
        <v>9</v>
      </c>
      <c r="R1663" s="66">
        <v>180</v>
      </c>
      <c r="S1663" s="71">
        <v>347.5662937994489</v>
      </c>
      <c r="T1663" s="72">
        <v>80.78750626027325</v>
      </c>
      <c r="U1663" s="72">
        <v>77.56629379944886</v>
      </c>
      <c r="V1663" s="72">
        <v>9.212493739726753</v>
      </c>
      <c r="W1663" s="72">
        <v>167.56629379944889</v>
      </c>
      <c r="AC1663" s="47" t="s">
        <v>292</v>
      </c>
    </row>
    <row r="1664" spans="2:29" ht="15" customHeight="1">
      <c r="B1664" s="66" t="s">
        <v>738</v>
      </c>
      <c r="C1664" s="66">
        <v>2</v>
      </c>
      <c r="D1664" s="67" t="s">
        <v>668</v>
      </c>
      <c r="E1664" s="66">
        <v>105</v>
      </c>
      <c r="G1664" s="66">
        <v>322.06</v>
      </c>
      <c r="H1664" s="69" t="s">
        <v>557</v>
      </c>
      <c r="N1664" s="67" t="s">
        <v>454</v>
      </c>
      <c r="O1664" s="70">
        <v>32</v>
      </c>
      <c r="P1664" s="66">
        <v>90</v>
      </c>
      <c r="Q1664" s="66">
        <v>29</v>
      </c>
      <c r="R1664" s="66">
        <v>180</v>
      </c>
      <c r="S1664" s="71">
        <v>311.5755881774242</v>
      </c>
      <c r="T1664" s="72">
        <v>50.12811087153359</v>
      </c>
      <c r="U1664" s="72">
        <v>41.57558817742421</v>
      </c>
      <c r="V1664" s="72">
        <v>39.87188912846641</v>
      </c>
      <c r="W1664" s="72">
        <v>131.5755881774242</v>
      </c>
      <c r="AC1664" s="47" t="s">
        <v>292</v>
      </c>
    </row>
    <row r="1665" spans="2:29" ht="15" customHeight="1">
      <c r="B1665" s="66" t="s">
        <v>738</v>
      </c>
      <c r="C1665" s="66">
        <v>2</v>
      </c>
      <c r="D1665" s="67" t="s">
        <v>668</v>
      </c>
      <c r="E1665" s="66">
        <v>112</v>
      </c>
      <c r="G1665" s="66">
        <v>322.13</v>
      </c>
      <c r="H1665" s="69" t="s">
        <v>584</v>
      </c>
      <c r="N1665" s="67" t="s">
        <v>621</v>
      </c>
      <c r="O1665" s="70">
        <v>52</v>
      </c>
      <c r="P1665" s="66">
        <v>270</v>
      </c>
      <c r="Q1665" s="66">
        <v>0</v>
      </c>
      <c r="R1665" s="66">
        <v>180</v>
      </c>
      <c r="S1665" s="71">
        <v>90</v>
      </c>
      <c r="T1665" s="72">
        <v>38</v>
      </c>
      <c r="U1665" s="72">
        <v>180</v>
      </c>
      <c r="V1665" s="72">
        <v>52</v>
      </c>
      <c r="W1665" s="72">
        <v>270</v>
      </c>
      <c r="AC1665" s="47" t="s">
        <v>329</v>
      </c>
    </row>
    <row r="1666" spans="2:29" ht="15" customHeight="1">
      <c r="B1666" s="66" t="s">
        <v>738</v>
      </c>
      <c r="C1666" s="66">
        <v>2</v>
      </c>
      <c r="D1666" s="67" t="s">
        <v>423</v>
      </c>
      <c r="E1666" s="66">
        <v>120</v>
      </c>
      <c r="G1666" s="66">
        <v>322.21</v>
      </c>
      <c r="H1666" s="69" t="s">
        <v>552</v>
      </c>
      <c r="J1666" s="66">
        <v>1</v>
      </c>
      <c r="O1666" s="70">
        <v>14</v>
      </c>
      <c r="P1666" s="66">
        <v>270</v>
      </c>
      <c r="Q1666" s="66">
        <v>35</v>
      </c>
      <c r="R1666" s="66">
        <v>180</v>
      </c>
      <c r="S1666" s="71">
        <v>19.59965969902163</v>
      </c>
      <c r="T1666" s="72">
        <v>53.377566896161646</v>
      </c>
      <c r="U1666" s="72">
        <v>109.59965969902163</v>
      </c>
      <c r="V1666" s="72">
        <v>36.622433103838354</v>
      </c>
      <c r="W1666" s="72">
        <v>199.59965969902163</v>
      </c>
      <c r="AC1666" s="47" t="s">
        <v>592</v>
      </c>
    </row>
    <row r="1667" spans="8:29" ht="15" customHeight="1">
      <c r="H1667" s="69"/>
      <c r="O1667" s="70"/>
      <c r="S1667" s="71"/>
      <c r="T1667" s="72"/>
      <c r="U1667" s="72"/>
      <c r="V1667" s="72"/>
      <c r="W1667" s="72"/>
      <c r="AC1667" s="47"/>
    </row>
    <row r="1668" spans="2:29" ht="15" customHeight="1">
      <c r="B1668" s="66" t="s">
        <v>738</v>
      </c>
      <c r="C1668" s="66">
        <v>3</v>
      </c>
      <c r="D1668" s="67" t="s">
        <v>641</v>
      </c>
      <c r="E1668" s="66">
        <v>0</v>
      </c>
      <c r="F1668" s="66">
        <v>17</v>
      </c>
      <c r="G1668" s="66">
        <v>322.38</v>
      </c>
      <c r="H1668" s="69" t="s">
        <v>552</v>
      </c>
      <c r="J1668" s="66">
        <v>1</v>
      </c>
      <c r="K1668" s="66">
        <v>1</v>
      </c>
      <c r="M1668" s="66">
        <v>0.8</v>
      </c>
      <c r="O1668" s="70"/>
      <c r="S1668" s="71"/>
      <c r="T1668" s="72"/>
      <c r="U1668" s="72"/>
      <c r="V1668" s="72"/>
      <c r="W1668" s="72"/>
      <c r="AC1668" s="47"/>
    </row>
    <row r="1669" spans="2:29" ht="15" customHeight="1">
      <c r="B1669" s="66" t="s">
        <v>738</v>
      </c>
      <c r="C1669" s="66">
        <v>3</v>
      </c>
      <c r="D1669" s="67" t="s">
        <v>742</v>
      </c>
      <c r="E1669" s="66">
        <v>17</v>
      </c>
      <c r="F1669" s="66">
        <v>51</v>
      </c>
      <c r="G1669" s="66">
        <v>322.55</v>
      </c>
      <c r="H1669" s="69" t="s">
        <v>552</v>
      </c>
      <c r="M1669" s="66">
        <v>1.2</v>
      </c>
      <c r="O1669" s="70"/>
      <c r="S1669" s="71"/>
      <c r="T1669" s="72"/>
      <c r="U1669" s="72"/>
      <c r="V1669" s="72"/>
      <c r="W1669" s="72"/>
      <c r="AC1669" s="47"/>
    </row>
    <row r="1670" spans="2:29" ht="15" customHeight="1">
      <c r="B1670" s="66" t="s">
        <v>738</v>
      </c>
      <c r="C1670" s="66">
        <v>3</v>
      </c>
      <c r="D1670" s="67" t="s">
        <v>622</v>
      </c>
      <c r="E1670" s="66">
        <v>5</v>
      </c>
      <c r="G1670" s="66">
        <v>322.43</v>
      </c>
      <c r="H1670" s="69" t="s">
        <v>552</v>
      </c>
      <c r="J1670" s="66">
        <v>1</v>
      </c>
      <c r="O1670" s="70">
        <v>42</v>
      </c>
      <c r="P1670" s="66">
        <v>270</v>
      </c>
      <c r="Q1670" s="66">
        <v>32</v>
      </c>
      <c r="R1670" s="66">
        <v>180</v>
      </c>
      <c r="S1670" s="71">
        <v>55.23982678368495</v>
      </c>
      <c r="T1670" s="72">
        <v>42.377917377183735</v>
      </c>
      <c r="U1670" s="72">
        <v>145.23982678368495</v>
      </c>
      <c r="V1670" s="72">
        <v>47.622082622816265</v>
      </c>
      <c r="W1670" s="72">
        <v>235.23982678368495</v>
      </c>
      <c r="AC1670" s="47" t="s">
        <v>592</v>
      </c>
    </row>
    <row r="1671" spans="8:29" ht="15" customHeight="1">
      <c r="H1671" s="69"/>
      <c r="O1671" s="70"/>
      <c r="S1671" s="71"/>
      <c r="T1671" s="72"/>
      <c r="U1671" s="72"/>
      <c r="V1671" s="72"/>
      <c r="W1671" s="72"/>
      <c r="AC1671" s="47"/>
    </row>
    <row r="1672" spans="2:29" ht="15" customHeight="1">
      <c r="B1672" s="66" t="s">
        <v>743</v>
      </c>
      <c r="C1672" s="66">
        <v>1</v>
      </c>
      <c r="D1672" s="67" t="s">
        <v>639</v>
      </c>
      <c r="E1672" s="66">
        <v>0</v>
      </c>
      <c r="F1672" s="66">
        <v>11</v>
      </c>
      <c r="G1672" s="66">
        <v>324.4</v>
      </c>
      <c r="H1672" s="69" t="s">
        <v>552</v>
      </c>
      <c r="M1672" s="66">
        <v>0.8</v>
      </c>
      <c r="O1672" s="70"/>
      <c r="S1672" s="71"/>
      <c r="T1672" s="72"/>
      <c r="U1672" s="72"/>
      <c r="V1672" s="72"/>
      <c r="W1672" s="72"/>
      <c r="AC1672" s="47"/>
    </row>
    <row r="1673" spans="2:29" ht="15" customHeight="1">
      <c r="B1673" s="66" t="s">
        <v>743</v>
      </c>
      <c r="C1673" s="66">
        <v>1</v>
      </c>
      <c r="D1673" s="67" t="s">
        <v>611</v>
      </c>
      <c r="E1673" s="66">
        <v>11</v>
      </c>
      <c r="F1673" s="66">
        <v>13</v>
      </c>
      <c r="G1673" s="66">
        <v>324.51</v>
      </c>
      <c r="H1673" s="69" t="s">
        <v>552</v>
      </c>
      <c r="M1673" s="66">
        <v>1.2</v>
      </c>
      <c r="O1673" s="70"/>
      <c r="S1673" s="71"/>
      <c r="T1673" s="72"/>
      <c r="U1673" s="72"/>
      <c r="V1673" s="72"/>
      <c r="W1673" s="72"/>
      <c r="AC1673" s="47"/>
    </row>
    <row r="1674" spans="2:29" ht="15" customHeight="1">
      <c r="B1674" s="66" t="s">
        <v>743</v>
      </c>
      <c r="C1674" s="66">
        <v>1</v>
      </c>
      <c r="D1674" s="67" t="s">
        <v>744</v>
      </c>
      <c r="E1674" s="66">
        <v>13</v>
      </c>
      <c r="F1674" s="66">
        <v>146</v>
      </c>
      <c r="G1674" s="66">
        <v>324.53</v>
      </c>
      <c r="H1674" s="69" t="s">
        <v>552</v>
      </c>
      <c r="J1674" s="66">
        <v>1</v>
      </c>
      <c r="K1674" s="66">
        <v>1</v>
      </c>
      <c r="M1674" s="66">
        <v>0.5</v>
      </c>
      <c r="O1674" s="70"/>
      <c r="S1674" s="71"/>
      <c r="T1674" s="72"/>
      <c r="U1674" s="72"/>
      <c r="V1674" s="72"/>
      <c r="W1674" s="72"/>
      <c r="AC1674" s="47"/>
    </row>
    <row r="1675" spans="2:29" ht="15" customHeight="1">
      <c r="B1675" s="66" t="s">
        <v>743</v>
      </c>
      <c r="C1675" s="66">
        <v>1</v>
      </c>
      <c r="D1675" s="67" t="s">
        <v>611</v>
      </c>
      <c r="E1675" s="66">
        <v>19</v>
      </c>
      <c r="G1675" s="66">
        <v>324.59</v>
      </c>
      <c r="H1675" s="69" t="s">
        <v>557</v>
      </c>
      <c r="N1675" s="67" t="s">
        <v>611</v>
      </c>
      <c r="O1675" s="70">
        <v>11</v>
      </c>
      <c r="P1675" s="66">
        <v>270</v>
      </c>
      <c r="Q1675" s="66">
        <v>18</v>
      </c>
      <c r="R1675" s="66">
        <v>180</v>
      </c>
      <c r="S1675" s="71">
        <v>30.8895969359761</v>
      </c>
      <c r="T1675" s="72">
        <v>69.26210639999181</v>
      </c>
      <c r="U1675" s="72">
        <v>120.8895969359761</v>
      </c>
      <c r="V1675" s="72">
        <v>20.737893600008192</v>
      </c>
      <c r="W1675" s="72">
        <v>210.8895969359761</v>
      </c>
      <c r="AC1675" s="47" t="s">
        <v>292</v>
      </c>
    </row>
    <row r="1676" spans="2:29" ht="15" customHeight="1">
      <c r="B1676" s="66" t="s">
        <v>743</v>
      </c>
      <c r="C1676" s="66">
        <v>1</v>
      </c>
      <c r="D1676" s="67" t="s">
        <v>605</v>
      </c>
      <c r="E1676" s="66">
        <v>41</v>
      </c>
      <c r="G1676" s="66">
        <v>324.81</v>
      </c>
      <c r="H1676" s="69" t="s">
        <v>557</v>
      </c>
      <c r="J1676" s="66">
        <v>1</v>
      </c>
      <c r="N1676" s="67" t="s">
        <v>275</v>
      </c>
      <c r="O1676" s="70">
        <v>31</v>
      </c>
      <c r="P1676" s="66">
        <v>270</v>
      </c>
      <c r="Q1676" s="66">
        <v>19</v>
      </c>
      <c r="R1676" s="66">
        <v>0</v>
      </c>
      <c r="S1676" s="71">
        <v>119.81518385152947</v>
      </c>
      <c r="T1676" s="72">
        <v>55.29631557725826</v>
      </c>
      <c r="U1676" s="72">
        <v>209.81518385152947</v>
      </c>
      <c r="V1676" s="72">
        <v>34.70368442274174</v>
      </c>
      <c r="W1676" s="72">
        <v>299.81518385152947</v>
      </c>
      <c r="AC1676" s="47" t="s">
        <v>77</v>
      </c>
    </row>
    <row r="1677" spans="2:29" ht="15" customHeight="1">
      <c r="B1677" s="66" t="s">
        <v>743</v>
      </c>
      <c r="C1677" s="66">
        <v>1</v>
      </c>
      <c r="D1677" s="67" t="s">
        <v>667</v>
      </c>
      <c r="E1677" s="66">
        <v>130</v>
      </c>
      <c r="G1677" s="66">
        <v>325.7</v>
      </c>
      <c r="H1677" s="69" t="s">
        <v>552</v>
      </c>
      <c r="J1677" s="66">
        <v>1</v>
      </c>
      <c r="O1677" s="70">
        <v>67</v>
      </c>
      <c r="P1677" s="66">
        <v>270</v>
      </c>
      <c r="Q1677" s="66">
        <v>0</v>
      </c>
      <c r="R1677" s="66">
        <v>215</v>
      </c>
      <c r="S1677" s="71">
        <v>125</v>
      </c>
      <c r="T1677" s="72">
        <v>19.173044383425687</v>
      </c>
      <c r="U1677" s="72">
        <v>215</v>
      </c>
      <c r="V1677" s="72">
        <v>70.82695561657431</v>
      </c>
      <c r="W1677" s="72">
        <v>305</v>
      </c>
      <c r="AC1677" s="47" t="s">
        <v>592</v>
      </c>
    </row>
    <row r="1678" spans="8:29" ht="15" customHeight="1">
      <c r="H1678" s="69"/>
      <c r="O1678" s="70"/>
      <c r="S1678" s="71"/>
      <c r="T1678" s="72"/>
      <c r="U1678" s="72"/>
      <c r="V1678" s="72"/>
      <c r="W1678" s="72"/>
      <c r="AC1678" s="47"/>
    </row>
    <row r="1679" spans="2:29" ht="15" customHeight="1">
      <c r="B1679" s="66" t="s">
        <v>743</v>
      </c>
      <c r="C1679" s="66">
        <v>2</v>
      </c>
      <c r="D1679" s="67" t="s">
        <v>622</v>
      </c>
      <c r="E1679" s="66">
        <v>0</v>
      </c>
      <c r="F1679" s="66">
        <v>9</v>
      </c>
      <c r="G1679" s="66">
        <v>325.86</v>
      </c>
      <c r="H1679" s="69" t="s">
        <v>552</v>
      </c>
      <c r="J1679" s="66">
        <v>1</v>
      </c>
      <c r="M1679" s="66">
        <v>1</v>
      </c>
      <c r="O1679" s="70"/>
      <c r="S1679" s="71"/>
      <c r="T1679" s="72"/>
      <c r="U1679" s="72"/>
      <c r="V1679" s="72"/>
      <c r="W1679" s="72"/>
      <c r="AC1679" s="47"/>
    </row>
    <row r="1680" spans="2:29" ht="15" customHeight="1">
      <c r="B1680" s="66" t="s">
        <v>743</v>
      </c>
      <c r="C1680" s="66">
        <v>2</v>
      </c>
      <c r="D1680" s="67" t="s">
        <v>628</v>
      </c>
      <c r="E1680" s="66">
        <v>9</v>
      </c>
      <c r="F1680" s="66">
        <v>49</v>
      </c>
      <c r="G1680" s="66">
        <v>325.95</v>
      </c>
      <c r="H1680" s="69" t="s">
        <v>552</v>
      </c>
      <c r="J1680" s="66">
        <v>1</v>
      </c>
      <c r="M1680" s="66">
        <v>0.5</v>
      </c>
      <c r="O1680" s="70"/>
      <c r="S1680" s="71"/>
      <c r="T1680" s="72"/>
      <c r="U1680" s="72"/>
      <c r="V1680" s="72"/>
      <c r="W1680" s="72"/>
      <c r="AC1680" s="47"/>
    </row>
    <row r="1681" spans="2:29" ht="15" customHeight="1">
      <c r="B1681" s="66" t="s">
        <v>743</v>
      </c>
      <c r="C1681" s="66">
        <v>2</v>
      </c>
      <c r="D1681" s="67" t="s">
        <v>610</v>
      </c>
      <c r="E1681" s="66">
        <v>49</v>
      </c>
      <c r="F1681" s="66">
        <v>53</v>
      </c>
      <c r="G1681" s="66">
        <v>326.35</v>
      </c>
      <c r="H1681" s="69" t="s">
        <v>552</v>
      </c>
      <c r="M1681" s="66">
        <v>0.8</v>
      </c>
      <c r="O1681" s="70"/>
      <c r="S1681" s="71"/>
      <c r="T1681" s="72"/>
      <c r="U1681" s="72"/>
      <c r="V1681" s="72"/>
      <c r="W1681" s="72"/>
      <c r="AC1681" s="47"/>
    </row>
    <row r="1682" spans="2:29" ht="15" customHeight="1">
      <c r="B1682" s="66" t="s">
        <v>743</v>
      </c>
      <c r="C1682" s="66">
        <v>2</v>
      </c>
      <c r="D1682" s="67" t="s">
        <v>673</v>
      </c>
      <c r="E1682" s="66">
        <v>53</v>
      </c>
      <c r="F1682" s="66">
        <v>108</v>
      </c>
      <c r="G1682" s="66">
        <v>326.39</v>
      </c>
      <c r="H1682" s="69" t="s">
        <v>552</v>
      </c>
      <c r="M1682" s="66">
        <v>0.3</v>
      </c>
      <c r="O1682" s="70"/>
      <c r="S1682" s="71"/>
      <c r="T1682" s="72"/>
      <c r="U1682" s="72"/>
      <c r="V1682" s="72"/>
      <c r="W1682" s="72"/>
      <c r="AC1682" s="47"/>
    </row>
    <row r="1683" spans="2:29" ht="15" customHeight="1">
      <c r="B1683" s="66" t="s">
        <v>743</v>
      </c>
      <c r="C1683" s="66">
        <v>2</v>
      </c>
      <c r="D1683" s="67" t="s">
        <v>607</v>
      </c>
      <c r="E1683" s="66">
        <v>108</v>
      </c>
      <c r="F1683" s="66">
        <v>130</v>
      </c>
      <c r="G1683" s="66">
        <v>326.94</v>
      </c>
      <c r="H1683" s="69" t="s">
        <v>552</v>
      </c>
      <c r="M1683" s="66">
        <v>2</v>
      </c>
      <c r="O1683" s="70"/>
      <c r="S1683" s="71"/>
      <c r="T1683" s="72"/>
      <c r="U1683" s="72"/>
      <c r="V1683" s="72"/>
      <c r="W1683" s="72"/>
      <c r="AC1683" s="47"/>
    </row>
    <row r="1684" spans="2:29" ht="15" customHeight="1">
      <c r="B1684" s="66" t="s">
        <v>743</v>
      </c>
      <c r="C1684" s="66">
        <v>2</v>
      </c>
      <c r="D1684" s="67" t="s">
        <v>647</v>
      </c>
      <c r="E1684" s="66">
        <v>130</v>
      </c>
      <c r="F1684" s="66">
        <v>149</v>
      </c>
      <c r="G1684" s="66">
        <v>327.16</v>
      </c>
      <c r="H1684" s="69" t="s">
        <v>552</v>
      </c>
      <c r="M1684" s="66">
        <v>0.3</v>
      </c>
      <c r="O1684" s="70"/>
      <c r="S1684" s="71"/>
      <c r="T1684" s="72"/>
      <c r="U1684" s="72"/>
      <c r="V1684" s="72"/>
      <c r="W1684" s="72"/>
      <c r="AC1684" s="47"/>
    </row>
    <row r="1685" spans="2:29" ht="15" customHeight="1">
      <c r="B1685" s="66" t="s">
        <v>743</v>
      </c>
      <c r="C1685" s="66">
        <v>2</v>
      </c>
      <c r="D1685" s="67" t="s">
        <v>622</v>
      </c>
      <c r="E1685" s="66">
        <v>2</v>
      </c>
      <c r="G1685" s="66">
        <v>325.88</v>
      </c>
      <c r="H1685" s="69" t="s">
        <v>557</v>
      </c>
      <c r="N1685" s="67" t="s">
        <v>283</v>
      </c>
      <c r="O1685" s="70">
        <v>50</v>
      </c>
      <c r="P1685" s="66">
        <v>240</v>
      </c>
      <c r="Q1685" s="66">
        <v>0</v>
      </c>
      <c r="R1685" s="66">
        <v>165</v>
      </c>
      <c r="S1685" s="71">
        <v>75</v>
      </c>
      <c r="T1685" s="72">
        <v>39.02504352461163</v>
      </c>
      <c r="U1685" s="72">
        <v>165</v>
      </c>
      <c r="V1685" s="72">
        <v>50.97495647538837</v>
      </c>
      <c r="W1685" s="72">
        <v>255</v>
      </c>
      <c r="AC1685" s="47" t="s">
        <v>384</v>
      </c>
    </row>
    <row r="1686" spans="2:29" ht="15" customHeight="1">
      <c r="B1686" s="66" t="s">
        <v>743</v>
      </c>
      <c r="C1686" s="66">
        <v>2</v>
      </c>
      <c r="D1686" s="67" t="s">
        <v>622</v>
      </c>
      <c r="E1686" s="66">
        <v>7</v>
      </c>
      <c r="G1686" s="66">
        <v>325.93</v>
      </c>
      <c r="H1686" s="69" t="s">
        <v>557</v>
      </c>
      <c r="N1686" s="67" t="s">
        <v>611</v>
      </c>
      <c r="O1686" s="70">
        <v>17</v>
      </c>
      <c r="P1686" s="66">
        <v>90</v>
      </c>
      <c r="Q1686" s="66">
        <v>21</v>
      </c>
      <c r="R1686" s="66">
        <v>0</v>
      </c>
      <c r="S1686" s="71">
        <v>218.53576715201436</v>
      </c>
      <c r="T1686" s="72">
        <v>63.86110256925274</v>
      </c>
      <c r="U1686" s="72">
        <v>308.5357671520144</v>
      </c>
      <c r="V1686" s="72">
        <v>26.138897430747257</v>
      </c>
      <c r="W1686" s="72">
        <v>38.53576715201436</v>
      </c>
      <c r="AC1686" s="47" t="s">
        <v>292</v>
      </c>
    </row>
    <row r="1687" spans="2:29" ht="15" customHeight="1">
      <c r="B1687" s="66" t="s">
        <v>743</v>
      </c>
      <c r="C1687" s="66">
        <v>2</v>
      </c>
      <c r="D1687" s="67" t="s">
        <v>609</v>
      </c>
      <c r="E1687" s="66">
        <v>26</v>
      </c>
      <c r="G1687" s="66">
        <v>326.12</v>
      </c>
      <c r="H1687" s="69" t="s">
        <v>552</v>
      </c>
      <c r="N1687" s="67" t="s">
        <v>605</v>
      </c>
      <c r="O1687" s="70">
        <v>77</v>
      </c>
      <c r="P1687" s="66">
        <v>270</v>
      </c>
      <c r="Q1687" s="66">
        <v>0</v>
      </c>
      <c r="R1687" s="66">
        <v>170</v>
      </c>
      <c r="S1687" s="71">
        <v>80</v>
      </c>
      <c r="T1687" s="72">
        <v>12.809063478989593</v>
      </c>
      <c r="U1687" s="72">
        <v>170</v>
      </c>
      <c r="V1687" s="72">
        <v>77.1909365210104</v>
      </c>
      <c r="W1687" s="72">
        <v>260</v>
      </c>
      <c r="AC1687" s="47" t="s">
        <v>78</v>
      </c>
    </row>
    <row r="1688" spans="2:29" ht="15" customHeight="1">
      <c r="B1688" s="66" t="s">
        <v>743</v>
      </c>
      <c r="C1688" s="66">
        <v>2</v>
      </c>
      <c r="D1688" s="67" t="s">
        <v>610</v>
      </c>
      <c r="E1688" s="66">
        <v>50</v>
      </c>
      <c r="G1688" s="66">
        <v>326.36</v>
      </c>
      <c r="H1688" s="69" t="s">
        <v>584</v>
      </c>
      <c r="J1688" s="66">
        <v>1</v>
      </c>
      <c r="N1688" s="67" t="s">
        <v>471</v>
      </c>
      <c r="O1688" s="70">
        <v>25</v>
      </c>
      <c r="P1688" s="66">
        <v>270</v>
      </c>
      <c r="Q1688" s="66">
        <v>29</v>
      </c>
      <c r="R1688" s="66">
        <v>0</v>
      </c>
      <c r="S1688" s="71">
        <v>139.92806808013188</v>
      </c>
      <c r="T1688" s="72">
        <v>54.08182865019997</v>
      </c>
      <c r="U1688" s="72">
        <v>229.92806808013188</v>
      </c>
      <c r="V1688" s="72">
        <v>35.91817134980003</v>
      </c>
      <c r="W1688" s="72">
        <v>319.9280680801319</v>
      </c>
      <c r="AC1688" s="47" t="s">
        <v>79</v>
      </c>
    </row>
    <row r="1689" spans="2:29" ht="15" customHeight="1">
      <c r="B1689" s="66" t="s">
        <v>743</v>
      </c>
      <c r="C1689" s="66">
        <v>2</v>
      </c>
      <c r="D1689" s="67" t="s">
        <v>654</v>
      </c>
      <c r="E1689" s="66">
        <v>80</v>
      </c>
      <c r="G1689" s="66">
        <v>326.66</v>
      </c>
      <c r="H1689" s="69" t="s">
        <v>552</v>
      </c>
      <c r="J1689" s="66">
        <v>1</v>
      </c>
      <c r="O1689" s="70">
        <v>60</v>
      </c>
      <c r="P1689" s="66">
        <v>270</v>
      </c>
      <c r="Q1689" s="66">
        <v>0</v>
      </c>
      <c r="R1689" s="66">
        <v>190</v>
      </c>
      <c r="S1689" s="71">
        <v>100</v>
      </c>
      <c r="T1689" s="72">
        <v>29.621651875195507</v>
      </c>
      <c r="U1689" s="72">
        <v>190</v>
      </c>
      <c r="V1689" s="72">
        <v>60.37834812480449</v>
      </c>
      <c r="W1689" s="72">
        <v>280</v>
      </c>
      <c r="AC1689" s="47" t="s">
        <v>384</v>
      </c>
    </row>
    <row r="1690" spans="2:29" ht="15" customHeight="1">
      <c r="B1690" s="66" t="s">
        <v>743</v>
      </c>
      <c r="C1690" s="66">
        <v>2</v>
      </c>
      <c r="D1690" s="67" t="s">
        <v>614</v>
      </c>
      <c r="E1690" s="66">
        <v>109</v>
      </c>
      <c r="G1690" s="66">
        <v>326.95</v>
      </c>
      <c r="H1690" s="69" t="s">
        <v>552</v>
      </c>
      <c r="O1690" s="70">
        <v>41</v>
      </c>
      <c r="P1690" s="66">
        <v>270</v>
      </c>
      <c r="Q1690" s="66">
        <v>25</v>
      </c>
      <c r="R1690" s="66">
        <v>180</v>
      </c>
      <c r="S1690" s="71">
        <v>61.78975220042696</v>
      </c>
      <c r="T1690" s="72">
        <v>45.390546015215186</v>
      </c>
      <c r="U1690" s="72">
        <v>151.78975220042696</v>
      </c>
      <c r="V1690" s="72">
        <v>44.609453984784814</v>
      </c>
      <c r="W1690" s="72">
        <v>241.78975220042696</v>
      </c>
      <c r="AC1690" s="47" t="s">
        <v>80</v>
      </c>
    </row>
    <row r="1691" spans="2:29" ht="15" customHeight="1">
      <c r="B1691" s="66" t="s">
        <v>743</v>
      </c>
      <c r="C1691" s="66">
        <v>2</v>
      </c>
      <c r="D1691" s="67" t="s">
        <v>614</v>
      </c>
      <c r="E1691" s="66">
        <v>109</v>
      </c>
      <c r="G1691" s="66">
        <v>326.95</v>
      </c>
      <c r="H1691" s="69" t="s">
        <v>420</v>
      </c>
      <c r="N1691" s="67" t="s">
        <v>609</v>
      </c>
      <c r="O1691" s="70">
        <v>61</v>
      </c>
      <c r="P1691" s="66">
        <v>90</v>
      </c>
      <c r="Q1691" s="66">
        <v>0</v>
      </c>
      <c r="R1691" s="66">
        <v>162</v>
      </c>
      <c r="S1691" s="71">
        <v>252</v>
      </c>
      <c r="T1691" s="72">
        <v>27.79726721060919</v>
      </c>
      <c r="U1691" s="72">
        <v>342</v>
      </c>
      <c r="V1691" s="72">
        <v>62.20273278939081</v>
      </c>
      <c r="W1691" s="72">
        <v>72</v>
      </c>
      <c r="AC1691" s="47" t="s">
        <v>81</v>
      </c>
    </row>
    <row r="1692" spans="2:29" ht="15" customHeight="1">
      <c r="B1692" s="66" t="s">
        <v>743</v>
      </c>
      <c r="C1692" s="66">
        <v>2</v>
      </c>
      <c r="D1692" s="67" t="s">
        <v>600</v>
      </c>
      <c r="E1692" s="66">
        <v>125</v>
      </c>
      <c r="G1692" s="66">
        <v>327.11</v>
      </c>
      <c r="H1692" s="69" t="s">
        <v>420</v>
      </c>
      <c r="N1692" s="67" t="s">
        <v>610</v>
      </c>
      <c r="O1692" s="70">
        <v>40</v>
      </c>
      <c r="P1692" s="66">
        <v>270</v>
      </c>
      <c r="Q1692" s="66">
        <v>12</v>
      </c>
      <c r="R1692" s="66">
        <v>0</v>
      </c>
      <c r="S1692" s="71">
        <v>104.21486887164775</v>
      </c>
      <c r="T1692" s="72">
        <v>49.12043926700031</v>
      </c>
      <c r="U1692" s="72">
        <v>194.21486887164775</v>
      </c>
      <c r="V1692" s="72">
        <v>40.87956073299969</v>
      </c>
      <c r="W1692" s="72">
        <v>284.21486887164775</v>
      </c>
      <c r="AC1692" s="47" t="s">
        <v>82</v>
      </c>
    </row>
    <row r="1693" spans="8:29" ht="15" customHeight="1">
      <c r="H1693" s="69"/>
      <c r="O1693" s="70"/>
      <c r="S1693" s="71"/>
      <c r="T1693" s="72"/>
      <c r="U1693" s="72"/>
      <c r="V1693" s="72"/>
      <c r="W1693" s="72"/>
      <c r="AC1693" s="47"/>
    </row>
    <row r="1694" spans="2:29" ht="15" customHeight="1">
      <c r="B1694" s="66" t="s">
        <v>743</v>
      </c>
      <c r="C1694" s="66">
        <v>3</v>
      </c>
      <c r="D1694" s="67" t="s">
        <v>639</v>
      </c>
      <c r="E1694" s="66">
        <v>0</v>
      </c>
      <c r="F1694" s="66">
        <v>17</v>
      </c>
      <c r="G1694" s="66">
        <v>327.36</v>
      </c>
      <c r="H1694" s="69" t="s">
        <v>552</v>
      </c>
      <c r="M1694" s="66">
        <v>0</v>
      </c>
      <c r="O1694" s="70"/>
      <c r="S1694" s="71"/>
      <c r="T1694" s="72"/>
      <c r="U1694" s="72"/>
      <c r="V1694" s="72"/>
      <c r="W1694" s="72"/>
      <c r="AC1694" s="47"/>
    </row>
    <row r="1695" spans="2:29" ht="15" customHeight="1">
      <c r="B1695" s="66" t="s">
        <v>743</v>
      </c>
      <c r="C1695" s="66">
        <v>3</v>
      </c>
      <c r="D1695" s="67" t="s">
        <v>640</v>
      </c>
      <c r="E1695" s="66">
        <v>17</v>
      </c>
      <c r="F1695" s="66">
        <v>82</v>
      </c>
      <c r="G1695" s="66">
        <v>327.53</v>
      </c>
      <c r="H1695" s="69" t="s">
        <v>552</v>
      </c>
      <c r="L1695" s="66">
        <v>0.5</v>
      </c>
      <c r="M1695" s="66">
        <v>0.5</v>
      </c>
      <c r="O1695" s="70"/>
      <c r="S1695" s="71"/>
      <c r="T1695" s="72"/>
      <c r="U1695" s="72"/>
      <c r="V1695" s="72"/>
      <c r="W1695" s="72"/>
      <c r="AC1695" s="47"/>
    </row>
    <row r="1696" spans="2:29" ht="15" customHeight="1">
      <c r="B1696" s="66" t="s">
        <v>743</v>
      </c>
      <c r="C1696" s="66">
        <v>3</v>
      </c>
      <c r="D1696" s="67" t="s">
        <v>605</v>
      </c>
      <c r="E1696" s="66">
        <v>44</v>
      </c>
      <c r="G1696" s="66">
        <v>327.8</v>
      </c>
      <c r="H1696" s="69" t="s">
        <v>552</v>
      </c>
      <c r="L1696" s="66">
        <v>0.5</v>
      </c>
      <c r="N1696" s="67" t="s">
        <v>560</v>
      </c>
      <c r="O1696" s="70">
        <v>18</v>
      </c>
      <c r="P1696" s="66">
        <v>270</v>
      </c>
      <c r="Q1696" s="66">
        <v>17</v>
      </c>
      <c r="R1696" s="66">
        <v>180</v>
      </c>
      <c r="S1696" s="71">
        <v>46.742820567774345</v>
      </c>
      <c r="T1696" s="72">
        <v>65.956269187509</v>
      </c>
      <c r="U1696" s="72">
        <v>136.74282056777434</v>
      </c>
      <c r="V1696" s="72">
        <v>24.043730812491006</v>
      </c>
      <c r="W1696" s="72">
        <v>226.74282056777434</v>
      </c>
      <c r="AC1696" s="47" t="s">
        <v>371</v>
      </c>
    </row>
    <row r="1697" spans="2:29" ht="15" customHeight="1">
      <c r="B1697" s="66" t="s">
        <v>743</v>
      </c>
      <c r="C1697" s="66">
        <v>3</v>
      </c>
      <c r="D1697" s="67" t="s">
        <v>605</v>
      </c>
      <c r="E1697" s="66">
        <v>44</v>
      </c>
      <c r="G1697" s="66">
        <v>327.8</v>
      </c>
      <c r="H1697" s="69" t="s">
        <v>552</v>
      </c>
      <c r="N1697" s="67" t="s">
        <v>327</v>
      </c>
      <c r="O1697" s="70">
        <v>66</v>
      </c>
      <c r="P1697" s="66">
        <v>270</v>
      </c>
      <c r="Q1697" s="66">
        <v>0</v>
      </c>
      <c r="R1697" s="66">
        <v>170</v>
      </c>
      <c r="S1697" s="71">
        <v>80</v>
      </c>
      <c r="T1697" s="72">
        <v>23.675752700345175</v>
      </c>
      <c r="U1697" s="72">
        <v>170</v>
      </c>
      <c r="V1697" s="72">
        <v>66.32424729965483</v>
      </c>
      <c r="W1697" s="72">
        <v>260</v>
      </c>
      <c r="AC1697" s="47" t="s">
        <v>78</v>
      </c>
    </row>
    <row r="1698" spans="8:29" ht="15" customHeight="1">
      <c r="H1698" s="69"/>
      <c r="O1698" s="70"/>
      <c r="S1698" s="71"/>
      <c r="T1698" s="72"/>
      <c r="U1698" s="72"/>
      <c r="V1698" s="72"/>
      <c r="W1698" s="72"/>
      <c r="AC1698" s="47"/>
    </row>
    <row r="1699" spans="2:29" ht="15" customHeight="1">
      <c r="B1699" s="66" t="s">
        <v>745</v>
      </c>
      <c r="C1699" s="66">
        <v>1</v>
      </c>
      <c r="D1699" s="67" t="s">
        <v>639</v>
      </c>
      <c r="E1699" s="66">
        <v>0</v>
      </c>
      <c r="F1699" s="66">
        <v>31</v>
      </c>
      <c r="G1699" s="66">
        <v>329.2</v>
      </c>
      <c r="H1699" s="69" t="s">
        <v>552</v>
      </c>
      <c r="M1699" s="66">
        <v>0</v>
      </c>
      <c r="O1699" s="70"/>
      <c r="S1699" s="71"/>
      <c r="T1699" s="72"/>
      <c r="U1699" s="72"/>
      <c r="V1699" s="72"/>
      <c r="W1699" s="72"/>
      <c r="AC1699" s="47"/>
    </row>
    <row r="1700" spans="2:29" ht="15" customHeight="1">
      <c r="B1700" s="66" t="s">
        <v>745</v>
      </c>
      <c r="C1700" s="66">
        <v>1</v>
      </c>
      <c r="D1700" s="67" t="s">
        <v>746</v>
      </c>
      <c r="E1700" s="66">
        <v>31</v>
      </c>
      <c r="F1700" s="66">
        <v>122</v>
      </c>
      <c r="G1700" s="66">
        <v>329.51</v>
      </c>
      <c r="H1700" s="69" t="s">
        <v>552</v>
      </c>
      <c r="L1700" s="66">
        <v>2</v>
      </c>
      <c r="M1700" s="66">
        <v>0.3</v>
      </c>
      <c r="O1700" s="70"/>
      <c r="S1700" s="71"/>
      <c r="T1700" s="72"/>
      <c r="U1700" s="72"/>
      <c r="V1700" s="72"/>
      <c r="W1700" s="72"/>
      <c r="AC1700" s="47"/>
    </row>
    <row r="1701" spans="2:29" ht="15" customHeight="1">
      <c r="B1701" s="66" t="s">
        <v>745</v>
      </c>
      <c r="C1701" s="66">
        <v>1</v>
      </c>
      <c r="D1701" s="67" t="s">
        <v>609</v>
      </c>
      <c r="E1701" s="66">
        <v>8</v>
      </c>
      <c r="G1701" s="66">
        <v>329.28</v>
      </c>
      <c r="H1701" s="69" t="s">
        <v>552</v>
      </c>
      <c r="I1701" s="66" t="s">
        <v>413</v>
      </c>
      <c r="J1701" s="66">
        <v>1</v>
      </c>
      <c r="O1701" s="70">
        <v>25</v>
      </c>
      <c r="P1701" s="66">
        <v>270</v>
      </c>
      <c r="Q1701" s="66">
        <v>70</v>
      </c>
      <c r="R1701" s="66">
        <v>180</v>
      </c>
      <c r="S1701" s="71">
        <v>9.632569765901053</v>
      </c>
      <c r="T1701" s="72">
        <v>19.73994817192076</v>
      </c>
      <c r="U1701" s="72">
        <v>99.63256976590105</v>
      </c>
      <c r="V1701" s="72">
        <v>70.26005182807924</v>
      </c>
      <c r="W1701" s="72">
        <v>189.63256976590105</v>
      </c>
      <c r="AC1701" s="47" t="s">
        <v>83</v>
      </c>
    </row>
    <row r="1702" spans="2:29" ht="15" customHeight="1">
      <c r="B1702" s="66" t="s">
        <v>745</v>
      </c>
      <c r="C1702" s="66">
        <v>1</v>
      </c>
      <c r="D1702" s="67" t="s">
        <v>611</v>
      </c>
      <c r="E1702" s="66">
        <v>60</v>
      </c>
      <c r="G1702" s="66">
        <v>329.8</v>
      </c>
      <c r="H1702" s="69" t="s">
        <v>552</v>
      </c>
      <c r="L1702" s="66">
        <v>1</v>
      </c>
      <c r="N1702" s="67" t="s">
        <v>84</v>
      </c>
      <c r="O1702" s="70">
        <v>50</v>
      </c>
      <c r="P1702" s="66">
        <v>270</v>
      </c>
      <c r="Q1702" s="66">
        <v>26</v>
      </c>
      <c r="R1702" s="66">
        <v>0</v>
      </c>
      <c r="S1702" s="71">
        <v>112.25713767155901</v>
      </c>
      <c r="T1702" s="72">
        <v>37.83223817275959</v>
      </c>
      <c r="U1702" s="72">
        <v>202.257137671559</v>
      </c>
      <c r="V1702" s="72">
        <v>52.16776182724041</v>
      </c>
      <c r="W1702" s="72">
        <v>292.257137671559</v>
      </c>
      <c r="AC1702" s="47" t="s">
        <v>371</v>
      </c>
    </row>
    <row r="1703" spans="8:29" ht="15" customHeight="1">
      <c r="H1703" s="69"/>
      <c r="O1703" s="70"/>
      <c r="S1703" s="71"/>
      <c r="T1703" s="72"/>
      <c r="U1703" s="72"/>
      <c r="V1703" s="72"/>
      <c r="W1703" s="72"/>
      <c r="AC1703" s="47"/>
    </row>
    <row r="1704" spans="2:29" ht="15" customHeight="1">
      <c r="B1704" s="66" t="s">
        <v>745</v>
      </c>
      <c r="C1704" s="66">
        <v>2</v>
      </c>
      <c r="D1704" s="67" t="s">
        <v>622</v>
      </c>
      <c r="E1704" s="66">
        <v>0</v>
      </c>
      <c r="F1704" s="66">
        <v>7</v>
      </c>
      <c r="G1704" s="66">
        <v>330.43</v>
      </c>
      <c r="H1704" s="69" t="s">
        <v>552</v>
      </c>
      <c r="M1704" s="66">
        <v>0.5</v>
      </c>
      <c r="O1704" s="70"/>
      <c r="S1704" s="71"/>
      <c r="T1704" s="72"/>
      <c r="U1704" s="72"/>
      <c r="V1704" s="72"/>
      <c r="W1704" s="72"/>
      <c r="AC1704" s="47"/>
    </row>
    <row r="1705" spans="2:29" ht="15" customHeight="1">
      <c r="B1705" s="66" t="s">
        <v>745</v>
      </c>
      <c r="C1705" s="66">
        <v>2</v>
      </c>
      <c r="D1705" s="67" t="s">
        <v>622</v>
      </c>
      <c r="E1705" s="66">
        <v>7</v>
      </c>
      <c r="F1705" s="66">
        <v>13</v>
      </c>
      <c r="G1705" s="66">
        <v>330.5</v>
      </c>
      <c r="H1705" s="69" t="s">
        <v>420</v>
      </c>
      <c r="M1705" s="66">
        <v>1</v>
      </c>
      <c r="O1705" s="70"/>
      <c r="S1705" s="71"/>
      <c r="T1705" s="72"/>
      <c r="U1705" s="72"/>
      <c r="V1705" s="72"/>
      <c r="W1705" s="72"/>
      <c r="AC1705" s="47"/>
    </row>
    <row r="1706" spans="2:29" ht="15" customHeight="1">
      <c r="B1706" s="66" t="s">
        <v>745</v>
      </c>
      <c r="C1706" s="66">
        <v>2</v>
      </c>
      <c r="D1706" s="67" t="s">
        <v>622</v>
      </c>
      <c r="E1706" s="66">
        <v>13</v>
      </c>
      <c r="F1706" s="66">
        <v>41</v>
      </c>
      <c r="G1706" s="66">
        <v>330.56</v>
      </c>
      <c r="H1706" s="69" t="s">
        <v>552</v>
      </c>
      <c r="L1706" s="66">
        <v>1</v>
      </c>
      <c r="M1706" s="66">
        <v>0.8</v>
      </c>
      <c r="O1706" s="70"/>
      <c r="S1706" s="71"/>
      <c r="T1706" s="72"/>
      <c r="U1706" s="72"/>
      <c r="V1706" s="72"/>
      <c r="W1706" s="72"/>
      <c r="AC1706" s="47" t="s">
        <v>291</v>
      </c>
    </row>
    <row r="1707" spans="2:29" ht="15" customHeight="1">
      <c r="B1707" s="66" t="s">
        <v>745</v>
      </c>
      <c r="C1707" s="66">
        <v>2</v>
      </c>
      <c r="D1707" s="67" t="s">
        <v>609</v>
      </c>
      <c r="E1707" s="66">
        <v>41</v>
      </c>
      <c r="F1707" s="66">
        <v>50</v>
      </c>
      <c r="G1707" s="66">
        <v>330.84</v>
      </c>
      <c r="H1707" s="69" t="s">
        <v>552</v>
      </c>
      <c r="M1707" s="66">
        <v>0.5</v>
      </c>
      <c r="O1707" s="70"/>
      <c r="S1707" s="71"/>
      <c r="T1707" s="72"/>
      <c r="U1707" s="72"/>
      <c r="V1707" s="72"/>
      <c r="W1707" s="72"/>
      <c r="AC1707" s="47" t="s">
        <v>337</v>
      </c>
    </row>
    <row r="1708" spans="2:29" ht="15" customHeight="1">
      <c r="B1708" s="66" t="s">
        <v>745</v>
      </c>
      <c r="C1708" s="66">
        <v>2</v>
      </c>
      <c r="D1708" s="67" t="s">
        <v>689</v>
      </c>
      <c r="E1708" s="66">
        <v>50</v>
      </c>
      <c r="F1708" s="66">
        <v>80</v>
      </c>
      <c r="G1708" s="66">
        <v>330.93</v>
      </c>
      <c r="H1708" s="69" t="s">
        <v>552</v>
      </c>
      <c r="M1708" s="66">
        <v>0.5</v>
      </c>
      <c r="O1708" s="70"/>
      <c r="S1708" s="71"/>
      <c r="T1708" s="72"/>
      <c r="U1708" s="72"/>
      <c r="V1708" s="72"/>
      <c r="W1708" s="72"/>
      <c r="AC1708" s="47"/>
    </row>
    <row r="1709" spans="2:29" ht="15" customHeight="1">
      <c r="B1709" s="66" t="s">
        <v>745</v>
      </c>
      <c r="C1709" s="66">
        <v>2</v>
      </c>
      <c r="D1709" s="67" t="s">
        <v>613</v>
      </c>
      <c r="E1709" s="66">
        <v>80</v>
      </c>
      <c r="F1709" s="66">
        <v>89</v>
      </c>
      <c r="G1709" s="66">
        <v>331.23</v>
      </c>
      <c r="H1709" s="69" t="s">
        <v>552</v>
      </c>
      <c r="L1709" s="66">
        <v>2</v>
      </c>
      <c r="M1709" s="66">
        <v>0.5</v>
      </c>
      <c r="O1709" s="70"/>
      <c r="S1709" s="71"/>
      <c r="T1709" s="72"/>
      <c r="U1709" s="72"/>
      <c r="V1709" s="72"/>
      <c r="W1709" s="72"/>
      <c r="AC1709" s="47"/>
    </row>
    <row r="1710" spans="2:29" ht="15" customHeight="1">
      <c r="B1710" s="66" t="s">
        <v>745</v>
      </c>
      <c r="C1710" s="66">
        <v>2</v>
      </c>
      <c r="D1710" s="67" t="s">
        <v>622</v>
      </c>
      <c r="E1710" s="66">
        <v>24</v>
      </c>
      <c r="G1710" s="66">
        <v>330.67</v>
      </c>
      <c r="H1710" s="69" t="s">
        <v>552</v>
      </c>
      <c r="L1710" s="66">
        <v>1</v>
      </c>
      <c r="O1710" s="70">
        <v>55</v>
      </c>
      <c r="P1710" s="66">
        <v>270</v>
      </c>
      <c r="Q1710" s="66">
        <v>22</v>
      </c>
      <c r="R1710" s="66">
        <v>0</v>
      </c>
      <c r="S1710" s="71">
        <v>105.79632538588419</v>
      </c>
      <c r="T1710" s="72">
        <v>33.97069154993259</v>
      </c>
      <c r="U1710" s="72">
        <v>195.7963253858842</v>
      </c>
      <c r="V1710" s="72">
        <v>56.02930845006741</v>
      </c>
      <c r="W1710" s="72">
        <v>285.7963253858842</v>
      </c>
      <c r="AC1710" s="47" t="s">
        <v>371</v>
      </c>
    </row>
    <row r="1711" spans="2:29" ht="15" customHeight="1">
      <c r="B1711" s="66" t="s">
        <v>745</v>
      </c>
      <c r="C1711" s="66">
        <v>2</v>
      </c>
      <c r="D1711" s="67" t="s">
        <v>622</v>
      </c>
      <c r="E1711" s="66">
        <v>30</v>
      </c>
      <c r="G1711" s="66">
        <v>330.73</v>
      </c>
      <c r="H1711" s="69" t="s">
        <v>552</v>
      </c>
      <c r="L1711" s="66">
        <v>1</v>
      </c>
      <c r="O1711" s="70">
        <v>6</v>
      </c>
      <c r="P1711" s="66">
        <v>90</v>
      </c>
      <c r="Q1711" s="66">
        <v>3</v>
      </c>
      <c r="R1711" s="66">
        <v>0</v>
      </c>
      <c r="S1711" s="71">
        <v>243.49793026401858</v>
      </c>
      <c r="T1711" s="72">
        <v>83.30154702070027</v>
      </c>
      <c r="U1711" s="72">
        <v>333.4979302640186</v>
      </c>
      <c r="V1711" s="72">
        <v>6.698452979299731</v>
      </c>
      <c r="W1711" s="72">
        <v>63.49793026401858</v>
      </c>
      <c r="AC1711" s="47" t="s">
        <v>371</v>
      </c>
    </row>
    <row r="1712" spans="2:29" ht="15" customHeight="1">
      <c r="B1712" s="66" t="s">
        <v>745</v>
      </c>
      <c r="C1712" s="66">
        <v>2</v>
      </c>
      <c r="D1712" s="67" t="s">
        <v>622</v>
      </c>
      <c r="E1712" s="66">
        <v>32</v>
      </c>
      <c r="G1712" s="66">
        <v>330.75</v>
      </c>
      <c r="H1712" s="69" t="s">
        <v>552</v>
      </c>
      <c r="J1712" s="66">
        <v>1</v>
      </c>
      <c r="O1712" s="70">
        <v>34</v>
      </c>
      <c r="P1712" s="66">
        <v>270</v>
      </c>
      <c r="Q1712" s="66">
        <v>40</v>
      </c>
      <c r="R1712" s="66">
        <v>180</v>
      </c>
      <c r="S1712" s="71">
        <v>38.79398979596604</v>
      </c>
      <c r="T1712" s="72">
        <v>42.88769308481989</v>
      </c>
      <c r="U1712" s="72">
        <v>128.79398979596604</v>
      </c>
      <c r="V1712" s="72">
        <v>47.11230691518011</v>
      </c>
      <c r="W1712" s="72">
        <v>218.79398979596604</v>
      </c>
      <c r="AC1712" s="47" t="s">
        <v>592</v>
      </c>
    </row>
    <row r="1713" spans="2:29" ht="15" customHeight="1">
      <c r="B1713" s="66" t="s">
        <v>745</v>
      </c>
      <c r="C1713" s="66">
        <v>2</v>
      </c>
      <c r="D1713" s="67" t="s">
        <v>609</v>
      </c>
      <c r="E1713" s="66">
        <v>47</v>
      </c>
      <c r="G1713" s="66">
        <v>330.9</v>
      </c>
      <c r="H1713" s="69" t="s">
        <v>420</v>
      </c>
      <c r="O1713" s="70">
        <v>30</v>
      </c>
      <c r="P1713" s="66">
        <v>270</v>
      </c>
      <c r="Q1713" s="66">
        <v>14</v>
      </c>
      <c r="R1713" s="66">
        <v>180</v>
      </c>
      <c r="S1713" s="71">
        <v>66.64295808460798</v>
      </c>
      <c r="T1713" s="72">
        <v>57.83478143043182</v>
      </c>
      <c r="U1713" s="72">
        <v>156.64295808460798</v>
      </c>
      <c r="V1713" s="72">
        <v>32.16521856956818</v>
      </c>
      <c r="W1713" s="72">
        <v>246.64295808460798</v>
      </c>
      <c r="AC1713" s="47" t="s">
        <v>85</v>
      </c>
    </row>
    <row r="1714" spans="2:29" ht="15" customHeight="1">
      <c r="B1714" s="66" t="s">
        <v>745</v>
      </c>
      <c r="C1714" s="66">
        <v>2</v>
      </c>
      <c r="D1714" s="67" t="s">
        <v>613</v>
      </c>
      <c r="E1714" s="66">
        <v>84</v>
      </c>
      <c r="G1714" s="66">
        <v>331.27</v>
      </c>
      <c r="H1714" s="69" t="s">
        <v>552</v>
      </c>
      <c r="L1714" s="66">
        <v>1</v>
      </c>
      <c r="O1714" s="70">
        <v>27</v>
      </c>
      <c r="P1714" s="66">
        <v>270</v>
      </c>
      <c r="Q1714" s="66">
        <v>25</v>
      </c>
      <c r="R1714" s="66">
        <v>180</v>
      </c>
      <c r="S1714" s="71">
        <v>47.535863929911244</v>
      </c>
      <c r="T1714" s="72">
        <v>55.36737226546959</v>
      </c>
      <c r="U1714" s="72">
        <v>137.53586392991124</v>
      </c>
      <c r="V1714" s="72">
        <v>34.63262773453041</v>
      </c>
      <c r="W1714" s="72">
        <v>227.53586392991124</v>
      </c>
      <c r="AC1714" s="47" t="s">
        <v>371</v>
      </c>
    </row>
    <row r="1715" spans="8:29" ht="15" customHeight="1">
      <c r="H1715" s="69"/>
      <c r="O1715" s="70"/>
      <c r="S1715" s="71"/>
      <c r="T1715" s="72"/>
      <c r="U1715" s="72"/>
      <c r="V1715" s="72"/>
      <c r="W1715" s="72"/>
      <c r="AC1715" s="47"/>
    </row>
    <row r="1716" spans="2:29" ht="15" customHeight="1">
      <c r="B1716" s="66" t="s">
        <v>747</v>
      </c>
      <c r="C1716" s="66">
        <v>1</v>
      </c>
      <c r="D1716" s="67" t="s">
        <v>748</v>
      </c>
      <c r="E1716" s="66">
        <v>0</v>
      </c>
      <c r="F1716" s="66">
        <v>149</v>
      </c>
      <c r="G1716" s="66">
        <v>334</v>
      </c>
      <c r="H1716" s="69" t="s">
        <v>552</v>
      </c>
      <c r="M1716" s="66">
        <v>0.3</v>
      </c>
      <c r="O1716" s="70"/>
      <c r="S1716" s="71"/>
      <c r="T1716" s="72"/>
      <c r="U1716" s="72"/>
      <c r="V1716" s="72"/>
      <c r="W1716" s="72"/>
      <c r="AC1716" s="47"/>
    </row>
    <row r="1717" spans="2:29" ht="15" customHeight="1">
      <c r="B1717" s="66" t="s">
        <v>747</v>
      </c>
      <c r="C1717" s="66">
        <v>1</v>
      </c>
      <c r="D1717" s="67" t="s">
        <v>668</v>
      </c>
      <c r="E1717" s="66">
        <v>104</v>
      </c>
      <c r="G1717" s="66">
        <v>335.04</v>
      </c>
      <c r="H1717" s="69" t="s">
        <v>552</v>
      </c>
      <c r="O1717" s="70">
        <v>47</v>
      </c>
      <c r="P1717" s="66">
        <v>270</v>
      </c>
      <c r="Q1717" s="66">
        <v>13</v>
      </c>
      <c r="R1717" s="66">
        <v>180</v>
      </c>
      <c r="S1717" s="71">
        <v>77.85034474970331</v>
      </c>
      <c r="T1717" s="72">
        <v>42.35317330710814</v>
      </c>
      <c r="U1717" s="72">
        <v>167.8503447497033</v>
      </c>
      <c r="V1717" s="72">
        <v>47.64682669289186</v>
      </c>
      <c r="W1717" s="72">
        <v>257.8503447497033</v>
      </c>
      <c r="AC1717" s="47" t="s">
        <v>371</v>
      </c>
    </row>
    <row r="1718" spans="8:29" ht="15" customHeight="1">
      <c r="H1718" s="69"/>
      <c r="O1718" s="70"/>
      <c r="S1718" s="71"/>
      <c r="T1718" s="72"/>
      <c r="U1718" s="72"/>
      <c r="V1718" s="72"/>
      <c r="W1718" s="72"/>
      <c r="AC1718" s="47"/>
    </row>
    <row r="1719" spans="2:29" ht="15" customHeight="1">
      <c r="B1719" s="66" t="s">
        <v>747</v>
      </c>
      <c r="C1719" s="66">
        <v>2</v>
      </c>
      <c r="D1719" s="67" t="s">
        <v>622</v>
      </c>
      <c r="E1719" s="66">
        <v>0</v>
      </c>
      <c r="F1719" s="66">
        <v>6</v>
      </c>
      <c r="G1719" s="66">
        <v>335.5</v>
      </c>
      <c r="H1719" s="69" t="s">
        <v>552</v>
      </c>
      <c r="L1719" s="66">
        <v>3</v>
      </c>
      <c r="M1719" s="66">
        <v>0.5</v>
      </c>
      <c r="O1719" s="70"/>
      <c r="S1719" s="71"/>
      <c r="T1719" s="72"/>
      <c r="U1719" s="72"/>
      <c r="V1719" s="72"/>
      <c r="W1719" s="72"/>
      <c r="AC1719" s="47"/>
    </row>
    <row r="1720" spans="2:29" ht="15" customHeight="1">
      <c r="B1720" s="66" t="s">
        <v>747</v>
      </c>
      <c r="C1720" s="66">
        <v>2</v>
      </c>
      <c r="D1720" s="67" t="s">
        <v>628</v>
      </c>
      <c r="E1720" s="66">
        <v>6</v>
      </c>
      <c r="F1720" s="66">
        <v>20</v>
      </c>
      <c r="G1720" s="66">
        <v>335.56</v>
      </c>
      <c r="H1720" s="69" t="s">
        <v>552</v>
      </c>
      <c r="M1720" s="66">
        <v>0.5</v>
      </c>
      <c r="O1720" s="70"/>
      <c r="S1720" s="71"/>
      <c r="T1720" s="72"/>
      <c r="U1720" s="72"/>
      <c r="V1720" s="72"/>
      <c r="W1720" s="72"/>
      <c r="AC1720" s="47"/>
    </row>
    <row r="1721" spans="2:29" ht="15" customHeight="1">
      <c r="B1721" s="66" t="s">
        <v>747</v>
      </c>
      <c r="C1721" s="66">
        <v>2</v>
      </c>
      <c r="D1721" s="67" t="s">
        <v>657</v>
      </c>
      <c r="E1721" s="66">
        <v>20</v>
      </c>
      <c r="F1721" s="66">
        <v>40</v>
      </c>
      <c r="G1721" s="66">
        <v>335.7</v>
      </c>
      <c r="H1721" s="69" t="s">
        <v>552</v>
      </c>
      <c r="J1721" s="66">
        <v>1</v>
      </c>
      <c r="L1721" s="66">
        <v>2.5</v>
      </c>
      <c r="M1721" s="66">
        <v>0.5</v>
      </c>
      <c r="O1721" s="70"/>
      <c r="S1721" s="71"/>
      <c r="T1721" s="72"/>
      <c r="U1721" s="72"/>
      <c r="V1721" s="72"/>
      <c r="W1721" s="72"/>
      <c r="AC1721" s="47"/>
    </row>
    <row r="1722" spans="2:29" ht="15" customHeight="1">
      <c r="B1722" s="66" t="s">
        <v>747</v>
      </c>
      <c r="C1722" s="66">
        <v>2</v>
      </c>
      <c r="D1722" s="67" t="s">
        <v>617</v>
      </c>
      <c r="E1722" s="66">
        <v>40</v>
      </c>
      <c r="F1722" s="66">
        <v>54</v>
      </c>
      <c r="G1722" s="66">
        <v>335.9</v>
      </c>
      <c r="H1722" s="69" t="s">
        <v>552</v>
      </c>
      <c r="M1722" s="66">
        <v>0.5</v>
      </c>
      <c r="O1722" s="70"/>
      <c r="S1722" s="71"/>
      <c r="T1722" s="72"/>
      <c r="U1722" s="72"/>
      <c r="V1722" s="72"/>
      <c r="W1722" s="72"/>
      <c r="AC1722" s="47"/>
    </row>
    <row r="1723" spans="2:29" ht="15" customHeight="1">
      <c r="B1723" s="66" t="s">
        <v>747</v>
      </c>
      <c r="C1723" s="66">
        <v>2</v>
      </c>
      <c r="D1723" s="67" t="s">
        <v>645</v>
      </c>
      <c r="E1723" s="66">
        <v>54</v>
      </c>
      <c r="F1723" s="66">
        <v>89</v>
      </c>
      <c r="G1723" s="66">
        <v>336.04</v>
      </c>
      <c r="H1723" s="69" t="s">
        <v>552</v>
      </c>
      <c r="M1723" s="66">
        <v>0.8</v>
      </c>
      <c r="O1723" s="70"/>
      <c r="S1723" s="71"/>
      <c r="T1723" s="72"/>
      <c r="U1723" s="72"/>
      <c r="V1723" s="72"/>
      <c r="W1723" s="72"/>
      <c r="AC1723" s="47"/>
    </row>
    <row r="1724" spans="2:29" ht="15" customHeight="1">
      <c r="B1724" s="66" t="s">
        <v>747</v>
      </c>
      <c r="C1724" s="66">
        <v>2</v>
      </c>
      <c r="D1724" s="67" t="s">
        <v>749</v>
      </c>
      <c r="E1724" s="66">
        <v>89</v>
      </c>
      <c r="F1724" s="66">
        <v>131</v>
      </c>
      <c r="G1724" s="66">
        <v>336.39</v>
      </c>
      <c r="H1724" s="69" t="s">
        <v>552</v>
      </c>
      <c r="M1724" s="66">
        <v>0.5</v>
      </c>
      <c r="O1724" s="70"/>
      <c r="S1724" s="71"/>
      <c r="T1724" s="72"/>
      <c r="U1724" s="72"/>
      <c r="V1724" s="72"/>
      <c r="W1724" s="72"/>
      <c r="AC1724" s="47"/>
    </row>
    <row r="1725" spans="2:29" ht="15" customHeight="1">
      <c r="B1725" s="66" t="s">
        <v>747</v>
      </c>
      <c r="C1725" s="66">
        <v>2</v>
      </c>
      <c r="D1725" s="67" t="s">
        <v>610</v>
      </c>
      <c r="E1725" s="66">
        <v>25</v>
      </c>
      <c r="G1725" s="66">
        <v>335.75</v>
      </c>
      <c r="H1725" s="69" t="s">
        <v>552</v>
      </c>
      <c r="L1725" s="66">
        <v>1</v>
      </c>
      <c r="N1725" s="67" t="s">
        <v>466</v>
      </c>
      <c r="O1725" s="70">
        <v>60</v>
      </c>
      <c r="P1725" s="66">
        <v>270</v>
      </c>
      <c r="Q1725" s="66">
        <v>25</v>
      </c>
      <c r="R1725" s="66">
        <v>0</v>
      </c>
      <c r="S1725" s="71">
        <v>105.0680651913774</v>
      </c>
      <c r="T1725" s="72">
        <v>29.139650357942802</v>
      </c>
      <c r="U1725" s="72">
        <v>195.0680651913774</v>
      </c>
      <c r="V1725" s="72">
        <v>60.8603496420572</v>
      </c>
      <c r="W1725" s="72">
        <v>285.0680651913774</v>
      </c>
      <c r="AC1725" s="47" t="s">
        <v>371</v>
      </c>
    </row>
    <row r="1726" spans="2:29" ht="15" customHeight="1">
      <c r="B1726" s="66" t="s">
        <v>747</v>
      </c>
      <c r="C1726" s="66">
        <v>2</v>
      </c>
      <c r="D1726" s="67" t="s">
        <v>610</v>
      </c>
      <c r="E1726" s="66">
        <v>25</v>
      </c>
      <c r="G1726" s="66">
        <v>335.75</v>
      </c>
      <c r="H1726" s="69" t="s">
        <v>552</v>
      </c>
      <c r="L1726" s="66">
        <v>1</v>
      </c>
      <c r="N1726" s="67" t="s">
        <v>294</v>
      </c>
      <c r="O1726" s="70">
        <v>20</v>
      </c>
      <c r="P1726" s="66">
        <v>270</v>
      </c>
      <c r="Q1726" s="66">
        <v>8</v>
      </c>
      <c r="R1726" s="66">
        <v>0</v>
      </c>
      <c r="S1726" s="71">
        <v>111.11320868804955</v>
      </c>
      <c r="T1726" s="72">
        <v>68.6861812439947</v>
      </c>
      <c r="U1726" s="72">
        <v>201.11320868804955</v>
      </c>
      <c r="V1726" s="72">
        <v>21.313818756005304</v>
      </c>
      <c r="W1726" s="72">
        <v>291.11320868804955</v>
      </c>
      <c r="AC1726" s="47" t="s">
        <v>371</v>
      </c>
    </row>
    <row r="1727" spans="2:29" ht="15" customHeight="1">
      <c r="B1727" s="66" t="s">
        <v>747</v>
      </c>
      <c r="C1727" s="66">
        <v>2</v>
      </c>
      <c r="D1727" s="67" t="s">
        <v>610</v>
      </c>
      <c r="E1727" s="66">
        <v>25</v>
      </c>
      <c r="G1727" s="66">
        <v>335.75</v>
      </c>
      <c r="H1727" s="69" t="s">
        <v>552</v>
      </c>
      <c r="I1727" s="66" t="s">
        <v>86</v>
      </c>
      <c r="J1727" s="66">
        <v>1</v>
      </c>
      <c r="O1727" s="70">
        <v>56</v>
      </c>
      <c r="P1727" s="66">
        <v>90</v>
      </c>
      <c r="Q1727" s="66">
        <v>0</v>
      </c>
      <c r="R1727" s="66">
        <v>180</v>
      </c>
      <c r="S1727" s="71">
        <v>270</v>
      </c>
      <c r="T1727" s="72">
        <v>34</v>
      </c>
      <c r="U1727" s="72">
        <v>360</v>
      </c>
      <c r="V1727" s="72">
        <v>56</v>
      </c>
      <c r="W1727" s="72">
        <v>90</v>
      </c>
      <c r="AC1727" s="47" t="s">
        <v>87</v>
      </c>
    </row>
    <row r="1728" spans="2:29" ht="15" customHeight="1">
      <c r="B1728" s="66" t="s">
        <v>747</v>
      </c>
      <c r="C1728" s="66">
        <v>2</v>
      </c>
      <c r="D1728" s="67" t="s">
        <v>654</v>
      </c>
      <c r="E1728" s="66">
        <v>63</v>
      </c>
      <c r="G1728" s="66">
        <v>336.13</v>
      </c>
      <c r="H1728" s="69" t="s">
        <v>557</v>
      </c>
      <c r="N1728" s="67" t="s">
        <v>448</v>
      </c>
      <c r="O1728" s="70">
        <v>37</v>
      </c>
      <c r="P1728" s="66">
        <v>270</v>
      </c>
      <c r="Q1728" s="66">
        <v>20</v>
      </c>
      <c r="R1728" s="66">
        <v>0</v>
      </c>
      <c r="S1728" s="71">
        <v>115.78076628893234</v>
      </c>
      <c r="T1728" s="72">
        <v>50.07571983526809</v>
      </c>
      <c r="U1728" s="72">
        <v>205.78076628893234</v>
      </c>
      <c r="V1728" s="72">
        <v>39.92428016473191</v>
      </c>
      <c r="W1728" s="72">
        <v>295.78076628893234</v>
      </c>
      <c r="AC1728" s="47" t="s">
        <v>292</v>
      </c>
    </row>
    <row r="1729" spans="2:29" ht="15" customHeight="1">
      <c r="B1729" s="66" t="s">
        <v>747</v>
      </c>
      <c r="C1729" s="66">
        <v>2</v>
      </c>
      <c r="D1729" s="67" t="s">
        <v>614</v>
      </c>
      <c r="E1729" s="66">
        <v>100</v>
      </c>
      <c r="G1729" s="66">
        <v>336.5</v>
      </c>
      <c r="H1729" s="69" t="s">
        <v>557</v>
      </c>
      <c r="I1729" s="66" t="s">
        <v>148</v>
      </c>
      <c r="J1729" s="66">
        <v>1</v>
      </c>
      <c r="O1729" s="70">
        <v>64</v>
      </c>
      <c r="P1729" s="66">
        <v>270</v>
      </c>
      <c r="Q1729" s="66">
        <v>0</v>
      </c>
      <c r="R1729" s="66">
        <v>190</v>
      </c>
      <c r="S1729" s="71">
        <v>100</v>
      </c>
      <c r="T1729" s="72">
        <v>25.656037302919874</v>
      </c>
      <c r="U1729" s="72">
        <v>190</v>
      </c>
      <c r="V1729" s="72">
        <v>64.34396269708013</v>
      </c>
      <c r="W1729" s="72">
        <v>280</v>
      </c>
      <c r="AC1729" s="47" t="s">
        <v>88</v>
      </c>
    </row>
    <row r="1730" spans="2:29" ht="15" customHeight="1">
      <c r="B1730" s="66" t="s">
        <v>747</v>
      </c>
      <c r="C1730" s="66">
        <v>2</v>
      </c>
      <c r="D1730" s="67" t="s">
        <v>614</v>
      </c>
      <c r="E1730" s="66">
        <v>102</v>
      </c>
      <c r="G1730" s="66">
        <v>336.52</v>
      </c>
      <c r="H1730" s="69" t="s">
        <v>557</v>
      </c>
      <c r="J1730" s="66">
        <v>1</v>
      </c>
      <c r="O1730" s="70">
        <v>10</v>
      </c>
      <c r="P1730" s="66">
        <v>90</v>
      </c>
      <c r="Q1730" s="66">
        <v>2</v>
      </c>
      <c r="R1730" s="66">
        <v>0</v>
      </c>
      <c r="S1730" s="71">
        <v>258.79778400118875</v>
      </c>
      <c r="T1730" s="72">
        <v>79.80980839139359</v>
      </c>
      <c r="U1730" s="72">
        <v>348.79778400118875</v>
      </c>
      <c r="V1730" s="72">
        <v>10.190191608606412</v>
      </c>
      <c r="W1730" s="72">
        <v>78.79778400118875</v>
      </c>
      <c r="AC1730" s="47" t="s">
        <v>284</v>
      </c>
    </row>
    <row r="1731" spans="2:29" ht="15" customHeight="1">
      <c r="B1731" s="66" t="s">
        <v>747</v>
      </c>
      <c r="C1731" s="66">
        <v>2</v>
      </c>
      <c r="D1731" s="67" t="s">
        <v>600</v>
      </c>
      <c r="E1731" s="66">
        <v>118</v>
      </c>
      <c r="G1731" s="66">
        <v>336.68</v>
      </c>
      <c r="H1731" s="69" t="s">
        <v>552</v>
      </c>
      <c r="O1731" s="70">
        <v>12</v>
      </c>
      <c r="P1731" s="66">
        <v>270</v>
      </c>
      <c r="Q1731" s="66">
        <v>10</v>
      </c>
      <c r="R1731" s="66">
        <v>180</v>
      </c>
      <c r="S1731" s="71">
        <v>50.32248706201588</v>
      </c>
      <c r="T1731" s="72">
        <v>74.56128769428251</v>
      </c>
      <c r="U1731" s="72">
        <v>140.32248706201588</v>
      </c>
      <c r="V1731" s="72">
        <v>15.438712305717488</v>
      </c>
      <c r="W1731" s="72">
        <v>230.32248706201588</v>
      </c>
      <c r="AC1731" s="47" t="s">
        <v>134</v>
      </c>
    </row>
    <row r="1732" spans="8:29" ht="15" customHeight="1">
      <c r="H1732" s="69"/>
      <c r="O1732" s="70"/>
      <c r="S1732" s="71"/>
      <c r="T1732" s="72"/>
      <c r="U1732" s="72"/>
      <c r="V1732" s="72"/>
      <c r="W1732" s="72"/>
      <c r="AC1732" s="47"/>
    </row>
    <row r="1733" spans="2:29" ht="15" customHeight="1">
      <c r="B1733" s="66" t="s">
        <v>750</v>
      </c>
      <c r="C1733" s="66">
        <v>1</v>
      </c>
      <c r="D1733" s="67" t="s">
        <v>622</v>
      </c>
      <c r="E1733" s="66">
        <v>0</v>
      </c>
      <c r="F1733" s="66">
        <v>41</v>
      </c>
      <c r="G1733" s="66">
        <v>338.8</v>
      </c>
      <c r="H1733" s="69" t="s">
        <v>552</v>
      </c>
      <c r="J1733" s="66">
        <v>1</v>
      </c>
      <c r="K1733" s="66">
        <v>1</v>
      </c>
      <c r="M1733" s="66">
        <v>1</v>
      </c>
      <c r="O1733" s="70"/>
      <c r="S1733" s="71"/>
      <c r="T1733" s="72"/>
      <c r="U1733" s="72"/>
      <c r="V1733" s="72"/>
      <c r="W1733" s="72"/>
      <c r="AC1733" s="47"/>
    </row>
    <row r="1734" spans="2:29" ht="15" customHeight="1">
      <c r="B1734" s="66" t="s">
        <v>750</v>
      </c>
      <c r="C1734" s="66">
        <v>1</v>
      </c>
      <c r="D1734" s="67" t="s">
        <v>751</v>
      </c>
      <c r="E1734" s="66">
        <v>41</v>
      </c>
      <c r="F1734" s="66">
        <v>83</v>
      </c>
      <c r="G1734" s="66">
        <v>339.21</v>
      </c>
      <c r="H1734" s="69" t="s">
        <v>552</v>
      </c>
      <c r="M1734" s="66">
        <v>0.5</v>
      </c>
      <c r="O1734" s="70"/>
      <c r="S1734" s="71"/>
      <c r="T1734" s="72"/>
      <c r="U1734" s="72"/>
      <c r="V1734" s="72"/>
      <c r="W1734" s="72"/>
      <c r="AC1734" s="47"/>
    </row>
    <row r="1735" spans="2:29" ht="15" customHeight="1">
      <c r="B1735" s="66" t="s">
        <v>750</v>
      </c>
      <c r="C1735" s="66">
        <v>1</v>
      </c>
      <c r="D1735" s="67" t="s">
        <v>752</v>
      </c>
      <c r="E1735" s="66">
        <v>83</v>
      </c>
      <c r="F1735" s="66">
        <v>119</v>
      </c>
      <c r="G1735" s="66">
        <v>339.63</v>
      </c>
      <c r="H1735" s="69" t="s">
        <v>552</v>
      </c>
      <c r="J1735" s="66">
        <v>1</v>
      </c>
      <c r="M1735" s="66">
        <v>0.2</v>
      </c>
      <c r="O1735" s="70"/>
      <c r="S1735" s="71"/>
      <c r="T1735" s="72"/>
      <c r="U1735" s="72"/>
      <c r="V1735" s="72"/>
      <c r="W1735" s="72"/>
      <c r="AC1735" s="47"/>
    </row>
    <row r="1736" spans="2:29" ht="15" customHeight="1">
      <c r="B1736" s="66" t="s">
        <v>750</v>
      </c>
      <c r="C1736" s="66">
        <v>1</v>
      </c>
      <c r="D1736" s="67" t="s">
        <v>741</v>
      </c>
      <c r="E1736" s="66">
        <v>119</v>
      </c>
      <c r="F1736" s="66">
        <v>149</v>
      </c>
      <c r="G1736" s="66">
        <v>339.99</v>
      </c>
      <c r="H1736" s="69" t="s">
        <v>552</v>
      </c>
      <c r="J1736" s="66">
        <v>1</v>
      </c>
      <c r="M1736" s="66">
        <v>0.5</v>
      </c>
      <c r="O1736" s="70"/>
      <c r="S1736" s="71"/>
      <c r="T1736" s="72"/>
      <c r="U1736" s="72"/>
      <c r="V1736" s="72"/>
      <c r="W1736" s="72"/>
      <c r="AC1736" s="47"/>
    </row>
    <row r="1737" spans="2:29" ht="15" customHeight="1">
      <c r="B1737" s="66" t="s">
        <v>750</v>
      </c>
      <c r="C1737" s="66">
        <v>1</v>
      </c>
      <c r="D1737" s="67" t="s">
        <v>622</v>
      </c>
      <c r="E1737" s="66">
        <v>18</v>
      </c>
      <c r="G1737" s="66">
        <v>338.98</v>
      </c>
      <c r="H1737" s="69" t="s">
        <v>552</v>
      </c>
      <c r="J1737" s="66">
        <v>1</v>
      </c>
      <c r="O1737" s="70">
        <v>30</v>
      </c>
      <c r="P1737" s="66">
        <v>90</v>
      </c>
      <c r="Q1737" s="66">
        <v>40</v>
      </c>
      <c r="R1737" s="66">
        <v>0</v>
      </c>
      <c r="S1737" s="71">
        <v>214.53027601292533</v>
      </c>
      <c r="T1737" s="72">
        <v>44.47379176223821</v>
      </c>
      <c r="U1737" s="72">
        <v>304.53027601292536</v>
      </c>
      <c r="V1737" s="72">
        <v>45.52620823776179</v>
      </c>
      <c r="W1737" s="72">
        <v>34.53027601292533</v>
      </c>
      <c r="AC1737" s="47" t="s">
        <v>89</v>
      </c>
    </row>
    <row r="1738" spans="2:29" ht="15" customHeight="1">
      <c r="B1738" s="66" t="s">
        <v>750</v>
      </c>
      <c r="C1738" s="66">
        <v>1</v>
      </c>
      <c r="D1738" s="67" t="s">
        <v>609</v>
      </c>
      <c r="E1738" s="66">
        <v>43</v>
      </c>
      <c r="G1738" s="66">
        <v>339.23</v>
      </c>
      <c r="H1738" s="69" t="s">
        <v>420</v>
      </c>
      <c r="N1738" s="67" t="s">
        <v>306</v>
      </c>
      <c r="O1738" s="70">
        <v>85</v>
      </c>
      <c r="P1738" s="66">
        <v>270</v>
      </c>
      <c r="Q1738" s="66">
        <v>0</v>
      </c>
      <c r="R1738" s="66">
        <v>180</v>
      </c>
      <c r="S1738" s="71">
        <v>90</v>
      </c>
      <c r="T1738" s="72">
        <v>5</v>
      </c>
      <c r="U1738" s="72">
        <v>180</v>
      </c>
      <c r="V1738" s="72">
        <v>85</v>
      </c>
      <c r="W1738" s="72">
        <v>270</v>
      </c>
      <c r="AC1738" s="47" t="s">
        <v>90</v>
      </c>
    </row>
    <row r="1739" spans="2:29" ht="15" customHeight="1">
      <c r="B1739" s="66" t="s">
        <v>750</v>
      </c>
      <c r="C1739" s="66">
        <v>1</v>
      </c>
      <c r="D1739" s="67" t="s">
        <v>600</v>
      </c>
      <c r="E1739" s="66">
        <v>94</v>
      </c>
      <c r="G1739" s="66">
        <v>339.74</v>
      </c>
      <c r="H1739" s="69" t="s">
        <v>557</v>
      </c>
      <c r="N1739" s="67" t="s">
        <v>611</v>
      </c>
      <c r="O1739" s="70">
        <v>41</v>
      </c>
      <c r="P1739" s="66">
        <v>270</v>
      </c>
      <c r="Q1739" s="66">
        <v>18</v>
      </c>
      <c r="R1739" s="66">
        <v>180</v>
      </c>
      <c r="S1739" s="71">
        <v>69.50539533403062</v>
      </c>
      <c r="T1739" s="72">
        <v>47.137882439783986</v>
      </c>
      <c r="U1739" s="72">
        <v>159.50539533403062</v>
      </c>
      <c r="V1739" s="72">
        <v>42.862117560216014</v>
      </c>
      <c r="W1739" s="72">
        <v>249.50539533403062</v>
      </c>
      <c r="AC1739" s="47" t="s">
        <v>292</v>
      </c>
    </row>
    <row r="1740" spans="2:29" ht="15" customHeight="1">
      <c r="B1740" s="66" t="s">
        <v>750</v>
      </c>
      <c r="C1740" s="66">
        <v>1</v>
      </c>
      <c r="D1740" s="67" t="s">
        <v>425</v>
      </c>
      <c r="E1740" s="66">
        <v>145</v>
      </c>
      <c r="G1740" s="66">
        <v>340.25</v>
      </c>
      <c r="H1740" s="69" t="s">
        <v>552</v>
      </c>
      <c r="J1740" s="66">
        <v>1</v>
      </c>
      <c r="O1740" s="70">
        <v>47</v>
      </c>
      <c r="P1740" s="66">
        <v>270</v>
      </c>
      <c r="Q1740" s="66">
        <v>30</v>
      </c>
      <c r="R1740" s="66">
        <v>180</v>
      </c>
      <c r="S1740" s="71">
        <v>61.70251800401968</v>
      </c>
      <c r="T1740" s="72">
        <v>39.3886596120495</v>
      </c>
      <c r="U1740" s="72">
        <v>151.70251800401968</v>
      </c>
      <c r="V1740" s="72">
        <v>50.6113403879505</v>
      </c>
      <c r="W1740" s="72">
        <v>241.70251800401968</v>
      </c>
      <c r="AC1740" s="47" t="s">
        <v>89</v>
      </c>
    </row>
    <row r="1741" spans="8:29" ht="15" customHeight="1">
      <c r="H1741" s="69"/>
      <c r="O1741" s="70"/>
      <c r="S1741" s="71"/>
      <c r="T1741" s="72"/>
      <c r="U1741" s="72"/>
      <c r="V1741" s="72"/>
      <c r="W1741" s="72"/>
      <c r="AC1741" s="47"/>
    </row>
    <row r="1742" spans="2:29" ht="15" customHeight="1">
      <c r="B1742" s="66" t="s">
        <v>750</v>
      </c>
      <c r="C1742" s="66">
        <v>2</v>
      </c>
      <c r="D1742" s="67" t="s">
        <v>641</v>
      </c>
      <c r="E1742" s="66">
        <v>0</v>
      </c>
      <c r="F1742" s="66">
        <v>3</v>
      </c>
      <c r="G1742" s="66">
        <v>340.3</v>
      </c>
      <c r="H1742" s="69" t="s">
        <v>552</v>
      </c>
      <c r="M1742" s="66">
        <v>1</v>
      </c>
      <c r="O1742" s="70"/>
      <c r="S1742" s="71"/>
      <c r="T1742" s="72"/>
      <c r="U1742" s="72"/>
      <c r="V1742" s="72"/>
      <c r="W1742" s="72"/>
      <c r="AC1742" s="47"/>
    </row>
    <row r="1743" spans="2:29" ht="15" customHeight="1">
      <c r="B1743" s="66" t="s">
        <v>750</v>
      </c>
      <c r="C1743" s="66">
        <v>2</v>
      </c>
      <c r="D1743" s="67" t="s">
        <v>751</v>
      </c>
      <c r="E1743" s="66">
        <v>3</v>
      </c>
      <c r="F1743" s="66">
        <v>58</v>
      </c>
      <c r="G1743" s="66">
        <v>340.33</v>
      </c>
      <c r="H1743" s="69" t="s">
        <v>552</v>
      </c>
      <c r="M1743" s="66">
        <v>0.3</v>
      </c>
      <c r="O1743" s="70"/>
      <c r="S1743" s="71"/>
      <c r="T1743" s="72"/>
      <c r="U1743" s="72"/>
      <c r="V1743" s="72"/>
      <c r="W1743" s="72"/>
      <c r="AC1743" s="47"/>
    </row>
    <row r="1744" spans="2:29" ht="15" customHeight="1">
      <c r="B1744" s="66" t="s">
        <v>750</v>
      </c>
      <c r="C1744" s="66">
        <v>2</v>
      </c>
      <c r="D1744" s="67" t="s">
        <v>607</v>
      </c>
      <c r="E1744" s="66">
        <v>58</v>
      </c>
      <c r="F1744" s="66">
        <v>80</v>
      </c>
      <c r="G1744" s="66">
        <v>340.88</v>
      </c>
      <c r="H1744" s="69" t="s">
        <v>552</v>
      </c>
      <c r="L1744" s="66">
        <v>1</v>
      </c>
      <c r="M1744" s="66">
        <v>0.5</v>
      </c>
      <c r="O1744" s="70"/>
      <c r="S1744" s="71"/>
      <c r="T1744" s="72"/>
      <c r="U1744" s="72"/>
      <c r="V1744" s="72"/>
      <c r="W1744" s="72"/>
      <c r="AC1744" s="47"/>
    </row>
    <row r="1745" spans="2:29" ht="15" customHeight="1">
      <c r="B1745" s="66" t="s">
        <v>750</v>
      </c>
      <c r="C1745" s="66">
        <v>2</v>
      </c>
      <c r="D1745" s="67" t="s">
        <v>753</v>
      </c>
      <c r="E1745" s="66">
        <v>80</v>
      </c>
      <c r="F1745" s="66">
        <v>137</v>
      </c>
      <c r="G1745" s="66">
        <v>341.1</v>
      </c>
      <c r="H1745" s="69" t="s">
        <v>552</v>
      </c>
      <c r="M1745" s="66">
        <v>0.3</v>
      </c>
      <c r="O1745" s="70"/>
      <c r="S1745" s="71"/>
      <c r="T1745" s="72"/>
      <c r="U1745" s="72"/>
      <c r="V1745" s="72"/>
      <c r="W1745" s="72"/>
      <c r="AC1745" s="47"/>
    </row>
    <row r="1746" spans="2:29" ht="15" customHeight="1">
      <c r="B1746" s="66" t="s">
        <v>750</v>
      </c>
      <c r="C1746" s="66">
        <v>2</v>
      </c>
      <c r="D1746" s="67" t="s">
        <v>754</v>
      </c>
      <c r="E1746" s="66">
        <v>137</v>
      </c>
      <c r="F1746" s="66">
        <v>150</v>
      </c>
      <c r="G1746" s="66">
        <v>341.67</v>
      </c>
      <c r="H1746" s="69" t="s">
        <v>552</v>
      </c>
      <c r="M1746" s="66">
        <v>1.5</v>
      </c>
      <c r="O1746" s="70"/>
      <c r="S1746" s="71"/>
      <c r="T1746" s="72"/>
      <c r="U1746" s="72"/>
      <c r="V1746" s="72"/>
      <c r="W1746" s="72"/>
      <c r="AC1746" s="47"/>
    </row>
    <row r="1747" spans="2:29" ht="15" customHeight="1">
      <c r="B1747" s="66" t="s">
        <v>750</v>
      </c>
      <c r="C1747" s="66">
        <v>2</v>
      </c>
      <c r="D1747" s="67" t="s">
        <v>614</v>
      </c>
      <c r="E1747" s="66">
        <v>66</v>
      </c>
      <c r="G1747" s="66">
        <v>340.96</v>
      </c>
      <c r="H1747" s="69" t="s">
        <v>552</v>
      </c>
      <c r="I1747" s="66" t="s">
        <v>413</v>
      </c>
      <c r="J1747" s="66">
        <v>1</v>
      </c>
      <c r="O1747" s="70">
        <v>55</v>
      </c>
      <c r="P1747" s="66">
        <v>270</v>
      </c>
      <c r="Q1747" s="66">
        <v>22</v>
      </c>
      <c r="R1747" s="66">
        <v>180</v>
      </c>
      <c r="S1747" s="71">
        <v>74.20367461411584</v>
      </c>
      <c r="T1747" s="72">
        <v>33.970691549932596</v>
      </c>
      <c r="U1747" s="72">
        <v>164.20367461411584</v>
      </c>
      <c r="V1747" s="72">
        <v>56.029308450067404</v>
      </c>
      <c r="W1747" s="72">
        <v>254.20367461411584</v>
      </c>
      <c r="AC1747" s="47" t="s">
        <v>91</v>
      </c>
    </row>
    <row r="1748" spans="2:29" ht="15" customHeight="1">
      <c r="B1748" s="66" t="s">
        <v>750</v>
      </c>
      <c r="C1748" s="66">
        <v>2</v>
      </c>
      <c r="D1748" s="67" t="s">
        <v>615</v>
      </c>
      <c r="E1748" s="66">
        <v>72</v>
      </c>
      <c r="G1748" s="66">
        <v>341.02</v>
      </c>
      <c r="H1748" s="69" t="s">
        <v>552</v>
      </c>
      <c r="L1748" s="66">
        <v>1</v>
      </c>
      <c r="N1748" s="67" t="s">
        <v>84</v>
      </c>
      <c r="O1748" s="70">
        <v>28</v>
      </c>
      <c r="P1748" s="66">
        <v>270</v>
      </c>
      <c r="Q1748" s="66">
        <v>19</v>
      </c>
      <c r="R1748" s="66">
        <v>180</v>
      </c>
      <c r="S1748" s="71">
        <v>57.073469141084985</v>
      </c>
      <c r="T1748" s="72">
        <v>57.64722036720355</v>
      </c>
      <c r="U1748" s="72">
        <v>147.07346914108498</v>
      </c>
      <c r="V1748" s="72">
        <v>32.35277963279645</v>
      </c>
      <c r="W1748" s="72">
        <v>237.07346914108498</v>
      </c>
      <c r="AC1748" s="47" t="s">
        <v>371</v>
      </c>
    </row>
    <row r="1749" spans="2:29" ht="15" customHeight="1">
      <c r="B1749" s="66" t="s">
        <v>750</v>
      </c>
      <c r="C1749" s="66">
        <v>2</v>
      </c>
      <c r="D1749" s="67" t="s">
        <v>71</v>
      </c>
      <c r="E1749" s="66">
        <v>125</v>
      </c>
      <c r="G1749" s="66">
        <v>341.55</v>
      </c>
      <c r="H1749" s="69" t="s">
        <v>420</v>
      </c>
      <c r="N1749" s="67" t="s">
        <v>605</v>
      </c>
      <c r="O1749" s="70">
        <v>55</v>
      </c>
      <c r="P1749" s="66">
        <v>90</v>
      </c>
      <c r="Q1749" s="66">
        <v>66</v>
      </c>
      <c r="R1749" s="66">
        <v>0</v>
      </c>
      <c r="S1749" s="71">
        <v>212.4503411009427</v>
      </c>
      <c r="T1749" s="72">
        <v>20.591664361610096</v>
      </c>
      <c r="U1749" s="72">
        <v>302.4503411009427</v>
      </c>
      <c r="V1749" s="72">
        <v>69.4083356383899</v>
      </c>
      <c r="W1749" s="72">
        <v>32.450341100942694</v>
      </c>
      <c r="AC1749" s="47" t="s">
        <v>92</v>
      </c>
    </row>
    <row r="1750" spans="2:29" ht="15" customHeight="1">
      <c r="B1750" s="66" t="s">
        <v>750</v>
      </c>
      <c r="C1750" s="66">
        <v>2</v>
      </c>
      <c r="D1750" s="67" t="s">
        <v>755</v>
      </c>
      <c r="E1750" s="66">
        <v>147</v>
      </c>
      <c r="G1750" s="66">
        <v>341.77</v>
      </c>
      <c r="H1750" s="69" t="s">
        <v>584</v>
      </c>
      <c r="N1750" s="67" t="s">
        <v>306</v>
      </c>
      <c r="O1750" s="70">
        <v>45</v>
      </c>
      <c r="P1750" s="66">
        <v>270</v>
      </c>
      <c r="Q1750" s="66">
        <v>3</v>
      </c>
      <c r="R1750" s="66">
        <v>180</v>
      </c>
      <c r="S1750" s="71">
        <v>87</v>
      </c>
      <c r="T1750" s="72">
        <v>44.96071214756904</v>
      </c>
      <c r="U1750" s="72">
        <v>177</v>
      </c>
      <c r="V1750" s="72">
        <v>45.03928785243096</v>
      </c>
      <c r="W1750" s="72">
        <v>267</v>
      </c>
      <c r="AC1750" s="47" t="s">
        <v>329</v>
      </c>
    </row>
    <row r="1751" spans="8:29" ht="15" customHeight="1">
      <c r="H1751" s="69"/>
      <c r="O1751" s="70"/>
      <c r="S1751" s="71"/>
      <c r="T1751" s="72"/>
      <c r="U1751" s="72"/>
      <c r="V1751" s="72"/>
      <c r="W1751" s="72"/>
      <c r="AC1751" s="47"/>
    </row>
    <row r="1752" spans="2:29" ht="15" customHeight="1">
      <c r="B1752" s="66" t="s">
        <v>750</v>
      </c>
      <c r="C1752" s="66">
        <v>3</v>
      </c>
      <c r="D1752" s="67" t="s">
        <v>622</v>
      </c>
      <c r="E1752" s="66">
        <v>0</v>
      </c>
      <c r="F1752" s="66">
        <v>8</v>
      </c>
      <c r="G1752" s="66">
        <v>341.8</v>
      </c>
      <c r="H1752" s="69" t="s">
        <v>584</v>
      </c>
      <c r="M1752" s="66">
        <v>1.5</v>
      </c>
      <c r="O1752" s="70"/>
      <c r="S1752" s="71"/>
      <c r="T1752" s="72"/>
      <c r="U1752" s="72"/>
      <c r="V1752" s="72"/>
      <c r="W1752" s="72"/>
      <c r="AC1752" s="47"/>
    </row>
    <row r="1753" spans="2:29" ht="15" customHeight="1">
      <c r="B1753" s="66" t="s">
        <v>750</v>
      </c>
      <c r="C1753" s="66">
        <v>3</v>
      </c>
      <c r="D1753" s="67" t="s">
        <v>699</v>
      </c>
      <c r="E1753" s="66">
        <v>8</v>
      </c>
      <c r="F1753" s="66">
        <v>29</v>
      </c>
      <c r="G1753" s="66">
        <v>341.88</v>
      </c>
      <c r="H1753" s="69" t="s">
        <v>552</v>
      </c>
      <c r="J1753" s="66">
        <v>1</v>
      </c>
      <c r="M1753" s="66">
        <v>0.5</v>
      </c>
      <c r="O1753" s="70"/>
      <c r="S1753" s="71"/>
      <c r="T1753" s="72"/>
      <c r="U1753" s="72"/>
      <c r="V1753" s="72"/>
      <c r="W1753" s="72"/>
      <c r="AC1753" s="47"/>
    </row>
    <row r="1754" spans="2:29" ht="15" customHeight="1">
      <c r="B1754" s="66" t="s">
        <v>750</v>
      </c>
      <c r="C1754" s="66">
        <v>3</v>
      </c>
      <c r="D1754" s="67" t="s">
        <v>617</v>
      </c>
      <c r="E1754" s="66">
        <v>29</v>
      </c>
      <c r="F1754" s="66">
        <v>38</v>
      </c>
      <c r="G1754" s="66">
        <v>342.09</v>
      </c>
      <c r="H1754" s="69" t="s">
        <v>552</v>
      </c>
      <c r="M1754" s="66">
        <v>0.2</v>
      </c>
      <c r="O1754" s="70"/>
      <c r="S1754" s="71"/>
      <c r="T1754" s="72"/>
      <c r="U1754" s="72"/>
      <c r="V1754" s="72"/>
      <c r="W1754" s="72"/>
      <c r="AC1754" s="47"/>
    </row>
    <row r="1755" spans="2:29" ht="15" customHeight="1">
      <c r="B1755" s="66" t="s">
        <v>750</v>
      </c>
      <c r="C1755" s="66">
        <v>3</v>
      </c>
      <c r="D1755" s="67" t="s">
        <v>622</v>
      </c>
      <c r="E1755" s="66">
        <v>1</v>
      </c>
      <c r="G1755" s="66">
        <v>341.81</v>
      </c>
      <c r="H1755" s="69" t="s">
        <v>584</v>
      </c>
      <c r="N1755" s="67" t="s">
        <v>275</v>
      </c>
      <c r="O1755" s="70">
        <v>40</v>
      </c>
      <c r="P1755" s="66">
        <v>270</v>
      </c>
      <c r="Q1755" s="66">
        <v>0</v>
      </c>
      <c r="R1755" s="66">
        <v>170</v>
      </c>
      <c r="S1755" s="71">
        <v>80</v>
      </c>
      <c r="T1755" s="72">
        <v>49.56753891378825</v>
      </c>
      <c r="U1755" s="72">
        <v>170</v>
      </c>
      <c r="V1755" s="72">
        <v>40.43246108621175</v>
      </c>
      <c r="W1755" s="72">
        <v>260</v>
      </c>
      <c r="AC1755" s="47" t="s">
        <v>329</v>
      </c>
    </row>
    <row r="1756" spans="2:29" ht="15" customHeight="1">
      <c r="B1756" s="66" t="s">
        <v>750</v>
      </c>
      <c r="C1756" s="66">
        <v>3</v>
      </c>
      <c r="D1756" s="67" t="s">
        <v>622</v>
      </c>
      <c r="E1756" s="66">
        <v>6</v>
      </c>
      <c r="G1756" s="66">
        <v>341.86</v>
      </c>
      <c r="H1756" s="69" t="s">
        <v>584</v>
      </c>
      <c r="N1756" s="67" t="s">
        <v>605</v>
      </c>
      <c r="O1756" s="70">
        <v>6</v>
      </c>
      <c r="P1756" s="66">
        <v>270</v>
      </c>
      <c r="Q1756" s="66">
        <v>31</v>
      </c>
      <c r="R1756" s="66">
        <v>180</v>
      </c>
      <c r="S1756" s="71">
        <v>9.921954890113795</v>
      </c>
      <c r="T1756" s="72">
        <v>58.61748037471023</v>
      </c>
      <c r="U1756" s="72">
        <v>99.9219548901138</v>
      </c>
      <c r="V1756" s="72">
        <v>31.382519625289767</v>
      </c>
      <c r="W1756" s="72">
        <v>189.9219548901138</v>
      </c>
      <c r="AC1756" s="47" t="s">
        <v>329</v>
      </c>
    </row>
    <row r="1757" spans="2:29" ht="15" customHeight="1">
      <c r="B1757" s="66" t="s">
        <v>750</v>
      </c>
      <c r="C1757" s="66">
        <v>3</v>
      </c>
      <c r="D1757" s="67" t="s">
        <v>610</v>
      </c>
      <c r="E1757" s="66">
        <v>17</v>
      </c>
      <c r="G1757" s="66">
        <v>341.97</v>
      </c>
      <c r="H1757" s="69" t="s">
        <v>584</v>
      </c>
      <c r="O1757" s="70">
        <v>36</v>
      </c>
      <c r="P1757" s="66">
        <v>270</v>
      </c>
      <c r="Q1757" s="66">
        <v>14</v>
      </c>
      <c r="R1757" s="66">
        <v>180</v>
      </c>
      <c r="S1757" s="71">
        <v>71.05928876680383</v>
      </c>
      <c r="T1757" s="72">
        <v>52.47093998622416</v>
      </c>
      <c r="U1757" s="72">
        <v>161.05928876680383</v>
      </c>
      <c r="V1757" s="72">
        <v>37.52906001377584</v>
      </c>
      <c r="W1757" s="72">
        <v>251.05928876680383</v>
      </c>
      <c r="AC1757" s="47" t="s">
        <v>93</v>
      </c>
    </row>
    <row r="1758" spans="2:29" ht="15" customHeight="1">
      <c r="B1758" s="66" t="s">
        <v>750</v>
      </c>
      <c r="C1758" s="66">
        <v>3</v>
      </c>
      <c r="D1758" s="67" t="s">
        <v>611</v>
      </c>
      <c r="E1758" s="66">
        <v>24</v>
      </c>
      <c r="G1758" s="66">
        <v>342.04</v>
      </c>
      <c r="H1758" s="69" t="s">
        <v>552</v>
      </c>
      <c r="J1758" s="66">
        <v>1</v>
      </c>
      <c r="O1758" s="70">
        <v>32</v>
      </c>
      <c r="P1758" s="66">
        <v>90</v>
      </c>
      <c r="Q1758" s="66">
        <v>10</v>
      </c>
      <c r="R1758" s="66">
        <v>0</v>
      </c>
      <c r="S1758" s="71">
        <v>254.24188063979727</v>
      </c>
      <c r="T1758" s="72">
        <v>57.00550258233499</v>
      </c>
      <c r="U1758" s="72">
        <v>344.2418806397973</v>
      </c>
      <c r="V1758" s="72">
        <v>32.99449741766501</v>
      </c>
      <c r="W1758" s="72">
        <v>74.24188063979727</v>
      </c>
      <c r="AC1758" s="47" t="s">
        <v>89</v>
      </c>
    </row>
    <row r="1759" spans="8:29" ht="15" customHeight="1">
      <c r="H1759" s="69"/>
      <c r="O1759" s="70"/>
      <c r="S1759" s="71"/>
      <c r="T1759" s="72"/>
      <c r="U1759" s="72"/>
      <c r="V1759" s="72"/>
      <c r="W1759" s="72"/>
      <c r="AC1759" s="47"/>
    </row>
    <row r="1760" spans="2:29" ht="15" customHeight="1">
      <c r="B1760" s="66" t="s">
        <v>756</v>
      </c>
      <c r="C1760" s="66">
        <v>1</v>
      </c>
      <c r="D1760" s="67" t="s">
        <v>622</v>
      </c>
      <c r="E1760" s="66">
        <v>0</v>
      </c>
      <c r="F1760" s="66">
        <v>27</v>
      </c>
      <c r="G1760" s="66">
        <v>343.6</v>
      </c>
      <c r="H1760" s="69" t="s">
        <v>552</v>
      </c>
      <c r="J1760" s="66">
        <v>2</v>
      </c>
      <c r="M1760" s="66">
        <v>0.8</v>
      </c>
      <c r="O1760" s="70"/>
      <c r="S1760" s="71"/>
      <c r="T1760" s="72"/>
      <c r="U1760" s="72"/>
      <c r="V1760" s="72"/>
      <c r="W1760" s="72"/>
      <c r="AC1760" s="47"/>
    </row>
    <row r="1761" spans="2:29" ht="15" customHeight="1">
      <c r="B1761" s="66" t="s">
        <v>756</v>
      </c>
      <c r="C1761" s="66">
        <v>1</v>
      </c>
      <c r="D1761" s="67" t="s">
        <v>757</v>
      </c>
      <c r="E1761" s="66">
        <v>27</v>
      </c>
      <c r="F1761" s="66">
        <v>61</v>
      </c>
      <c r="G1761" s="66">
        <v>343.87</v>
      </c>
      <c r="H1761" s="69" t="s">
        <v>552</v>
      </c>
      <c r="M1761" s="66">
        <v>0.5</v>
      </c>
      <c r="O1761" s="70"/>
      <c r="S1761" s="71"/>
      <c r="T1761" s="72"/>
      <c r="U1761" s="72"/>
      <c r="V1761" s="72"/>
      <c r="W1761" s="72"/>
      <c r="AC1761" s="47"/>
    </row>
    <row r="1762" spans="2:29" ht="15" customHeight="1">
      <c r="B1762" s="66" t="s">
        <v>756</v>
      </c>
      <c r="C1762" s="66">
        <v>1</v>
      </c>
      <c r="D1762" s="67" t="s">
        <v>758</v>
      </c>
      <c r="E1762" s="66">
        <v>61</v>
      </c>
      <c r="F1762" s="66">
        <v>142</v>
      </c>
      <c r="G1762" s="66">
        <v>344.21</v>
      </c>
      <c r="H1762" s="69" t="s">
        <v>552</v>
      </c>
      <c r="J1762" s="66">
        <v>1</v>
      </c>
      <c r="K1762" s="66">
        <v>1</v>
      </c>
      <c r="M1762" s="66">
        <v>1</v>
      </c>
      <c r="O1762" s="70"/>
      <c r="S1762" s="71"/>
      <c r="T1762" s="72"/>
      <c r="U1762" s="72"/>
      <c r="V1762" s="72"/>
      <c r="W1762" s="72"/>
      <c r="AC1762" s="47"/>
    </row>
    <row r="1763" spans="2:29" ht="15" customHeight="1">
      <c r="B1763" s="66" t="s">
        <v>756</v>
      </c>
      <c r="C1763" s="66">
        <v>1</v>
      </c>
      <c r="D1763" s="67" t="s">
        <v>622</v>
      </c>
      <c r="E1763" s="66">
        <v>16</v>
      </c>
      <c r="G1763" s="66">
        <v>343.76</v>
      </c>
      <c r="H1763" s="69" t="s">
        <v>552</v>
      </c>
      <c r="O1763" s="70">
        <v>52</v>
      </c>
      <c r="P1763" s="66">
        <v>270</v>
      </c>
      <c r="Q1763" s="66">
        <v>9</v>
      </c>
      <c r="R1763" s="66">
        <v>0</v>
      </c>
      <c r="S1763" s="71">
        <v>97.05412009466892</v>
      </c>
      <c r="T1763" s="72">
        <v>37.78898933741165</v>
      </c>
      <c r="U1763" s="72">
        <v>187.05412009466892</v>
      </c>
      <c r="V1763" s="72">
        <v>52.21101066258835</v>
      </c>
      <c r="W1763" s="72">
        <v>277.0541200946689</v>
      </c>
      <c r="AC1763" s="47" t="s">
        <v>55</v>
      </c>
    </row>
    <row r="1764" spans="2:29" ht="15" customHeight="1">
      <c r="B1764" s="66" t="s">
        <v>756</v>
      </c>
      <c r="C1764" s="66">
        <v>1</v>
      </c>
      <c r="D1764" s="67" t="s">
        <v>612</v>
      </c>
      <c r="E1764" s="66">
        <v>48</v>
      </c>
      <c r="G1764" s="66">
        <v>344.08</v>
      </c>
      <c r="H1764" s="69" t="s">
        <v>552</v>
      </c>
      <c r="O1764" s="70">
        <v>50</v>
      </c>
      <c r="P1764" s="66">
        <v>270</v>
      </c>
      <c r="Q1764" s="66">
        <v>44</v>
      </c>
      <c r="R1764" s="66">
        <v>0</v>
      </c>
      <c r="S1764" s="71">
        <v>129.01816462916736</v>
      </c>
      <c r="T1764" s="72">
        <v>33.10175487380337</v>
      </c>
      <c r="U1764" s="72">
        <v>219.01816462916736</v>
      </c>
      <c r="V1764" s="72">
        <v>56.89824512619663</v>
      </c>
      <c r="W1764" s="72">
        <v>309.01816462916736</v>
      </c>
      <c r="AC1764" s="47" t="s">
        <v>384</v>
      </c>
    </row>
    <row r="1765" spans="2:29" ht="15" customHeight="1">
      <c r="B1765" s="66" t="s">
        <v>756</v>
      </c>
      <c r="C1765" s="66">
        <v>1</v>
      </c>
      <c r="D1765" s="67" t="s">
        <v>612</v>
      </c>
      <c r="E1765" s="66">
        <v>52</v>
      </c>
      <c r="G1765" s="66">
        <v>344.12</v>
      </c>
      <c r="H1765" s="69" t="s">
        <v>557</v>
      </c>
      <c r="J1765" s="66">
        <v>1</v>
      </c>
      <c r="N1765" s="67" t="s">
        <v>235</v>
      </c>
      <c r="O1765" s="70">
        <v>51</v>
      </c>
      <c r="P1765" s="66">
        <v>270</v>
      </c>
      <c r="Q1765" s="66">
        <v>15</v>
      </c>
      <c r="R1765" s="66">
        <v>0</v>
      </c>
      <c r="S1765" s="71">
        <v>102.24232275361084</v>
      </c>
      <c r="T1765" s="72">
        <v>38.35700536699206</v>
      </c>
      <c r="U1765" s="72">
        <v>192.24232275361084</v>
      </c>
      <c r="V1765" s="72">
        <v>51.64299463300794</v>
      </c>
      <c r="W1765" s="72">
        <v>282.24232275361084</v>
      </c>
      <c r="AC1765" s="47" t="s">
        <v>94</v>
      </c>
    </row>
    <row r="1766" spans="2:29" ht="15" customHeight="1">
      <c r="B1766" s="66" t="s">
        <v>756</v>
      </c>
      <c r="C1766" s="66">
        <v>1</v>
      </c>
      <c r="D1766" s="67" t="s">
        <v>613</v>
      </c>
      <c r="E1766" s="66">
        <v>63</v>
      </c>
      <c r="G1766" s="66">
        <v>344.23</v>
      </c>
      <c r="H1766" s="69" t="s">
        <v>552</v>
      </c>
      <c r="I1766" s="66" t="s">
        <v>413</v>
      </c>
      <c r="J1766" s="66">
        <v>1</v>
      </c>
      <c r="N1766" s="67" t="s">
        <v>275</v>
      </c>
      <c r="O1766" s="70">
        <v>30</v>
      </c>
      <c r="P1766" s="66">
        <v>270</v>
      </c>
      <c r="Q1766" s="66">
        <v>18</v>
      </c>
      <c r="R1766" s="66">
        <v>0</v>
      </c>
      <c r="S1766" s="71">
        <v>119.36982674596044</v>
      </c>
      <c r="T1766" s="72">
        <v>56.47552998702602</v>
      </c>
      <c r="U1766" s="72">
        <v>209.36982674596044</v>
      </c>
      <c r="V1766" s="72">
        <v>33.52447001297398</v>
      </c>
      <c r="W1766" s="72">
        <v>299.36982674596044</v>
      </c>
      <c r="AC1766" s="98" t="s">
        <v>819</v>
      </c>
    </row>
    <row r="1767" spans="2:29" ht="15" customHeight="1">
      <c r="B1767" s="66" t="s">
        <v>756</v>
      </c>
      <c r="C1767" s="66">
        <v>1</v>
      </c>
      <c r="D1767" s="67" t="s">
        <v>667</v>
      </c>
      <c r="E1767" s="66">
        <v>117</v>
      </c>
      <c r="G1767" s="66">
        <v>344.77</v>
      </c>
      <c r="H1767" s="69" t="s">
        <v>552</v>
      </c>
      <c r="O1767" s="70">
        <v>66</v>
      </c>
      <c r="P1767" s="66">
        <v>270</v>
      </c>
      <c r="Q1767" s="66">
        <v>0</v>
      </c>
      <c r="R1767" s="66">
        <v>165</v>
      </c>
      <c r="S1767" s="71">
        <v>75</v>
      </c>
      <c r="T1767" s="72">
        <v>23.27050381348918</v>
      </c>
      <c r="U1767" s="72">
        <v>165</v>
      </c>
      <c r="V1767" s="72">
        <v>66.72949618651081</v>
      </c>
      <c r="W1767" s="72">
        <v>255</v>
      </c>
      <c r="AC1767" s="47" t="s">
        <v>384</v>
      </c>
    </row>
    <row r="1768" spans="2:29" ht="15" customHeight="1">
      <c r="B1768" s="66" t="s">
        <v>756</v>
      </c>
      <c r="C1768" s="66">
        <v>1</v>
      </c>
      <c r="D1768" s="67" t="s">
        <v>667</v>
      </c>
      <c r="E1768" s="66">
        <v>127</v>
      </c>
      <c r="G1768" s="66">
        <v>344.87</v>
      </c>
      <c r="H1768" s="69" t="s">
        <v>557</v>
      </c>
      <c r="N1768" s="67" t="s">
        <v>622</v>
      </c>
      <c r="O1768" s="70">
        <v>37</v>
      </c>
      <c r="P1768" s="66">
        <v>90</v>
      </c>
      <c r="Q1768" s="66">
        <v>68</v>
      </c>
      <c r="R1768" s="66">
        <v>180</v>
      </c>
      <c r="S1768" s="71">
        <v>343.06683566207573</v>
      </c>
      <c r="T1768" s="72">
        <v>21.132002229020166</v>
      </c>
      <c r="U1768" s="72">
        <v>73.06683566207573</v>
      </c>
      <c r="V1768" s="72">
        <v>68.86799777097983</v>
      </c>
      <c r="W1768" s="72">
        <v>163.06683566207573</v>
      </c>
      <c r="AC1768" s="47" t="s">
        <v>315</v>
      </c>
    </row>
    <row r="1769" spans="8:29" ht="15" customHeight="1">
      <c r="H1769" s="69"/>
      <c r="O1769" s="70"/>
      <c r="S1769" s="71"/>
      <c r="T1769" s="72"/>
      <c r="U1769" s="72"/>
      <c r="V1769" s="72"/>
      <c r="W1769" s="72"/>
      <c r="AC1769" s="47"/>
    </row>
    <row r="1770" spans="2:29" ht="15" customHeight="1">
      <c r="B1770" s="66" t="s">
        <v>756</v>
      </c>
      <c r="C1770" s="66">
        <v>2</v>
      </c>
      <c r="D1770" s="67" t="s">
        <v>623</v>
      </c>
      <c r="E1770" s="66">
        <v>0</v>
      </c>
      <c r="F1770" s="66">
        <v>116</v>
      </c>
      <c r="G1770" s="66">
        <v>345.02</v>
      </c>
      <c r="H1770" s="69" t="s">
        <v>552</v>
      </c>
      <c r="J1770" s="66">
        <v>2</v>
      </c>
      <c r="K1770" s="66">
        <v>1</v>
      </c>
      <c r="M1770" s="66">
        <v>0.5</v>
      </c>
      <c r="O1770" s="70"/>
      <c r="S1770" s="71"/>
      <c r="T1770" s="72"/>
      <c r="U1770" s="72"/>
      <c r="V1770" s="72"/>
      <c r="W1770" s="72"/>
      <c r="AC1770" s="47"/>
    </row>
    <row r="1771" spans="2:29" ht="15" customHeight="1">
      <c r="B1771" s="66" t="s">
        <v>756</v>
      </c>
      <c r="C1771" s="66">
        <v>2</v>
      </c>
      <c r="D1771" s="67" t="s">
        <v>612</v>
      </c>
      <c r="E1771" s="66">
        <v>116</v>
      </c>
      <c r="F1771" s="66">
        <v>123</v>
      </c>
      <c r="G1771" s="66">
        <v>346.18</v>
      </c>
      <c r="H1771" s="69" t="s">
        <v>420</v>
      </c>
      <c r="M1771" s="66">
        <v>1.5</v>
      </c>
      <c r="O1771" s="70"/>
      <c r="S1771" s="71"/>
      <c r="T1771" s="72"/>
      <c r="U1771" s="72"/>
      <c r="V1771" s="72"/>
      <c r="W1771" s="72"/>
      <c r="AC1771" s="47"/>
    </row>
    <row r="1772" spans="2:29" ht="15" customHeight="1">
      <c r="B1772" s="66" t="s">
        <v>756</v>
      </c>
      <c r="C1772" s="66">
        <v>2</v>
      </c>
      <c r="D1772" s="67" t="s">
        <v>622</v>
      </c>
      <c r="E1772" s="66">
        <v>34</v>
      </c>
      <c r="G1772" s="66">
        <v>345.36</v>
      </c>
      <c r="H1772" s="69" t="s">
        <v>552</v>
      </c>
      <c r="J1772" s="66">
        <v>1</v>
      </c>
      <c r="O1772" s="70">
        <v>46</v>
      </c>
      <c r="P1772" s="66">
        <v>270</v>
      </c>
      <c r="Q1772" s="66">
        <v>0</v>
      </c>
      <c r="R1772" s="66">
        <v>180</v>
      </c>
      <c r="S1772" s="71">
        <v>90</v>
      </c>
      <c r="T1772" s="72">
        <v>44</v>
      </c>
      <c r="U1772" s="72">
        <v>180</v>
      </c>
      <c r="V1772" s="72">
        <v>46</v>
      </c>
      <c r="W1772" s="72">
        <v>270</v>
      </c>
      <c r="AC1772" s="47" t="s">
        <v>55</v>
      </c>
    </row>
    <row r="1773" spans="2:29" ht="15" customHeight="1">
      <c r="B1773" s="66" t="s">
        <v>756</v>
      </c>
      <c r="C1773" s="66">
        <v>2</v>
      </c>
      <c r="D1773" s="67" t="s">
        <v>605</v>
      </c>
      <c r="E1773" s="66">
        <v>109</v>
      </c>
      <c r="G1773" s="66">
        <v>346.11</v>
      </c>
      <c r="H1773" s="69" t="s">
        <v>557</v>
      </c>
      <c r="N1773" s="67" t="s">
        <v>622</v>
      </c>
      <c r="O1773" s="70">
        <v>70</v>
      </c>
      <c r="P1773" s="66">
        <v>270</v>
      </c>
      <c r="Q1773" s="66">
        <v>72</v>
      </c>
      <c r="R1773" s="66">
        <v>180</v>
      </c>
      <c r="S1773" s="71">
        <v>41.755593312461116</v>
      </c>
      <c r="T1773" s="72">
        <v>13.625012640735271</v>
      </c>
      <c r="U1773" s="72">
        <v>131.75559331246112</v>
      </c>
      <c r="V1773" s="72">
        <v>76.37498735926474</v>
      </c>
      <c r="W1773" s="72">
        <v>221.75559331246112</v>
      </c>
      <c r="AC1773" s="47" t="s">
        <v>292</v>
      </c>
    </row>
    <row r="1774" spans="2:29" ht="15" customHeight="1">
      <c r="B1774" s="66" t="s">
        <v>756</v>
      </c>
      <c r="C1774" s="66">
        <v>2</v>
      </c>
      <c r="D1774" s="67" t="s">
        <v>605</v>
      </c>
      <c r="E1774" s="66">
        <v>112</v>
      </c>
      <c r="G1774" s="66">
        <v>346.14</v>
      </c>
      <c r="H1774" s="69" t="s">
        <v>552</v>
      </c>
      <c r="O1774" s="70">
        <v>31</v>
      </c>
      <c r="P1774" s="66">
        <v>270</v>
      </c>
      <c r="Q1774" s="66">
        <v>0</v>
      </c>
      <c r="R1774" s="66">
        <v>180</v>
      </c>
      <c r="S1774" s="71">
        <v>90</v>
      </c>
      <c r="T1774" s="72">
        <v>59</v>
      </c>
      <c r="U1774" s="72">
        <v>180</v>
      </c>
      <c r="V1774" s="72">
        <v>31</v>
      </c>
      <c r="W1774" s="72">
        <v>270</v>
      </c>
      <c r="AC1774" s="47" t="s">
        <v>384</v>
      </c>
    </row>
    <row r="1775" spans="8:29" ht="15" customHeight="1">
      <c r="H1775" s="69"/>
      <c r="O1775" s="70"/>
      <c r="S1775" s="71"/>
      <c r="T1775" s="72"/>
      <c r="U1775" s="72"/>
      <c r="V1775" s="72"/>
      <c r="W1775" s="72"/>
      <c r="AC1775" s="47"/>
    </row>
    <row r="1776" spans="2:29" ht="15" customHeight="1">
      <c r="B1776" s="66" t="s">
        <v>756</v>
      </c>
      <c r="C1776" s="66">
        <v>3</v>
      </c>
      <c r="D1776" s="67" t="s">
        <v>622</v>
      </c>
      <c r="E1776" s="66">
        <v>0</v>
      </c>
      <c r="F1776" s="66">
        <v>10</v>
      </c>
      <c r="G1776" s="66">
        <v>346.26</v>
      </c>
      <c r="H1776" s="69" t="s">
        <v>552</v>
      </c>
      <c r="J1776" s="66">
        <v>1</v>
      </c>
      <c r="M1776" s="66">
        <v>1</v>
      </c>
      <c r="O1776" s="70"/>
      <c r="S1776" s="71"/>
      <c r="T1776" s="72"/>
      <c r="U1776" s="72"/>
      <c r="V1776" s="72"/>
      <c r="W1776" s="72"/>
      <c r="AC1776" s="47"/>
    </row>
    <row r="1777" spans="2:29" ht="15" customHeight="1">
      <c r="B1777" s="66" t="s">
        <v>756</v>
      </c>
      <c r="C1777" s="66">
        <v>3</v>
      </c>
      <c r="D1777" s="67" t="s">
        <v>641</v>
      </c>
      <c r="E1777" s="66">
        <v>10</v>
      </c>
      <c r="F1777" s="66">
        <v>39</v>
      </c>
      <c r="G1777" s="66">
        <v>346.36</v>
      </c>
      <c r="H1777" s="69" t="s">
        <v>552</v>
      </c>
      <c r="J1777" s="66">
        <v>1</v>
      </c>
      <c r="M1777" s="66">
        <v>0</v>
      </c>
      <c r="O1777" s="70"/>
      <c r="S1777" s="71"/>
      <c r="T1777" s="72"/>
      <c r="U1777" s="72"/>
      <c r="V1777" s="72"/>
      <c r="W1777" s="72"/>
      <c r="AC1777" s="47"/>
    </row>
    <row r="1778" spans="2:29" ht="15" customHeight="1">
      <c r="B1778" s="66" t="s">
        <v>756</v>
      </c>
      <c r="C1778" s="66">
        <v>3</v>
      </c>
      <c r="D1778" s="67" t="s">
        <v>609</v>
      </c>
      <c r="E1778" s="66">
        <v>39</v>
      </c>
      <c r="F1778" s="66">
        <v>70</v>
      </c>
      <c r="G1778" s="66">
        <v>346.65</v>
      </c>
      <c r="H1778" s="69" t="s">
        <v>552</v>
      </c>
      <c r="M1778" s="66">
        <v>0.8</v>
      </c>
      <c r="O1778" s="70"/>
      <c r="S1778" s="71"/>
      <c r="T1778" s="72"/>
      <c r="U1778" s="72"/>
      <c r="V1778" s="72"/>
      <c r="W1778" s="72"/>
      <c r="AC1778" s="47"/>
    </row>
    <row r="1779" spans="2:29" ht="15" customHeight="1">
      <c r="B1779" s="66" t="s">
        <v>756</v>
      </c>
      <c r="C1779" s="66">
        <v>3</v>
      </c>
      <c r="D1779" s="67" t="s">
        <v>702</v>
      </c>
      <c r="E1779" s="66">
        <v>70</v>
      </c>
      <c r="F1779" s="66">
        <v>139</v>
      </c>
      <c r="G1779" s="66">
        <v>346.96</v>
      </c>
      <c r="H1779" s="69" t="s">
        <v>552</v>
      </c>
      <c r="M1779" s="66">
        <v>0.5</v>
      </c>
      <c r="O1779" s="70"/>
      <c r="S1779" s="71"/>
      <c r="T1779" s="72"/>
      <c r="U1779" s="72"/>
      <c r="V1779" s="72"/>
      <c r="W1779" s="72"/>
      <c r="AC1779" s="47"/>
    </row>
    <row r="1780" spans="2:29" ht="15" customHeight="1">
      <c r="B1780" s="66" t="s">
        <v>756</v>
      </c>
      <c r="C1780" s="66">
        <v>3</v>
      </c>
      <c r="D1780" s="67" t="s">
        <v>622</v>
      </c>
      <c r="E1780" s="66">
        <v>9</v>
      </c>
      <c r="G1780" s="66">
        <v>346.35</v>
      </c>
      <c r="H1780" s="69" t="s">
        <v>552</v>
      </c>
      <c r="J1780" s="66">
        <v>1</v>
      </c>
      <c r="O1780" s="70">
        <v>39</v>
      </c>
      <c r="P1780" s="66">
        <v>270</v>
      </c>
      <c r="Q1780" s="66">
        <v>0</v>
      </c>
      <c r="R1780" s="66">
        <v>180</v>
      </c>
      <c r="S1780" s="71">
        <v>90</v>
      </c>
      <c r="T1780" s="72">
        <v>51</v>
      </c>
      <c r="U1780" s="72">
        <v>180</v>
      </c>
      <c r="V1780" s="72">
        <v>39</v>
      </c>
      <c r="W1780" s="72">
        <v>270</v>
      </c>
      <c r="AC1780" s="47" t="s">
        <v>384</v>
      </c>
    </row>
    <row r="1781" spans="2:29" ht="15" customHeight="1">
      <c r="B1781" s="66" t="s">
        <v>756</v>
      </c>
      <c r="C1781" s="66">
        <v>3</v>
      </c>
      <c r="D1781" s="67" t="s">
        <v>609</v>
      </c>
      <c r="E1781" s="66">
        <v>48</v>
      </c>
      <c r="G1781" s="66">
        <v>346.74</v>
      </c>
      <c r="H1781" s="69" t="s">
        <v>557</v>
      </c>
      <c r="N1781" s="67" t="s">
        <v>622</v>
      </c>
      <c r="O1781" s="70">
        <v>62</v>
      </c>
      <c r="P1781" s="66">
        <v>270</v>
      </c>
      <c r="Q1781" s="66">
        <v>4</v>
      </c>
      <c r="R1781" s="66">
        <v>180</v>
      </c>
      <c r="S1781" s="71">
        <v>87.87068104163097</v>
      </c>
      <c r="T1781" s="72">
        <v>27.98359828985476</v>
      </c>
      <c r="U1781" s="72">
        <v>177.87068104163097</v>
      </c>
      <c r="V1781" s="72">
        <v>62.01640171014524</v>
      </c>
      <c r="W1781" s="72">
        <v>267.870681041631</v>
      </c>
      <c r="AC1781" s="47" t="s">
        <v>292</v>
      </c>
    </row>
    <row r="1782" spans="2:29" ht="15" customHeight="1">
      <c r="B1782" s="66" t="s">
        <v>756</v>
      </c>
      <c r="C1782" s="66">
        <v>3</v>
      </c>
      <c r="D1782" s="67" t="s">
        <v>609</v>
      </c>
      <c r="E1782" s="66">
        <v>54</v>
      </c>
      <c r="G1782" s="66">
        <v>346.8</v>
      </c>
      <c r="H1782" s="69" t="s">
        <v>552</v>
      </c>
      <c r="J1782" s="66">
        <v>1</v>
      </c>
      <c r="O1782" s="70">
        <v>58</v>
      </c>
      <c r="P1782" s="66">
        <v>270</v>
      </c>
      <c r="Q1782" s="66">
        <v>58</v>
      </c>
      <c r="R1782" s="66">
        <v>180</v>
      </c>
      <c r="S1782" s="71">
        <v>45</v>
      </c>
      <c r="T1782" s="72">
        <v>23.838207652018653</v>
      </c>
      <c r="U1782" s="72">
        <v>135</v>
      </c>
      <c r="V1782" s="72">
        <v>66.16179234798135</v>
      </c>
      <c r="W1782" s="72">
        <v>225</v>
      </c>
      <c r="AC1782" s="47" t="s">
        <v>384</v>
      </c>
    </row>
    <row r="1783" spans="2:29" ht="15" customHeight="1">
      <c r="B1783" s="66" t="s">
        <v>756</v>
      </c>
      <c r="C1783" s="66">
        <v>3</v>
      </c>
      <c r="D1783" s="67" t="s">
        <v>610</v>
      </c>
      <c r="E1783" s="66">
        <v>85</v>
      </c>
      <c r="G1783" s="66">
        <v>347.11</v>
      </c>
      <c r="H1783" s="69" t="s">
        <v>552</v>
      </c>
      <c r="J1783" s="66">
        <v>1</v>
      </c>
      <c r="N1783" s="67" t="s">
        <v>622</v>
      </c>
      <c r="O1783" s="70">
        <v>72</v>
      </c>
      <c r="P1783" s="66">
        <v>270</v>
      </c>
      <c r="Q1783" s="66">
        <v>0</v>
      </c>
      <c r="R1783" s="66">
        <v>185</v>
      </c>
      <c r="S1783" s="71">
        <v>95</v>
      </c>
      <c r="T1783" s="72">
        <v>17.93589998963458</v>
      </c>
      <c r="U1783" s="72">
        <v>185</v>
      </c>
      <c r="V1783" s="72">
        <v>72.06410001036542</v>
      </c>
      <c r="W1783" s="72">
        <v>275</v>
      </c>
      <c r="AC1783" s="47" t="s">
        <v>384</v>
      </c>
    </row>
    <row r="1784" spans="2:29" ht="15" customHeight="1">
      <c r="B1784" s="66" t="s">
        <v>756</v>
      </c>
      <c r="C1784" s="66">
        <v>3</v>
      </c>
      <c r="D1784" s="67" t="s">
        <v>611</v>
      </c>
      <c r="E1784" s="66">
        <v>114</v>
      </c>
      <c r="G1784" s="66">
        <v>347.4</v>
      </c>
      <c r="H1784" s="69" t="s">
        <v>552</v>
      </c>
      <c r="J1784" s="66">
        <v>1</v>
      </c>
      <c r="O1784" s="70">
        <v>30</v>
      </c>
      <c r="P1784" s="66">
        <v>270</v>
      </c>
      <c r="Q1784" s="66">
        <v>0</v>
      </c>
      <c r="R1784" s="66">
        <v>180</v>
      </c>
      <c r="S1784" s="71">
        <v>90</v>
      </c>
      <c r="T1784" s="72">
        <v>60</v>
      </c>
      <c r="U1784" s="72">
        <v>180</v>
      </c>
      <c r="V1784" s="72">
        <v>30</v>
      </c>
      <c r="W1784" s="72">
        <v>270</v>
      </c>
      <c r="AC1784" s="47" t="s">
        <v>384</v>
      </c>
    </row>
    <row r="1785" spans="2:29" ht="15" customHeight="1">
      <c r="B1785" s="66" t="s">
        <v>756</v>
      </c>
      <c r="C1785" s="66">
        <v>3</v>
      </c>
      <c r="D1785" s="67" t="s">
        <v>611</v>
      </c>
      <c r="E1785" s="66">
        <v>125</v>
      </c>
      <c r="G1785" s="66">
        <v>347.51</v>
      </c>
      <c r="H1785" s="69" t="s">
        <v>557</v>
      </c>
      <c r="N1785" s="67" t="s">
        <v>613</v>
      </c>
      <c r="O1785" s="70">
        <v>16</v>
      </c>
      <c r="P1785" s="66">
        <v>270</v>
      </c>
      <c r="Q1785" s="66">
        <v>33</v>
      </c>
      <c r="R1785" s="66">
        <v>180</v>
      </c>
      <c r="S1785" s="71">
        <v>23.82381618208757</v>
      </c>
      <c r="T1785" s="72">
        <v>54.62918836095472</v>
      </c>
      <c r="U1785" s="72">
        <v>113.82381618208757</v>
      </c>
      <c r="V1785" s="72">
        <v>35.37081163904528</v>
      </c>
      <c r="W1785" s="72">
        <v>203.82381618208757</v>
      </c>
      <c r="AC1785" s="47" t="s">
        <v>259</v>
      </c>
    </row>
    <row r="1786" spans="8:29" ht="15" customHeight="1">
      <c r="H1786" s="69"/>
      <c r="O1786" s="70"/>
      <c r="S1786" s="71"/>
      <c r="T1786" s="72"/>
      <c r="U1786" s="72"/>
      <c r="V1786" s="72"/>
      <c r="W1786" s="72"/>
      <c r="AC1786" s="47"/>
    </row>
    <row r="1787" spans="2:29" ht="15" customHeight="1">
      <c r="B1787" s="66" t="s">
        <v>756</v>
      </c>
      <c r="C1787" s="66">
        <v>4</v>
      </c>
      <c r="D1787" s="67" t="s">
        <v>622</v>
      </c>
      <c r="E1787" s="66">
        <v>0</v>
      </c>
      <c r="F1787" s="66">
        <v>31</v>
      </c>
      <c r="G1787" s="66">
        <v>347.65</v>
      </c>
      <c r="H1787" s="69" t="s">
        <v>552</v>
      </c>
      <c r="M1787" s="66">
        <v>0.3</v>
      </c>
      <c r="O1787" s="70"/>
      <c r="S1787" s="71"/>
      <c r="T1787" s="72"/>
      <c r="U1787" s="72"/>
      <c r="V1787" s="72"/>
      <c r="W1787" s="72"/>
      <c r="AC1787" s="47"/>
    </row>
    <row r="1788" spans="8:29" ht="15" customHeight="1">
      <c r="H1788" s="69"/>
      <c r="O1788" s="70"/>
      <c r="S1788" s="71"/>
      <c r="T1788" s="72"/>
      <c r="U1788" s="72"/>
      <c r="V1788" s="72"/>
      <c r="W1788" s="72"/>
      <c r="AC1788" s="47"/>
    </row>
    <row r="1789" spans="2:29" ht="15" customHeight="1">
      <c r="B1789" s="66" t="s">
        <v>759</v>
      </c>
      <c r="C1789" s="66">
        <v>1</v>
      </c>
      <c r="D1789" s="67" t="s">
        <v>639</v>
      </c>
      <c r="E1789" s="66">
        <v>0</v>
      </c>
      <c r="F1789" s="66">
        <v>60</v>
      </c>
      <c r="G1789" s="66">
        <v>348.4</v>
      </c>
      <c r="H1789" s="69" t="s">
        <v>552</v>
      </c>
      <c r="M1789" s="66">
        <v>0.5</v>
      </c>
      <c r="O1789" s="70"/>
      <c r="S1789" s="71"/>
      <c r="T1789" s="72"/>
      <c r="U1789" s="72"/>
      <c r="V1789" s="72"/>
      <c r="W1789" s="72"/>
      <c r="AC1789" s="47"/>
    </row>
    <row r="1790" spans="2:29" ht="15" customHeight="1">
      <c r="B1790" s="66" t="s">
        <v>759</v>
      </c>
      <c r="C1790" s="66">
        <v>1</v>
      </c>
      <c r="D1790" s="67" t="s">
        <v>611</v>
      </c>
      <c r="E1790" s="66">
        <v>60</v>
      </c>
      <c r="F1790" s="66">
        <v>88</v>
      </c>
      <c r="G1790" s="66">
        <v>349</v>
      </c>
      <c r="H1790" s="69" t="s">
        <v>552</v>
      </c>
      <c r="M1790" s="66">
        <v>0.2</v>
      </c>
      <c r="O1790" s="70"/>
      <c r="S1790" s="71"/>
      <c r="T1790" s="72"/>
      <c r="U1790" s="72"/>
      <c r="V1790" s="72"/>
      <c r="W1790" s="72"/>
      <c r="AC1790" s="47"/>
    </row>
    <row r="1791" spans="2:29" ht="15" customHeight="1">
      <c r="B1791" s="66" t="s">
        <v>759</v>
      </c>
      <c r="C1791" s="66">
        <v>1</v>
      </c>
      <c r="D1791" s="67" t="s">
        <v>642</v>
      </c>
      <c r="E1791" s="66">
        <v>88</v>
      </c>
      <c r="F1791" s="66">
        <v>147</v>
      </c>
      <c r="G1791" s="66">
        <v>349.28</v>
      </c>
      <c r="H1791" s="69" t="s">
        <v>552</v>
      </c>
      <c r="J1791" s="66">
        <v>1</v>
      </c>
      <c r="M1791" s="66">
        <v>0.5</v>
      </c>
      <c r="O1791" s="70"/>
      <c r="S1791" s="71"/>
      <c r="T1791" s="72"/>
      <c r="U1791" s="72"/>
      <c r="V1791" s="72"/>
      <c r="W1791" s="72"/>
      <c r="AC1791" s="47"/>
    </row>
    <row r="1792" spans="2:29" ht="15" customHeight="1">
      <c r="B1792" s="66" t="s">
        <v>759</v>
      </c>
      <c r="C1792" s="66">
        <v>1</v>
      </c>
      <c r="D1792" s="67" t="s">
        <v>609</v>
      </c>
      <c r="E1792" s="66">
        <v>10</v>
      </c>
      <c r="G1792" s="66">
        <v>348.5</v>
      </c>
      <c r="H1792" s="69" t="s">
        <v>557</v>
      </c>
      <c r="N1792" s="67" t="s">
        <v>397</v>
      </c>
      <c r="O1792" s="70">
        <v>52</v>
      </c>
      <c r="P1792" s="66">
        <v>270</v>
      </c>
      <c r="Q1792" s="66">
        <v>2</v>
      </c>
      <c r="R1792" s="66">
        <v>180</v>
      </c>
      <c r="S1792" s="71">
        <v>88.43718148233484</v>
      </c>
      <c r="T1792" s="72">
        <v>37.98965875332574</v>
      </c>
      <c r="U1792" s="72">
        <v>178.43718148233484</v>
      </c>
      <c r="V1792" s="72">
        <v>52.01034124667426</v>
      </c>
      <c r="W1792" s="72">
        <v>268.43718148233484</v>
      </c>
      <c r="AC1792" s="47" t="s">
        <v>292</v>
      </c>
    </row>
    <row r="1793" spans="2:29" ht="15" customHeight="1">
      <c r="B1793" s="66" t="s">
        <v>759</v>
      </c>
      <c r="C1793" s="66">
        <v>1</v>
      </c>
      <c r="D1793" s="67" t="s">
        <v>654</v>
      </c>
      <c r="E1793" s="66">
        <v>108</v>
      </c>
      <c r="G1793" s="66">
        <v>349.48</v>
      </c>
      <c r="H1793" s="69" t="s">
        <v>584</v>
      </c>
      <c r="N1793" s="67" t="s">
        <v>585</v>
      </c>
      <c r="O1793" s="70">
        <v>69</v>
      </c>
      <c r="P1793" s="66">
        <v>270</v>
      </c>
      <c r="Q1793" s="66">
        <v>0</v>
      </c>
      <c r="R1793" s="66">
        <v>170</v>
      </c>
      <c r="S1793" s="71">
        <v>80</v>
      </c>
      <c r="T1793" s="72">
        <v>20.70821029097724</v>
      </c>
      <c r="U1793" s="72">
        <v>170</v>
      </c>
      <c r="V1793" s="72">
        <v>69.29178970902277</v>
      </c>
      <c r="W1793" s="72">
        <v>260</v>
      </c>
      <c r="AC1793" s="47" t="s">
        <v>329</v>
      </c>
    </row>
    <row r="1794" spans="2:29" ht="15" customHeight="1">
      <c r="B1794" s="66" t="s">
        <v>759</v>
      </c>
      <c r="C1794" s="66">
        <v>1</v>
      </c>
      <c r="D1794" s="67" t="s">
        <v>654</v>
      </c>
      <c r="E1794" s="66">
        <v>109</v>
      </c>
      <c r="G1794" s="66">
        <v>349.49</v>
      </c>
      <c r="H1794" s="69" t="s">
        <v>552</v>
      </c>
      <c r="J1794" s="66">
        <v>1</v>
      </c>
      <c r="O1794" s="70">
        <v>69</v>
      </c>
      <c r="P1794" s="66">
        <v>270</v>
      </c>
      <c r="Q1794" s="66">
        <v>0</v>
      </c>
      <c r="R1794" s="66">
        <v>170</v>
      </c>
      <c r="S1794" s="71">
        <v>80</v>
      </c>
      <c r="T1794" s="72">
        <v>20.70821029097724</v>
      </c>
      <c r="U1794" s="72">
        <v>170</v>
      </c>
      <c r="V1794" s="72">
        <v>69.29178970902277</v>
      </c>
      <c r="W1794" s="72">
        <v>260</v>
      </c>
      <c r="AC1794" s="47" t="s">
        <v>592</v>
      </c>
    </row>
    <row r="1795" spans="2:29" ht="15" customHeight="1">
      <c r="B1795" s="66" t="s">
        <v>759</v>
      </c>
      <c r="C1795" s="66">
        <v>1</v>
      </c>
      <c r="D1795" s="67" t="s">
        <v>654</v>
      </c>
      <c r="E1795" s="66">
        <v>109</v>
      </c>
      <c r="G1795" s="66">
        <v>349.49</v>
      </c>
      <c r="H1795" s="69" t="s">
        <v>552</v>
      </c>
      <c r="J1795" s="66">
        <v>1</v>
      </c>
      <c r="O1795" s="70">
        <v>22</v>
      </c>
      <c r="P1795" s="66">
        <v>90</v>
      </c>
      <c r="Q1795" s="66">
        <v>0</v>
      </c>
      <c r="R1795" s="66">
        <v>180</v>
      </c>
      <c r="S1795" s="71">
        <v>270</v>
      </c>
      <c r="T1795" s="72">
        <v>68</v>
      </c>
      <c r="U1795" s="72">
        <v>360</v>
      </c>
      <c r="V1795" s="72">
        <v>22</v>
      </c>
      <c r="W1795" s="72">
        <v>90</v>
      </c>
      <c r="AC1795" s="47" t="s">
        <v>592</v>
      </c>
    </row>
    <row r="1796" spans="2:29" ht="15" customHeight="1">
      <c r="B1796" s="66" t="s">
        <v>759</v>
      </c>
      <c r="C1796" s="66">
        <v>1</v>
      </c>
      <c r="D1796" s="67" t="s">
        <v>632</v>
      </c>
      <c r="E1796" s="66">
        <v>137</v>
      </c>
      <c r="G1796" s="66">
        <v>349.77</v>
      </c>
      <c r="H1796" s="69" t="s">
        <v>557</v>
      </c>
      <c r="N1796" s="67" t="s">
        <v>324</v>
      </c>
      <c r="O1796" s="70">
        <v>67</v>
      </c>
      <c r="P1796" s="66">
        <v>90</v>
      </c>
      <c r="Q1796" s="66">
        <v>23</v>
      </c>
      <c r="R1796" s="66">
        <v>0</v>
      </c>
      <c r="S1796" s="71">
        <v>259.78609974471374</v>
      </c>
      <c r="T1796" s="72">
        <v>22.672635512323684</v>
      </c>
      <c r="U1796" s="72">
        <v>349.78609974471374</v>
      </c>
      <c r="V1796" s="72">
        <v>67.32736448767632</v>
      </c>
      <c r="W1796" s="72">
        <v>79.78609974471374</v>
      </c>
      <c r="AC1796" s="47" t="s">
        <v>292</v>
      </c>
    </row>
    <row r="1797" spans="8:29" ht="15" customHeight="1">
      <c r="H1797" s="69"/>
      <c r="O1797" s="70"/>
      <c r="S1797" s="71"/>
      <c r="T1797" s="72"/>
      <c r="U1797" s="72"/>
      <c r="V1797" s="72"/>
      <c r="W1797" s="72"/>
      <c r="AC1797" s="47"/>
    </row>
    <row r="1798" spans="2:29" ht="15" customHeight="1">
      <c r="B1798" s="66" t="s">
        <v>759</v>
      </c>
      <c r="C1798" s="66">
        <v>2</v>
      </c>
      <c r="D1798" s="67" t="s">
        <v>604</v>
      </c>
      <c r="E1798" s="66">
        <v>0</v>
      </c>
      <c r="F1798" s="66">
        <v>34</v>
      </c>
      <c r="G1798" s="66">
        <v>349.86</v>
      </c>
      <c r="H1798" s="69" t="s">
        <v>552</v>
      </c>
      <c r="M1798" s="66">
        <v>1</v>
      </c>
      <c r="O1798" s="70"/>
      <c r="S1798" s="71"/>
      <c r="T1798" s="72"/>
      <c r="U1798" s="72"/>
      <c r="V1798" s="72"/>
      <c r="W1798" s="72"/>
      <c r="AC1798" s="47"/>
    </row>
    <row r="1799" spans="2:29" ht="15" customHeight="1">
      <c r="B1799" s="66" t="s">
        <v>759</v>
      </c>
      <c r="C1799" s="66">
        <v>2</v>
      </c>
      <c r="D1799" s="67" t="s">
        <v>617</v>
      </c>
      <c r="E1799" s="66">
        <v>34</v>
      </c>
      <c r="F1799" s="66">
        <v>143</v>
      </c>
      <c r="G1799" s="66">
        <v>350.2</v>
      </c>
      <c r="H1799" s="69" t="s">
        <v>552</v>
      </c>
      <c r="J1799" s="66">
        <v>2</v>
      </c>
      <c r="M1799" s="66">
        <v>0.5</v>
      </c>
      <c r="O1799" s="70"/>
      <c r="S1799" s="71"/>
      <c r="T1799" s="72"/>
      <c r="U1799" s="72"/>
      <c r="V1799" s="72"/>
      <c r="W1799" s="72"/>
      <c r="AC1799" s="47"/>
    </row>
    <row r="1800" spans="2:29" ht="15" customHeight="1">
      <c r="B1800" s="66" t="s">
        <v>759</v>
      </c>
      <c r="C1800" s="66">
        <v>2</v>
      </c>
      <c r="D1800" s="67" t="s">
        <v>610</v>
      </c>
      <c r="E1800" s="66">
        <v>18</v>
      </c>
      <c r="G1800" s="66">
        <v>350.04</v>
      </c>
      <c r="H1800" s="69" t="s">
        <v>552</v>
      </c>
      <c r="J1800" s="66">
        <v>1</v>
      </c>
      <c r="O1800" s="70">
        <v>75</v>
      </c>
      <c r="P1800" s="66">
        <v>270</v>
      </c>
      <c r="Q1800" s="66">
        <v>0</v>
      </c>
      <c r="R1800" s="66">
        <v>175</v>
      </c>
      <c r="S1800" s="71">
        <v>85</v>
      </c>
      <c r="T1800" s="72">
        <v>14.94547918394081</v>
      </c>
      <c r="U1800" s="72">
        <v>175</v>
      </c>
      <c r="V1800" s="72">
        <v>75.0545208160592</v>
      </c>
      <c r="W1800" s="72">
        <v>265</v>
      </c>
      <c r="AC1800" s="47" t="s">
        <v>384</v>
      </c>
    </row>
    <row r="1801" spans="2:29" ht="15" customHeight="1">
      <c r="B1801" s="66" t="s">
        <v>759</v>
      </c>
      <c r="C1801" s="66">
        <v>2</v>
      </c>
      <c r="D1801" s="67" t="s">
        <v>610</v>
      </c>
      <c r="E1801" s="66">
        <v>18</v>
      </c>
      <c r="G1801" s="66">
        <v>350.04</v>
      </c>
      <c r="H1801" s="69" t="s">
        <v>584</v>
      </c>
      <c r="N1801" s="67" t="s">
        <v>605</v>
      </c>
      <c r="O1801" s="70">
        <v>52</v>
      </c>
      <c r="P1801" s="66">
        <v>90</v>
      </c>
      <c r="Q1801" s="66">
        <v>18</v>
      </c>
      <c r="R1801" s="66">
        <v>0</v>
      </c>
      <c r="S1801" s="71">
        <v>255.75605850295597</v>
      </c>
      <c r="T1801" s="72">
        <v>37.135427415313146</v>
      </c>
      <c r="U1801" s="72">
        <v>345.75605850295597</v>
      </c>
      <c r="V1801" s="72">
        <v>52.864572584686854</v>
      </c>
      <c r="W1801" s="72">
        <v>75.75605850295597</v>
      </c>
      <c r="AC1801" s="47" t="s">
        <v>329</v>
      </c>
    </row>
    <row r="1802" spans="2:29" ht="15" customHeight="1">
      <c r="B1802" s="66" t="s">
        <v>759</v>
      </c>
      <c r="C1802" s="66">
        <v>2</v>
      </c>
      <c r="D1802" s="67" t="s">
        <v>611</v>
      </c>
      <c r="E1802" s="66">
        <v>43</v>
      </c>
      <c r="G1802" s="66">
        <v>350.29</v>
      </c>
      <c r="H1802" s="69" t="s">
        <v>552</v>
      </c>
      <c r="J1802" s="66">
        <v>1</v>
      </c>
      <c r="O1802" s="70">
        <v>74</v>
      </c>
      <c r="P1802" s="66">
        <v>270</v>
      </c>
      <c r="Q1802" s="66">
        <v>0</v>
      </c>
      <c r="R1802" s="66">
        <v>170</v>
      </c>
      <c r="S1802" s="71">
        <v>80</v>
      </c>
      <c r="T1802" s="72">
        <v>15.769100188851619</v>
      </c>
      <c r="U1802" s="72">
        <v>170</v>
      </c>
      <c r="V1802" s="72">
        <v>74.23089981114838</v>
      </c>
      <c r="W1802" s="72">
        <v>260</v>
      </c>
      <c r="AC1802" s="47" t="s">
        <v>384</v>
      </c>
    </row>
    <row r="1803" spans="2:29" ht="15" customHeight="1">
      <c r="B1803" s="66" t="s">
        <v>759</v>
      </c>
      <c r="C1803" s="66">
        <v>2</v>
      </c>
      <c r="D1803" s="67" t="s">
        <v>611</v>
      </c>
      <c r="E1803" s="66">
        <v>50</v>
      </c>
      <c r="G1803" s="66">
        <v>350.36</v>
      </c>
      <c r="H1803" s="69" t="s">
        <v>552</v>
      </c>
      <c r="J1803" s="66">
        <v>1</v>
      </c>
      <c r="O1803" s="70">
        <v>57</v>
      </c>
      <c r="P1803" s="66">
        <v>90</v>
      </c>
      <c r="Q1803" s="66">
        <v>0</v>
      </c>
      <c r="R1803" s="66">
        <v>162</v>
      </c>
      <c r="S1803" s="71">
        <v>252</v>
      </c>
      <c r="T1803" s="72">
        <v>31.700445250398186</v>
      </c>
      <c r="U1803" s="72">
        <v>342</v>
      </c>
      <c r="V1803" s="72">
        <v>58.29955474960181</v>
      </c>
      <c r="W1803" s="72">
        <v>72</v>
      </c>
      <c r="AC1803" s="47" t="s">
        <v>384</v>
      </c>
    </row>
    <row r="1804" spans="2:29" ht="15" customHeight="1">
      <c r="B1804" s="66" t="s">
        <v>759</v>
      </c>
      <c r="C1804" s="66">
        <v>2</v>
      </c>
      <c r="D1804" s="67" t="s">
        <v>605</v>
      </c>
      <c r="E1804" s="66">
        <v>86</v>
      </c>
      <c r="G1804" s="66">
        <v>350.72</v>
      </c>
      <c r="H1804" s="69" t="s">
        <v>552</v>
      </c>
      <c r="J1804" s="66">
        <v>1</v>
      </c>
      <c r="O1804" s="70">
        <v>75</v>
      </c>
      <c r="P1804" s="66">
        <v>270</v>
      </c>
      <c r="Q1804" s="66">
        <v>0</v>
      </c>
      <c r="R1804" s="66">
        <v>180</v>
      </c>
      <c r="S1804" s="71">
        <v>90</v>
      </c>
      <c r="T1804" s="72">
        <v>15</v>
      </c>
      <c r="U1804" s="72">
        <v>180</v>
      </c>
      <c r="V1804" s="72">
        <v>75</v>
      </c>
      <c r="W1804" s="72">
        <v>270</v>
      </c>
      <c r="AC1804" s="47" t="s">
        <v>384</v>
      </c>
    </row>
    <row r="1805" spans="2:29" ht="15" customHeight="1">
      <c r="B1805" s="66" t="s">
        <v>759</v>
      </c>
      <c r="C1805" s="66">
        <v>2</v>
      </c>
      <c r="D1805" s="67" t="s">
        <v>605</v>
      </c>
      <c r="E1805" s="66">
        <v>113</v>
      </c>
      <c r="G1805" s="66">
        <v>350.99</v>
      </c>
      <c r="H1805" s="69" t="s">
        <v>552</v>
      </c>
      <c r="J1805" s="66">
        <v>1</v>
      </c>
      <c r="O1805" s="70">
        <v>40</v>
      </c>
      <c r="P1805" s="66">
        <v>270</v>
      </c>
      <c r="Q1805" s="66">
        <v>8</v>
      </c>
      <c r="R1805" s="66">
        <v>0</v>
      </c>
      <c r="S1805" s="71">
        <v>99.50821712510424</v>
      </c>
      <c r="T1805" s="72">
        <v>49.60926818520103</v>
      </c>
      <c r="U1805" s="72">
        <v>189.50821712510424</v>
      </c>
      <c r="V1805" s="72">
        <v>40.39073181479897</v>
      </c>
      <c r="W1805" s="72">
        <v>279.50821712510424</v>
      </c>
      <c r="AC1805" s="47" t="s">
        <v>384</v>
      </c>
    </row>
    <row r="1806" spans="2:29" ht="15" customHeight="1">
      <c r="B1806" s="66" t="s">
        <v>759</v>
      </c>
      <c r="C1806" s="66">
        <v>2</v>
      </c>
      <c r="D1806" s="67" t="s">
        <v>605</v>
      </c>
      <c r="E1806" s="66">
        <v>117</v>
      </c>
      <c r="G1806" s="66">
        <v>351.03</v>
      </c>
      <c r="H1806" s="69" t="s">
        <v>584</v>
      </c>
      <c r="N1806" s="67" t="s">
        <v>613</v>
      </c>
      <c r="O1806" s="70">
        <v>20</v>
      </c>
      <c r="P1806" s="66">
        <v>270</v>
      </c>
      <c r="Q1806" s="66">
        <v>24</v>
      </c>
      <c r="R1806" s="66">
        <v>0</v>
      </c>
      <c r="S1806" s="71">
        <v>140.73432667208363</v>
      </c>
      <c r="T1806" s="72">
        <v>60.098181107954396</v>
      </c>
      <c r="U1806" s="72">
        <v>230.73432667208363</v>
      </c>
      <c r="V1806" s="72">
        <v>29.901818892045604</v>
      </c>
      <c r="W1806" s="72">
        <v>320.7343266720836</v>
      </c>
      <c r="AC1806" s="47" t="s">
        <v>329</v>
      </c>
    </row>
    <row r="1807" spans="8:29" ht="15" customHeight="1">
      <c r="H1807" s="69"/>
      <c r="O1807" s="70"/>
      <c r="S1807" s="71"/>
      <c r="T1807" s="72"/>
      <c r="U1807" s="72"/>
      <c r="V1807" s="72"/>
      <c r="W1807" s="72"/>
      <c r="AC1807" s="47"/>
    </row>
    <row r="1808" spans="2:29" ht="15" customHeight="1">
      <c r="B1808" s="66" t="s">
        <v>759</v>
      </c>
      <c r="C1808" s="66">
        <v>3</v>
      </c>
      <c r="D1808" s="67" t="s">
        <v>760</v>
      </c>
      <c r="E1808" s="66">
        <v>0</v>
      </c>
      <c r="F1808" s="66">
        <v>112</v>
      </c>
      <c r="G1808" s="66">
        <v>351.28</v>
      </c>
      <c r="H1808" s="69" t="s">
        <v>552</v>
      </c>
      <c r="J1808" s="66">
        <v>1</v>
      </c>
      <c r="K1808" s="66">
        <v>1</v>
      </c>
      <c r="M1808" s="66">
        <v>0.8</v>
      </c>
      <c r="O1808" s="70"/>
      <c r="S1808" s="71"/>
      <c r="T1808" s="72"/>
      <c r="U1808" s="72"/>
      <c r="V1808" s="72"/>
      <c r="W1808" s="72"/>
      <c r="AC1808" s="47"/>
    </row>
    <row r="1809" spans="2:29" ht="15" customHeight="1">
      <c r="B1809" s="66" t="s">
        <v>759</v>
      </c>
      <c r="C1809" s="66">
        <v>3</v>
      </c>
      <c r="D1809" s="67" t="s">
        <v>622</v>
      </c>
      <c r="E1809" s="66">
        <v>5</v>
      </c>
      <c r="G1809" s="66">
        <v>351.33</v>
      </c>
      <c r="H1809" s="69" t="s">
        <v>552</v>
      </c>
      <c r="O1809" s="70">
        <v>74</v>
      </c>
      <c r="P1809" s="66">
        <v>270</v>
      </c>
      <c r="Q1809" s="66">
        <v>0</v>
      </c>
      <c r="R1809" s="66">
        <v>180</v>
      </c>
      <c r="S1809" s="71">
        <v>90</v>
      </c>
      <c r="T1809" s="72">
        <v>16</v>
      </c>
      <c r="U1809" s="72">
        <v>180</v>
      </c>
      <c r="V1809" s="72">
        <v>74</v>
      </c>
      <c r="W1809" s="72">
        <v>270</v>
      </c>
      <c r="AC1809" s="47" t="s">
        <v>592</v>
      </c>
    </row>
    <row r="1810" spans="8:29" ht="15" customHeight="1">
      <c r="H1810" s="69"/>
      <c r="O1810" s="70"/>
      <c r="S1810" s="71"/>
      <c r="T1810" s="72"/>
      <c r="U1810" s="72"/>
      <c r="V1810" s="72"/>
      <c r="W1810" s="72"/>
      <c r="AC1810" s="47"/>
    </row>
    <row r="1811" spans="2:29" ht="15" customHeight="1">
      <c r="B1811" s="66" t="s">
        <v>761</v>
      </c>
      <c r="C1811" s="66">
        <v>1</v>
      </c>
      <c r="D1811" s="67" t="s">
        <v>623</v>
      </c>
      <c r="E1811" s="66">
        <v>0</v>
      </c>
      <c r="F1811" s="66">
        <v>45</v>
      </c>
      <c r="G1811" s="66">
        <v>353.2</v>
      </c>
      <c r="H1811" s="69" t="s">
        <v>552</v>
      </c>
      <c r="J1811" s="66">
        <v>1</v>
      </c>
      <c r="M1811" s="66">
        <v>0.2</v>
      </c>
      <c r="O1811" s="70"/>
      <c r="S1811" s="71"/>
      <c r="T1811" s="72"/>
      <c r="U1811" s="72"/>
      <c r="V1811" s="72"/>
      <c r="W1811" s="72"/>
      <c r="AC1811" s="47"/>
    </row>
    <row r="1812" spans="2:29" ht="15" customHeight="1">
      <c r="B1812" s="66" t="s">
        <v>761</v>
      </c>
      <c r="C1812" s="66">
        <v>1</v>
      </c>
      <c r="D1812" s="67" t="s">
        <v>606</v>
      </c>
      <c r="E1812" s="66">
        <v>45</v>
      </c>
      <c r="F1812" s="66">
        <v>112</v>
      </c>
      <c r="G1812" s="66">
        <v>353.65</v>
      </c>
      <c r="H1812" s="69" t="s">
        <v>552</v>
      </c>
      <c r="J1812" s="66">
        <v>2</v>
      </c>
      <c r="K1812" s="66">
        <v>1</v>
      </c>
      <c r="M1812" s="66">
        <v>0.5</v>
      </c>
      <c r="O1812" s="70"/>
      <c r="S1812" s="71"/>
      <c r="T1812" s="72"/>
      <c r="U1812" s="72"/>
      <c r="V1812" s="72"/>
      <c r="W1812" s="72"/>
      <c r="AC1812" s="47"/>
    </row>
    <row r="1813" spans="2:29" ht="15" customHeight="1">
      <c r="B1813" s="66" t="s">
        <v>761</v>
      </c>
      <c r="C1813" s="66">
        <v>1</v>
      </c>
      <c r="D1813" s="67" t="s">
        <v>615</v>
      </c>
      <c r="E1813" s="66">
        <v>112</v>
      </c>
      <c r="F1813" s="66">
        <v>120</v>
      </c>
      <c r="G1813" s="66">
        <v>354.32</v>
      </c>
      <c r="H1813" s="69" t="s">
        <v>552</v>
      </c>
      <c r="M1813" s="66">
        <v>0.8</v>
      </c>
      <c r="O1813" s="70"/>
      <c r="S1813" s="71"/>
      <c r="T1813" s="72"/>
      <c r="U1813" s="72"/>
      <c r="V1813" s="72"/>
      <c r="W1813" s="72"/>
      <c r="AC1813" s="47"/>
    </row>
    <row r="1814" spans="2:29" ht="15" customHeight="1">
      <c r="B1814" s="66" t="s">
        <v>761</v>
      </c>
      <c r="C1814" s="66">
        <v>1</v>
      </c>
      <c r="D1814" s="67" t="s">
        <v>615</v>
      </c>
      <c r="E1814" s="66">
        <v>120</v>
      </c>
      <c r="F1814" s="66">
        <v>130</v>
      </c>
      <c r="G1814" s="66">
        <v>354.4</v>
      </c>
      <c r="H1814" s="69" t="s">
        <v>552</v>
      </c>
      <c r="M1814" s="66">
        <v>0</v>
      </c>
      <c r="O1814" s="70"/>
      <c r="S1814" s="71"/>
      <c r="T1814" s="72"/>
      <c r="U1814" s="72"/>
      <c r="V1814" s="72"/>
      <c r="W1814" s="72"/>
      <c r="AC1814" s="47"/>
    </row>
    <row r="1815" spans="2:29" ht="15" customHeight="1">
      <c r="B1815" s="66" t="s">
        <v>761</v>
      </c>
      <c r="C1815" s="66">
        <v>1</v>
      </c>
      <c r="D1815" s="67" t="s">
        <v>615</v>
      </c>
      <c r="E1815" s="66">
        <v>130</v>
      </c>
      <c r="F1815" s="66">
        <v>134</v>
      </c>
      <c r="G1815" s="66">
        <v>354.5</v>
      </c>
      <c r="H1815" s="69" t="s">
        <v>552</v>
      </c>
      <c r="M1815" s="66">
        <v>0.5</v>
      </c>
      <c r="O1815" s="70"/>
      <c r="S1815" s="71"/>
      <c r="T1815" s="72"/>
      <c r="U1815" s="72"/>
      <c r="V1815" s="72"/>
      <c r="W1815" s="72"/>
      <c r="AC1815" s="47"/>
    </row>
    <row r="1816" spans="2:29" ht="15" customHeight="1">
      <c r="B1816" s="66" t="s">
        <v>761</v>
      </c>
      <c r="C1816" s="66">
        <v>1</v>
      </c>
      <c r="D1816" s="67" t="s">
        <v>622</v>
      </c>
      <c r="E1816" s="66">
        <v>3</v>
      </c>
      <c r="G1816" s="66">
        <v>353.23</v>
      </c>
      <c r="H1816" s="69" t="s">
        <v>552</v>
      </c>
      <c r="J1816" s="66">
        <v>1</v>
      </c>
      <c r="O1816" s="70">
        <v>80</v>
      </c>
      <c r="P1816" s="66">
        <v>270</v>
      </c>
      <c r="Q1816" s="66">
        <v>0</v>
      </c>
      <c r="R1816" s="66">
        <v>210</v>
      </c>
      <c r="S1816" s="71">
        <v>120</v>
      </c>
      <c r="T1816" s="72">
        <v>8.682203901046172</v>
      </c>
      <c r="U1816" s="72">
        <v>210</v>
      </c>
      <c r="V1816" s="72">
        <v>81.31779609895383</v>
      </c>
      <c r="W1816" s="72">
        <v>300</v>
      </c>
      <c r="AC1816" s="47" t="s">
        <v>384</v>
      </c>
    </row>
    <row r="1817" spans="2:29" ht="15" customHeight="1">
      <c r="B1817" s="66" t="s">
        <v>761</v>
      </c>
      <c r="C1817" s="66">
        <v>1</v>
      </c>
      <c r="D1817" s="67" t="s">
        <v>609</v>
      </c>
      <c r="E1817" s="66">
        <v>17</v>
      </c>
      <c r="G1817" s="66">
        <v>353.37</v>
      </c>
      <c r="H1817" s="69" t="s">
        <v>552</v>
      </c>
      <c r="J1817" s="66">
        <v>1</v>
      </c>
      <c r="O1817" s="70">
        <v>59</v>
      </c>
      <c r="P1817" s="66">
        <v>270</v>
      </c>
      <c r="Q1817" s="66">
        <v>0</v>
      </c>
      <c r="R1817" s="66">
        <v>120</v>
      </c>
      <c r="S1817" s="71">
        <v>30</v>
      </c>
      <c r="T1817" s="72">
        <v>16.72186074602419</v>
      </c>
      <c r="U1817" s="72">
        <v>120</v>
      </c>
      <c r="V1817" s="72">
        <v>73.27813925397581</v>
      </c>
      <c r="W1817" s="72">
        <v>210</v>
      </c>
      <c r="AC1817" s="47" t="s">
        <v>384</v>
      </c>
    </row>
    <row r="1818" spans="2:29" ht="15" customHeight="1">
      <c r="B1818" s="66" t="s">
        <v>761</v>
      </c>
      <c r="C1818" s="66">
        <v>1</v>
      </c>
      <c r="D1818" s="67" t="s">
        <v>610</v>
      </c>
      <c r="E1818" s="66">
        <v>30</v>
      </c>
      <c r="G1818" s="66">
        <v>353.5</v>
      </c>
      <c r="H1818" s="69" t="s">
        <v>552</v>
      </c>
      <c r="J1818" s="66">
        <v>1</v>
      </c>
      <c r="O1818" s="70">
        <v>68</v>
      </c>
      <c r="P1818" s="66">
        <v>270</v>
      </c>
      <c r="Q1818" s="66">
        <v>0</v>
      </c>
      <c r="R1818" s="66">
        <v>190</v>
      </c>
      <c r="S1818" s="71">
        <v>100</v>
      </c>
      <c r="T1818" s="72">
        <v>21.697023636999646</v>
      </c>
      <c r="U1818" s="72">
        <v>190</v>
      </c>
      <c r="V1818" s="72">
        <v>68.30297636300035</v>
      </c>
      <c r="W1818" s="72">
        <v>280</v>
      </c>
      <c r="AC1818" s="47" t="s">
        <v>384</v>
      </c>
    </row>
    <row r="1819" spans="2:29" ht="15" customHeight="1">
      <c r="B1819" s="66" t="s">
        <v>761</v>
      </c>
      <c r="C1819" s="66">
        <v>1</v>
      </c>
      <c r="D1819" s="67" t="s">
        <v>612</v>
      </c>
      <c r="E1819" s="66">
        <v>60</v>
      </c>
      <c r="G1819" s="66">
        <v>353.8</v>
      </c>
      <c r="H1819" s="69" t="s">
        <v>552</v>
      </c>
      <c r="J1819" s="66">
        <v>1</v>
      </c>
      <c r="O1819" s="70">
        <v>85</v>
      </c>
      <c r="P1819" s="66">
        <v>90</v>
      </c>
      <c r="Q1819" s="66">
        <v>0</v>
      </c>
      <c r="R1819" s="66">
        <v>160</v>
      </c>
      <c r="S1819" s="71">
        <v>250</v>
      </c>
      <c r="T1819" s="72">
        <v>4.699856911810393</v>
      </c>
      <c r="U1819" s="72">
        <v>340</v>
      </c>
      <c r="V1819" s="72">
        <v>85.3001430881896</v>
      </c>
      <c r="W1819" s="72">
        <v>70</v>
      </c>
      <c r="AC1819" s="47" t="s">
        <v>384</v>
      </c>
    </row>
    <row r="1820" spans="2:29" ht="15" customHeight="1">
      <c r="B1820" s="66" t="s">
        <v>761</v>
      </c>
      <c r="C1820" s="66">
        <v>1</v>
      </c>
      <c r="D1820" s="67" t="s">
        <v>661</v>
      </c>
      <c r="E1820" s="66">
        <v>103</v>
      </c>
      <c r="G1820" s="66">
        <v>354.23</v>
      </c>
      <c r="H1820" s="69" t="s">
        <v>557</v>
      </c>
      <c r="N1820" s="67" t="s">
        <v>605</v>
      </c>
      <c r="O1820" s="70">
        <v>73</v>
      </c>
      <c r="P1820" s="66">
        <v>90</v>
      </c>
      <c r="Q1820" s="66">
        <v>0</v>
      </c>
      <c r="R1820" s="66">
        <v>155</v>
      </c>
      <c r="S1820" s="71">
        <v>245</v>
      </c>
      <c r="T1820" s="72">
        <v>15.48731292008758</v>
      </c>
      <c r="U1820" s="72">
        <v>335</v>
      </c>
      <c r="V1820" s="72">
        <v>74.51268707991242</v>
      </c>
      <c r="W1820" s="72">
        <v>65</v>
      </c>
      <c r="AC1820" s="47" t="s">
        <v>111</v>
      </c>
    </row>
    <row r="1821" spans="2:29" ht="15" customHeight="1">
      <c r="B1821" s="66" t="s">
        <v>761</v>
      </c>
      <c r="C1821" s="66">
        <v>1</v>
      </c>
      <c r="D1821" s="67" t="s">
        <v>614</v>
      </c>
      <c r="E1821" s="66">
        <v>130</v>
      </c>
      <c r="G1821" s="66">
        <v>354.5</v>
      </c>
      <c r="H1821" s="69" t="s">
        <v>557</v>
      </c>
      <c r="N1821" s="67" t="s">
        <v>605</v>
      </c>
      <c r="O1821" s="70">
        <v>51</v>
      </c>
      <c r="P1821" s="66">
        <v>270</v>
      </c>
      <c r="Q1821" s="66">
        <v>42</v>
      </c>
      <c r="R1821" s="66">
        <v>180</v>
      </c>
      <c r="S1821" s="71">
        <v>53.90298221345148</v>
      </c>
      <c r="T1821" s="72">
        <v>33.1976120235387</v>
      </c>
      <c r="U1821" s="72">
        <v>143.90298221345148</v>
      </c>
      <c r="V1821" s="72">
        <v>56.8023879764613</v>
      </c>
      <c r="W1821" s="72">
        <v>233.90298221345148</v>
      </c>
      <c r="AC1821" s="47" t="s">
        <v>111</v>
      </c>
    </row>
    <row r="1822" spans="8:29" ht="15" customHeight="1">
      <c r="H1822" s="69"/>
      <c r="O1822" s="70"/>
      <c r="S1822" s="71"/>
      <c r="T1822" s="72"/>
      <c r="U1822" s="72"/>
      <c r="V1822" s="72"/>
      <c r="W1822" s="72"/>
      <c r="AC1822" s="47"/>
    </row>
    <row r="1823" spans="2:29" ht="15" customHeight="1">
      <c r="B1823" s="66" t="s">
        <v>761</v>
      </c>
      <c r="C1823" s="66">
        <v>2</v>
      </c>
      <c r="D1823" s="67" t="s">
        <v>604</v>
      </c>
      <c r="E1823" s="66">
        <v>0</v>
      </c>
      <c r="F1823" s="66">
        <v>88</v>
      </c>
      <c r="G1823" s="66">
        <v>354.55</v>
      </c>
      <c r="H1823" s="69" t="s">
        <v>552</v>
      </c>
      <c r="J1823" s="66">
        <v>3</v>
      </c>
      <c r="K1823" s="66">
        <v>1</v>
      </c>
      <c r="M1823" s="66">
        <v>0.5</v>
      </c>
      <c r="O1823" s="70"/>
      <c r="S1823" s="71"/>
      <c r="T1823" s="72"/>
      <c r="U1823" s="72"/>
      <c r="V1823" s="72"/>
      <c r="W1823" s="72"/>
      <c r="AC1823" s="47"/>
    </row>
    <row r="1824" spans="2:29" ht="15" customHeight="1">
      <c r="B1824" s="66" t="s">
        <v>761</v>
      </c>
      <c r="C1824" s="66">
        <v>2</v>
      </c>
      <c r="D1824" s="67" t="s">
        <v>611</v>
      </c>
      <c r="E1824" s="66">
        <v>88</v>
      </c>
      <c r="F1824" s="66">
        <v>103</v>
      </c>
      <c r="G1824" s="66">
        <v>355.43</v>
      </c>
      <c r="H1824" s="69" t="s">
        <v>552</v>
      </c>
      <c r="M1824" s="66">
        <v>1</v>
      </c>
      <c r="O1824" s="70"/>
      <c r="S1824" s="71"/>
      <c r="T1824" s="72"/>
      <c r="U1824" s="72"/>
      <c r="V1824" s="72"/>
      <c r="W1824" s="72"/>
      <c r="AC1824" s="47"/>
    </row>
    <row r="1825" spans="2:29" ht="15" customHeight="1">
      <c r="B1825" s="66" t="s">
        <v>761</v>
      </c>
      <c r="C1825" s="66">
        <v>2</v>
      </c>
      <c r="D1825" s="67" t="s">
        <v>611</v>
      </c>
      <c r="E1825" s="66">
        <v>103</v>
      </c>
      <c r="F1825" s="66">
        <v>125</v>
      </c>
      <c r="G1825" s="66">
        <v>355.58</v>
      </c>
      <c r="H1825" s="69" t="s">
        <v>552</v>
      </c>
      <c r="M1825" s="66">
        <v>0.5</v>
      </c>
      <c r="O1825" s="70"/>
      <c r="S1825" s="71"/>
      <c r="T1825" s="72"/>
      <c r="U1825" s="72"/>
      <c r="V1825" s="72"/>
      <c r="W1825" s="72"/>
      <c r="AC1825" s="47"/>
    </row>
    <row r="1826" spans="2:29" ht="15" customHeight="1">
      <c r="B1826" s="66" t="s">
        <v>761</v>
      </c>
      <c r="C1826" s="66">
        <v>2</v>
      </c>
      <c r="D1826" s="67" t="s">
        <v>643</v>
      </c>
      <c r="E1826" s="66">
        <v>125</v>
      </c>
      <c r="F1826" s="66">
        <v>149</v>
      </c>
      <c r="G1826" s="66">
        <v>355.8</v>
      </c>
      <c r="H1826" s="69" t="s">
        <v>552</v>
      </c>
      <c r="M1826" s="66">
        <v>0.3</v>
      </c>
      <c r="O1826" s="70"/>
      <c r="S1826" s="71"/>
      <c r="T1826" s="72"/>
      <c r="U1826" s="72"/>
      <c r="V1826" s="72"/>
      <c r="W1826" s="72"/>
      <c r="AC1826" s="47"/>
    </row>
    <row r="1827" spans="2:29" ht="15" customHeight="1">
      <c r="B1827" s="66" t="s">
        <v>761</v>
      </c>
      <c r="C1827" s="66">
        <v>2</v>
      </c>
      <c r="D1827" s="67" t="s">
        <v>622</v>
      </c>
      <c r="E1827" s="66">
        <v>7</v>
      </c>
      <c r="G1827" s="66">
        <v>354.62</v>
      </c>
      <c r="H1827" s="69" t="s">
        <v>557</v>
      </c>
      <c r="J1827" s="66">
        <v>1</v>
      </c>
      <c r="N1827" s="67" t="s">
        <v>610</v>
      </c>
      <c r="O1827" s="70">
        <v>49</v>
      </c>
      <c r="P1827" s="66">
        <v>270</v>
      </c>
      <c r="Q1827" s="66">
        <v>17</v>
      </c>
      <c r="R1827" s="66">
        <v>180</v>
      </c>
      <c r="S1827" s="71">
        <v>75.11668494051719</v>
      </c>
      <c r="T1827" s="72">
        <v>40.03438975712986</v>
      </c>
      <c r="U1827" s="72">
        <v>165.1166849405172</v>
      </c>
      <c r="V1827" s="72">
        <v>49.96561024287014</v>
      </c>
      <c r="W1827" s="72">
        <v>255.1166849405172</v>
      </c>
      <c r="AC1827" s="47" t="s">
        <v>384</v>
      </c>
    </row>
    <row r="1828" spans="2:29" ht="15" customHeight="1">
      <c r="B1828" s="66" t="s">
        <v>761</v>
      </c>
      <c r="C1828" s="66">
        <v>2</v>
      </c>
      <c r="D1828" s="67" t="s">
        <v>622</v>
      </c>
      <c r="E1828" s="66">
        <v>13</v>
      </c>
      <c r="G1828" s="66">
        <v>354.68</v>
      </c>
      <c r="H1828" s="69" t="s">
        <v>552</v>
      </c>
      <c r="J1828" s="66">
        <v>1</v>
      </c>
      <c r="O1828" s="70">
        <v>29</v>
      </c>
      <c r="P1828" s="66">
        <v>90</v>
      </c>
      <c r="Q1828" s="66">
        <v>0</v>
      </c>
      <c r="R1828" s="66">
        <v>165</v>
      </c>
      <c r="S1828" s="71">
        <v>255</v>
      </c>
      <c r="T1828" s="72">
        <v>60.15008246821698</v>
      </c>
      <c r="U1828" s="72">
        <v>345</v>
      </c>
      <c r="V1828" s="72">
        <v>29.84991753178302</v>
      </c>
      <c r="W1828" s="72">
        <v>75</v>
      </c>
      <c r="AC1828" s="47" t="s">
        <v>384</v>
      </c>
    </row>
    <row r="1829" spans="2:29" ht="15" customHeight="1">
      <c r="B1829" s="66" t="s">
        <v>761</v>
      </c>
      <c r="C1829" s="66">
        <v>2</v>
      </c>
      <c r="D1829" s="67" t="s">
        <v>610</v>
      </c>
      <c r="E1829" s="66">
        <v>50</v>
      </c>
      <c r="G1829" s="66">
        <v>355.05</v>
      </c>
      <c r="H1829" s="69" t="s">
        <v>557</v>
      </c>
      <c r="N1829" s="67" t="s">
        <v>609</v>
      </c>
      <c r="O1829" s="70">
        <v>75</v>
      </c>
      <c r="P1829" s="66">
        <v>270</v>
      </c>
      <c r="Q1829" s="66">
        <v>0</v>
      </c>
      <c r="R1829" s="66">
        <v>180</v>
      </c>
      <c r="S1829" s="71">
        <v>90</v>
      </c>
      <c r="T1829" s="72">
        <v>15</v>
      </c>
      <c r="U1829" s="72">
        <v>180</v>
      </c>
      <c r="V1829" s="72">
        <v>75</v>
      </c>
      <c r="W1829" s="72">
        <v>270</v>
      </c>
      <c r="AC1829" s="47" t="s">
        <v>95</v>
      </c>
    </row>
    <row r="1830" spans="2:29" ht="15" customHeight="1">
      <c r="B1830" s="66" t="s">
        <v>761</v>
      </c>
      <c r="C1830" s="66">
        <v>2</v>
      </c>
      <c r="D1830" s="67" t="s">
        <v>611</v>
      </c>
      <c r="E1830" s="66">
        <v>85</v>
      </c>
      <c r="G1830" s="66">
        <v>355.4</v>
      </c>
      <c r="H1830" s="69" t="s">
        <v>552</v>
      </c>
      <c r="J1830" s="66">
        <v>1</v>
      </c>
      <c r="N1830" s="67" t="s">
        <v>466</v>
      </c>
      <c r="O1830" s="70">
        <v>21</v>
      </c>
      <c r="P1830" s="66">
        <v>90</v>
      </c>
      <c r="Q1830" s="66">
        <v>16</v>
      </c>
      <c r="R1830" s="66">
        <v>180</v>
      </c>
      <c r="S1830" s="71">
        <v>306.7596308048144</v>
      </c>
      <c r="T1830" s="72">
        <v>64.39908548783463</v>
      </c>
      <c r="U1830" s="72">
        <v>36.75963080481435</v>
      </c>
      <c r="V1830" s="72">
        <v>25.600914512165375</v>
      </c>
      <c r="W1830" s="72">
        <v>126.75963080481438</v>
      </c>
      <c r="AC1830" s="47" t="s">
        <v>178</v>
      </c>
    </row>
    <row r="1831" spans="2:29" ht="15" customHeight="1">
      <c r="B1831" s="66" t="s">
        <v>761</v>
      </c>
      <c r="C1831" s="66">
        <v>2</v>
      </c>
      <c r="D1831" s="67" t="s">
        <v>611</v>
      </c>
      <c r="E1831" s="66">
        <v>95</v>
      </c>
      <c r="G1831" s="66">
        <v>355.5</v>
      </c>
      <c r="H1831" s="69" t="s">
        <v>552</v>
      </c>
      <c r="N1831" s="67" t="s">
        <v>466</v>
      </c>
      <c r="O1831" s="70">
        <v>29</v>
      </c>
      <c r="P1831" s="66">
        <v>270</v>
      </c>
      <c r="Q1831" s="66">
        <v>6</v>
      </c>
      <c r="R1831" s="66">
        <v>0</v>
      </c>
      <c r="S1831" s="71">
        <v>100.73656797799117</v>
      </c>
      <c r="T1831" s="72">
        <v>60.56893329608341</v>
      </c>
      <c r="U1831" s="72">
        <v>190.73656797799117</v>
      </c>
      <c r="V1831" s="72">
        <v>29.431066703916592</v>
      </c>
      <c r="W1831" s="72">
        <v>280.73656797799117</v>
      </c>
      <c r="AC1831" s="47" t="s">
        <v>178</v>
      </c>
    </row>
    <row r="1832" spans="2:29" ht="15" customHeight="1">
      <c r="B1832" s="66" t="s">
        <v>761</v>
      </c>
      <c r="C1832" s="66">
        <v>2</v>
      </c>
      <c r="D1832" s="67" t="s">
        <v>611</v>
      </c>
      <c r="E1832" s="66">
        <v>100</v>
      </c>
      <c r="G1832" s="66">
        <v>355.55</v>
      </c>
      <c r="H1832" s="69" t="s">
        <v>552</v>
      </c>
      <c r="N1832" s="67" t="s">
        <v>466</v>
      </c>
      <c r="O1832" s="70">
        <v>46</v>
      </c>
      <c r="P1832" s="66">
        <v>270</v>
      </c>
      <c r="Q1832" s="66">
        <v>10</v>
      </c>
      <c r="R1832" s="66">
        <v>0</v>
      </c>
      <c r="S1832" s="71">
        <v>99.66346897260269</v>
      </c>
      <c r="T1832" s="72">
        <v>43.59096017318176</v>
      </c>
      <c r="U1832" s="72">
        <v>189.6634689726027</v>
      </c>
      <c r="V1832" s="72">
        <v>46.40903982681824</v>
      </c>
      <c r="W1832" s="72">
        <v>279.6634689726027</v>
      </c>
      <c r="AC1832" s="47" t="s">
        <v>178</v>
      </c>
    </row>
    <row r="1833" spans="2:29" ht="15" customHeight="1">
      <c r="B1833" s="66" t="s">
        <v>761</v>
      </c>
      <c r="C1833" s="66">
        <v>2</v>
      </c>
      <c r="D1833" s="67" t="s">
        <v>611</v>
      </c>
      <c r="E1833" s="66">
        <v>115</v>
      </c>
      <c r="G1833" s="66">
        <v>355.7</v>
      </c>
      <c r="H1833" s="69" t="s">
        <v>557</v>
      </c>
      <c r="N1833" s="67" t="s">
        <v>609</v>
      </c>
      <c r="O1833" s="70">
        <v>82</v>
      </c>
      <c r="P1833" s="66">
        <v>90</v>
      </c>
      <c r="Q1833" s="66">
        <v>0</v>
      </c>
      <c r="R1833" s="66">
        <v>190</v>
      </c>
      <c r="S1833" s="71">
        <v>280</v>
      </c>
      <c r="T1833" s="72">
        <v>7.880000370860127</v>
      </c>
      <c r="U1833" s="72">
        <v>10</v>
      </c>
      <c r="V1833" s="72">
        <v>82.11999962913987</v>
      </c>
      <c r="W1833" s="72">
        <v>100</v>
      </c>
      <c r="AC1833" s="47" t="s">
        <v>292</v>
      </c>
    </row>
    <row r="1834" spans="2:29" ht="15" customHeight="1">
      <c r="B1834" s="66" t="s">
        <v>761</v>
      </c>
      <c r="C1834" s="66">
        <v>2</v>
      </c>
      <c r="D1834" s="67" t="s">
        <v>611</v>
      </c>
      <c r="E1834" s="66">
        <v>119</v>
      </c>
      <c r="G1834" s="66">
        <v>355.74</v>
      </c>
      <c r="H1834" s="69" t="s">
        <v>557</v>
      </c>
      <c r="J1834" s="66">
        <v>1</v>
      </c>
      <c r="N1834" s="67" t="s">
        <v>283</v>
      </c>
      <c r="O1834" s="70">
        <v>7</v>
      </c>
      <c r="P1834" s="66">
        <v>270</v>
      </c>
      <c r="Q1834" s="66">
        <v>22</v>
      </c>
      <c r="R1834" s="66">
        <v>180</v>
      </c>
      <c r="S1834" s="71">
        <v>16.90415543349576</v>
      </c>
      <c r="T1834" s="72">
        <v>67.10705101430317</v>
      </c>
      <c r="U1834" s="72">
        <v>106.90415543349576</v>
      </c>
      <c r="V1834" s="72">
        <v>22.892948985696833</v>
      </c>
      <c r="W1834" s="72">
        <v>196.90415543349576</v>
      </c>
      <c r="AC1834" s="47" t="s">
        <v>292</v>
      </c>
    </row>
    <row r="1835" spans="8:29" ht="15" customHeight="1">
      <c r="H1835" s="69"/>
      <c r="O1835" s="70"/>
      <c r="S1835" s="71"/>
      <c r="T1835" s="72"/>
      <c r="U1835" s="72"/>
      <c r="V1835" s="72"/>
      <c r="W1835" s="72"/>
      <c r="AC1835" s="47"/>
    </row>
    <row r="1836" spans="2:29" ht="15" customHeight="1">
      <c r="B1836" s="66" t="s">
        <v>761</v>
      </c>
      <c r="C1836" s="66">
        <v>3</v>
      </c>
      <c r="D1836" s="67" t="s">
        <v>637</v>
      </c>
      <c r="E1836" s="66">
        <v>0</v>
      </c>
      <c r="F1836" s="66">
        <v>43</v>
      </c>
      <c r="G1836" s="66">
        <v>356.05</v>
      </c>
      <c r="H1836" s="69" t="s">
        <v>552</v>
      </c>
      <c r="M1836" s="66">
        <v>0.3</v>
      </c>
      <c r="O1836" s="70"/>
      <c r="S1836" s="71"/>
      <c r="T1836" s="72"/>
      <c r="U1836" s="72"/>
      <c r="V1836" s="72"/>
      <c r="W1836" s="72"/>
      <c r="AC1836" s="47"/>
    </row>
    <row r="1837" spans="8:29" ht="15" customHeight="1">
      <c r="H1837" s="69"/>
      <c r="O1837" s="70"/>
      <c r="S1837" s="71"/>
      <c r="T1837" s="72"/>
      <c r="U1837" s="72"/>
      <c r="V1837" s="72"/>
      <c r="W1837" s="72"/>
      <c r="AC1837" s="47"/>
    </row>
    <row r="1838" spans="2:29" ht="15" customHeight="1">
      <c r="B1838" s="66" t="s">
        <v>762</v>
      </c>
      <c r="C1838" s="66">
        <v>1</v>
      </c>
      <c r="D1838" s="67" t="s">
        <v>622</v>
      </c>
      <c r="E1838" s="66">
        <v>0</v>
      </c>
      <c r="F1838" s="66">
        <v>12</v>
      </c>
      <c r="G1838" s="66">
        <v>358</v>
      </c>
      <c r="H1838" s="69" t="s">
        <v>552</v>
      </c>
      <c r="M1838" s="66">
        <v>0.3</v>
      </c>
      <c r="O1838" s="70"/>
      <c r="S1838" s="71"/>
      <c r="T1838" s="72"/>
      <c r="U1838" s="72"/>
      <c r="V1838" s="72"/>
      <c r="W1838" s="72"/>
      <c r="AC1838" s="47"/>
    </row>
    <row r="1839" spans="2:29" ht="15" customHeight="1">
      <c r="B1839" s="66" t="s">
        <v>762</v>
      </c>
      <c r="C1839" s="66">
        <v>1</v>
      </c>
      <c r="D1839" s="67" t="s">
        <v>609</v>
      </c>
      <c r="E1839" s="66">
        <v>12</v>
      </c>
      <c r="F1839" s="66">
        <v>32</v>
      </c>
      <c r="G1839" s="66">
        <v>358.12</v>
      </c>
      <c r="H1839" s="69" t="s">
        <v>552</v>
      </c>
      <c r="M1839" s="66">
        <v>0.8</v>
      </c>
      <c r="O1839" s="70"/>
      <c r="S1839" s="71"/>
      <c r="T1839" s="72"/>
      <c r="U1839" s="72"/>
      <c r="V1839" s="72"/>
      <c r="W1839" s="72"/>
      <c r="AC1839" s="47"/>
    </row>
    <row r="1840" spans="2:29" ht="15" customHeight="1">
      <c r="B1840" s="66" t="s">
        <v>762</v>
      </c>
      <c r="C1840" s="66">
        <v>1</v>
      </c>
      <c r="D1840" s="67" t="s">
        <v>657</v>
      </c>
      <c r="E1840" s="66">
        <v>32</v>
      </c>
      <c r="F1840" s="66">
        <v>70</v>
      </c>
      <c r="G1840" s="66">
        <v>358.32</v>
      </c>
      <c r="H1840" s="69" t="s">
        <v>552</v>
      </c>
      <c r="L1840" s="66">
        <v>0.5</v>
      </c>
      <c r="M1840" s="66">
        <v>0.5</v>
      </c>
      <c r="O1840" s="70"/>
      <c r="S1840" s="71"/>
      <c r="T1840" s="72"/>
      <c r="U1840" s="72"/>
      <c r="V1840" s="72"/>
      <c r="W1840" s="72"/>
      <c r="AC1840" s="47"/>
    </row>
    <row r="1841" spans="2:29" ht="15" customHeight="1">
      <c r="B1841" s="66" t="s">
        <v>762</v>
      </c>
      <c r="C1841" s="66">
        <v>1</v>
      </c>
      <c r="D1841" s="67" t="s">
        <v>609</v>
      </c>
      <c r="E1841" s="66">
        <v>22</v>
      </c>
      <c r="G1841" s="66">
        <v>358.22</v>
      </c>
      <c r="H1841" s="69" t="s">
        <v>557</v>
      </c>
      <c r="N1841" s="67" t="s">
        <v>294</v>
      </c>
      <c r="O1841" s="70">
        <v>60</v>
      </c>
      <c r="P1841" s="66">
        <v>270</v>
      </c>
      <c r="Q1841" s="66">
        <v>28</v>
      </c>
      <c r="R1841" s="66">
        <v>0</v>
      </c>
      <c r="S1841" s="71">
        <v>107.06557426530645</v>
      </c>
      <c r="T1841" s="72">
        <v>28.895590816033636</v>
      </c>
      <c r="U1841" s="72">
        <v>197.06557426530645</v>
      </c>
      <c r="V1841" s="72">
        <v>61.10440918396637</v>
      </c>
      <c r="W1841" s="72">
        <v>287.06557426530645</v>
      </c>
      <c r="AC1841" s="47" t="s">
        <v>96</v>
      </c>
    </row>
    <row r="1842" spans="2:29" ht="15" customHeight="1">
      <c r="B1842" s="66" t="s">
        <v>762</v>
      </c>
      <c r="C1842" s="66">
        <v>1</v>
      </c>
      <c r="D1842" s="67" t="s">
        <v>609</v>
      </c>
      <c r="E1842" s="66">
        <v>27</v>
      </c>
      <c r="G1842" s="66">
        <v>358.27</v>
      </c>
      <c r="H1842" s="69" t="s">
        <v>552</v>
      </c>
      <c r="N1842" s="67" t="s">
        <v>613</v>
      </c>
      <c r="O1842" s="70">
        <v>51</v>
      </c>
      <c r="P1842" s="66">
        <v>90</v>
      </c>
      <c r="Q1842" s="66">
        <v>15</v>
      </c>
      <c r="R1842" s="66">
        <v>0</v>
      </c>
      <c r="S1842" s="71">
        <v>257.75767724638916</v>
      </c>
      <c r="T1842" s="72">
        <v>38.35700536699206</v>
      </c>
      <c r="U1842" s="72">
        <v>347.75767724638916</v>
      </c>
      <c r="V1842" s="72">
        <v>51.64299463300794</v>
      </c>
      <c r="W1842" s="72">
        <v>77.75767724638916</v>
      </c>
      <c r="AC1842" s="47" t="s">
        <v>97</v>
      </c>
    </row>
    <row r="1843" spans="2:29" ht="15" customHeight="1">
      <c r="B1843" s="66" t="s">
        <v>762</v>
      </c>
      <c r="C1843" s="66">
        <v>1</v>
      </c>
      <c r="D1843" s="67" t="s">
        <v>611</v>
      </c>
      <c r="E1843" s="66">
        <v>48</v>
      </c>
      <c r="G1843" s="66">
        <v>358.48</v>
      </c>
      <c r="H1843" s="69" t="s">
        <v>552</v>
      </c>
      <c r="L1843" s="66">
        <v>0.5</v>
      </c>
      <c r="N1843" s="67" t="s">
        <v>98</v>
      </c>
      <c r="O1843" s="70">
        <v>14</v>
      </c>
      <c r="P1843" s="66">
        <v>270</v>
      </c>
      <c r="Q1843" s="66">
        <v>45</v>
      </c>
      <c r="R1843" s="66">
        <v>0</v>
      </c>
      <c r="S1843" s="71">
        <v>166</v>
      </c>
      <c r="T1843" s="72">
        <v>44.13627148935673</v>
      </c>
      <c r="U1843" s="72">
        <v>256</v>
      </c>
      <c r="V1843" s="72">
        <v>45.86372851064327</v>
      </c>
      <c r="W1843" s="72">
        <v>346</v>
      </c>
      <c r="AC1843" s="47" t="s">
        <v>371</v>
      </c>
    </row>
    <row r="1844" spans="8:29" ht="15" customHeight="1">
      <c r="H1844" s="69"/>
      <c r="O1844" s="70"/>
      <c r="S1844" s="71"/>
      <c r="T1844" s="72"/>
      <c r="U1844" s="72"/>
      <c r="V1844" s="72"/>
      <c r="W1844" s="72"/>
      <c r="AC1844" s="47"/>
    </row>
    <row r="1845" spans="2:29" ht="15" customHeight="1">
      <c r="B1845" s="66" t="s">
        <v>762</v>
      </c>
      <c r="C1845" s="66">
        <v>2</v>
      </c>
      <c r="D1845" s="67" t="s">
        <v>622</v>
      </c>
      <c r="E1845" s="66">
        <v>0</v>
      </c>
      <c r="F1845" s="66">
        <v>35</v>
      </c>
      <c r="G1845" s="66">
        <v>358.69</v>
      </c>
      <c r="H1845" s="69" t="s">
        <v>552</v>
      </c>
      <c r="L1845" s="66">
        <v>0.5</v>
      </c>
      <c r="M1845" s="66">
        <v>0.8</v>
      </c>
      <c r="O1845" s="70"/>
      <c r="S1845" s="71"/>
      <c r="T1845" s="72"/>
      <c r="U1845" s="72"/>
      <c r="V1845" s="72"/>
      <c r="W1845" s="72"/>
      <c r="AC1845" s="47"/>
    </row>
    <row r="1846" spans="2:29" ht="15" customHeight="1">
      <c r="B1846" s="66" t="s">
        <v>762</v>
      </c>
      <c r="C1846" s="66">
        <v>2</v>
      </c>
      <c r="D1846" s="67" t="s">
        <v>622</v>
      </c>
      <c r="E1846" s="66">
        <v>35</v>
      </c>
      <c r="F1846" s="66">
        <v>56</v>
      </c>
      <c r="G1846" s="66">
        <v>359.04</v>
      </c>
      <c r="H1846" s="69" t="s">
        <v>552</v>
      </c>
      <c r="L1846" s="66">
        <v>0.5</v>
      </c>
      <c r="M1846" s="66">
        <v>0.5</v>
      </c>
      <c r="O1846" s="70"/>
      <c r="S1846" s="71"/>
      <c r="T1846" s="72"/>
      <c r="U1846" s="72"/>
      <c r="V1846" s="72"/>
      <c r="W1846" s="72"/>
      <c r="AC1846" s="47"/>
    </row>
    <row r="1847" spans="2:29" ht="15" customHeight="1">
      <c r="B1847" s="66" t="s">
        <v>762</v>
      </c>
      <c r="C1847" s="66">
        <v>2</v>
      </c>
      <c r="D1847" s="67" t="s">
        <v>622</v>
      </c>
      <c r="E1847" s="66">
        <v>56</v>
      </c>
      <c r="F1847" s="66">
        <v>80</v>
      </c>
      <c r="G1847" s="66">
        <v>359.25</v>
      </c>
      <c r="H1847" s="69" t="s">
        <v>552</v>
      </c>
      <c r="L1847" s="66">
        <v>0.5</v>
      </c>
      <c r="M1847" s="66">
        <v>0.8</v>
      </c>
      <c r="O1847" s="70"/>
      <c r="S1847" s="71"/>
      <c r="T1847" s="72"/>
      <c r="U1847" s="72"/>
      <c r="V1847" s="72"/>
      <c r="W1847" s="72"/>
      <c r="AC1847" s="47"/>
    </row>
    <row r="1848" spans="2:29" ht="15" customHeight="1">
      <c r="B1848" s="66" t="s">
        <v>762</v>
      </c>
      <c r="C1848" s="66">
        <v>2</v>
      </c>
      <c r="D1848" s="67" t="s">
        <v>622</v>
      </c>
      <c r="E1848" s="66">
        <v>80</v>
      </c>
      <c r="F1848" s="66">
        <v>133</v>
      </c>
      <c r="G1848" s="66">
        <v>359.49</v>
      </c>
      <c r="H1848" s="69" t="s">
        <v>552</v>
      </c>
      <c r="L1848" s="66">
        <v>1</v>
      </c>
      <c r="M1848" s="66">
        <v>0.5</v>
      </c>
      <c r="O1848" s="70"/>
      <c r="S1848" s="71"/>
      <c r="T1848" s="72"/>
      <c r="U1848" s="72"/>
      <c r="V1848" s="72"/>
      <c r="W1848" s="72"/>
      <c r="AC1848" s="47"/>
    </row>
    <row r="1849" spans="2:29" ht="15" customHeight="1">
      <c r="B1849" s="66" t="s">
        <v>762</v>
      </c>
      <c r="C1849" s="66">
        <v>2</v>
      </c>
      <c r="D1849" s="67" t="s">
        <v>622</v>
      </c>
      <c r="E1849" s="66">
        <v>133</v>
      </c>
      <c r="F1849" s="66">
        <v>150</v>
      </c>
      <c r="G1849" s="66">
        <v>360.02</v>
      </c>
      <c r="H1849" s="69" t="s">
        <v>552</v>
      </c>
      <c r="L1849" s="66">
        <v>0.5</v>
      </c>
      <c r="M1849" s="66">
        <v>0.8</v>
      </c>
      <c r="O1849" s="70"/>
      <c r="S1849" s="71"/>
      <c r="T1849" s="72"/>
      <c r="U1849" s="72"/>
      <c r="V1849" s="72"/>
      <c r="W1849" s="72"/>
      <c r="AC1849" s="47"/>
    </row>
    <row r="1850" spans="2:29" ht="15" customHeight="1">
      <c r="B1850" s="66" t="s">
        <v>762</v>
      </c>
      <c r="C1850" s="66">
        <v>2</v>
      </c>
      <c r="D1850" s="67" t="s">
        <v>622</v>
      </c>
      <c r="E1850" s="66">
        <v>10</v>
      </c>
      <c r="G1850" s="66">
        <v>358.79</v>
      </c>
      <c r="H1850" s="69" t="s">
        <v>552</v>
      </c>
      <c r="L1850" s="66">
        <v>0.5</v>
      </c>
      <c r="N1850" s="67" t="s">
        <v>98</v>
      </c>
      <c r="O1850" s="70">
        <v>16</v>
      </c>
      <c r="P1850" s="66">
        <v>270</v>
      </c>
      <c r="Q1850" s="66">
        <v>36</v>
      </c>
      <c r="R1850" s="66">
        <v>0</v>
      </c>
      <c r="S1850" s="71">
        <v>158.46227989085793</v>
      </c>
      <c r="T1850" s="72">
        <v>52.007293938038444</v>
      </c>
      <c r="U1850" s="72">
        <v>248.46227989085793</v>
      </c>
      <c r="V1850" s="72">
        <v>37.992706061961556</v>
      </c>
      <c r="W1850" s="72">
        <v>338.4622798908579</v>
      </c>
      <c r="AC1850" s="47" t="s">
        <v>371</v>
      </c>
    </row>
    <row r="1851" spans="2:29" ht="15" customHeight="1">
      <c r="B1851" s="66" t="s">
        <v>762</v>
      </c>
      <c r="C1851" s="66">
        <v>2</v>
      </c>
      <c r="D1851" s="67" t="s">
        <v>622</v>
      </c>
      <c r="E1851" s="66">
        <v>118</v>
      </c>
      <c r="G1851" s="66">
        <v>359.87</v>
      </c>
      <c r="H1851" s="69" t="s">
        <v>552</v>
      </c>
      <c r="L1851" s="66">
        <v>1</v>
      </c>
      <c r="N1851" s="67" t="s">
        <v>98</v>
      </c>
      <c r="O1851" s="70">
        <v>32</v>
      </c>
      <c r="P1851" s="66">
        <v>270</v>
      </c>
      <c r="Q1851" s="66">
        <v>46</v>
      </c>
      <c r="R1851" s="66">
        <v>180</v>
      </c>
      <c r="S1851" s="71">
        <v>31.108012607109004</v>
      </c>
      <c r="T1851" s="72">
        <v>39.58454653210409</v>
      </c>
      <c r="U1851" s="72">
        <v>121.108012607109</v>
      </c>
      <c r="V1851" s="72">
        <v>50.41545346789591</v>
      </c>
      <c r="W1851" s="72">
        <v>211.108012607109</v>
      </c>
      <c r="AC1851" s="47" t="s">
        <v>371</v>
      </c>
    </row>
    <row r="1852" spans="2:29" ht="15" customHeight="1">
      <c r="B1852" s="66" t="s">
        <v>762</v>
      </c>
      <c r="C1852" s="66">
        <v>2</v>
      </c>
      <c r="D1852" s="67" t="s">
        <v>622</v>
      </c>
      <c r="E1852" s="66">
        <v>149</v>
      </c>
      <c r="G1852" s="66">
        <v>360.18</v>
      </c>
      <c r="H1852" s="69" t="s">
        <v>584</v>
      </c>
      <c r="N1852" s="67" t="s">
        <v>615</v>
      </c>
      <c r="O1852" s="70">
        <v>32</v>
      </c>
      <c r="P1852" s="66">
        <v>270</v>
      </c>
      <c r="Q1852" s="66">
        <v>46</v>
      </c>
      <c r="R1852" s="66">
        <v>180</v>
      </c>
      <c r="S1852" s="71">
        <v>31.108012607109004</v>
      </c>
      <c r="T1852" s="72">
        <v>39.58454653210409</v>
      </c>
      <c r="U1852" s="72">
        <v>121.108012607109</v>
      </c>
      <c r="V1852" s="72">
        <v>50.41545346789591</v>
      </c>
      <c r="W1852" s="72">
        <v>211.108012607109</v>
      </c>
      <c r="AC1852" s="47" t="s">
        <v>99</v>
      </c>
    </row>
    <row r="1853" spans="8:29" ht="15" customHeight="1">
      <c r="H1853" s="69"/>
      <c r="O1853" s="70"/>
      <c r="S1853" s="71"/>
      <c r="T1853" s="72"/>
      <c r="U1853" s="72"/>
      <c r="V1853" s="72"/>
      <c r="W1853" s="72"/>
      <c r="AC1853" s="47"/>
    </row>
    <row r="1854" spans="2:29" ht="15" customHeight="1">
      <c r="B1854" s="66" t="s">
        <v>762</v>
      </c>
      <c r="C1854" s="66">
        <v>3</v>
      </c>
      <c r="D1854" s="67" t="s">
        <v>622</v>
      </c>
      <c r="E1854" s="66">
        <v>0</v>
      </c>
      <c r="F1854" s="66">
        <v>64</v>
      </c>
      <c r="G1854" s="66">
        <v>360.19</v>
      </c>
      <c r="H1854" s="69" t="s">
        <v>552</v>
      </c>
      <c r="L1854" s="66">
        <v>2</v>
      </c>
      <c r="M1854" s="66">
        <v>0.8</v>
      </c>
      <c r="O1854" s="70"/>
      <c r="S1854" s="71"/>
      <c r="T1854" s="72"/>
      <c r="U1854" s="72"/>
      <c r="V1854" s="72"/>
      <c r="W1854" s="72"/>
      <c r="AC1854" s="47"/>
    </row>
    <row r="1855" spans="2:29" ht="15" customHeight="1">
      <c r="B1855" s="66" t="s">
        <v>762</v>
      </c>
      <c r="C1855" s="66">
        <v>3</v>
      </c>
      <c r="D1855" s="67" t="s">
        <v>622</v>
      </c>
      <c r="E1855" s="66">
        <v>64</v>
      </c>
      <c r="F1855" s="66">
        <v>121</v>
      </c>
      <c r="G1855" s="66">
        <v>360.83</v>
      </c>
      <c r="H1855" s="69" t="s">
        <v>552</v>
      </c>
      <c r="L1855" s="66">
        <v>0.5</v>
      </c>
      <c r="M1855" s="66">
        <v>0.5</v>
      </c>
      <c r="O1855" s="70"/>
      <c r="S1855" s="71"/>
      <c r="T1855" s="72"/>
      <c r="U1855" s="72"/>
      <c r="V1855" s="72"/>
      <c r="W1855" s="72"/>
      <c r="AC1855" s="47"/>
    </row>
    <row r="1856" spans="2:29" ht="15" customHeight="1">
      <c r="B1856" s="66" t="s">
        <v>762</v>
      </c>
      <c r="C1856" s="66">
        <v>3</v>
      </c>
      <c r="D1856" s="67" t="s">
        <v>622</v>
      </c>
      <c r="E1856" s="66">
        <v>3</v>
      </c>
      <c r="G1856" s="66">
        <v>360.22</v>
      </c>
      <c r="H1856" s="69" t="s">
        <v>584</v>
      </c>
      <c r="N1856" s="67" t="s">
        <v>609</v>
      </c>
      <c r="O1856" s="70">
        <v>42</v>
      </c>
      <c r="P1856" s="66">
        <v>270</v>
      </c>
      <c r="Q1856" s="66">
        <v>44</v>
      </c>
      <c r="R1856" s="66">
        <v>180</v>
      </c>
      <c r="S1856" s="71">
        <v>42.996340507394905</v>
      </c>
      <c r="T1856" s="72">
        <v>37.139706686682985</v>
      </c>
      <c r="U1856" s="72">
        <v>132.9963405073949</v>
      </c>
      <c r="V1856" s="72">
        <v>52.860293313317015</v>
      </c>
      <c r="W1856" s="72">
        <v>222.9963405073949</v>
      </c>
      <c r="AC1856" s="47" t="s">
        <v>329</v>
      </c>
    </row>
    <row r="1857" spans="2:29" ht="15" customHeight="1">
      <c r="B1857" s="66" t="s">
        <v>762</v>
      </c>
      <c r="C1857" s="66">
        <v>3</v>
      </c>
      <c r="D1857" s="67" t="s">
        <v>622</v>
      </c>
      <c r="E1857" s="66">
        <v>36</v>
      </c>
      <c r="G1857" s="66">
        <v>360.55</v>
      </c>
      <c r="H1857" s="69" t="s">
        <v>584</v>
      </c>
      <c r="N1857" s="67" t="s">
        <v>632</v>
      </c>
      <c r="O1857" s="70">
        <v>13</v>
      </c>
      <c r="P1857" s="66">
        <v>90</v>
      </c>
      <c r="Q1857" s="66">
        <v>54</v>
      </c>
      <c r="R1857" s="66">
        <v>180</v>
      </c>
      <c r="S1857" s="71">
        <v>350.4781003254716</v>
      </c>
      <c r="T1857" s="72">
        <v>35.62283008869707</v>
      </c>
      <c r="U1857" s="72">
        <v>80.47810032547159</v>
      </c>
      <c r="V1857" s="72">
        <v>54.37716991130293</v>
      </c>
      <c r="W1857" s="72">
        <v>170.4781003254716</v>
      </c>
      <c r="AC1857" s="47" t="s">
        <v>0</v>
      </c>
    </row>
    <row r="1858" spans="2:29" ht="15" customHeight="1">
      <c r="B1858" s="66" t="s">
        <v>762</v>
      </c>
      <c r="C1858" s="66">
        <v>3</v>
      </c>
      <c r="D1858" s="67" t="s">
        <v>622</v>
      </c>
      <c r="E1858" s="66">
        <v>30</v>
      </c>
      <c r="G1858" s="66">
        <v>360.49</v>
      </c>
      <c r="H1858" s="69" t="s">
        <v>552</v>
      </c>
      <c r="N1858" s="67" t="s">
        <v>556</v>
      </c>
      <c r="O1858" s="70">
        <v>35</v>
      </c>
      <c r="P1858" s="66">
        <v>270</v>
      </c>
      <c r="Q1858" s="66">
        <v>26</v>
      </c>
      <c r="R1858" s="66">
        <v>0</v>
      </c>
      <c r="S1858" s="71">
        <v>124.85930715891732</v>
      </c>
      <c r="T1858" s="72">
        <v>49.524848183416694</v>
      </c>
      <c r="U1858" s="72">
        <v>214.85930715891732</v>
      </c>
      <c r="V1858" s="72">
        <v>40.475151816583306</v>
      </c>
      <c r="W1858" s="72">
        <v>304.8593071589173</v>
      </c>
      <c r="AC1858" s="47" t="s">
        <v>371</v>
      </c>
    </row>
    <row r="1859" spans="2:29" ht="15" customHeight="1">
      <c r="B1859" s="66" t="s">
        <v>762</v>
      </c>
      <c r="C1859" s="66">
        <v>3</v>
      </c>
      <c r="D1859" s="67" t="s">
        <v>622</v>
      </c>
      <c r="E1859" s="66">
        <v>70</v>
      </c>
      <c r="G1859" s="66">
        <v>360.89</v>
      </c>
      <c r="H1859" s="69" t="s">
        <v>552</v>
      </c>
      <c r="N1859" s="67" t="s">
        <v>556</v>
      </c>
      <c r="O1859" s="70">
        <v>60</v>
      </c>
      <c r="P1859" s="66">
        <v>270</v>
      </c>
      <c r="Q1859" s="66">
        <v>12</v>
      </c>
      <c r="R1859" s="66">
        <v>0</v>
      </c>
      <c r="S1859" s="71">
        <v>96.99633259325714</v>
      </c>
      <c r="T1859" s="72">
        <v>29.81492110885691</v>
      </c>
      <c r="U1859" s="72">
        <v>186.99633259325714</v>
      </c>
      <c r="V1859" s="72">
        <v>60.18507889114309</v>
      </c>
      <c r="W1859" s="72">
        <v>276.99633259325714</v>
      </c>
      <c r="AC1859" s="47" t="s">
        <v>371</v>
      </c>
    </row>
    <row r="1860" spans="2:29" ht="15" customHeight="1">
      <c r="B1860" s="66" t="s">
        <v>762</v>
      </c>
      <c r="C1860" s="66">
        <v>3</v>
      </c>
      <c r="D1860" s="67" t="s">
        <v>622</v>
      </c>
      <c r="E1860" s="66">
        <v>64</v>
      </c>
      <c r="G1860" s="66">
        <v>360.83</v>
      </c>
      <c r="H1860" s="69" t="s">
        <v>584</v>
      </c>
      <c r="N1860" s="67" t="s">
        <v>613</v>
      </c>
      <c r="O1860" s="70">
        <v>10</v>
      </c>
      <c r="P1860" s="66">
        <v>90</v>
      </c>
      <c r="Q1860" s="66">
        <v>32</v>
      </c>
      <c r="R1860" s="66">
        <v>180</v>
      </c>
      <c r="S1860" s="71">
        <v>344.2418806397973</v>
      </c>
      <c r="T1860" s="72">
        <v>57.005502582334984</v>
      </c>
      <c r="U1860" s="72">
        <v>74.24188063979727</v>
      </c>
      <c r="V1860" s="72">
        <v>32.994497417665016</v>
      </c>
      <c r="W1860" s="72">
        <v>164.24188063979727</v>
      </c>
      <c r="AC1860" s="47" t="s">
        <v>0</v>
      </c>
    </row>
    <row r="1861" spans="8:29" ht="15" customHeight="1">
      <c r="H1861" s="69"/>
      <c r="O1861" s="70"/>
      <c r="S1861" s="71"/>
      <c r="T1861" s="72"/>
      <c r="U1861" s="72"/>
      <c r="V1861" s="72"/>
      <c r="W1861" s="72"/>
      <c r="AC1861" s="47"/>
    </row>
    <row r="1862" spans="2:29" ht="15" customHeight="1">
      <c r="B1862" s="66" t="s">
        <v>763</v>
      </c>
      <c r="C1862" s="66">
        <v>1</v>
      </c>
      <c r="D1862" s="67" t="s">
        <v>622</v>
      </c>
      <c r="E1862" s="66">
        <v>0</v>
      </c>
      <c r="F1862" s="66">
        <v>19</v>
      </c>
      <c r="G1862" s="66">
        <v>362.8</v>
      </c>
      <c r="H1862" s="69" t="s">
        <v>552</v>
      </c>
      <c r="M1862" s="66">
        <v>0.5</v>
      </c>
      <c r="O1862" s="70"/>
      <c r="S1862" s="71"/>
      <c r="T1862" s="72"/>
      <c r="U1862" s="72"/>
      <c r="V1862" s="72"/>
      <c r="W1862" s="72"/>
      <c r="AC1862" s="47"/>
    </row>
    <row r="1863" spans="2:29" ht="15" customHeight="1">
      <c r="B1863" s="66" t="s">
        <v>763</v>
      </c>
      <c r="C1863" s="66">
        <v>1</v>
      </c>
      <c r="D1863" s="67" t="s">
        <v>622</v>
      </c>
      <c r="E1863" s="66">
        <v>19</v>
      </c>
      <c r="F1863" s="66">
        <v>62</v>
      </c>
      <c r="G1863" s="66">
        <v>362.99</v>
      </c>
      <c r="H1863" s="69" t="s">
        <v>552</v>
      </c>
      <c r="K1863" s="66">
        <v>1</v>
      </c>
      <c r="M1863" s="66">
        <v>0</v>
      </c>
      <c r="O1863" s="70"/>
      <c r="S1863" s="71"/>
      <c r="T1863" s="72"/>
      <c r="U1863" s="72"/>
      <c r="V1863" s="72"/>
      <c r="W1863" s="72"/>
      <c r="AC1863" s="47"/>
    </row>
    <row r="1864" spans="2:29" ht="15" customHeight="1">
      <c r="B1864" s="66" t="s">
        <v>763</v>
      </c>
      <c r="C1864" s="66">
        <v>1</v>
      </c>
      <c r="D1864" s="67" t="s">
        <v>622</v>
      </c>
      <c r="E1864" s="66">
        <v>62</v>
      </c>
      <c r="F1864" s="66">
        <v>71</v>
      </c>
      <c r="G1864" s="66">
        <v>363.42</v>
      </c>
      <c r="H1864" s="69" t="s">
        <v>552</v>
      </c>
      <c r="K1864" s="66">
        <v>1</v>
      </c>
      <c r="M1864" s="66">
        <v>0.5</v>
      </c>
      <c r="O1864" s="70"/>
      <c r="S1864" s="71"/>
      <c r="T1864" s="72"/>
      <c r="U1864" s="72"/>
      <c r="V1864" s="72"/>
      <c r="W1864" s="72"/>
      <c r="AC1864" s="47"/>
    </row>
    <row r="1865" spans="2:29" ht="15" customHeight="1">
      <c r="B1865" s="66" t="s">
        <v>763</v>
      </c>
      <c r="C1865" s="66">
        <v>1</v>
      </c>
      <c r="D1865" s="67" t="s">
        <v>622</v>
      </c>
      <c r="E1865" s="66">
        <v>71</v>
      </c>
      <c r="F1865" s="66">
        <v>112</v>
      </c>
      <c r="G1865" s="66">
        <v>363.51</v>
      </c>
      <c r="H1865" s="69" t="s">
        <v>552</v>
      </c>
      <c r="M1865" s="66">
        <v>0</v>
      </c>
      <c r="O1865" s="70"/>
      <c r="S1865" s="71"/>
      <c r="T1865" s="72"/>
      <c r="U1865" s="72"/>
      <c r="V1865" s="72"/>
      <c r="W1865" s="72"/>
      <c r="AC1865" s="47"/>
    </row>
    <row r="1866" spans="2:29" ht="15" customHeight="1">
      <c r="B1866" s="66" t="s">
        <v>763</v>
      </c>
      <c r="C1866" s="66">
        <v>1</v>
      </c>
      <c r="D1866" s="67" t="s">
        <v>622</v>
      </c>
      <c r="E1866" s="66">
        <v>17</v>
      </c>
      <c r="G1866" s="66">
        <v>362.97</v>
      </c>
      <c r="H1866" s="69" t="s">
        <v>584</v>
      </c>
      <c r="N1866" s="67" t="s">
        <v>613</v>
      </c>
      <c r="O1866" s="70">
        <v>15</v>
      </c>
      <c r="P1866" s="66">
        <v>270</v>
      </c>
      <c r="Q1866" s="66">
        <v>32</v>
      </c>
      <c r="R1866" s="66">
        <v>0</v>
      </c>
      <c r="S1866" s="71">
        <v>156.78994253303335</v>
      </c>
      <c r="T1866" s="72">
        <v>55.78837542233469</v>
      </c>
      <c r="U1866" s="72">
        <v>246.78994253303335</v>
      </c>
      <c r="V1866" s="72">
        <v>34.21162457766531</v>
      </c>
      <c r="W1866" s="72">
        <v>336.78994253303335</v>
      </c>
      <c r="AC1866" s="47" t="s">
        <v>0</v>
      </c>
    </row>
    <row r="1867" spans="8:29" ht="15" customHeight="1">
      <c r="H1867" s="69"/>
      <c r="O1867" s="70"/>
      <c r="S1867" s="71"/>
      <c r="T1867" s="72"/>
      <c r="U1867" s="72"/>
      <c r="V1867" s="72"/>
      <c r="W1867" s="72"/>
      <c r="AC1867" s="47"/>
    </row>
    <row r="1868" spans="2:29" ht="15" customHeight="1">
      <c r="B1868" s="66" t="s">
        <v>763</v>
      </c>
      <c r="C1868" s="66">
        <v>2</v>
      </c>
      <c r="D1868" s="67" t="s">
        <v>622</v>
      </c>
      <c r="E1868" s="66">
        <v>0</v>
      </c>
      <c r="F1868" s="66">
        <v>24</v>
      </c>
      <c r="G1868" s="66">
        <v>363.92</v>
      </c>
      <c r="H1868" s="69" t="s">
        <v>552</v>
      </c>
      <c r="M1868" s="66">
        <v>0.5</v>
      </c>
      <c r="O1868" s="70"/>
      <c r="S1868" s="71"/>
      <c r="T1868" s="72"/>
      <c r="U1868" s="72"/>
      <c r="V1868" s="72"/>
      <c r="W1868" s="72"/>
      <c r="AC1868" s="47"/>
    </row>
    <row r="1869" spans="2:29" ht="15" customHeight="1">
      <c r="B1869" s="66" t="s">
        <v>763</v>
      </c>
      <c r="C1869" s="66">
        <v>2</v>
      </c>
      <c r="D1869" s="67" t="s">
        <v>604</v>
      </c>
      <c r="E1869" s="66">
        <v>24</v>
      </c>
      <c r="F1869" s="66">
        <v>144</v>
      </c>
      <c r="G1869" s="66">
        <v>364.16</v>
      </c>
      <c r="H1869" s="69" t="s">
        <v>552</v>
      </c>
      <c r="K1869" s="66">
        <v>1</v>
      </c>
      <c r="M1869" s="66">
        <v>0.2</v>
      </c>
      <c r="O1869" s="70"/>
      <c r="S1869" s="71"/>
      <c r="T1869" s="72"/>
      <c r="U1869" s="72"/>
      <c r="V1869" s="72"/>
      <c r="W1869" s="72"/>
      <c r="AC1869" s="47"/>
    </row>
    <row r="1870" spans="8:29" ht="15" customHeight="1">
      <c r="H1870" s="69"/>
      <c r="O1870" s="70"/>
      <c r="S1870" s="71"/>
      <c r="T1870" s="72"/>
      <c r="U1870" s="72"/>
      <c r="V1870" s="72"/>
      <c r="W1870" s="72"/>
      <c r="AC1870" s="47"/>
    </row>
    <row r="1871" spans="2:29" ht="15" customHeight="1">
      <c r="B1871" s="66" t="s">
        <v>763</v>
      </c>
      <c r="C1871" s="66">
        <v>3</v>
      </c>
      <c r="D1871" s="67" t="s">
        <v>680</v>
      </c>
      <c r="E1871" s="66">
        <v>0</v>
      </c>
      <c r="F1871" s="66">
        <v>85</v>
      </c>
      <c r="G1871" s="66">
        <v>365.36</v>
      </c>
      <c r="H1871" s="69" t="s">
        <v>552</v>
      </c>
      <c r="M1871" s="66">
        <v>0.2</v>
      </c>
      <c r="O1871" s="70"/>
      <c r="S1871" s="71"/>
      <c r="T1871" s="72"/>
      <c r="U1871" s="72"/>
      <c r="V1871" s="72"/>
      <c r="W1871" s="72"/>
      <c r="AC1871" s="47"/>
    </row>
    <row r="1872" spans="2:29" ht="15" customHeight="1">
      <c r="B1872" s="66" t="s">
        <v>763</v>
      </c>
      <c r="C1872" s="66">
        <v>3</v>
      </c>
      <c r="D1872" s="67" t="s">
        <v>656</v>
      </c>
      <c r="E1872" s="66">
        <v>85</v>
      </c>
      <c r="F1872" s="66">
        <v>142</v>
      </c>
      <c r="G1872" s="66">
        <v>366.21</v>
      </c>
      <c r="H1872" s="69" t="s">
        <v>552</v>
      </c>
      <c r="M1872" s="66">
        <v>0.5</v>
      </c>
      <c r="O1872" s="70"/>
      <c r="S1872" s="71"/>
      <c r="T1872" s="72"/>
      <c r="U1872" s="72"/>
      <c r="V1872" s="72"/>
      <c r="W1872" s="72"/>
      <c r="AC1872" s="47"/>
    </row>
    <row r="1873" spans="2:29" ht="15" customHeight="1">
      <c r="B1873" s="66" t="s">
        <v>763</v>
      </c>
      <c r="C1873" s="66">
        <v>3</v>
      </c>
      <c r="D1873" s="67" t="s">
        <v>609</v>
      </c>
      <c r="E1873" s="66">
        <v>16</v>
      </c>
      <c r="G1873" s="66">
        <v>365.52</v>
      </c>
      <c r="H1873" s="69" t="s">
        <v>552</v>
      </c>
      <c r="J1873" s="66">
        <v>1</v>
      </c>
      <c r="O1873" s="70">
        <v>51</v>
      </c>
      <c r="P1873" s="66">
        <v>90</v>
      </c>
      <c r="Q1873" s="66">
        <v>21</v>
      </c>
      <c r="R1873" s="66">
        <v>180</v>
      </c>
      <c r="S1873" s="71">
        <v>287.26769855229804</v>
      </c>
      <c r="T1873" s="72">
        <v>37.71426805980431</v>
      </c>
      <c r="U1873" s="72">
        <v>17.267698552298043</v>
      </c>
      <c r="V1873" s="72">
        <v>52.28573194019569</v>
      </c>
      <c r="W1873" s="72">
        <v>107.26769855229804</v>
      </c>
      <c r="AC1873" s="47" t="s">
        <v>384</v>
      </c>
    </row>
    <row r="1874" spans="2:29" ht="15" customHeight="1">
      <c r="B1874" s="66" t="s">
        <v>763</v>
      </c>
      <c r="C1874" s="66">
        <v>3</v>
      </c>
      <c r="D1874" s="67" t="s">
        <v>632</v>
      </c>
      <c r="E1874" s="66">
        <v>115</v>
      </c>
      <c r="G1874" s="66">
        <v>366.51</v>
      </c>
      <c r="H1874" s="69" t="s">
        <v>552</v>
      </c>
      <c r="J1874" s="66">
        <v>1</v>
      </c>
      <c r="O1874" s="70">
        <v>68</v>
      </c>
      <c r="P1874" s="66">
        <v>270</v>
      </c>
      <c r="Q1874" s="66">
        <v>0</v>
      </c>
      <c r="R1874" s="66">
        <v>170</v>
      </c>
      <c r="S1874" s="71">
        <v>80</v>
      </c>
      <c r="T1874" s="72">
        <v>21.697023636999646</v>
      </c>
      <c r="U1874" s="72">
        <v>170</v>
      </c>
      <c r="V1874" s="72">
        <v>68.30297636300035</v>
      </c>
      <c r="W1874" s="72">
        <v>260</v>
      </c>
      <c r="AC1874" s="47" t="s">
        <v>384</v>
      </c>
    </row>
    <row r="1875" spans="8:29" ht="15" customHeight="1">
      <c r="H1875" s="69"/>
      <c r="O1875" s="70"/>
      <c r="S1875" s="71"/>
      <c r="T1875" s="72"/>
      <c r="U1875" s="72"/>
      <c r="V1875" s="72"/>
      <c r="W1875" s="72"/>
      <c r="AC1875" s="47"/>
    </row>
    <row r="1876" spans="2:29" ht="15" customHeight="1">
      <c r="B1876" s="66" t="s">
        <v>763</v>
      </c>
      <c r="C1876" s="66">
        <v>4</v>
      </c>
      <c r="D1876" s="67" t="s">
        <v>641</v>
      </c>
      <c r="E1876" s="66">
        <v>0</v>
      </c>
      <c r="F1876" s="66">
        <v>25</v>
      </c>
      <c r="G1876" s="66">
        <v>366.78</v>
      </c>
      <c r="H1876" s="69" t="s">
        <v>552</v>
      </c>
      <c r="M1876" s="66">
        <v>0</v>
      </c>
      <c r="O1876" s="70"/>
      <c r="S1876" s="71"/>
      <c r="T1876" s="72"/>
      <c r="U1876" s="72"/>
      <c r="V1876" s="72"/>
      <c r="W1876" s="72"/>
      <c r="AC1876" s="47"/>
    </row>
    <row r="1877" spans="2:29" ht="15" customHeight="1">
      <c r="B1877" s="66" t="s">
        <v>763</v>
      </c>
      <c r="C1877" s="66">
        <v>4</v>
      </c>
      <c r="D1877" s="67" t="s">
        <v>628</v>
      </c>
      <c r="E1877" s="66">
        <v>25</v>
      </c>
      <c r="F1877" s="66">
        <v>50</v>
      </c>
      <c r="G1877" s="66">
        <v>367.03</v>
      </c>
      <c r="H1877" s="69" t="s">
        <v>552</v>
      </c>
      <c r="M1877" s="66">
        <v>0.8</v>
      </c>
      <c r="O1877" s="70"/>
      <c r="S1877" s="71"/>
      <c r="T1877" s="72"/>
      <c r="U1877" s="72"/>
      <c r="V1877" s="72"/>
      <c r="W1877" s="72"/>
      <c r="AC1877" s="47"/>
    </row>
    <row r="1878" spans="2:29" ht="15" customHeight="1">
      <c r="B1878" s="66" t="s">
        <v>763</v>
      </c>
      <c r="C1878" s="66">
        <v>4</v>
      </c>
      <c r="D1878" s="67" t="s">
        <v>704</v>
      </c>
      <c r="E1878" s="66">
        <v>50</v>
      </c>
      <c r="F1878" s="66">
        <v>135</v>
      </c>
      <c r="G1878" s="66">
        <v>367.28</v>
      </c>
      <c r="H1878" s="69" t="s">
        <v>552</v>
      </c>
      <c r="J1878" s="66">
        <v>1</v>
      </c>
      <c r="M1878" s="66">
        <v>0.2</v>
      </c>
      <c r="O1878" s="70"/>
      <c r="S1878" s="71"/>
      <c r="T1878" s="72"/>
      <c r="U1878" s="72"/>
      <c r="V1878" s="72"/>
      <c r="W1878" s="72"/>
      <c r="AC1878" s="47"/>
    </row>
    <row r="1879" spans="2:29" ht="15" customHeight="1">
      <c r="B1879" s="66" t="s">
        <v>763</v>
      </c>
      <c r="C1879" s="66">
        <v>4</v>
      </c>
      <c r="D1879" s="67" t="s">
        <v>610</v>
      </c>
      <c r="E1879" s="66">
        <v>51</v>
      </c>
      <c r="G1879" s="66">
        <v>367.29</v>
      </c>
      <c r="H1879" s="69" t="s">
        <v>557</v>
      </c>
      <c r="N1879" s="67" t="s">
        <v>610</v>
      </c>
      <c r="O1879" s="70">
        <v>78</v>
      </c>
      <c r="P1879" s="66">
        <v>270</v>
      </c>
      <c r="Q1879" s="66">
        <v>0</v>
      </c>
      <c r="R1879" s="66">
        <v>180</v>
      </c>
      <c r="S1879" s="71">
        <v>90</v>
      </c>
      <c r="T1879" s="72">
        <v>12</v>
      </c>
      <c r="U1879" s="72">
        <v>180</v>
      </c>
      <c r="V1879" s="72">
        <v>78</v>
      </c>
      <c r="W1879" s="72">
        <v>270</v>
      </c>
      <c r="AC1879" s="47" t="s">
        <v>292</v>
      </c>
    </row>
    <row r="1880" spans="2:29" ht="15" customHeight="1">
      <c r="B1880" s="66" t="s">
        <v>763</v>
      </c>
      <c r="C1880" s="66">
        <v>4</v>
      </c>
      <c r="D1880" s="67" t="s">
        <v>612</v>
      </c>
      <c r="E1880" s="66">
        <v>93</v>
      </c>
      <c r="G1880" s="66">
        <v>367.71</v>
      </c>
      <c r="H1880" s="69" t="s">
        <v>552</v>
      </c>
      <c r="J1880" s="66">
        <v>1</v>
      </c>
      <c r="O1880" s="70">
        <v>72</v>
      </c>
      <c r="P1880" s="66">
        <v>270</v>
      </c>
      <c r="Q1880" s="66">
        <v>0</v>
      </c>
      <c r="R1880" s="66">
        <v>180</v>
      </c>
      <c r="S1880" s="71">
        <v>90</v>
      </c>
      <c r="T1880" s="72">
        <v>18</v>
      </c>
      <c r="U1880" s="72">
        <v>180</v>
      </c>
      <c r="V1880" s="72">
        <v>72</v>
      </c>
      <c r="W1880" s="72">
        <v>270</v>
      </c>
      <c r="AC1880" s="47" t="s">
        <v>384</v>
      </c>
    </row>
    <row r="1881" spans="2:29" ht="15" customHeight="1">
      <c r="B1881" s="66" t="s">
        <v>763</v>
      </c>
      <c r="C1881" s="66">
        <v>4</v>
      </c>
      <c r="D1881" s="67" t="s">
        <v>661</v>
      </c>
      <c r="E1881" s="66">
        <v>127</v>
      </c>
      <c r="G1881" s="66">
        <v>368.05</v>
      </c>
      <c r="H1881" s="69" t="s">
        <v>552</v>
      </c>
      <c r="J1881" s="66">
        <v>1</v>
      </c>
      <c r="N1881" s="67" t="s">
        <v>98</v>
      </c>
      <c r="O1881" s="70">
        <v>66</v>
      </c>
      <c r="P1881" s="66">
        <v>270</v>
      </c>
      <c r="Q1881" s="66">
        <v>0</v>
      </c>
      <c r="R1881" s="66">
        <v>170</v>
      </c>
      <c r="S1881" s="71">
        <v>80</v>
      </c>
      <c r="T1881" s="72">
        <v>23.675752700345175</v>
      </c>
      <c r="U1881" s="72">
        <v>170</v>
      </c>
      <c r="V1881" s="72">
        <v>66.32424729965483</v>
      </c>
      <c r="W1881" s="72">
        <v>260</v>
      </c>
      <c r="AC1881" s="47" t="s">
        <v>384</v>
      </c>
    </row>
    <row r="1882" spans="8:29" ht="15" customHeight="1">
      <c r="H1882" s="69"/>
      <c r="O1882" s="70"/>
      <c r="S1882" s="71"/>
      <c r="T1882" s="72"/>
      <c r="U1882" s="72"/>
      <c r="V1882" s="72"/>
      <c r="W1882" s="72"/>
      <c r="AC1882" s="47"/>
    </row>
    <row r="1883" spans="2:29" ht="15" customHeight="1">
      <c r="B1883" s="66" t="s">
        <v>763</v>
      </c>
      <c r="C1883" s="66">
        <v>5</v>
      </c>
      <c r="D1883" s="67" t="s">
        <v>639</v>
      </c>
      <c r="E1883" s="66">
        <v>0</v>
      </c>
      <c r="F1883" s="66">
        <v>42</v>
      </c>
      <c r="G1883" s="66">
        <v>367.13</v>
      </c>
      <c r="H1883" s="69" t="s">
        <v>552</v>
      </c>
      <c r="J1883" s="66">
        <v>1</v>
      </c>
      <c r="M1883" s="66">
        <v>0</v>
      </c>
      <c r="O1883" s="70"/>
      <c r="S1883" s="71"/>
      <c r="T1883" s="72"/>
      <c r="U1883" s="72"/>
      <c r="V1883" s="72"/>
      <c r="W1883" s="72"/>
      <c r="AC1883" s="47"/>
    </row>
    <row r="1884" spans="2:29" ht="15" customHeight="1">
      <c r="B1884" s="66" t="s">
        <v>763</v>
      </c>
      <c r="C1884" s="66">
        <v>5</v>
      </c>
      <c r="D1884" s="67" t="s">
        <v>611</v>
      </c>
      <c r="E1884" s="66">
        <v>42</v>
      </c>
      <c r="F1884" s="66">
        <v>48</v>
      </c>
      <c r="G1884" s="66">
        <v>367.55</v>
      </c>
      <c r="H1884" s="69" t="s">
        <v>552</v>
      </c>
      <c r="M1884" s="66">
        <v>0.2</v>
      </c>
      <c r="O1884" s="70"/>
      <c r="S1884" s="71"/>
      <c r="T1884" s="72"/>
      <c r="U1884" s="72"/>
      <c r="V1884" s="72"/>
      <c r="W1884" s="72"/>
      <c r="AC1884" s="47"/>
    </row>
    <row r="1885" spans="2:29" ht="15" customHeight="1">
      <c r="B1885" s="66" t="s">
        <v>763</v>
      </c>
      <c r="C1885" s="66">
        <v>5</v>
      </c>
      <c r="D1885" s="67" t="s">
        <v>609</v>
      </c>
      <c r="E1885" s="66">
        <v>30</v>
      </c>
      <c r="G1885" s="66">
        <v>367.85</v>
      </c>
      <c r="H1885" s="69" t="s">
        <v>552</v>
      </c>
      <c r="J1885" s="66">
        <v>1</v>
      </c>
      <c r="O1885" s="70">
        <v>68</v>
      </c>
      <c r="P1885" s="66">
        <v>90</v>
      </c>
      <c r="Q1885" s="66">
        <v>0</v>
      </c>
      <c r="R1885" s="66">
        <v>190</v>
      </c>
      <c r="S1885" s="71">
        <v>280</v>
      </c>
      <c r="T1885" s="72">
        <v>21.697023636999646</v>
      </c>
      <c r="U1885" s="72">
        <v>10</v>
      </c>
      <c r="V1885" s="72">
        <v>68.30297636300035</v>
      </c>
      <c r="W1885" s="72">
        <v>100</v>
      </c>
      <c r="AC1885" s="47" t="s">
        <v>592</v>
      </c>
    </row>
    <row r="1886" spans="8:29" ht="15" customHeight="1">
      <c r="H1886" s="69"/>
      <c r="O1886" s="70"/>
      <c r="S1886" s="71"/>
      <c r="T1886" s="72"/>
      <c r="U1886" s="72"/>
      <c r="V1886" s="72"/>
      <c r="W1886" s="72"/>
      <c r="AC1886" s="47"/>
    </row>
    <row r="1887" spans="2:29" ht="15" customHeight="1">
      <c r="B1887" s="66" t="s">
        <v>764</v>
      </c>
      <c r="C1887" s="66">
        <v>1</v>
      </c>
      <c r="D1887" s="67" t="s">
        <v>622</v>
      </c>
      <c r="E1887" s="66">
        <v>0</v>
      </c>
      <c r="F1887" s="66">
        <v>17</v>
      </c>
      <c r="G1887" s="66">
        <v>367.6</v>
      </c>
      <c r="H1887" s="69" t="s">
        <v>552</v>
      </c>
      <c r="J1887" s="66">
        <v>1</v>
      </c>
      <c r="M1887" s="66">
        <v>0.2</v>
      </c>
      <c r="O1887" s="70"/>
      <c r="S1887" s="71"/>
      <c r="T1887" s="72"/>
      <c r="U1887" s="72"/>
      <c r="V1887" s="72"/>
      <c r="W1887" s="72"/>
      <c r="AC1887" s="47"/>
    </row>
    <row r="1888" spans="2:29" ht="15" customHeight="1">
      <c r="B1888" s="66" t="s">
        <v>764</v>
      </c>
      <c r="C1888" s="66">
        <v>1</v>
      </c>
      <c r="D1888" s="67" t="s">
        <v>641</v>
      </c>
      <c r="E1888" s="66">
        <v>17</v>
      </c>
      <c r="F1888" s="66">
        <v>116</v>
      </c>
      <c r="G1888" s="66">
        <v>367.77</v>
      </c>
      <c r="H1888" s="69" t="s">
        <v>552</v>
      </c>
      <c r="K1888" s="66">
        <v>1</v>
      </c>
      <c r="M1888" s="66">
        <v>0</v>
      </c>
      <c r="O1888" s="70"/>
      <c r="S1888" s="71"/>
      <c r="T1888" s="72"/>
      <c r="U1888" s="72"/>
      <c r="V1888" s="72"/>
      <c r="W1888" s="72"/>
      <c r="AC1888" s="47"/>
    </row>
    <row r="1889" spans="2:29" ht="15" customHeight="1">
      <c r="B1889" s="66" t="s">
        <v>764</v>
      </c>
      <c r="C1889" s="66">
        <v>1</v>
      </c>
      <c r="D1889" s="67" t="s">
        <v>622</v>
      </c>
      <c r="E1889" s="66">
        <v>13</v>
      </c>
      <c r="G1889" s="66">
        <v>367.9</v>
      </c>
      <c r="H1889" s="69" t="s">
        <v>552</v>
      </c>
      <c r="J1889" s="66">
        <v>1</v>
      </c>
      <c r="O1889" s="70">
        <v>30</v>
      </c>
      <c r="P1889" s="66">
        <v>90</v>
      </c>
      <c r="Q1889" s="66">
        <v>19</v>
      </c>
      <c r="R1889" s="66">
        <v>180</v>
      </c>
      <c r="S1889" s="71">
        <v>300.8115511304602</v>
      </c>
      <c r="T1889" s="72">
        <v>56.0897729455075</v>
      </c>
      <c r="U1889" s="72">
        <v>30.811551130460202</v>
      </c>
      <c r="V1889" s="72">
        <v>33.9102270544925</v>
      </c>
      <c r="W1889" s="72">
        <v>120.8115511304602</v>
      </c>
      <c r="AC1889" s="47" t="s">
        <v>592</v>
      </c>
    </row>
    <row r="1890" spans="8:29" ht="15" customHeight="1">
      <c r="H1890" s="69"/>
      <c r="O1890" s="70"/>
      <c r="S1890" s="71"/>
      <c r="T1890" s="72"/>
      <c r="U1890" s="72"/>
      <c r="V1890" s="72"/>
      <c r="W1890" s="72"/>
      <c r="AC1890" s="47"/>
    </row>
    <row r="1891" spans="2:29" ht="15" customHeight="1">
      <c r="B1891" s="66" t="s">
        <v>764</v>
      </c>
      <c r="C1891" s="66">
        <v>2</v>
      </c>
      <c r="D1891" s="67" t="s">
        <v>637</v>
      </c>
      <c r="E1891" s="66">
        <v>0</v>
      </c>
      <c r="F1891" s="66">
        <v>133</v>
      </c>
      <c r="G1891" s="66">
        <v>368.77</v>
      </c>
      <c r="H1891" s="69" t="s">
        <v>552</v>
      </c>
      <c r="M1891" s="66">
        <v>0.5</v>
      </c>
      <c r="O1891" s="70"/>
      <c r="S1891" s="71"/>
      <c r="T1891" s="72"/>
      <c r="U1891" s="72"/>
      <c r="V1891" s="72"/>
      <c r="W1891" s="72"/>
      <c r="AC1891" s="47"/>
    </row>
    <row r="1892" spans="2:29" ht="15" customHeight="1">
      <c r="B1892" s="66" t="s">
        <v>764</v>
      </c>
      <c r="C1892" s="66">
        <v>2</v>
      </c>
      <c r="D1892" s="67" t="s">
        <v>610</v>
      </c>
      <c r="E1892" s="66">
        <v>45</v>
      </c>
      <c r="G1892" s="66">
        <v>369.22</v>
      </c>
      <c r="H1892" s="69" t="s">
        <v>557</v>
      </c>
      <c r="N1892" s="67" t="s">
        <v>661</v>
      </c>
      <c r="O1892" s="70">
        <v>23</v>
      </c>
      <c r="P1892" s="66">
        <v>270</v>
      </c>
      <c r="Q1892" s="66">
        <v>4</v>
      </c>
      <c r="R1892" s="66">
        <v>180</v>
      </c>
      <c r="S1892" s="71">
        <v>80.64527125191671</v>
      </c>
      <c r="T1892" s="72">
        <v>66.72281659650533</v>
      </c>
      <c r="U1892" s="72">
        <v>170.6452712519167</v>
      </c>
      <c r="V1892" s="72">
        <v>23.277183403494675</v>
      </c>
      <c r="W1892" s="72">
        <v>260.6452712519167</v>
      </c>
      <c r="AC1892" s="47" t="s">
        <v>1</v>
      </c>
    </row>
    <row r="1893" spans="2:29" ht="15" customHeight="1">
      <c r="B1893" s="66" t="s">
        <v>764</v>
      </c>
      <c r="C1893" s="66">
        <v>2</v>
      </c>
      <c r="D1893" s="67" t="s">
        <v>611</v>
      </c>
      <c r="E1893" s="66">
        <v>48</v>
      </c>
      <c r="G1893" s="66">
        <v>369.25</v>
      </c>
      <c r="H1893" s="69" t="s">
        <v>584</v>
      </c>
      <c r="N1893" s="67" t="s">
        <v>497</v>
      </c>
      <c r="O1893" s="70">
        <v>23</v>
      </c>
      <c r="P1893" s="66">
        <v>270</v>
      </c>
      <c r="Q1893" s="66">
        <v>14</v>
      </c>
      <c r="R1893" s="66">
        <v>0</v>
      </c>
      <c r="S1893" s="71">
        <v>120.42912271279789</v>
      </c>
      <c r="T1893" s="72">
        <v>63.78972466698482</v>
      </c>
      <c r="U1893" s="72">
        <v>210.4291227127979</v>
      </c>
      <c r="V1893" s="72">
        <v>26.210275333015183</v>
      </c>
      <c r="W1893" s="72">
        <v>300.4291227127979</v>
      </c>
      <c r="AC1893" s="47" t="s">
        <v>329</v>
      </c>
    </row>
    <row r="1894" spans="2:29" ht="15" customHeight="1">
      <c r="B1894" s="66" t="s">
        <v>764</v>
      </c>
      <c r="C1894" s="66">
        <v>2</v>
      </c>
      <c r="D1894" s="67" t="s">
        <v>611</v>
      </c>
      <c r="E1894" s="66">
        <v>50</v>
      </c>
      <c r="G1894" s="66">
        <v>369.27</v>
      </c>
      <c r="H1894" s="69" t="s">
        <v>552</v>
      </c>
      <c r="J1894" s="66">
        <v>1</v>
      </c>
      <c r="O1894" s="70">
        <v>87</v>
      </c>
      <c r="P1894" s="66">
        <v>270</v>
      </c>
      <c r="Q1894" s="66">
        <v>0</v>
      </c>
      <c r="R1894" s="66">
        <v>158</v>
      </c>
      <c r="S1894" s="71">
        <v>68</v>
      </c>
      <c r="T1894" s="72">
        <v>2.781908159314581</v>
      </c>
      <c r="U1894" s="72">
        <v>158</v>
      </c>
      <c r="V1894" s="72">
        <v>87.21809184068542</v>
      </c>
      <c r="W1894" s="72">
        <v>248</v>
      </c>
      <c r="AC1894" s="47" t="s">
        <v>384</v>
      </c>
    </row>
    <row r="1895" spans="2:29" ht="15" customHeight="1">
      <c r="B1895" s="66" t="s">
        <v>764</v>
      </c>
      <c r="C1895" s="66">
        <v>2</v>
      </c>
      <c r="D1895" s="67" t="s">
        <v>612</v>
      </c>
      <c r="E1895" s="66">
        <v>76</v>
      </c>
      <c r="G1895" s="66">
        <v>369.53</v>
      </c>
      <c r="H1895" s="69" t="s">
        <v>584</v>
      </c>
      <c r="N1895" s="67" t="s">
        <v>2</v>
      </c>
      <c r="O1895" s="70">
        <v>61</v>
      </c>
      <c r="P1895" s="66">
        <v>270</v>
      </c>
      <c r="Q1895" s="66">
        <v>32</v>
      </c>
      <c r="R1895" s="66">
        <v>180</v>
      </c>
      <c r="S1895" s="71">
        <v>70.8954114736514</v>
      </c>
      <c r="T1895" s="72">
        <v>27.644612339051083</v>
      </c>
      <c r="U1895" s="72">
        <v>160.8954114736514</v>
      </c>
      <c r="V1895" s="72">
        <v>62.35538766094892</v>
      </c>
      <c r="W1895" s="72">
        <v>250.8954114736514</v>
      </c>
      <c r="AC1895" s="47" t="s">
        <v>329</v>
      </c>
    </row>
    <row r="1896" spans="2:29" ht="15" customHeight="1">
      <c r="B1896" s="66" t="s">
        <v>764</v>
      </c>
      <c r="C1896" s="66">
        <v>2</v>
      </c>
      <c r="D1896" s="67" t="s">
        <v>654</v>
      </c>
      <c r="E1896" s="66">
        <v>88</v>
      </c>
      <c r="G1896" s="66">
        <v>369.65</v>
      </c>
      <c r="H1896" s="69" t="s">
        <v>584</v>
      </c>
      <c r="N1896" s="67" t="s">
        <v>405</v>
      </c>
      <c r="O1896" s="70">
        <v>14</v>
      </c>
      <c r="P1896" s="66">
        <v>90</v>
      </c>
      <c r="Q1896" s="66">
        <v>15</v>
      </c>
      <c r="R1896" s="66">
        <v>0</v>
      </c>
      <c r="S1896" s="71">
        <v>222.9383296379492</v>
      </c>
      <c r="T1896" s="72">
        <v>69.89701371234179</v>
      </c>
      <c r="U1896" s="72">
        <v>312.9383296379492</v>
      </c>
      <c r="V1896" s="72">
        <v>20.10298628765821</v>
      </c>
      <c r="W1896" s="72">
        <v>42.93832963794921</v>
      </c>
      <c r="AC1896" s="47" t="s">
        <v>329</v>
      </c>
    </row>
    <row r="1897" spans="2:29" ht="15" customHeight="1">
      <c r="B1897" s="66" t="s">
        <v>764</v>
      </c>
      <c r="C1897" s="66">
        <v>2</v>
      </c>
      <c r="D1897" s="67" t="s">
        <v>654</v>
      </c>
      <c r="E1897" s="66">
        <v>100</v>
      </c>
      <c r="G1897" s="66">
        <v>369.77</v>
      </c>
      <c r="H1897" s="69" t="s">
        <v>552</v>
      </c>
      <c r="J1897" s="66">
        <v>1</v>
      </c>
      <c r="O1897" s="70">
        <v>41</v>
      </c>
      <c r="P1897" s="66">
        <v>270</v>
      </c>
      <c r="Q1897" s="66">
        <v>0</v>
      </c>
      <c r="R1897" s="66">
        <v>165</v>
      </c>
      <c r="S1897" s="71">
        <v>75</v>
      </c>
      <c r="T1897" s="72">
        <v>48.014311620829545</v>
      </c>
      <c r="U1897" s="72">
        <v>165</v>
      </c>
      <c r="V1897" s="72">
        <v>41.985688379170455</v>
      </c>
      <c r="W1897" s="72">
        <v>255</v>
      </c>
      <c r="AC1897" s="47" t="s">
        <v>592</v>
      </c>
    </row>
    <row r="1898" spans="2:29" ht="15" customHeight="1">
      <c r="B1898" s="66" t="s">
        <v>764</v>
      </c>
      <c r="C1898" s="66">
        <v>2</v>
      </c>
      <c r="D1898" s="67" t="s">
        <v>613</v>
      </c>
      <c r="E1898" s="66">
        <v>129</v>
      </c>
      <c r="G1898" s="66">
        <v>370.06</v>
      </c>
      <c r="H1898" s="69" t="s">
        <v>584</v>
      </c>
      <c r="N1898" s="67" t="s">
        <v>610</v>
      </c>
      <c r="O1898" s="70">
        <v>15</v>
      </c>
      <c r="P1898" s="66">
        <v>270</v>
      </c>
      <c r="Q1898" s="66">
        <v>20</v>
      </c>
      <c r="R1898" s="66">
        <v>180</v>
      </c>
      <c r="S1898" s="71">
        <v>36.35991910938651</v>
      </c>
      <c r="T1898" s="72">
        <v>65.67876310135269</v>
      </c>
      <c r="U1898" s="72">
        <v>126.35991910938651</v>
      </c>
      <c r="V1898" s="72">
        <v>24.321236898647314</v>
      </c>
      <c r="W1898" s="72">
        <v>216.3599191093865</v>
      </c>
      <c r="AC1898" s="47" t="s">
        <v>329</v>
      </c>
    </row>
    <row r="1899" spans="8:29" ht="15" customHeight="1">
      <c r="H1899" s="69"/>
      <c r="O1899" s="70"/>
      <c r="S1899" s="71"/>
      <c r="T1899" s="72"/>
      <c r="U1899" s="72"/>
      <c r="V1899" s="72"/>
      <c r="W1899" s="72"/>
      <c r="AC1899" s="47"/>
    </row>
    <row r="1900" spans="2:29" ht="15" customHeight="1">
      <c r="B1900" s="66" t="s">
        <v>764</v>
      </c>
      <c r="C1900" s="66">
        <v>3</v>
      </c>
      <c r="D1900" s="67" t="s">
        <v>641</v>
      </c>
      <c r="E1900" s="66">
        <v>0</v>
      </c>
      <c r="F1900" s="66">
        <v>61</v>
      </c>
      <c r="G1900" s="66">
        <v>370.08</v>
      </c>
      <c r="H1900" s="69" t="s">
        <v>552</v>
      </c>
      <c r="J1900" s="66">
        <v>1</v>
      </c>
      <c r="M1900" s="66">
        <v>0.5</v>
      </c>
      <c r="O1900" s="70"/>
      <c r="S1900" s="71"/>
      <c r="T1900" s="72"/>
      <c r="U1900" s="72"/>
      <c r="V1900" s="72"/>
      <c r="W1900" s="72"/>
      <c r="AC1900" s="47"/>
    </row>
    <row r="1901" spans="2:29" ht="15" customHeight="1">
      <c r="B1901" s="66" t="s">
        <v>764</v>
      </c>
      <c r="C1901" s="66">
        <v>3</v>
      </c>
      <c r="D1901" s="67" t="s">
        <v>610</v>
      </c>
      <c r="E1901" s="66">
        <v>61</v>
      </c>
      <c r="F1901" s="66">
        <v>134</v>
      </c>
      <c r="G1901" s="66">
        <v>370.69</v>
      </c>
      <c r="H1901" s="69" t="s">
        <v>552</v>
      </c>
      <c r="J1901" s="66">
        <v>1</v>
      </c>
      <c r="M1901" s="66">
        <v>0</v>
      </c>
      <c r="O1901" s="70"/>
      <c r="S1901" s="71"/>
      <c r="T1901" s="72"/>
      <c r="U1901" s="72"/>
      <c r="V1901" s="72"/>
      <c r="W1901" s="72"/>
      <c r="AC1901" s="47"/>
    </row>
    <row r="1902" spans="2:29" ht="15" customHeight="1">
      <c r="B1902" s="66" t="s">
        <v>764</v>
      </c>
      <c r="C1902" s="66">
        <v>3</v>
      </c>
      <c r="D1902" s="67" t="s">
        <v>622</v>
      </c>
      <c r="E1902" s="66">
        <v>20</v>
      </c>
      <c r="G1902" s="66">
        <v>370.28</v>
      </c>
      <c r="H1902" s="69" t="s">
        <v>557</v>
      </c>
      <c r="N1902" s="67" t="s">
        <v>397</v>
      </c>
      <c r="O1902" s="70">
        <v>23</v>
      </c>
      <c r="P1902" s="66">
        <v>270</v>
      </c>
      <c r="Q1902" s="66">
        <v>7</v>
      </c>
      <c r="R1902" s="66">
        <v>0</v>
      </c>
      <c r="S1902" s="71">
        <v>106.13316304626386</v>
      </c>
      <c r="T1902" s="72">
        <v>66.16048700101273</v>
      </c>
      <c r="U1902" s="72">
        <v>196.13316304626386</v>
      </c>
      <c r="V1902" s="72">
        <v>23.839512998987274</v>
      </c>
      <c r="W1902" s="72">
        <v>286.13316304626386</v>
      </c>
      <c r="AC1902" s="47" t="s">
        <v>292</v>
      </c>
    </row>
    <row r="1903" spans="2:29" ht="15" customHeight="1">
      <c r="B1903" s="66" t="s">
        <v>764</v>
      </c>
      <c r="C1903" s="66">
        <v>3</v>
      </c>
      <c r="D1903" s="67" t="s">
        <v>622</v>
      </c>
      <c r="E1903" s="66">
        <v>32</v>
      </c>
      <c r="G1903" s="66">
        <v>370.4</v>
      </c>
      <c r="H1903" s="69" t="s">
        <v>557</v>
      </c>
      <c r="N1903" s="67" t="s">
        <v>622</v>
      </c>
      <c r="O1903" s="70">
        <v>10</v>
      </c>
      <c r="P1903" s="66">
        <v>270</v>
      </c>
      <c r="Q1903" s="66">
        <v>30</v>
      </c>
      <c r="R1903" s="66">
        <v>180</v>
      </c>
      <c r="S1903" s="71">
        <v>16.983053345968642</v>
      </c>
      <c r="T1903" s="72">
        <v>58.881633577545294</v>
      </c>
      <c r="U1903" s="72">
        <v>106.98305334596864</v>
      </c>
      <c r="V1903" s="72">
        <v>31.118366422454706</v>
      </c>
      <c r="W1903" s="72">
        <v>196.98305334596864</v>
      </c>
      <c r="AC1903" s="47" t="s">
        <v>292</v>
      </c>
    </row>
    <row r="1904" spans="2:29" ht="15" customHeight="1">
      <c r="B1904" s="66" t="s">
        <v>764</v>
      </c>
      <c r="C1904" s="66">
        <v>3</v>
      </c>
      <c r="D1904" s="67" t="s">
        <v>609</v>
      </c>
      <c r="E1904" s="66">
        <v>44</v>
      </c>
      <c r="G1904" s="66">
        <v>370.52</v>
      </c>
      <c r="H1904" s="69" t="s">
        <v>552</v>
      </c>
      <c r="J1904" s="66">
        <v>1</v>
      </c>
      <c r="O1904" s="70">
        <v>22</v>
      </c>
      <c r="P1904" s="66">
        <v>90</v>
      </c>
      <c r="Q1904" s="66">
        <v>14</v>
      </c>
      <c r="R1904" s="66">
        <v>0</v>
      </c>
      <c r="S1904" s="71">
        <v>238.32091345400255</v>
      </c>
      <c r="T1904" s="72">
        <v>64.60327665273613</v>
      </c>
      <c r="U1904" s="72">
        <v>328.32091345400255</v>
      </c>
      <c r="V1904" s="72">
        <v>25.396723347263872</v>
      </c>
      <c r="W1904" s="72">
        <v>58.32091345400255</v>
      </c>
      <c r="AC1904" s="47" t="s">
        <v>592</v>
      </c>
    </row>
    <row r="1905" spans="2:29" ht="15" customHeight="1">
      <c r="B1905" s="66" t="s">
        <v>764</v>
      </c>
      <c r="C1905" s="66">
        <v>3</v>
      </c>
      <c r="D1905" s="67" t="s">
        <v>610</v>
      </c>
      <c r="E1905" s="66">
        <v>102</v>
      </c>
      <c r="G1905" s="66">
        <v>371.1</v>
      </c>
      <c r="H1905" s="69" t="s">
        <v>552</v>
      </c>
      <c r="J1905" s="66">
        <v>1</v>
      </c>
      <c r="O1905" s="70">
        <v>60</v>
      </c>
      <c r="P1905" s="66">
        <v>90</v>
      </c>
      <c r="Q1905" s="66">
        <v>5</v>
      </c>
      <c r="R1905" s="66">
        <v>0</v>
      </c>
      <c r="S1905" s="71">
        <v>267.1083559037769</v>
      </c>
      <c r="T1905" s="72">
        <v>29.96840024440696</v>
      </c>
      <c r="U1905" s="72">
        <v>357.1083559037769</v>
      </c>
      <c r="V1905" s="72">
        <v>60.031599755593035</v>
      </c>
      <c r="W1905" s="72">
        <v>87.1083559037769</v>
      </c>
      <c r="AC1905" s="47" t="s">
        <v>592</v>
      </c>
    </row>
    <row r="1906" spans="8:29" ht="15" customHeight="1">
      <c r="H1906" s="69"/>
      <c r="O1906" s="70"/>
      <c r="S1906" s="71"/>
      <c r="T1906" s="72"/>
      <c r="U1906" s="72"/>
      <c r="V1906" s="72"/>
      <c r="W1906" s="72"/>
      <c r="AC1906" s="47"/>
    </row>
    <row r="1907" spans="2:29" ht="15" customHeight="1">
      <c r="B1907" s="66" t="s">
        <v>764</v>
      </c>
      <c r="C1907" s="66">
        <v>4</v>
      </c>
      <c r="D1907" s="67" t="s">
        <v>622</v>
      </c>
      <c r="E1907" s="66">
        <v>0</v>
      </c>
      <c r="F1907" s="66">
        <v>12</v>
      </c>
      <c r="G1907" s="66">
        <v>371.42</v>
      </c>
      <c r="H1907" s="69" t="s">
        <v>552</v>
      </c>
      <c r="M1907" s="66">
        <v>0.5</v>
      </c>
      <c r="O1907" s="70"/>
      <c r="S1907" s="71"/>
      <c r="T1907" s="72"/>
      <c r="U1907" s="72"/>
      <c r="V1907" s="72"/>
      <c r="W1907" s="72"/>
      <c r="AC1907" s="47"/>
    </row>
    <row r="1908" spans="2:29" ht="15" customHeight="1">
      <c r="B1908" s="66" t="s">
        <v>764</v>
      </c>
      <c r="C1908" s="66">
        <v>4</v>
      </c>
      <c r="D1908" s="67" t="s">
        <v>622</v>
      </c>
      <c r="E1908" s="66">
        <v>12</v>
      </c>
      <c r="F1908" s="66">
        <v>69</v>
      </c>
      <c r="G1908" s="66">
        <v>371.54</v>
      </c>
      <c r="H1908" s="69" t="s">
        <v>552</v>
      </c>
      <c r="M1908" s="66">
        <v>0</v>
      </c>
      <c r="O1908" s="70"/>
      <c r="S1908" s="71"/>
      <c r="T1908" s="72"/>
      <c r="U1908" s="72"/>
      <c r="V1908" s="72"/>
      <c r="W1908" s="72"/>
      <c r="AC1908" s="47"/>
    </row>
    <row r="1909" spans="2:29" ht="15" customHeight="1">
      <c r="B1909" s="66" t="s">
        <v>764</v>
      </c>
      <c r="C1909" s="66">
        <v>4</v>
      </c>
      <c r="D1909" s="67" t="s">
        <v>633</v>
      </c>
      <c r="E1909" s="66">
        <v>69</v>
      </c>
      <c r="F1909" s="66">
        <v>141</v>
      </c>
      <c r="G1909" s="66">
        <v>372.11</v>
      </c>
      <c r="H1909" s="69" t="s">
        <v>552</v>
      </c>
      <c r="M1909" s="66">
        <v>0.5</v>
      </c>
      <c r="O1909" s="70"/>
      <c r="S1909" s="71"/>
      <c r="T1909" s="72"/>
      <c r="U1909" s="72"/>
      <c r="V1909" s="72"/>
      <c r="W1909" s="72"/>
      <c r="AC1909" s="47"/>
    </row>
    <row r="1910" spans="2:29" ht="15" customHeight="1">
      <c r="B1910" s="66" t="s">
        <v>764</v>
      </c>
      <c r="C1910" s="66">
        <v>4</v>
      </c>
      <c r="D1910" s="67" t="s">
        <v>609</v>
      </c>
      <c r="E1910" s="66">
        <v>73</v>
      </c>
      <c r="G1910" s="66">
        <v>372.15</v>
      </c>
      <c r="H1910" s="69" t="s">
        <v>557</v>
      </c>
      <c r="N1910" s="67" t="s">
        <v>294</v>
      </c>
      <c r="O1910" s="70">
        <v>85</v>
      </c>
      <c r="P1910" s="66">
        <v>270</v>
      </c>
      <c r="Q1910" s="66">
        <v>0</v>
      </c>
      <c r="R1910" s="66">
        <v>180</v>
      </c>
      <c r="S1910" s="71">
        <v>90</v>
      </c>
      <c r="T1910" s="72">
        <v>5</v>
      </c>
      <c r="U1910" s="72">
        <v>180</v>
      </c>
      <c r="V1910" s="72">
        <v>85</v>
      </c>
      <c r="W1910" s="72">
        <v>270</v>
      </c>
      <c r="AC1910" s="47" t="s">
        <v>3</v>
      </c>
    </row>
    <row r="1911" spans="2:29" ht="15" customHeight="1">
      <c r="B1911" s="66" t="s">
        <v>764</v>
      </c>
      <c r="C1911" s="66">
        <v>4</v>
      </c>
      <c r="D1911" s="67" t="s">
        <v>605</v>
      </c>
      <c r="E1911" s="66">
        <v>139</v>
      </c>
      <c r="G1911" s="66">
        <v>372.81</v>
      </c>
      <c r="H1911" s="69" t="s">
        <v>584</v>
      </c>
      <c r="N1911" s="67" t="s">
        <v>395</v>
      </c>
      <c r="O1911" s="70">
        <v>4</v>
      </c>
      <c r="P1911" s="66">
        <v>90</v>
      </c>
      <c r="Q1911" s="66">
        <v>4</v>
      </c>
      <c r="R1911" s="66">
        <v>0</v>
      </c>
      <c r="S1911" s="71">
        <v>225</v>
      </c>
      <c r="T1911" s="72">
        <v>84.35230034984485</v>
      </c>
      <c r="U1911" s="72">
        <v>315</v>
      </c>
      <c r="V1911" s="72">
        <v>5.647699650155147</v>
      </c>
      <c r="W1911" s="72">
        <v>45</v>
      </c>
      <c r="AC1911" s="47" t="s">
        <v>4</v>
      </c>
    </row>
    <row r="1912" spans="8:29" ht="15" customHeight="1">
      <c r="H1912" s="69"/>
      <c r="O1912" s="70"/>
      <c r="S1912" s="71"/>
      <c r="T1912" s="72"/>
      <c r="U1912" s="72"/>
      <c r="V1912" s="72"/>
      <c r="W1912" s="72"/>
      <c r="AC1912" s="47"/>
    </row>
    <row r="1913" spans="2:29" ht="15" customHeight="1">
      <c r="B1913" s="66" t="s">
        <v>765</v>
      </c>
      <c r="C1913" s="66">
        <v>1</v>
      </c>
      <c r="D1913" s="67" t="s">
        <v>680</v>
      </c>
      <c r="E1913" s="66">
        <v>0</v>
      </c>
      <c r="F1913" s="66">
        <v>73</v>
      </c>
      <c r="G1913" s="66">
        <v>372.4</v>
      </c>
      <c r="H1913" s="69" t="s">
        <v>552</v>
      </c>
      <c r="M1913" s="66">
        <v>0</v>
      </c>
      <c r="O1913" s="70"/>
      <c r="S1913" s="71"/>
      <c r="T1913" s="72"/>
      <c r="U1913" s="72"/>
      <c r="V1913" s="72"/>
      <c r="W1913" s="72"/>
      <c r="AC1913" s="47"/>
    </row>
    <row r="1914" spans="2:29" ht="15" customHeight="1">
      <c r="B1914" s="66" t="s">
        <v>765</v>
      </c>
      <c r="C1914" s="66">
        <v>1</v>
      </c>
      <c r="D1914" s="67" t="s">
        <v>653</v>
      </c>
      <c r="E1914" s="66">
        <v>73</v>
      </c>
      <c r="F1914" s="66">
        <v>114</v>
      </c>
      <c r="G1914" s="66">
        <v>373.13</v>
      </c>
      <c r="H1914" s="69" t="s">
        <v>552</v>
      </c>
      <c r="J1914" s="66">
        <v>2</v>
      </c>
      <c r="M1914" s="66">
        <v>0.5</v>
      </c>
      <c r="O1914" s="70"/>
      <c r="S1914" s="71"/>
      <c r="T1914" s="72"/>
      <c r="U1914" s="72"/>
      <c r="V1914" s="72"/>
      <c r="W1914" s="72"/>
      <c r="AC1914" s="47"/>
    </row>
    <row r="1915" spans="2:29" ht="15" customHeight="1">
      <c r="B1915" s="66" t="s">
        <v>765</v>
      </c>
      <c r="C1915" s="66">
        <v>1</v>
      </c>
      <c r="D1915" s="67" t="s">
        <v>722</v>
      </c>
      <c r="E1915" s="66">
        <v>114</v>
      </c>
      <c r="F1915" s="66">
        <v>145</v>
      </c>
      <c r="G1915" s="66">
        <v>373.54</v>
      </c>
      <c r="H1915" s="69" t="s">
        <v>552</v>
      </c>
      <c r="J1915" s="66">
        <v>1</v>
      </c>
      <c r="M1915" s="66">
        <v>0</v>
      </c>
      <c r="O1915" s="70"/>
      <c r="S1915" s="71"/>
      <c r="T1915" s="72"/>
      <c r="U1915" s="72"/>
      <c r="V1915" s="72"/>
      <c r="W1915" s="72"/>
      <c r="AC1915" s="47"/>
    </row>
    <row r="1916" spans="2:29" ht="15" customHeight="1">
      <c r="B1916" s="66" t="s">
        <v>765</v>
      </c>
      <c r="C1916" s="66">
        <v>1</v>
      </c>
      <c r="D1916" s="67" t="s">
        <v>612</v>
      </c>
      <c r="E1916" s="66">
        <v>75</v>
      </c>
      <c r="G1916" s="66">
        <v>373.15</v>
      </c>
      <c r="H1916" s="69" t="s">
        <v>552</v>
      </c>
      <c r="J1916" s="66">
        <v>1</v>
      </c>
      <c r="O1916" s="70">
        <v>58</v>
      </c>
      <c r="P1916" s="66">
        <v>270</v>
      </c>
      <c r="Q1916" s="66">
        <v>0</v>
      </c>
      <c r="R1916" s="66">
        <v>195</v>
      </c>
      <c r="S1916" s="71">
        <v>105</v>
      </c>
      <c r="T1916" s="72">
        <v>31.114233765906267</v>
      </c>
      <c r="U1916" s="72">
        <v>195</v>
      </c>
      <c r="V1916" s="72">
        <v>58.88576623409374</v>
      </c>
      <c r="W1916" s="72">
        <v>285</v>
      </c>
      <c r="AC1916" s="47" t="s">
        <v>592</v>
      </c>
    </row>
    <row r="1917" spans="2:29" ht="15" customHeight="1">
      <c r="B1917" s="66" t="s">
        <v>765</v>
      </c>
      <c r="C1917" s="66">
        <v>1</v>
      </c>
      <c r="D1917" s="67" t="s">
        <v>654</v>
      </c>
      <c r="E1917" s="66">
        <v>87</v>
      </c>
      <c r="G1917" s="66">
        <v>373.27</v>
      </c>
      <c r="H1917" s="69" t="s">
        <v>552</v>
      </c>
      <c r="J1917" s="66">
        <v>1</v>
      </c>
      <c r="O1917" s="70">
        <v>58</v>
      </c>
      <c r="P1917" s="66">
        <v>90</v>
      </c>
      <c r="Q1917" s="66">
        <v>40</v>
      </c>
      <c r="R1917" s="66">
        <v>180</v>
      </c>
      <c r="S1917" s="71">
        <v>297.6692649539965</v>
      </c>
      <c r="T1917" s="72">
        <v>28.960627654362323</v>
      </c>
      <c r="U1917" s="72">
        <v>27.669264953996503</v>
      </c>
      <c r="V1917" s="72">
        <v>61.03937234563767</v>
      </c>
      <c r="W1917" s="72">
        <v>117.6692649539965</v>
      </c>
      <c r="AC1917" s="47" t="s">
        <v>592</v>
      </c>
    </row>
    <row r="1918" spans="2:29" ht="15" customHeight="1">
      <c r="B1918" s="66" t="s">
        <v>765</v>
      </c>
      <c r="C1918" s="66">
        <v>1</v>
      </c>
      <c r="D1918" s="67" t="s">
        <v>654</v>
      </c>
      <c r="E1918" s="66">
        <v>94</v>
      </c>
      <c r="G1918" s="66">
        <v>373.34</v>
      </c>
      <c r="H1918" s="69" t="s">
        <v>552</v>
      </c>
      <c r="J1918" s="66">
        <v>1</v>
      </c>
      <c r="O1918" s="70">
        <v>40</v>
      </c>
      <c r="P1918" s="66">
        <v>270</v>
      </c>
      <c r="Q1918" s="66">
        <v>4</v>
      </c>
      <c r="R1918" s="66">
        <v>0</v>
      </c>
      <c r="S1918" s="71">
        <v>94.763766645582</v>
      </c>
      <c r="T1918" s="72">
        <v>49.902343659928526</v>
      </c>
      <c r="U1918" s="72">
        <v>184.763766645582</v>
      </c>
      <c r="V1918" s="72">
        <v>40.097656340071474</v>
      </c>
      <c r="W1918" s="72">
        <v>274.763766645582</v>
      </c>
      <c r="AC1918" s="47" t="s">
        <v>592</v>
      </c>
    </row>
    <row r="1919" spans="2:29" ht="15" customHeight="1">
      <c r="B1919" s="66" t="s">
        <v>765</v>
      </c>
      <c r="C1919" s="66">
        <v>1</v>
      </c>
      <c r="D1919" s="67" t="s">
        <v>613</v>
      </c>
      <c r="E1919" s="66">
        <v>105</v>
      </c>
      <c r="G1919" s="66">
        <v>373.45</v>
      </c>
      <c r="H1919" s="69" t="s">
        <v>557</v>
      </c>
      <c r="N1919" s="67" t="s">
        <v>454</v>
      </c>
      <c r="O1919" s="70">
        <v>45</v>
      </c>
      <c r="P1919" s="66">
        <v>270</v>
      </c>
      <c r="Q1919" s="66">
        <v>28</v>
      </c>
      <c r="R1919" s="66">
        <v>0</v>
      </c>
      <c r="S1919" s="71">
        <v>118</v>
      </c>
      <c r="T1919" s="72">
        <v>41.44281664407454</v>
      </c>
      <c r="U1919" s="72">
        <v>208</v>
      </c>
      <c r="V1919" s="72">
        <v>48.55718335592546</v>
      </c>
      <c r="W1919" s="72">
        <v>298</v>
      </c>
      <c r="AC1919" s="47" t="s">
        <v>292</v>
      </c>
    </row>
    <row r="1920" spans="2:29" ht="15" customHeight="1">
      <c r="B1920" s="66" t="s">
        <v>765</v>
      </c>
      <c r="C1920" s="66">
        <v>1</v>
      </c>
      <c r="D1920" s="67" t="s">
        <v>614</v>
      </c>
      <c r="E1920" s="66">
        <v>132</v>
      </c>
      <c r="G1920" s="66">
        <v>373.72</v>
      </c>
      <c r="H1920" s="69" t="s">
        <v>552</v>
      </c>
      <c r="J1920" s="66">
        <v>1</v>
      </c>
      <c r="O1920" s="70">
        <v>49</v>
      </c>
      <c r="P1920" s="66">
        <v>270</v>
      </c>
      <c r="Q1920" s="66">
        <v>0</v>
      </c>
      <c r="R1920" s="66">
        <v>150</v>
      </c>
      <c r="S1920" s="71">
        <v>60</v>
      </c>
      <c r="T1920" s="72">
        <v>36.97332601326769</v>
      </c>
      <c r="U1920" s="72">
        <v>150</v>
      </c>
      <c r="V1920" s="72">
        <v>53.02667398673231</v>
      </c>
      <c r="W1920" s="72">
        <v>240</v>
      </c>
      <c r="AC1920" s="47" t="s">
        <v>592</v>
      </c>
    </row>
    <row r="1921" spans="8:29" ht="15" customHeight="1">
      <c r="H1921" s="69"/>
      <c r="O1921" s="70"/>
      <c r="S1921" s="71"/>
      <c r="T1921" s="72"/>
      <c r="U1921" s="72"/>
      <c r="V1921" s="72"/>
      <c r="W1921" s="72"/>
      <c r="AC1921" s="47"/>
    </row>
    <row r="1922" spans="2:29" ht="15" customHeight="1">
      <c r="B1922" s="66" t="s">
        <v>765</v>
      </c>
      <c r="C1922" s="66">
        <v>2</v>
      </c>
      <c r="D1922" s="67" t="s">
        <v>639</v>
      </c>
      <c r="E1922" s="66">
        <v>0</v>
      </c>
      <c r="F1922" s="66">
        <v>22</v>
      </c>
      <c r="G1922" s="66">
        <v>373.85</v>
      </c>
      <c r="H1922" s="69" t="s">
        <v>552</v>
      </c>
      <c r="M1922" s="66">
        <v>0.3</v>
      </c>
      <c r="O1922" s="70"/>
      <c r="S1922" s="71"/>
      <c r="T1922" s="72"/>
      <c r="U1922" s="72"/>
      <c r="V1922" s="72"/>
      <c r="W1922" s="72"/>
      <c r="AC1922" s="47"/>
    </row>
    <row r="1923" spans="2:29" ht="15" customHeight="1">
      <c r="B1923" s="66" t="s">
        <v>765</v>
      </c>
      <c r="C1923" s="66">
        <v>2</v>
      </c>
      <c r="D1923" s="67" t="s">
        <v>652</v>
      </c>
      <c r="E1923" s="66">
        <v>22</v>
      </c>
      <c r="F1923" s="66">
        <v>118</v>
      </c>
      <c r="G1923" s="66">
        <v>374.07</v>
      </c>
      <c r="H1923" s="69" t="s">
        <v>552</v>
      </c>
      <c r="M1923" s="66">
        <v>0</v>
      </c>
      <c r="O1923" s="70"/>
      <c r="S1923" s="71"/>
      <c r="T1923" s="72"/>
      <c r="U1923" s="72"/>
      <c r="V1923" s="72"/>
      <c r="W1923" s="72"/>
      <c r="AC1923" s="47"/>
    </row>
    <row r="1924" spans="2:29" ht="15" customHeight="1">
      <c r="B1924" s="66" t="s">
        <v>765</v>
      </c>
      <c r="C1924" s="66">
        <v>2</v>
      </c>
      <c r="D1924" s="67" t="s">
        <v>612</v>
      </c>
      <c r="E1924" s="66">
        <v>118</v>
      </c>
      <c r="F1924" s="66">
        <v>130</v>
      </c>
      <c r="G1924" s="66">
        <v>375.03</v>
      </c>
      <c r="H1924" s="69" t="s">
        <v>552</v>
      </c>
      <c r="M1924" s="66">
        <v>0.5</v>
      </c>
      <c r="O1924" s="70"/>
      <c r="S1924" s="71"/>
      <c r="T1924" s="72"/>
      <c r="U1924" s="72"/>
      <c r="V1924" s="72"/>
      <c r="W1924" s="72"/>
      <c r="AC1924" s="47"/>
    </row>
    <row r="1925" spans="2:29" ht="15" customHeight="1">
      <c r="B1925" s="66" t="s">
        <v>765</v>
      </c>
      <c r="C1925" s="66">
        <v>2</v>
      </c>
      <c r="D1925" s="67" t="s">
        <v>612</v>
      </c>
      <c r="E1925" s="66">
        <v>123</v>
      </c>
      <c r="G1925" s="66">
        <v>375.08</v>
      </c>
      <c r="H1925" s="69" t="s">
        <v>557</v>
      </c>
      <c r="N1925" s="67" t="s">
        <v>454</v>
      </c>
      <c r="O1925" s="70">
        <v>47</v>
      </c>
      <c r="P1925" s="66">
        <v>270</v>
      </c>
      <c r="Q1925" s="66">
        <v>53</v>
      </c>
      <c r="R1925" s="66">
        <v>180</v>
      </c>
      <c r="S1925" s="71">
        <v>38.94125409543548</v>
      </c>
      <c r="T1925" s="72">
        <v>30.374883420505977</v>
      </c>
      <c r="U1925" s="72">
        <v>128.94125409543548</v>
      </c>
      <c r="V1925" s="72">
        <v>59.62511657949402</v>
      </c>
      <c r="W1925" s="72">
        <v>218.94125409543548</v>
      </c>
      <c r="AC1925" s="47" t="s">
        <v>292</v>
      </c>
    </row>
    <row r="1926" spans="8:29" ht="15" customHeight="1">
      <c r="H1926" s="69"/>
      <c r="O1926" s="70"/>
      <c r="S1926" s="71"/>
      <c r="T1926" s="72"/>
      <c r="U1926" s="72"/>
      <c r="V1926" s="72"/>
      <c r="W1926" s="72"/>
      <c r="AC1926" s="47"/>
    </row>
    <row r="1927" spans="2:29" ht="15" customHeight="1">
      <c r="B1927" s="66" t="s">
        <v>765</v>
      </c>
      <c r="C1927" s="66">
        <v>3</v>
      </c>
      <c r="D1927" s="67" t="s">
        <v>641</v>
      </c>
      <c r="E1927" s="66">
        <v>0</v>
      </c>
      <c r="F1927" s="66">
        <v>37</v>
      </c>
      <c r="G1927" s="66">
        <v>375.15</v>
      </c>
      <c r="H1927" s="69" t="s">
        <v>552</v>
      </c>
      <c r="M1927" s="66">
        <v>0</v>
      </c>
      <c r="O1927" s="70"/>
      <c r="S1927" s="71"/>
      <c r="T1927" s="72"/>
      <c r="U1927" s="72"/>
      <c r="V1927" s="72"/>
      <c r="W1927" s="72"/>
      <c r="AC1927" s="47"/>
    </row>
    <row r="1928" spans="2:29" ht="15" customHeight="1">
      <c r="B1928" s="66" t="s">
        <v>765</v>
      </c>
      <c r="C1928" s="66">
        <v>3</v>
      </c>
      <c r="D1928" s="67" t="s">
        <v>699</v>
      </c>
      <c r="E1928" s="66">
        <v>37</v>
      </c>
      <c r="F1928" s="66">
        <v>79</v>
      </c>
      <c r="G1928" s="66">
        <v>375.52</v>
      </c>
      <c r="H1928" s="69" t="s">
        <v>552</v>
      </c>
      <c r="M1928" s="66">
        <v>0.5</v>
      </c>
      <c r="O1928" s="70"/>
      <c r="S1928" s="71"/>
      <c r="T1928" s="72"/>
      <c r="U1928" s="72"/>
      <c r="V1928" s="72"/>
      <c r="W1928" s="72"/>
      <c r="AC1928" s="47"/>
    </row>
    <row r="1929" spans="2:29" ht="15" customHeight="1">
      <c r="B1929" s="66" t="s">
        <v>765</v>
      </c>
      <c r="C1929" s="66">
        <v>3</v>
      </c>
      <c r="D1929" s="67" t="s">
        <v>611</v>
      </c>
      <c r="E1929" s="66">
        <v>79</v>
      </c>
      <c r="F1929" s="66">
        <v>94</v>
      </c>
      <c r="G1929" s="66">
        <v>375.94</v>
      </c>
      <c r="H1929" s="69" t="s">
        <v>552</v>
      </c>
      <c r="M1929" s="66">
        <v>0</v>
      </c>
      <c r="O1929" s="70"/>
      <c r="S1929" s="71"/>
      <c r="T1929" s="72"/>
      <c r="U1929" s="72"/>
      <c r="V1929" s="72"/>
      <c r="W1929" s="72"/>
      <c r="AC1929" s="47"/>
    </row>
    <row r="1930" spans="2:29" ht="15" customHeight="1">
      <c r="B1930" s="66" t="s">
        <v>765</v>
      </c>
      <c r="C1930" s="66">
        <v>3</v>
      </c>
      <c r="D1930" s="67" t="s">
        <v>617</v>
      </c>
      <c r="E1930" s="66">
        <v>94</v>
      </c>
      <c r="F1930" s="66">
        <v>114</v>
      </c>
      <c r="G1930" s="66">
        <v>376.09</v>
      </c>
      <c r="H1930" s="69" t="s">
        <v>552</v>
      </c>
      <c r="M1930" s="66">
        <v>0.5</v>
      </c>
      <c r="O1930" s="70"/>
      <c r="S1930" s="71"/>
      <c r="T1930" s="72"/>
      <c r="U1930" s="72"/>
      <c r="V1930" s="72"/>
      <c r="W1930" s="72"/>
      <c r="AC1930" s="47"/>
    </row>
    <row r="1931" spans="2:29" ht="15" customHeight="1">
      <c r="B1931" s="66" t="s">
        <v>765</v>
      </c>
      <c r="C1931" s="66">
        <v>3</v>
      </c>
      <c r="D1931" s="67" t="s">
        <v>654</v>
      </c>
      <c r="E1931" s="66">
        <v>114</v>
      </c>
      <c r="F1931" s="66">
        <v>126</v>
      </c>
      <c r="G1931" s="66">
        <v>376.29</v>
      </c>
      <c r="H1931" s="69" t="s">
        <v>552</v>
      </c>
      <c r="M1931" s="66">
        <v>1</v>
      </c>
      <c r="O1931" s="70"/>
      <c r="S1931" s="71"/>
      <c r="T1931" s="72"/>
      <c r="U1931" s="72"/>
      <c r="V1931" s="72"/>
      <c r="W1931" s="72"/>
      <c r="AC1931" s="47"/>
    </row>
    <row r="1932" spans="2:29" ht="15" customHeight="1">
      <c r="B1932" s="66" t="s">
        <v>765</v>
      </c>
      <c r="C1932" s="66">
        <v>3</v>
      </c>
      <c r="D1932" s="67" t="s">
        <v>654</v>
      </c>
      <c r="E1932" s="66">
        <v>120</v>
      </c>
      <c r="G1932" s="66">
        <v>376.35</v>
      </c>
      <c r="H1932" s="69" t="s">
        <v>557</v>
      </c>
      <c r="N1932" s="67" t="s">
        <v>448</v>
      </c>
      <c r="O1932" s="70">
        <v>65</v>
      </c>
      <c r="P1932" s="66">
        <v>90</v>
      </c>
      <c r="Q1932" s="66">
        <v>0</v>
      </c>
      <c r="R1932" s="66">
        <v>195</v>
      </c>
      <c r="S1932" s="71">
        <v>285</v>
      </c>
      <c r="T1932" s="72">
        <v>24.24768779538782</v>
      </c>
      <c r="U1932" s="72">
        <v>15</v>
      </c>
      <c r="V1932" s="72">
        <v>65.75231220461218</v>
      </c>
      <c r="W1932" s="72">
        <v>105</v>
      </c>
      <c r="AC1932" s="47" t="s">
        <v>292</v>
      </c>
    </row>
    <row r="1933" spans="8:29" ht="15" customHeight="1">
      <c r="H1933" s="69"/>
      <c r="O1933" s="70"/>
      <c r="S1933" s="71"/>
      <c r="T1933" s="72"/>
      <c r="U1933" s="72"/>
      <c r="V1933" s="72"/>
      <c r="W1933" s="72"/>
      <c r="AC1933" s="47"/>
    </row>
    <row r="1934" spans="2:29" ht="15" customHeight="1">
      <c r="B1934" s="66" t="s">
        <v>765</v>
      </c>
      <c r="C1934" s="66">
        <v>4</v>
      </c>
      <c r="D1934" s="67" t="s">
        <v>622</v>
      </c>
      <c r="E1934" s="66">
        <v>0</v>
      </c>
      <c r="F1934" s="66">
        <v>39</v>
      </c>
      <c r="G1934" s="66">
        <v>376.41</v>
      </c>
      <c r="H1934" s="69" t="s">
        <v>552</v>
      </c>
      <c r="M1934" s="66">
        <v>0.5</v>
      </c>
      <c r="O1934" s="70"/>
      <c r="S1934" s="71"/>
      <c r="T1934" s="72"/>
      <c r="U1934" s="72"/>
      <c r="V1934" s="72"/>
      <c r="W1934" s="72"/>
      <c r="AC1934" s="47"/>
    </row>
    <row r="1935" spans="8:29" ht="15" customHeight="1">
      <c r="H1935" s="69"/>
      <c r="O1935" s="70"/>
      <c r="S1935" s="71"/>
      <c r="T1935" s="72"/>
      <c r="U1935" s="72"/>
      <c r="V1935" s="72"/>
      <c r="W1935" s="72"/>
      <c r="AC1935" s="47"/>
    </row>
    <row r="1936" spans="2:29" ht="15" customHeight="1">
      <c r="B1936" s="66" t="s">
        <v>766</v>
      </c>
      <c r="C1936" s="66">
        <v>1</v>
      </c>
      <c r="D1936" s="67" t="s">
        <v>639</v>
      </c>
      <c r="E1936" s="66">
        <v>0</v>
      </c>
      <c r="F1936" s="66">
        <v>28</v>
      </c>
      <c r="G1936" s="66">
        <v>377.2</v>
      </c>
      <c r="H1936" s="69" t="s">
        <v>552</v>
      </c>
      <c r="M1936" s="66">
        <v>0.5</v>
      </c>
      <c r="O1936" s="70"/>
      <c r="S1936" s="71"/>
      <c r="T1936" s="72"/>
      <c r="U1936" s="72"/>
      <c r="V1936" s="72"/>
      <c r="W1936" s="72"/>
      <c r="AC1936" s="47"/>
    </row>
    <row r="1937" spans="2:29" ht="15" customHeight="1">
      <c r="B1937" s="66" t="s">
        <v>766</v>
      </c>
      <c r="C1937" s="66">
        <v>1</v>
      </c>
      <c r="D1937" s="67" t="s">
        <v>657</v>
      </c>
      <c r="E1937" s="66">
        <v>28</v>
      </c>
      <c r="F1937" s="66">
        <v>42</v>
      </c>
      <c r="G1937" s="66">
        <v>377.48</v>
      </c>
      <c r="H1937" s="69" t="s">
        <v>552</v>
      </c>
      <c r="M1937" s="66">
        <v>1</v>
      </c>
      <c r="O1937" s="70"/>
      <c r="S1937" s="71"/>
      <c r="T1937" s="72"/>
      <c r="U1937" s="72"/>
      <c r="V1937" s="72"/>
      <c r="W1937" s="72"/>
      <c r="AC1937" s="47"/>
    </row>
    <row r="1938" spans="2:29" ht="15" customHeight="1">
      <c r="B1938" s="66" t="s">
        <v>766</v>
      </c>
      <c r="C1938" s="66">
        <v>1</v>
      </c>
      <c r="D1938" s="67" t="s">
        <v>718</v>
      </c>
      <c r="E1938" s="66">
        <v>42</v>
      </c>
      <c r="F1938" s="66">
        <v>149</v>
      </c>
      <c r="G1938" s="66">
        <v>377.62</v>
      </c>
      <c r="H1938" s="69" t="s">
        <v>552</v>
      </c>
      <c r="J1938" s="66">
        <v>1</v>
      </c>
      <c r="M1938" s="66">
        <v>0.5</v>
      </c>
      <c r="O1938" s="70"/>
      <c r="S1938" s="71"/>
      <c r="T1938" s="72"/>
      <c r="U1938" s="72"/>
      <c r="V1938" s="72"/>
      <c r="W1938" s="72"/>
      <c r="AC1938" s="47"/>
    </row>
    <row r="1939" spans="2:29" ht="15" customHeight="1">
      <c r="B1939" s="66" t="s">
        <v>766</v>
      </c>
      <c r="C1939" s="66">
        <v>1</v>
      </c>
      <c r="D1939" s="67" t="s">
        <v>610</v>
      </c>
      <c r="E1939" s="66">
        <v>18</v>
      </c>
      <c r="G1939" s="66">
        <v>377.38</v>
      </c>
      <c r="H1939" s="69" t="s">
        <v>552</v>
      </c>
      <c r="J1939" s="66">
        <v>1</v>
      </c>
      <c r="O1939" s="70">
        <v>62</v>
      </c>
      <c r="P1939" s="66">
        <v>270</v>
      </c>
      <c r="Q1939" s="66">
        <v>0</v>
      </c>
      <c r="R1939" s="66">
        <v>190</v>
      </c>
      <c r="S1939" s="71">
        <v>100</v>
      </c>
      <c r="T1939" s="72">
        <v>27.637974030205015</v>
      </c>
      <c r="U1939" s="72">
        <v>190</v>
      </c>
      <c r="V1939" s="72">
        <v>62.362025969794985</v>
      </c>
      <c r="W1939" s="72">
        <v>280</v>
      </c>
      <c r="AC1939" s="47" t="s">
        <v>384</v>
      </c>
    </row>
    <row r="1940" spans="2:29" ht="15" customHeight="1">
      <c r="B1940" s="66" t="s">
        <v>766</v>
      </c>
      <c r="C1940" s="66">
        <v>1</v>
      </c>
      <c r="D1940" s="67" t="s">
        <v>611</v>
      </c>
      <c r="E1940" s="66">
        <v>49</v>
      </c>
      <c r="G1940" s="66">
        <v>377.69</v>
      </c>
      <c r="H1940" s="69" t="s">
        <v>552</v>
      </c>
      <c r="J1940" s="66">
        <v>1</v>
      </c>
      <c r="O1940" s="70">
        <v>83</v>
      </c>
      <c r="P1940" s="66">
        <v>270</v>
      </c>
      <c r="Q1940" s="66">
        <v>0</v>
      </c>
      <c r="R1940" s="66">
        <v>180</v>
      </c>
      <c r="S1940" s="71">
        <v>90</v>
      </c>
      <c r="T1940" s="72">
        <v>7</v>
      </c>
      <c r="U1940" s="72">
        <v>180</v>
      </c>
      <c r="V1940" s="72">
        <v>83</v>
      </c>
      <c r="W1940" s="72">
        <v>270</v>
      </c>
      <c r="AC1940" s="47" t="s">
        <v>384</v>
      </c>
    </row>
    <row r="1941" spans="2:29" ht="15" customHeight="1">
      <c r="B1941" s="66" t="s">
        <v>766</v>
      </c>
      <c r="C1941" s="66">
        <v>1</v>
      </c>
      <c r="D1941" s="67" t="s">
        <v>611</v>
      </c>
      <c r="E1941" s="66">
        <v>74</v>
      </c>
      <c r="G1941" s="66">
        <v>377.94</v>
      </c>
      <c r="H1941" s="69" t="s">
        <v>557</v>
      </c>
      <c r="N1941" s="67" t="s">
        <v>454</v>
      </c>
      <c r="O1941" s="70">
        <v>33</v>
      </c>
      <c r="P1941" s="66">
        <v>90</v>
      </c>
      <c r="Q1941" s="66">
        <v>5</v>
      </c>
      <c r="R1941" s="66">
        <v>180</v>
      </c>
      <c r="S1941" s="71">
        <v>277.6727324648067</v>
      </c>
      <c r="T1941" s="72">
        <v>56.76420226051445</v>
      </c>
      <c r="U1941" s="72">
        <v>7.6727324648067</v>
      </c>
      <c r="V1941" s="72">
        <v>33.23579773948555</v>
      </c>
      <c r="W1941" s="72">
        <v>97.6727324648067</v>
      </c>
      <c r="AC1941" s="47" t="s">
        <v>292</v>
      </c>
    </row>
    <row r="1942" spans="2:29" ht="15" customHeight="1">
      <c r="B1942" s="66" t="s">
        <v>766</v>
      </c>
      <c r="C1942" s="66">
        <v>1</v>
      </c>
      <c r="D1942" s="67" t="s">
        <v>654</v>
      </c>
      <c r="E1942" s="66">
        <v>110</v>
      </c>
      <c r="G1942" s="66">
        <v>378.3</v>
      </c>
      <c r="H1942" s="69" t="s">
        <v>557</v>
      </c>
      <c r="N1942" s="67" t="s">
        <v>622</v>
      </c>
      <c r="O1942" s="70">
        <v>43</v>
      </c>
      <c r="P1942" s="66">
        <v>90</v>
      </c>
      <c r="Q1942" s="66">
        <v>7</v>
      </c>
      <c r="R1942" s="66">
        <v>180</v>
      </c>
      <c r="S1942" s="71">
        <v>277.50100381612026</v>
      </c>
      <c r="T1942" s="72">
        <v>46.75432197978231</v>
      </c>
      <c r="U1942" s="72">
        <v>7.501003816120232</v>
      </c>
      <c r="V1942" s="72">
        <v>43.24567802021769</v>
      </c>
      <c r="W1942" s="72">
        <v>97.50100381612026</v>
      </c>
      <c r="AC1942" s="47" t="s">
        <v>292</v>
      </c>
    </row>
    <row r="1943" spans="2:29" ht="15" customHeight="1">
      <c r="B1943" s="66" t="s">
        <v>766</v>
      </c>
      <c r="C1943" s="66">
        <v>1</v>
      </c>
      <c r="D1943" s="67" t="s">
        <v>613</v>
      </c>
      <c r="E1943" s="66">
        <v>130</v>
      </c>
      <c r="G1943" s="66">
        <v>378.5</v>
      </c>
      <c r="H1943" s="69" t="s">
        <v>557</v>
      </c>
      <c r="N1943" s="67" t="s">
        <v>283</v>
      </c>
      <c r="O1943" s="70">
        <v>72</v>
      </c>
      <c r="P1943" s="66">
        <v>270</v>
      </c>
      <c r="Q1943" s="66">
        <v>52</v>
      </c>
      <c r="R1943" s="66">
        <v>0</v>
      </c>
      <c r="S1943" s="71">
        <v>112.58136343869774</v>
      </c>
      <c r="T1943" s="72">
        <v>16.69975843496808</v>
      </c>
      <c r="U1943" s="72">
        <v>202.58136343869774</v>
      </c>
      <c r="V1943" s="72">
        <v>73.30024156503193</v>
      </c>
      <c r="W1943" s="72">
        <v>292.58136343869774</v>
      </c>
      <c r="AC1943" s="47" t="s">
        <v>292</v>
      </c>
    </row>
    <row r="1944" spans="8:29" ht="15" customHeight="1">
      <c r="H1944" s="69"/>
      <c r="O1944" s="70"/>
      <c r="S1944" s="71"/>
      <c r="T1944" s="72"/>
      <c r="U1944" s="72"/>
      <c r="V1944" s="72"/>
      <c r="W1944" s="72"/>
      <c r="AC1944" s="47"/>
    </row>
    <row r="1945" spans="2:29" ht="15" customHeight="1">
      <c r="B1945" s="66" t="s">
        <v>766</v>
      </c>
      <c r="C1945" s="66">
        <v>2</v>
      </c>
      <c r="D1945" s="67" t="s">
        <v>641</v>
      </c>
      <c r="E1945" s="66">
        <v>0</v>
      </c>
      <c r="F1945" s="66">
        <v>45</v>
      </c>
      <c r="G1945" s="66">
        <v>378.7</v>
      </c>
      <c r="H1945" s="69" t="s">
        <v>552</v>
      </c>
      <c r="K1945" s="66">
        <v>1</v>
      </c>
      <c r="M1945" s="66">
        <v>0</v>
      </c>
      <c r="O1945" s="70"/>
      <c r="S1945" s="71"/>
      <c r="T1945" s="72"/>
      <c r="U1945" s="72"/>
      <c r="V1945" s="72"/>
      <c r="W1945" s="72"/>
      <c r="AC1945" s="47"/>
    </row>
    <row r="1946" spans="2:29" ht="15" customHeight="1">
      <c r="B1946" s="66" t="s">
        <v>766</v>
      </c>
      <c r="C1946" s="66">
        <v>2</v>
      </c>
      <c r="D1946" s="67" t="s">
        <v>657</v>
      </c>
      <c r="E1946" s="66">
        <v>45</v>
      </c>
      <c r="F1946" s="66">
        <v>66</v>
      </c>
      <c r="G1946" s="66">
        <v>379.15</v>
      </c>
      <c r="H1946" s="69" t="s">
        <v>552</v>
      </c>
      <c r="J1946" s="66">
        <v>1</v>
      </c>
      <c r="M1946" s="66">
        <v>0.8</v>
      </c>
      <c r="O1946" s="70"/>
      <c r="S1946" s="71"/>
      <c r="T1946" s="72"/>
      <c r="U1946" s="72"/>
      <c r="V1946" s="72"/>
      <c r="W1946" s="72"/>
      <c r="AC1946" s="47"/>
    </row>
    <row r="1947" spans="2:29" ht="15" customHeight="1">
      <c r="B1947" s="66" t="s">
        <v>766</v>
      </c>
      <c r="C1947" s="66">
        <v>2</v>
      </c>
      <c r="D1947" s="67" t="s">
        <v>605</v>
      </c>
      <c r="E1947" s="66">
        <v>66</v>
      </c>
      <c r="F1947" s="66">
        <v>88</v>
      </c>
      <c r="G1947" s="66">
        <v>379.36</v>
      </c>
      <c r="H1947" s="69" t="s">
        <v>552</v>
      </c>
      <c r="M1947" s="66">
        <v>0</v>
      </c>
      <c r="O1947" s="70"/>
      <c r="S1947" s="71"/>
      <c r="T1947" s="72"/>
      <c r="U1947" s="72"/>
      <c r="V1947" s="72"/>
      <c r="W1947" s="72"/>
      <c r="AC1947" s="47"/>
    </row>
    <row r="1948" spans="2:29" ht="15" customHeight="1">
      <c r="B1948" s="66" t="s">
        <v>766</v>
      </c>
      <c r="C1948" s="66">
        <v>2</v>
      </c>
      <c r="D1948" s="67" t="s">
        <v>605</v>
      </c>
      <c r="E1948" s="66">
        <v>88</v>
      </c>
      <c r="F1948" s="66">
        <v>98</v>
      </c>
      <c r="G1948" s="66">
        <v>379.58</v>
      </c>
      <c r="H1948" s="69" t="s">
        <v>552</v>
      </c>
      <c r="M1948" s="66">
        <v>0.8</v>
      </c>
      <c r="O1948" s="70"/>
      <c r="S1948" s="71"/>
      <c r="T1948" s="72"/>
      <c r="U1948" s="72"/>
      <c r="V1948" s="72"/>
      <c r="W1948" s="72"/>
      <c r="AC1948" s="47"/>
    </row>
    <row r="1949" spans="2:29" ht="15" customHeight="1">
      <c r="B1949" s="66" t="s">
        <v>766</v>
      </c>
      <c r="C1949" s="66">
        <v>2</v>
      </c>
      <c r="D1949" s="67" t="s">
        <v>605</v>
      </c>
      <c r="E1949" s="66">
        <v>98</v>
      </c>
      <c r="F1949" s="66">
        <v>124</v>
      </c>
      <c r="G1949" s="66">
        <v>379.68</v>
      </c>
      <c r="H1949" s="69" t="s">
        <v>552</v>
      </c>
      <c r="M1949" s="66">
        <v>0</v>
      </c>
      <c r="O1949" s="70"/>
      <c r="S1949" s="71"/>
      <c r="T1949" s="72"/>
      <c r="U1949" s="72"/>
      <c r="V1949" s="72"/>
      <c r="W1949" s="72"/>
      <c r="AC1949" s="47"/>
    </row>
    <row r="1950" spans="2:29" ht="15" customHeight="1">
      <c r="B1950" s="66" t="s">
        <v>766</v>
      </c>
      <c r="C1950" s="66">
        <v>2</v>
      </c>
      <c r="D1950" s="67" t="s">
        <v>605</v>
      </c>
      <c r="E1950" s="66">
        <v>124</v>
      </c>
      <c r="F1950" s="66">
        <v>131</v>
      </c>
      <c r="G1950" s="66">
        <v>379.94</v>
      </c>
      <c r="H1950" s="69" t="s">
        <v>552</v>
      </c>
      <c r="M1950" s="66">
        <v>0.5</v>
      </c>
      <c r="O1950" s="70"/>
      <c r="S1950" s="71"/>
      <c r="T1950" s="72"/>
      <c r="U1950" s="72"/>
      <c r="V1950" s="72"/>
      <c r="W1950" s="72"/>
      <c r="AC1950" s="47"/>
    </row>
    <row r="1951" spans="2:29" ht="15" customHeight="1">
      <c r="B1951" s="66" t="s">
        <v>766</v>
      </c>
      <c r="C1951" s="66">
        <v>2</v>
      </c>
      <c r="D1951" s="67" t="s">
        <v>610</v>
      </c>
      <c r="E1951" s="66">
        <v>50</v>
      </c>
      <c r="G1951" s="66">
        <v>379.2</v>
      </c>
      <c r="H1951" s="69" t="s">
        <v>552</v>
      </c>
      <c r="J1951" s="66">
        <v>1</v>
      </c>
      <c r="O1951" s="70">
        <v>80</v>
      </c>
      <c r="P1951" s="66">
        <v>270</v>
      </c>
      <c r="Q1951" s="66">
        <v>0</v>
      </c>
      <c r="R1951" s="66">
        <v>195</v>
      </c>
      <c r="S1951" s="71">
        <v>105</v>
      </c>
      <c r="T1951" s="72">
        <v>9.66579635703649</v>
      </c>
      <c r="U1951" s="72">
        <v>195</v>
      </c>
      <c r="V1951" s="72">
        <v>80.33420364296352</v>
      </c>
      <c r="W1951" s="72">
        <v>285</v>
      </c>
      <c r="AC1951" s="47" t="s">
        <v>592</v>
      </c>
    </row>
    <row r="1952" spans="2:29" ht="15" customHeight="1">
      <c r="B1952" s="66" t="s">
        <v>766</v>
      </c>
      <c r="C1952" s="66">
        <v>2</v>
      </c>
      <c r="D1952" s="67" t="s">
        <v>611</v>
      </c>
      <c r="E1952" s="66">
        <v>61</v>
      </c>
      <c r="G1952" s="66">
        <v>379.31</v>
      </c>
      <c r="H1952" s="69" t="s">
        <v>552</v>
      </c>
      <c r="J1952" s="66">
        <v>1</v>
      </c>
      <c r="O1952" s="70">
        <v>51</v>
      </c>
      <c r="P1952" s="66">
        <v>90</v>
      </c>
      <c r="Q1952" s="66">
        <v>0</v>
      </c>
      <c r="R1952" s="66">
        <v>180</v>
      </c>
      <c r="S1952" s="71">
        <v>270</v>
      </c>
      <c r="T1952" s="72">
        <v>39</v>
      </c>
      <c r="U1952" s="72">
        <v>360</v>
      </c>
      <c r="V1952" s="72">
        <v>51</v>
      </c>
      <c r="W1952" s="72">
        <v>90</v>
      </c>
      <c r="AC1952" s="47" t="s">
        <v>592</v>
      </c>
    </row>
    <row r="1953" spans="2:29" ht="15" customHeight="1">
      <c r="B1953" s="66" t="s">
        <v>766</v>
      </c>
      <c r="C1953" s="66">
        <v>2</v>
      </c>
      <c r="D1953" s="67" t="s">
        <v>605</v>
      </c>
      <c r="E1953" s="66">
        <v>69</v>
      </c>
      <c r="G1953" s="66">
        <v>379.39</v>
      </c>
      <c r="H1953" s="69" t="s">
        <v>552</v>
      </c>
      <c r="J1953" s="66">
        <v>1</v>
      </c>
      <c r="O1953" s="70">
        <v>70</v>
      </c>
      <c r="P1953" s="66">
        <v>270</v>
      </c>
      <c r="Q1953" s="66">
        <v>0</v>
      </c>
      <c r="R1953" s="66">
        <v>180</v>
      </c>
      <c r="S1953" s="71">
        <v>90</v>
      </c>
      <c r="T1953" s="72">
        <v>20</v>
      </c>
      <c r="U1953" s="72">
        <v>180</v>
      </c>
      <c r="V1953" s="72">
        <v>70</v>
      </c>
      <c r="W1953" s="72">
        <v>270</v>
      </c>
      <c r="AC1953" s="47" t="s">
        <v>384</v>
      </c>
    </row>
    <row r="1954" spans="2:29" ht="15" customHeight="1">
      <c r="B1954" s="66" t="s">
        <v>766</v>
      </c>
      <c r="C1954" s="66">
        <v>2</v>
      </c>
      <c r="D1954" s="67" t="s">
        <v>605</v>
      </c>
      <c r="E1954" s="66">
        <v>128</v>
      </c>
      <c r="G1954" s="66">
        <v>379.98</v>
      </c>
      <c r="H1954" s="69" t="s">
        <v>557</v>
      </c>
      <c r="N1954" s="67" t="s">
        <v>622</v>
      </c>
      <c r="O1954" s="70">
        <v>68</v>
      </c>
      <c r="P1954" s="66">
        <v>90</v>
      </c>
      <c r="Q1954" s="66">
        <v>0</v>
      </c>
      <c r="R1954" s="66">
        <v>205</v>
      </c>
      <c r="S1954" s="71">
        <v>295</v>
      </c>
      <c r="T1954" s="72">
        <v>20.111321797634666</v>
      </c>
      <c r="U1954" s="72">
        <v>25</v>
      </c>
      <c r="V1954" s="72">
        <v>69.88867820236533</v>
      </c>
      <c r="W1954" s="72">
        <v>115</v>
      </c>
      <c r="AC1954" s="47" t="s">
        <v>292</v>
      </c>
    </row>
    <row r="1955" spans="8:29" ht="15" customHeight="1">
      <c r="H1955" s="69"/>
      <c r="O1955" s="70"/>
      <c r="S1955" s="71"/>
      <c r="T1955" s="72"/>
      <c r="U1955" s="72"/>
      <c r="V1955" s="72"/>
      <c r="W1955" s="72"/>
      <c r="AC1955" s="47"/>
    </row>
    <row r="1956" spans="2:29" ht="15" customHeight="1">
      <c r="B1956" s="66" t="s">
        <v>766</v>
      </c>
      <c r="C1956" s="66">
        <v>3</v>
      </c>
      <c r="D1956" s="67" t="s">
        <v>604</v>
      </c>
      <c r="E1956" s="66">
        <v>0</v>
      </c>
      <c r="F1956" s="66">
        <v>43</v>
      </c>
      <c r="G1956" s="66">
        <v>380.01</v>
      </c>
      <c r="H1956" s="69" t="s">
        <v>552</v>
      </c>
      <c r="M1956" s="66">
        <v>0.5</v>
      </c>
      <c r="O1956" s="70"/>
      <c r="S1956" s="71"/>
      <c r="T1956" s="72"/>
      <c r="U1956" s="72"/>
      <c r="V1956" s="72"/>
      <c r="W1956" s="72"/>
      <c r="AC1956" s="47"/>
    </row>
    <row r="1957" spans="2:29" ht="15" customHeight="1">
      <c r="B1957" s="66" t="s">
        <v>766</v>
      </c>
      <c r="C1957" s="66">
        <v>3</v>
      </c>
      <c r="D1957" s="67" t="s">
        <v>611</v>
      </c>
      <c r="E1957" s="66">
        <v>43</v>
      </c>
      <c r="F1957" s="66">
        <v>64</v>
      </c>
      <c r="G1957" s="66">
        <v>380.44</v>
      </c>
      <c r="H1957" s="69" t="s">
        <v>552</v>
      </c>
      <c r="M1957" s="66">
        <v>0</v>
      </c>
      <c r="O1957" s="70"/>
      <c r="S1957" s="71"/>
      <c r="T1957" s="72"/>
      <c r="U1957" s="72"/>
      <c r="V1957" s="72"/>
      <c r="W1957" s="72"/>
      <c r="AC1957" s="47"/>
    </row>
    <row r="1958" spans="2:29" ht="15" customHeight="1">
      <c r="B1958" s="66" t="s">
        <v>766</v>
      </c>
      <c r="C1958" s="66">
        <v>3</v>
      </c>
      <c r="D1958" s="67" t="s">
        <v>617</v>
      </c>
      <c r="E1958" s="66">
        <v>64</v>
      </c>
      <c r="F1958" s="66">
        <v>67</v>
      </c>
      <c r="G1958" s="66">
        <v>380.65</v>
      </c>
      <c r="H1958" s="69" t="s">
        <v>552</v>
      </c>
      <c r="M1958" s="66">
        <v>0.8</v>
      </c>
      <c r="O1958" s="70"/>
      <c r="S1958" s="71"/>
      <c r="T1958" s="72"/>
      <c r="U1958" s="72"/>
      <c r="V1958" s="72"/>
      <c r="W1958" s="72"/>
      <c r="AC1958" s="47"/>
    </row>
    <row r="1959" spans="2:29" ht="15" customHeight="1">
      <c r="B1959" s="66" t="s">
        <v>766</v>
      </c>
      <c r="C1959" s="66">
        <v>3</v>
      </c>
      <c r="D1959" s="67" t="s">
        <v>653</v>
      </c>
      <c r="E1959" s="66">
        <v>67</v>
      </c>
      <c r="F1959" s="66">
        <v>121</v>
      </c>
      <c r="G1959" s="66">
        <v>380.68</v>
      </c>
      <c r="H1959" s="69" t="s">
        <v>552</v>
      </c>
      <c r="J1959" s="66">
        <v>1</v>
      </c>
      <c r="K1959" s="66">
        <v>1</v>
      </c>
      <c r="M1959" s="66">
        <v>0.3</v>
      </c>
      <c r="O1959" s="70"/>
      <c r="S1959" s="71"/>
      <c r="T1959" s="72"/>
      <c r="U1959" s="72"/>
      <c r="V1959" s="72"/>
      <c r="W1959" s="72"/>
      <c r="AC1959" s="47"/>
    </row>
    <row r="1960" spans="2:29" ht="15" customHeight="1">
      <c r="B1960" s="66" t="s">
        <v>766</v>
      </c>
      <c r="C1960" s="66">
        <v>3</v>
      </c>
      <c r="D1960" s="67" t="s">
        <v>622</v>
      </c>
      <c r="E1960" s="66">
        <v>18</v>
      </c>
      <c r="G1960" s="66">
        <v>380.19</v>
      </c>
      <c r="H1960" s="69" t="s">
        <v>584</v>
      </c>
      <c r="N1960" s="67" t="s">
        <v>661</v>
      </c>
      <c r="O1960" s="70">
        <v>40</v>
      </c>
      <c r="P1960" s="66">
        <v>270</v>
      </c>
      <c r="Q1960" s="66">
        <v>20</v>
      </c>
      <c r="R1960" s="66">
        <v>0</v>
      </c>
      <c r="S1960" s="71">
        <v>113.44940774024315</v>
      </c>
      <c r="T1960" s="72">
        <v>47.55278045702098</v>
      </c>
      <c r="U1960" s="72">
        <v>203.44940774024315</v>
      </c>
      <c r="V1960" s="72">
        <v>42.44721954297902</v>
      </c>
      <c r="W1960" s="72">
        <v>293.44940774024315</v>
      </c>
      <c r="AC1960" s="47" t="s">
        <v>329</v>
      </c>
    </row>
    <row r="1961" spans="2:29" ht="15" customHeight="1">
      <c r="B1961" s="66" t="s">
        <v>766</v>
      </c>
      <c r="C1961" s="66">
        <v>3</v>
      </c>
      <c r="D1961" s="67" t="s">
        <v>612</v>
      </c>
      <c r="E1961" s="66">
        <v>81</v>
      </c>
      <c r="G1961" s="66">
        <v>380.82</v>
      </c>
      <c r="H1961" s="69" t="s">
        <v>557</v>
      </c>
      <c r="N1961" s="67" t="s">
        <v>609</v>
      </c>
      <c r="O1961" s="70">
        <v>10</v>
      </c>
      <c r="P1961" s="66">
        <v>270</v>
      </c>
      <c r="Q1961" s="66">
        <v>25</v>
      </c>
      <c r="R1961" s="66">
        <v>0</v>
      </c>
      <c r="S1961" s="71">
        <v>159.28666881319504</v>
      </c>
      <c r="T1961" s="72">
        <v>63.50228196009176</v>
      </c>
      <c r="U1961" s="72">
        <v>249.28666881319504</v>
      </c>
      <c r="V1961" s="72">
        <v>26.497718039908243</v>
      </c>
      <c r="W1961" s="72">
        <v>339.28666881319504</v>
      </c>
      <c r="AC1961" s="47" t="s">
        <v>292</v>
      </c>
    </row>
    <row r="1962" spans="2:29" ht="15" customHeight="1">
      <c r="B1962" s="66" t="s">
        <v>766</v>
      </c>
      <c r="C1962" s="66">
        <v>3</v>
      </c>
      <c r="D1962" s="67" t="s">
        <v>654</v>
      </c>
      <c r="E1962" s="66">
        <v>100</v>
      </c>
      <c r="G1962" s="66">
        <v>381.01</v>
      </c>
      <c r="H1962" s="69" t="s">
        <v>552</v>
      </c>
      <c r="J1962" s="66">
        <v>1</v>
      </c>
      <c r="O1962" s="70">
        <v>71</v>
      </c>
      <c r="P1962" s="66">
        <v>270</v>
      </c>
      <c r="Q1962" s="66">
        <v>0</v>
      </c>
      <c r="R1962" s="66">
        <v>170</v>
      </c>
      <c r="S1962" s="71">
        <v>80</v>
      </c>
      <c r="T1962" s="72">
        <v>18.73161801666032</v>
      </c>
      <c r="U1962" s="72">
        <v>170</v>
      </c>
      <c r="V1962" s="72">
        <v>71.26838198333968</v>
      </c>
      <c r="W1962" s="72">
        <v>260</v>
      </c>
      <c r="AC1962" s="47" t="s">
        <v>384</v>
      </c>
    </row>
    <row r="1963" spans="8:29" ht="15" customHeight="1">
      <c r="H1963" s="69"/>
      <c r="O1963" s="70"/>
      <c r="S1963" s="71"/>
      <c r="T1963" s="72"/>
      <c r="U1963" s="72"/>
      <c r="V1963" s="72"/>
      <c r="W1963" s="72"/>
      <c r="AC1963" s="47"/>
    </row>
    <row r="1964" spans="2:29" ht="15" customHeight="1">
      <c r="B1964" s="66" t="s">
        <v>767</v>
      </c>
      <c r="C1964" s="66">
        <v>1</v>
      </c>
      <c r="D1964" s="67" t="s">
        <v>604</v>
      </c>
      <c r="E1964" s="66">
        <v>0</v>
      </c>
      <c r="F1964" s="66">
        <v>30</v>
      </c>
      <c r="G1964" s="66">
        <v>382</v>
      </c>
      <c r="H1964" s="69" t="s">
        <v>552</v>
      </c>
      <c r="M1964" s="66">
        <v>1</v>
      </c>
      <c r="O1964" s="70"/>
      <c r="S1964" s="71"/>
      <c r="T1964" s="72"/>
      <c r="U1964" s="72"/>
      <c r="V1964" s="72"/>
      <c r="W1964" s="72"/>
      <c r="AC1964" s="47"/>
    </row>
    <row r="1965" spans="2:29" ht="15" customHeight="1">
      <c r="B1965" s="66" t="s">
        <v>767</v>
      </c>
      <c r="C1965" s="66">
        <v>1</v>
      </c>
      <c r="D1965" s="67" t="s">
        <v>678</v>
      </c>
      <c r="E1965" s="66">
        <v>30</v>
      </c>
      <c r="F1965" s="66">
        <v>84</v>
      </c>
      <c r="G1965" s="66">
        <v>382.3</v>
      </c>
      <c r="H1965" s="69" t="s">
        <v>552</v>
      </c>
      <c r="M1965" s="66">
        <v>0</v>
      </c>
      <c r="O1965" s="70"/>
      <c r="S1965" s="71"/>
      <c r="T1965" s="72"/>
      <c r="U1965" s="72"/>
      <c r="V1965" s="72"/>
      <c r="W1965" s="72"/>
      <c r="AC1965" s="47"/>
    </row>
    <row r="1966" spans="2:29" ht="15" customHeight="1">
      <c r="B1966" s="66" t="s">
        <v>767</v>
      </c>
      <c r="C1966" s="66">
        <v>1</v>
      </c>
      <c r="D1966" s="67" t="s">
        <v>605</v>
      </c>
      <c r="E1966" s="66">
        <v>84</v>
      </c>
      <c r="F1966" s="66">
        <v>146</v>
      </c>
      <c r="G1966" s="66">
        <v>382.84</v>
      </c>
      <c r="H1966" s="69" t="s">
        <v>552</v>
      </c>
      <c r="J1966" s="66">
        <v>1</v>
      </c>
      <c r="M1966" s="66">
        <v>0.5</v>
      </c>
      <c r="O1966" s="70"/>
      <c r="S1966" s="71"/>
      <c r="T1966" s="72"/>
      <c r="U1966" s="72"/>
      <c r="V1966" s="72"/>
      <c r="W1966" s="72"/>
      <c r="AC1966" s="47"/>
    </row>
    <row r="1967" spans="2:29" ht="15" customHeight="1">
      <c r="B1967" s="66" t="s">
        <v>767</v>
      </c>
      <c r="C1967" s="66">
        <v>1</v>
      </c>
      <c r="D1967" s="67" t="s">
        <v>611</v>
      </c>
      <c r="E1967" s="66">
        <v>23</v>
      </c>
      <c r="G1967" s="66">
        <v>382.23</v>
      </c>
      <c r="H1967" s="69" t="s">
        <v>584</v>
      </c>
      <c r="N1967" s="67" t="s">
        <v>275</v>
      </c>
      <c r="O1967" s="70">
        <v>75</v>
      </c>
      <c r="P1967" s="66">
        <v>270</v>
      </c>
      <c r="Q1967" s="66">
        <v>0</v>
      </c>
      <c r="R1967" s="66">
        <v>145</v>
      </c>
      <c r="S1967" s="71">
        <v>55</v>
      </c>
      <c r="T1967" s="72">
        <v>12.379605396312746</v>
      </c>
      <c r="U1967" s="72">
        <v>145</v>
      </c>
      <c r="V1967" s="72">
        <v>77.62039460368726</v>
      </c>
      <c r="W1967" s="72">
        <v>235</v>
      </c>
      <c r="AC1967" s="47" t="s">
        <v>329</v>
      </c>
    </row>
    <row r="1968" spans="2:29" ht="15" customHeight="1">
      <c r="B1968" s="66" t="s">
        <v>767</v>
      </c>
      <c r="C1968" s="66">
        <v>1</v>
      </c>
      <c r="D1968" s="67" t="s">
        <v>605</v>
      </c>
      <c r="E1968" s="66">
        <v>92</v>
      </c>
      <c r="G1968" s="66">
        <v>382.92</v>
      </c>
      <c r="H1968" s="69" t="s">
        <v>552</v>
      </c>
      <c r="J1968" s="66">
        <v>1</v>
      </c>
      <c r="O1968" s="70">
        <v>45</v>
      </c>
      <c r="P1968" s="66">
        <v>90</v>
      </c>
      <c r="Q1968" s="66">
        <v>0</v>
      </c>
      <c r="R1968" s="66">
        <v>180</v>
      </c>
      <c r="S1968" s="71">
        <v>270</v>
      </c>
      <c r="T1968" s="72">
        <v>45</v>
      </c>
      <c r="U1968" s="72">
        <v>360</v>
      </c>
      <c r="V1968" s="72">
        <v>45</v>
      </c>
      <c r="W1968" s="72">
        <v>90</v>
      </c>
      <c r="AC1968" s="47" t="s">
        <v>592</v>
      </c>
    </row>
    <row r="1969" spans="2:29" ht="15" customHeight="1">
      <c r="B1969" s="66" t="s">
        <v>767</v>
      </c>
      <c r="C1969" s="66">
        <v>1</v>
      </c>
      <c r="D1969" s="67" t="s">
        <v>605</v>
      </c>
      <c r="E1969" s="66">
        <v>142</v>
      </c>
      <c r="G1969" s="66">
        <v>383.42</v>
      </c>
      <c r="H1969" s="69" t="s">
        <v>552</v>
      </c>
      <c r="J1969" s="66">
        <v>1</v>
      </c>
      <c r="O1969" s="70">
        <v>50</v>
      </c>
      <c r="P1969" s="66">
        <v>270</v>
      </c>
      <c r="Q1969" s="66">
        <v>0</v>
      </c>
      <c r="R1969" s="66">
        <v>180</v>
      </c>
      <c r="S1969" s="71">
        <v>90</v>
      </c>
      <c r="T1969" s="72">
        <v>40</v>
      </c>
      <c r="U1969" s="72">
        <v>180</v>
      </c>
      <c r="V1969" s="72">
        <v>50</v>
      </c>
      <c r="W1969" s="72">
        <v>270</v>
      </c>
      <c r="AC1969" s="47" t="s">
        <v>384</v>
      </c>
    </row>
    <row r="1970" spans="8:29" ht="15" customHeight="1">
      <c r="H1970" s="69"/>
      <c r="O1970" s="70"/>
      <c r="S1970" s="71"/>
      <c r="T1970" s="72"/>
      <c r="U1970" s="72"/>
      <c r="V1970" s="72"/>
      <c r="W1970" s="72"/>
      <c r="AC1970" s="47"/>
    </row>
    <row r="1971" spans="2:29" ht="15" customHeight="1">
      <c r="B1971" s="66" t="s">
        <v>767</v>
      </c>
      <c r="C1971" s="66">
        <v>2</v>
      </c>
      <c r="D1971" s="67" t="s">
        <v>641</v>
      </c>
      <c r="E1971" s="66">
        <v>0</v>
      </c>
      <c r="F1971" s="66">
        <v>74</v>
      </c>
      <c r="G1971" s="66">
        <v>383.04</v>
      </c>
      <c r="H1971" s="69" t="s">
        <v>552</v>
      </c>
      <c r="K1971" s="66">
        <v>1</v>
      </c>
      <c r="M1971" s="66">
        <v>0.2</v>
      </c>
      <c r="O1971" s="70"/>
      <c r="S1971" s="71"/>
      <c r="T1971" s="72"/>
      <c r="U1971" s="72"/>
      <c r="V1971" s="72"/>
      <c r="W1971" s="72"/>
      <c r="AC1971" s="47"/>
    </row>
    <row r="1972" spans="2:29" ht="15" customHeight="1">
      <c r="B1972" s="66" t="s">
        <v>767</v>
      </c>
      <c r="C1972" s="66">
        <v>2</v>
      </c>
      <c r="D1972" s="67" t="s">
        <v>610</v>
      </c>
      <c r="E1972" s="66">
        <v>74</v>
      </c>
      <c r="F1972" s="66">
        <v>79</v>
      </c>
      <c r="G1972" s="66">
        <v>383.78</v>
      </c>
      <c r="H1972" s="69" t="s">
        <v>584</v>
      </c>
      <c r="M1972" s="66">
        <v>2</v>
      </c>
      <c r="O1972" s="70"/>
      <c r="S1972" s="71"/>
      <c r="T1972" s="72"/>
      <c r="U1972" s="72"/>
      <c r="V1972" s="72"/>
      <c r="W1972" s="72"/>
      <c r="AC1972" s="47"/>
    </row>
    <row r="1973" spans="2:29" ht="15" customHeight="1">
      <c r="B1973" s="66" t="s">
        <v>767</v>
      </c>
      <c r="C1973" s="66">
        <v>2</v>
      </c>
      <c r="D1973" s="67" t="s">
        <v>610</v>
      </c>
      <c r="E1973" s="66">
        <v>79</v>
      </c>
      <c r="F1973" s="66">
        <v>104</v>
      </c>
      <c r="G1973" s="66">
        <v>383.83</v>
      </c>
      <c r="H1973" s="69" t="s">
        <v>552</v>
      </c>
      <c r="M1973" s="66">
        <v>0</v>
      </c>
      <c r="O1973" s="70"/>
      <c r="S1973" s="71"/>
      <c r="T1973" s="72"/>
      <c r="U1973" s="72"/>
      <c r="V1973" s="72"/>
      <c r="W1973" s="72"/>
      <c r="AC1973" s="47"/>
    </row>
    <row r="1974" spans="2:29" ht="15" customHeight="1">
      <c r="B1974" s="66" t="s">
        <v>767</v>
      </c>
      <c r="C1974" s="66">
        <v>2</v>
      </c>
      <c r="D1974" s="67" t="s">
        <v>672</v>
      </c>
      <c r="E1974" s="66">
        <v>104</v>
      </c>
      <c r="F1974" s="66">
        <v>148</v>
      </c>
      <c r="G1974" s="66">
        <v>384.08</v>
      </c>
      <c r="H1974" s="69" t="s">
        <v>552</v>
      </c>
      <c r="M1974" s="66">
        <v>0.8</v>
      </c>
      <c r="O1974" s="70"/>
      <c r="S1974" s="71"/>
      <c r="T1974" s="72"/>
      <c r="U1974" s="72"/>
      <c r="V1974" s="72"/>
      <c r="W1974" s="72"/>
      <c r="AC1974" s="47"/>
    </row>
    <row r="1975" spans="2:29" ht="15" customHeight="1">
      <c r="B1975" s="66" t="s">
        <v>767</v>
      </c>
      <c r="C1975" s="66">
        <v>2</v>
      </c>
      <c r="D1975" s="67" t="s">
        <v>610</v>
      </c>
      <c r="E1975" s="66">
        <v>77</v>
      </c>
      <c r="G1975" s="66">
        <v>383.81</v>
      </c>
      <c r="H1975" s="69" t="s">
        <v>584</v>
      </c>
      <c r="N1975" s="67" t="s">
        <v>113</v>
      </c>
      <c r="O1975" s="70">
        <v>45</v>
      </c>
      <c r="P1975" s="66">
        <v>270</v>
      </c>
      <c r="Q1975" s="66">
        <v>3</v>
      </c>
      <c r="R1975" s="66">
        <v>0</v>
      </c>
      <c r="S1975" s="71">
        <v>93</v>
      </c>
      <c r="T1975" s="72">
        <v>44.96071214756904</v>
      </c>
      <c r="U1975" s="72">
        <v>183</v>
      </c>
      <c r="V1975" s="72">
        <v>45.03928785243096</v>
      </c>
      <c r="W1975" s="72">
        <v>273</v>
      </c>
      <c r="AC1975" s="47" t="s">
        <v>329</v>
      </c>
    </row>
    <row r="1976" spans="2:29" ht="15" customHeight="1">
      <c r="B1976" s="66" t="s">
        <v>767</v>
      </c>
      <c r="C1976" s="66">
        <v>2</v>
      </c>
      <c r="D1976" s="67" t="s">
        <v>610</v>
      </c>
      <c r="E1976" s="66">
        <v>112</v>
      </c>
      <c r="G1976" s="66">
        <v>384.16</v>
      </c>
      <c r="H1976" s="69" t="s">
        <v>552</v>
      </c>
      <c r="J1976" s="66">
        <v>1</v>
      </c>
      <c r="O1976" s="70">
        <v>15</v>
      </c>
      <c r="P1976" s="66">
        <v>270</v>
      </c>
      <c r="Q1976" s="66">
        <v>17</v>
      </c>
      <c r="R1976" s="66">
        <v>0</v>
      </c>
      <c r="S1976" s="71">
        <v>138.76795214015266</v>
      </c>
      <c r="T1976" s="72">
        <v>67.87669944423355</v>
      </c>
      <c r="U1976" s="72">
        <v>228.76795214015266</v>
      </c>
      <c r="V1976" s="72">
        <v>22.12330055576645</v>
      </c>
      <c r="W1976" s="72">
        <v>318.76795214015266</v>
      </c>
      <c r="AC1976" s="47" t="s">
        <v>384</v>
      </c>
    </row>
    <row r="1977" spans="8:29" ht="15" customHeight="1">
      <c r="H1977" s="69"/>
      <c r="O1977" s="70"/>
      <c r="S1977" s="71"/>
      <c r="T1977" s="72"/>
      <c r="U1977" s="72"/>
      <c r="V1977" s="72"/>
      <c r="W1977" s="72"/>
      <c r="AC1977" s="47"/>
    </row>
    <row r="1978" spans="2:29" ht="15" customHeight="1">
      <c r="B1978" s="66" t="s">
        <v>767</v>
      </c>
      <c r="C1978" s="66">
        <v>3</v>
      </c>
      <c r="D1978" s="67" t="s">
        <v>623</v>
      </c>
      <c r="E1978" s="66">
        <v>0</v>
      </c>
      <c r="F1978" s="66">
        <v>84</v>
      </c>
      <c r="G1978" s="66">
        <v>384.52</v>
      </c>
      <c r="H1978" s="69" t="s">
        <v>552</v>
      </c>
      <c r="J1978" s="66">
        <v>1</v>
      </c>
      <c r="M1978" s="66">
        <v>0.8</v>
      </c>
      <c r="O1978" s="70"/>
      <c r="S1978" s="71"/>
      <c r="T1978" s="72"/>
      <c r="U1978" s="72"/>
      <c r="V1978" s="72"/>
      <c r="W1978" s="72"/>
      <c r="AC1978" s="47"/>
    </row>
    <row r="1979" spans="2:29" ht="15" customHeight="1">
      <c r="B1979" s="66" t="s">
        <v>767</v>
      </c>
      <c r="C1979" s="66">
        <v>3</v>
      </c>
      <c r="D1979" s="67" t="s">
        <v>624</v>
      </c>
      <c r="E1979" s="66">
        <v>84</v>
      </c>
      <c r="F1979" s="66">
        <v>98</v>
      </c>
      <c r="G1979" s="66">
        <v>385.36</v>
      </c>
      <c r="H1979" s="69" t="s">
        <v>584</v>
      </c>
      <c r="K1979" s="66">
        <v>1</v>
      </c>
      <c r="M1979" s="66">
        <v>1.5</v>
      </c>
      <c r="O1979" s="70"/>
      <c r="S1979" s="71"/>
      <c r="T1979" s="72"/>
      <c r="U1979" s="72"/>
      <c r="V1979" s="72"/>
      <c r="W1979" s="72"/>
      <c r="AC1979" s="47"/>
    </row>
    <row r="1980" spans="2:29" ht="15" customHeight="1">
      <c r="B1980" s="66" t="s">
        <v>767</v>
      </c>
      <c r="C1980" s="66">
        <v>3</v>
      </c>
      <c r="D1980" s="67" t="s">
        <v>625</v>
      </c>
      <c r="E1980" s="66">
        <v>98</v>
      </c>
      <c r="F1980" s="66">
        <v>145</v>
      </c>
      <c r="G1980" s="66">
        <v>385.5</v>
      </c>
      <c r="H1980" s="69" t="s">
        <v>552</v>
      </c>
      <c r="M1980" s="66">
        <v>0</v>
      </c>
      <c r="O1980" s="70"/>
      <c r="S1980" s="71"/>
      <c r="T1980" s="72"/>
      <c r="U1980" s="72"/>
      <c r="V1980" s="72"/>
      <c r="W1980" s="72"/>
      <c r="AC1980" s="47"/>
    </row>
    <row r="1981" spans="2:29" ht="15" customHeight="1">
      <c r="B1981" s="66" t="s">
        <v>767</v>
      </c>
      <c r="C1981" s="66">
        <v>3</v>
      </c>
      <c r="D1981" s="67" t="s">
        <v>610</v>
      </c>
      <c r="E1981" s="66">
        <v>45</v>
      </c>
      <c r="G1981" s="66">
        <v>384.97</v>
      </c>
      <c r="H1981" s="69" t="s">
        <v>557</v>
      </c>
      <c r="N1981" s="67" t="s">
        <v>294</v>
      </c>
      <c r="O1981" s="70">
        <v>75</v>
      </c>
      <c r="P1981" s="66">
        <v>90</v>
      </c>
      <c r="Q1981" s="66">
        <v>37</v>
      </c>
      <c r="R1981" s="66">
        <v>0</v>
      </c>
      <c r="S1981" s="71">
        <v>258.5846492067776</v>
      </c>
      <c r="T1981" s="72">
        <v>14.716272679997981</v>
      </c>
      <c r="U1981" s="72">
        <v>348.5846492067776</v>
      </c>
      <c r="V1981" s="72">
        <v>75.28372732000201</v>
      </c>
      <c r="W1981" s="72">
        <v>78.58464920677761</v>
      </c>
      <c r="AC1981" s="47" t="s">
        <v>292</v>
      </c>
    </row>
    <row r="1982" spans="2:29" ht="15" customHeight="1">
      <c r="B1982" s="66" t="s">
        <v>767</v>
      </c>
      <c r="C1982" s="66">
        <v>3</v>
      </c>
      <c r="D1982" s="67" t="s">
        <v>611</v>
      </c>
      <c r="E1982" s="66">
        <v>55</v>
      </c>
      <c r="G1982" s="66">
        <v>385.07</v>
      </c>
      <c r="H1982" s="69" t="s">
        <v>552</v>
      </c>
      <c r="J1982" s="66">
        <v>1</v>
      </c>
      <c r="O1982" s="70">
        <v>62</v>
      </c>
      <c r="P1982" s="66">
        <v>270</v>
      </c>
      <c r="Q1982" s="66">
        <v>0</v>
      </c>
      <c r="R1982" s="66">
        <v>180</v>
      </c>
      <c r="S1982" s="71">
        <v>90</v>
      </c>
      <c r="T1982" s="72">
        <v>28</v>
      </c>
      <c r="U1982" s="72">
        <v>180</v>
      </c>
      <c r="V1982" s="72">
        <v>62</v>
      </c>
      <c r="W1982" s="72">
        <v>270</v>
      </c>
      <c r="AC1982" s="47" t="s">
        <v>384</v>
      </c>
    </row>
    <row r="1983" spans="2:29" ht="15" customHeight="1">
      <c r="B1983" s="66" t="s">
        <v>767</v>
      </c>
      <c r="C1983" s="66">
        <v>3</v>
      </c>
      <c r="D1983" s="67" t="s">
        <v>605</v>
      </c>
      <c r="E1983" s="66">
        <v>77</v>
      </c>
      <c r="G1983" s="66">
        <v>385.29</v>
      </c>
      <c r="H1983" s="69" t="s">
        <v>552</v>
      </c>
      <c r="N1983" s="67" t="s">
        <v>661</v>
      </c>
      <c r="O1983" s="70">
        <v>37</v>
      </c>
      <c r="P1983" s="66">
        <v>270</v>
      </c>
      <c r="Q1983" s="66">
        <v>22</v>
      </c>
      <c r="R1983" s="66">
        <v>0</v>
      </c>
      <c r="S1983" s="71">
        <v>118.19846981267733</v>
      </c>
      <c r="T1983" s="72">
        <v>49.468475543776336</v>
      </c>
      <c r="U1983" s="72">
        <v>208.19846981267733</v>
      </c>
      <c r="V1983" s="72">
        <v>40.531524456223664</v>
      </c>
      <c r="W1983" s="72">
        <v>298.19846981267733</v>
      </c>
      <c r="AC1983" s="47" t="s">
        <v>5</v>
      </c>
    </row>
    <row r="1984" spans="8:29" ht="15" customHeight="1">
      <c r="H1984" s="69"/>
      <c r="O1984" s="70"/>
      <c r="S1984" s="71"/>
      <c r="T1984" s="72"/>
      <c r="U1984" s="72"/>
      <c r="V1984" s="72"/>
      <c r="W1984" s="72"/>
      <c r="AC1984" s="47"/>
    </row>
    <row r="1985" spans="2:29" ht="15" customHeight="1">
      <c r="B1985" s="66" t="s">
        <v>767</v>
      </c>
      <c r="C1985" s="66">
        <v>4</v>
      </c>
      <c r="D1985" s="67" t="s">
        <v>641</v>
      </c>
      <c r="E1985" s="66">
        <v>0</v>
      </c>
      <c r="F1985" s="66">
        <v>10</v>
      </c>
      <c r="G1985" s="66">
        <v>385.97</v>
      </c>
      <c r="H1985" s="69" t="s">
        <v>552</v>
      </c>
      <c r="M1985" s="66">
        <v>0</v>
      </c>
      <c r="O1985" s="70"/>
      <c r="S1985" s="71"/>
      <c r="T1985" s="72"/>
      <c r="U1985" s="72"/>
      <c r="V1985" s="72"/>
      <c r="W1985" s="72"/>
      <c r="AC1985" s="47"/>
    </row>
    <row r="1986" spans="8:29" ht="15" customHeight="1">
      <c r="H1986" s="69"/>
      <c r="O1986" s="70"/>
      <c r="S1986" s="71"/>
      <c r="T1986" s="72"/>
      <c r="U1986" s="72"/>
      <c r="V1986" s="72"/>
      <c r="W1986" s="72"/>
      <c r="AC1986" s="47"/>
    </row>
    <row r="1987" spans="2:29" ht="15" customHeight="1">
      <c r="B1987" s="66" t="s">
        <v>768</v>
      </c>
      <c r="C1987" s="66">
        <v>1</v>
      </c>
      <c r="D1987" s="67" t="s">
        <v>639</v>
      </c>
      <c r="E1987" s="66">
        <v>0</v>
      </c>
      <c r="F1987" s="66">
        <v>75</v>
      </c>
      <c r="G1987" s="66">
        <v>386.9</v>
      </c>
      <c r="H1987" s="69" t="s">
        <v>552</v>
      </c>
      <c r="M1987" s="66">
        <v>0.5</v>
      </c>
      <c r="O1987" s="70"/>
      <c r="S1987" s="71"/>
      <c r="T1987" s="72"/>
      <c r="U1987" s="72"/>
      <c r="V1987" s="72"/>
      <c r="W1987" s="72"/>
      <c r="AC1987" s="47"/>
    </row>
    <row r="1988" spans="2:29" ht="15" customHeight="1">
      <c r="B1988" s="66" t="s">
        <v>768</v>
      </c>
      <c r="C1988" s="66">
        <v>1</v>
      </c>
      <c r="D1988" s="67" t="s">
        <v>657</v>
      </c>
      <c r="E1988" s="66">
        <v>75</v>
      </c>
      <c r="F1988" s="66">
        <v>121</v>
      </c>
      <c r="G1988" s="66">
        <v>387.65</v>
      </c>
      <c r="H1988" s="69" t="s">
        <v>552</v>
      </c>
      <c r="M1988" s="66">
        <v>0.3</v>
      </c>
      <c r="O1988" s="70"/>
      <c r="S1988" s="71"/>
      <c r="T1988" s="72"/>
      <c r="U1988" s="72"/>
      <c r="V1988" s="72"/>
      <c r="W1988" s="72"/>
      <c r="AC1988" s="47"/>
    </row>
    <row r="1989" spans="2:29" ht="15" customHeight="1">
      <c r="B1989" s="66" t="s">
        <v>768</v>
      </c>
      <c r="C1989" s="66">
        <v>1</v>
      </c>
      <c r="D1989" s="67" t="s">
        <v>622</v>
      </c>
      <c r="E1989" s="66">
        <v>4</v>
      </c>
      <c r="G1989" s="66">
        <v>386.94</v>
      </c>
      <c r="H1989" s="69" t="s">
        <v>557</v>
      </c>
      <c r="N1989" s="67" t="s">
        <v>622</v>
      </c>
      <c r="O1989" s="70">
        <v>50</v>
      </c>
      <c r="P1989" s="66">
        <v>270</v>
      </c>
      <c r="Q1989" s="66">
        <v>39</v>
      </c>
      <c r="R1989" s="66">
        <v>0</v>
      </c>
      <c r="S1989" s="71">
        <v>124.19569571840037</v>
      </c>
      <c r="T1989" s="72">
        <v>34.7621342656403</v>
      </c>
      <c r="U1989" s="72">
        <v>214.19569571840037</v>
      </c>
      <c r="V1989" s="72">
        <v>55.2378657343597</v>
      </c>
      <c r="W1989" s="72">
        <v>304.1956957184004</v>
      </c>
      <c r="AC1989" s="47" t="s">
        <v>292</v>
      </c>
    </row>
    <row r="1990" spans="2:29" ht="15" customHeight="1">
      <c r="B1990" s="66" t="s">
        <v>768</v>
      </c>
      <c r="C1990" s="66">
        <v>1</v>
      </c>
      <c r="D1990" s="67" t="s">
        <v>610</v>
      </c>
      <c r="E1990" s="66">
        <v>90</v>
      </c>
      <c r="G1990" s="66">
        <v>387.8</v>
      </c>
      <c r="H1990" s="69" t="s">
        <v>584</v>
      </c>
      <c r="N1990" s="67" t="s">
        <v>610</v>
      </c>
      <c r="O1990" s="70">
        <v>18</v>
      </c>
      <c r="P1990" s="66">
        <v>90</v>
      </c>
      <c r="Q1990" s="66">
        <v>0</v>
      </c>
      <c r="R1990" s="66">
        <v>130</v>
      </c>
      <c r="S1990" s="71">
        <v>220</v>
      </c>
      <c r="T1990" s="72">
        <v>63.184072644877624</v>
      </c>
      <c r="U1990" s="72">
        <v>310</v>
      </c>
      <c r="V1990" s="72">
        <v>26.815927355122376</v>
      </c>
      <c r="W1990" s="72">
        <v>40</v>
      </c>
      <c r="AC1990" s="47" t="s">
        <v>329</v>
      </c>
    </row>
    <row r="1991" spans="8:29" ht="15" customHeight="1">
      <c r="H1991" s="69"/>
      <c r="O1991" s="70"/>
      <c r="S1991" s="71"/>
      <c r="T1991" s="72"/>
      <c r="U1991" s="72"/>
      <c r="V1991" s="72"/>
      <c r="W1991" s="72"/>
      <c r="AC1991" s="47"/>
    </row>
    <row r="1992" spans="2:29" ht="15" customHeight="1">
      <c r="B1992" s="66" t="s">
        <v>768</v>
      </c>
      <c r="C1992" s="66">
        <v>2</v>
      </c>
      <c r="D1992" s="67" t="s">
        <v>622</v>
      </c>
      <c r="E1992" s="66">
        <v>0</v>
      </c>
      <c r="F1992" s="66">
        <v>24</v>
      </c>
      <c r="G1992" s="66">
        <v>388.12</v>
      </c>
      <c r="H1992" s="69" t="s">
        <v>552</v>
      </c>
      <c r="M1992" s="66">
        <v>0</v>
      </c>
      <c r="O1992" s="70"/>
      <c r="S1992" s="71"/>
      <c r="T1992" s="72"/>
      <c r="U1992" s="72"/>
      <c r="V1992" s="72"/>
      <c r="W1992" s="72"/>
      <c r="AC1992" s="47"/>
    </row>
    <row r="1993" spans="2:29" ht="15" customHeight="1">
      <c r="B1993" s="66" t="s">
        <v>768</v>
      </c>
      <c r="C1993" s="66">
        <v>2</v>
      </c>
      <c r="D1993" s="67" t="s">
        <v>622</v>
      </c>
      <c r="E1993" s="66">
        <v>24</v>
      </c>
      <c r="F1993" s="66">
        <v>60</v>
      </c>
      <c r="G1993" s="66">
        <v>388.36</v>
      </c>
      <c r="H1993" s="69" t="s">
        <v>552</v>
      </c>
      <c r="L1993" s="66">
        <v>1</v>
      </c>
      <c r="M1993" s="66">
        <v>0.5</v>
      </c>
      <c r="O1993" s="70"/>
      <c r="S1993" s="71"/>
      <c r="T1993" s="72"/>
      <c r="U1993" s="72"/>
      <c r="V1993" s="72"/>
      <c r="W1993" s="72"/>
      <c r="AC1993" s="47"/>
    </row>
    <row r="1994" spans="2:29" ht="15" customHeight="1">
      <c r="B1994" s="66" t="s">
        <v>768</v>
      </c>
      <c r="C1994" s="66">
        <v>2</v>
      </c>
      <c r="D1994" s="67" t="s">
        <v>639</v>
      </c>
      <c r="E1994" s="66">
        <v>60</v>
      </c>
      <c r="F1994" s="66">
        <v>113</v>
      </c>
      <c r="G1994" s="66">
        <v>388.72</v>
      </c>
      <c r="H1994" s="69" t="s">
        <v>552</v>
      </c>
      <c r="J1994" s="66">
        <v>1</v>
      </c>
      <c r="K1994" s="66">
        <v>1</v>
      </c>
      <c r="M1994" s="66">
        <v>0.3</v>
      </c>
      <c r="O1994" s="70"/>
      <c r="S1994" s="71"/>
      <c r="T1994" s="72"/>
      <c r="U1994" s="72"/>
      <c r="V1994" s="72"/>
      <c r="W1994" s="72"/>
      <c r="AC1994" s="47"/>
    </row>
    <row r="1995" spans="2:29" ht="15" customHeight="1">
      <c r="B1995" s="66" t="s">
        <v>768</v>
      </c>
      <c r="C1995" s="66">
        <v>2</v>
      </c>
      <c r="D1995" s="67" t="s">
        <v>622</v>
      </c>
      <c r="E1995" s="66">
        <v>32</v>
      </c>
      <c r="G1995" s="66">
        <v>388.44</v>
      </c>
      <c r="H1995" s="69" t="s">
        <v>552</v>
      </c>
      <c r="L1995" s="66">
        <v>1</v>
      </c>
      <c r="N1995" s="67" t="s">
        <v>556</v>
      </c>
      <c r="O1995" s="70">
        <v>7</v>
      </c>
      <c r="P1995" s="66">
        <v>90</v>
      </c>
      <c r="Q1995" s="66">
        <v>11</v>
      </c>
      <c r="R1995" s="66">
        <v>180</v>
      </c>
      <c r="S1995" s="71">
        <v>327.7205525479551</v>
      </c>
      <c r="T1995" s="72">
        <v>77.05199762894225</v>
      </c>
      <c r="U1995" s="72">
        <v>57.720552547955094</v>
      </c>
      <c r="V1995" s="72">
        <v>12.948002371057754</v>
      </c>
      <c r="W1995" s="72">
        <v>147.7205525479551</v>
      </c>
      <c r="AC1995" s="47" t="s">
        <v>371</v>
      </c>
    </row>
    <row r="1996" spans="2:29" ht="15" customHeight="1">
      <c r="B1996" s="66" t="s">
        <v>768</v>
      </c>
      <c r="C1996" s="66">
        <v>2</v>
      </c>
      <c r="D1996" s="67" t="s">
        <v>622</v>
      </c>
      <c r="E1996" s="66">
        <v>79</v>
      </c>
      <c r="G1996" s="66">
        <v>388.91</v>
      </c>
      <c r="H1996" s="69" t="s">
        <v>552</v>
      </c>
      <c r="J1996" s="66">
        <v>1</v>
      </c>
      <c r="O1996" s="70">
        <v>10</v>
      </c>
      <c r="P1996" s="66">
        <v>90</v>
      </c>
      <c r="Q1996" s="66">
        <v>19</v>
      </c>
      <c r="R1996" s="66">
        <v>0</v>
      </c>
      <c r="S1996" s="71">
        <v>207.11656526399094</v>
      </c>
      <c r="T1996" s="72">
        <v>68.85105148714068</v>
      </c>
      <c r="U1996" s="72">
        <v>297.11656526399094</v>
      </c>
      <c r="V1996" s="72">
        <v>21.14894851285932</v>
      </c>
      <c r="W1996" s="72">
        <v>27.116565263990935</v>
      </c>
      <c r="AC1996" s="47" t="s">
        <v>6</v>
      </c>
    </row>
    <row r="1997" spans="8:29" ht="15" customHeight="1">
      <c r="H1997" s="69"/>
      <c r="O1997" s="70"/>
      <c r="S1997" s="71"/>
      <c r="T1997" s="72"/>
      <c r="U1997" s="72"/>
      <c r="V1997" s="72"/>
      <c r="W1997" s="72"/>
      <c r="AC1997" s="47"/>
    </row>
    <row r="1998" spans="2:29" ht="15" customHeight="1">
      <c r="B1998" s="66" t="s">
        <v>768</v>
      </c>
      <c r="C1998" s="66">
        <v>3</v>
      </c>
      <c r="D1998" s="67" t="s">
        <v>622</v>
      </c>
      <c r="E1998" s="66">
        <v>0</v>
      </c>
      <c r="F1998" s="66">
        <v>25</v>
      </c>
      <c r="G1998" s="66">
        <v>389.24</v>
      </c>
      <c r="H1998" s="69" t="s">
        <v>552</v>
      </c>
      <c r="K1998" s="66">
        <v>1</v>
      </c>
      <c r="L1998" s="66">
        <v>1</v>
      </c>
      <c r="M1998" s="66">
        <v>0</v>
      </c>
      <c r="O1998" s="70"/>
      <c r="S1998" s="71"/>
      <c r="T1998" s="72"/>
      <c r="U1998" s="72"/>
      <c r="V1998" s="72"/>
      <c r="W1998" s="72"/>
      <c r="AC1998" s="47"/>
    </row>
    <row r="1999" spans="2:29" ht="15" customHeight="1">
      <c r="B1999" s="66" t="s">
        <v>768</v>
      </c>
      <c r="C1999" s="66">
        <v>3</v>
      </c>
      <c r="D1999" s="67" t="s">
        <v>639</v>
      </c>
      <c r="E1999" s="66">
        <v>25</v>
      </c>
      <c r="F1999" s="66">
        <v>118</v>
      </c>
      <c r="G1999" s="66">
        <v>389.49</v>
      </c>
      <c r="H1999" s="69" t="s">
        <v>552</v>
      </c>
      <c r="J1999" s="66">
        <v>1</v>
      </c>
      <c r="K1999" s="66">
        <v>1</v>
      </c>
      <c r="M1999" s="66">
        <v>0.5</v>
      </c>
      <c r="O1999" s="70"/>
      <c r="S1999" s="71"/>
      <c r="T1999" s="72"/>
      <c r="U1999" s="72"/>
      <c r="V1999" s="72"/>
      <c r="W1999" s="72"/>
      <c r="AC1999" s="47"/>
    </row>
    <row r="2000" spans="2:29" ht="15" customHeight="1">
      <c r="B2000" s="66" t="s">
        <v>768</v>
      </c>
      <c r="C2000" s="66">
        <v>3</v>
      </c>
      <c r="D2000" s="67" t="s">
        <v>611</v>
      </c>
      <c r="E2000" s="66">
        <v>118</v>
      </c>
      <c r="F2000" s="66">
        <v>136</v>
      </c>
      <c r="G2000" s="66">
        <v>390.42</v>
      </c>
      <c r="H2000" s="69" t="s">
        <v>552</v>
      </c>
      <c r="L2000" s="66">
        <v>0.5</v>
      </c>
      <c r="M2000" s="66">
        <v>0</v>
      </c>
      <c r="O2000" s="70"/>
      <c r="S2000" s="71"/>
      <c r="T2000" s="72"/>
      <c r="U2000" s="72"/>
      <c r="V2000" s="72"/>
      <c r="W2000" s="72"/>
      <c r="AC2000" s="47"/>
    </row>
    <row r="2001" spans="2:29" ht="15" customHeight="1">
      <c r="B2001" s="66" t="s">
        <v>768</v>
      </c>
      <c r="C2001" s="66">
        <v>3</v>
      </c>
      <c r="D2001" s="67" t="s">
        <v>622</v>
      </c>
      <c r="E2001" s="66">
        <v>10</v>
      </c>
      <c r="G2001" s="66">
        <v>389.34</v>
      </c>
      <c r="H2001" s="69" t="s">
        <v>552</v>
      </c>
      <c r="L2001" s="66">
        <v>1</v>
      </c>
      <c r="N2001" s="67" t="s">
        <v>556</v>
      </c>
      <c r="O2001" s="70">
        <v>8</v>
      </c>
      <c r="P2001" s="66">
        <v>90</v>
      </c>
      <c r="Q2001" s="66">
        <v>5</v>
      </c>
      <c r="R2001" s="66">
        <v>180</v>
      </c>
      <c r="S2001" s="71">
        <v>301.9028496622962</v>
      </c>
      <c r="T2001" s="72">
        <v>80.60007656802674</v>
      </c>
      <c r="U2001" s="72">
        <v>31.902849662296205</v>
      </c>
      <c r="V2001" s="72">
        <v>9.399923431973264</v>
      </c>
      <c r="W2001" s="72">
        <v>121.9028496622962</v>
      </c>
      <c r="AC2001" s="47" t="s">
        <v>371</v>
      </c>
    </row>
    <row r="2002" spans="2:29" ht="15" customHeight="1">
      <c r="B2002" s="66" t="s">
        <v>768</v>
      </c>
      <c r="C2002" s="66">
        <v>3</v>
      </c>
      <c r="D2002" s="67" t="s">
        <v>609</v>
      </c>
      <c r="E2002" s="66">
        <v>102</v>
      </c>
      <c r="G2002" s="66">
        <v>390.26</v>
      </c>
      <c r="H2002" s="69" t="s">
        <v>552</v>
      </c>
      <c r="K2002" s="66">
        <v>1</v>
      </c>
      <c r="O2002" s="70">
        <v>5</v>
      </c>
      <c r="P2002" s="66">
        <v>270</v>
      </c>
      <c r="Q2002" s="66">
        <v>6</v>
      </c>
      <c r="R2002" s="66">
        <v>0</v>
      </c>
      <c r="S2002" s="71">
        <v>140.22603585620647</v>
      </c>
      <c r="T2002" s="72">
        <v>82.21297801271763</v>
      </c>
      <c r="U2002" s="72">
        <v>230.22603585620647</v>
      </c>
      <c r="V2002" s="72">
        <v>7.7870219872823725</v>
      </c>
      <c r="W2002" s="72">
        <v>320.22603585620647</v>
      </c>
      <c r="AC2002" s="47" t="s">
        <v>384</v>
      </c>
    </row>
    <row r="2003" spans="8:29" ht="15" customHeight="1">
      <c r="H2003" s="69"/>
      <c r="O2003" s="70"/>
      <c r="S2003" s="71"/>
      <c r="T2003" s="72"/>
      <c r="U2003" s="72"/>
      <c r="V2003" s="72"/>
      <c r="W2003" s="72"/>
      <c r="AC2003" s="47"/>
    </row>
    <row r="2004" spans="2:29" ht="15" customHeight="1">
      <c r="B2004" s="66" t="s">
        <v>769</v>
      </c>
      <c r="C2004" s="66">
        <v>1</v>
      </c>
      <c r="D2004" s="67" t="s">
        <v>641</v>
      </c>
      <c r="E2004" s="66">
        <v>0</v>
      </c>
      <c r="F2004" s="66">
        <v>50</v>
      </c>
      <c r="G2004" s="66">
        <v>391.7</v>
      </c>
      <c r="H2004" s="69" t="s">
        <v>552</v>
      </c>
      <c r="L2004" s="66">
        <v>0.5</v>
      </c>
      <c r="M2004" s="66">
        <v>0</v>
      </c>
      <c r="O2004" s="70"/>
      <c r="S2004" s="71"/>
      <c r="T2004" s="72"/>
      <c r="U2004" s="72"/>
      <c r="V2004" s="72"/>
      <c r="W2004" s="72"/>
      <c r="AC2004" s="47"/>
    </row>
    <row r="2005" spans="2:29" ht="15" customHeight="1">
      <c r="B2005" s="66" t="s">
        <v>769</v>
      </c>
      <c r="C2005" s="66">
        <v>1</v>
      </c>
      <c r="D2005" s="67" t="s">
        <v>609</v>
      </c>
      <c r="E2005" s="66">
        <v>50</v>
      </c>
      <c r="F2005" s="66">
        <v>114</v>
      </c>
      <c r="G2005" s="66">
        <v>392.2</v>
      </c>
      <c r="H2005" s="69" t="s">
        <v>552</v>
      </c>
      <c r="L2005" s="66">
        <v>0</v>
      </c>
      <c r="M2005" s="66">
        <v>0</v>
      </c>
      <c r="O2005" s="70"/>
      <c r="S2005" s="71"/>
      <c r="T2005" s="72"/>
      <c r="U2005" s="72"/>
      <c r="V2005" s="72"/>
      <c r="W2005" s="72"/>
      <c r="AC2005" s="47"/>
    </row>
    <row r="2006" spans="2:29" ht="15" customHeight="1">
      <c r="B2006" s="66" t="s">
        <v>769</v>
      </c>
      <c r="C2006" s="66">
        <v>1</v>
      </c>
      <c r="D2006" s="67" t="s">
        <v>609</v>
      </c>
      <c r="E2006" s="66">
        <v>22</v>
      </c>
      <c r="G2006" s="66">
        <v>391.92</v>
      </c>
      <c r="H2006" s="69" t="s">
        <v>552</v>
      </c>
      <c r="N2006" s="67" t="s">
        <v>98</v>
      </c>
      <c r="O2006" s="70">
        <v>5</v>
      </c>
      <c r="P2006" s="66">
        <v>270</v>
      </c>
      <c r="Q2006" s="66">
        <v>7</v>
      </c>
      <c r="R2006" s="66">
        <v>180</v>
      </c>
      <c r="S2006" s="71">
        <v>35.47131566595249</v>
      </c>
      <c r="T2006" s="72">
        <v>81.426329815135</v>
      </c>
      <c r="U2006" s="72">
        <v>125.47131566595249</v>
      </c>
      <c r="V2006" s="72">
        <v>8.573670184864994</v>
      </c>
      <c r="W2006" s="72">
        <v>215.4713156659525</v>
      </c>
      <c r="AC2006" s="47" t="s">
        <v>371</v>
      </c>
    </row>
    <row r="2007" spans="8:29" ht="15" customHeight="1">
      <c r="H2007" s="69"/>
      <c r="O2007" s="70"/>
      <c r="S2007" s="71"/>
      <c r="T2007" s="72"/>
      <c r="U2007" s="72"/>
      <c r="V2007" s="72"/>
      <c r="W2007" s="72"/>
      <c r="AC2007" s="47"/>
    </row>
    <row r="2008" spans="2:29" ht="15" customHeight="1">
      <c r="B2008" s="66" t="s">
        <v>769</v>
      </c>
      <c r="C2008" s="66">
        <v>2</v>
      </c>
      <c r="D2008" s="67" t="s">
        <v>622</v>
      </c>
      <c r="E2008" s="66">
        <v>0</v>
      </c>
      <c r="F2008" s="66">
        <v>73</v>
      </c>
      <c r="G2008" s="66">
        <v>392.84</v>
      </c>
      <c r="H2008" s="69" t="s">
        <v>552</v>
      </c>
      <c r="K2008" s="66">
        <v>1</v>
      </c>
      <c r="M2008" s="66">
        <v>0.3</v>
      </c>
      <c r="O2008" s="70"/>
      <c r="S2008" s="71"/>
      <c r="T2008" s="72"/>
      <c r="U2008" s="72"/>
      <c r="V2008" s="72"/>
      <c r="W2008" s="72"/>
      <c r="AC2008" s="47"/>
    </row>
    <row r="2009" spans="2:29" ht="15" customHeight="1">
      <c r="B2009" s="66" t="s">
        <v>769</v>
      </c>
      <c r="C2009" s="66">
        <v>2</v>
      </c>
      <c r="D2009" s="67" t="s">
        <v>622</v>
      </c>
      <c r="E2009" s="66">
        <v>73</v>
      </c>
      <c r="F2009" s="66">
        <v>129</v>
      </c>
      <c r="G2009" s="66">
        <v>393.57</v>
      </c>
      <c r="H2009" s="69" t="s">
        <v>552</v>
      </c>
      <c r="K2009" s="66">
        <v>1</v>
      </c>
      <c r="M2009" s="66">
        <v>0</v>
      </c>
      <c r="O2009" s="70"/>
      <c r="S2009" s="71"/>
      <c r="T2009" s="72"/>
      <c r="U2009" s="72"/>
      <c r="V2009" s="72"/>
      <c r="W2009" s="72"/>
      <c r="AC2009" s="47"/>
    </row>
    <row r="2010" spans="8:29" ht="15" customHeight="1">
      <c r="H2010" s="69"/>
      <c r="O2010" s="70"/>
      <c r="S2010" s="71"/>
      <c r="T2010" s="72"/>
      <c r="U2010" s="72"/>
      <c r="V2010" s="72"/>
      <c r="W2010" s="72"/>
      <c r="AC2010" s="47"/>
    </row>
    <row r="2011" spans="2:29" ht="15" customHeight="1">
      <c r="B2011" s="66" t="s">
        <v>769</v>
      </c>
      <c r="C2011" s="66">
        <v>3</v>
      </c>
      <c r="D2011" s="67" t="s">
        <v>622</v>
      </c>
      <c r="E2011" s="66">
        <v>0</v>
      </c>
      <c r="F2011" s="66">
        <v>63</v>
      </c>
      <c r="G2011" s="66">
        <v>394.13</v>
      </c>
      <c r="H2011" s="69" t="s">
        <v>552</v>
      </c>
      <c r="M2011" s="66">
        <v>0</v>
      </c>
      <c r="O2011" s="70"/>
      <c r="S2011" s="71"/>
      <c r="T2011" s="72"/>
      <c r="U2011" s="72"/>
      <c r="V2011" s="72"/>
      <c r="W2011" s="72"/>
      <c r="AC2011" s="47"/>
    </row>
    <row r="2012" spans="2:29" ht="15" customHeight="1">
      <c r="B2012" s="66" t="s">
        <v>769</v>
      </c>
      <c r="C2012" s="66">
        <v>3</v>
      </c>
      <c r="D2012" s="67" t="s">
        <v>639</v>
      </c>
      <c r="E2012" s="66">
        <v>63</v>
      </c>
      <c r="F2012" s="66">
        <v>83</v>
      </c>
      <c r="G2012" s="66">
        <v>394.76</v>
      </c>
      <c r="H2012" s="69" t="s">
        <v>552</v>
      </c>
      <c r="M2012" s="66">
        <v>0.8</v>
      </c>
      <c r="O2012" s="70"/>
      <c r="S2012" s="71"/>
      <c r="T2012" s="72"/>
      <c r="U2012" s="72"/>
      <c r="V2012" s="72"/>
      <c r="W2012" s="72"/>
      <c r="AC2012" s="47"/>
    </row>
    <row r="2013" spans="2:29" ht="15" customHeight="1">
      <c r="B2013" s="66" t="s">
        <v>769</v>
      </c>
      <c r="C2013" s="66">
        <v>3</v>
      </c>
      <c r="D2013" s="67" t="s">
        <v>610</v>
      </c>
      <c r="E2013" s="66">
        <v>83</v>
      </c>
      <c r="F2013" s="66">
        <v>115</v>
      </c>
      <c r="G2013" s="66">
        <v>394.96</v>
      </c>
      <c r="H2013" s="69" t="s">
        <v>552</v>
      </c>
      <c r="M2013" s="66">
        <v>0.3</v>
      </c>
      <c r="O2013" s="70"/>
      <c r="S2013" s="71"/>
      <c r="T2013" s="72"/>
      <c r="U2013" s="72"/>
      <c r="V2013" s="72"/>
      <c r="W2013" s="72"/>
      <c r="AC2013" s="47"/>
    </row>
    <row r="2014" spans="2:29" ht="15" customHeight="1">
      <c r="B2014" s="66" t="s">
        <v>769</v>
      </c>
      <c r="C2014" s="66">
        <v>3</v>
      </c>
      <c r="D2014" s="67" t="s">
        <v>610</v>
      </c>
      <c r="E2014" s="66">
        <v>115</v>
      </c>
      <c r="F2014" s="66">
        <v>119</v>
      </c>
      <c r="G2014" s="66">
        <v>395.28</v>
      </c>
      <c r="H2014" s="69" t="s">
        <v>552</v>
      </c>
      <c r="J2014" s="66">
        <v>1</v>
      </c>
      <c r="M2014" s="66">
        <v>1.5</v>
      </c>
      <c r="O2014" s="70"/>
      <c r="S2014" s="71"/>
      <c r="T2014" s="72"/>
      <c r="U2014" s="72"/>
      <c r="V2014" s="72"/>
      <c r="W2014" s="72"/>
      <c r="AC2014" s="47"/>
    </row>
    <row r="2015" spans="2:29" ht="15" customHeight="1">
      <c r="B2015" s="66" t="s">
        <v>769</v>
      </c>
      <c r="C2015" s="66">
        <v>3</v>
      </c>
      <c r="D2015" s="67" t="s">
        <v>609</v>
      </c>
      <c r="E2015" s="66">
        <v>72</v>
      </c>
      <c r="G2015" s="66">
        <v>394.85</v>
      </c>
      <c r="H2015" s="69" t="s">
        <v>557</v>
      </c>
      <c r="N2015" s="67" t="s">
        <v>455</v>
      </c>
      <c r="O2015" s="70">
        <v>43</v>
      </c>
      <c r="P2015" s="66">
        <v>90</v>
      </c>
      <c r="Q2015" s="66">
        <v>2</v>
      </c>
      <c r="R2015" s="66">
        <v>180</v>
      </c>
      <c r="S2015" s="71">
        <v>272.14460682340285</v>
      </c>
      <c r="T2015" s="72">
        <v>46.97997532169918</v>
      </c>
      <c r="U2015" s="72">
        <v>2.1446068234028672</v>
      </c>
      <c r="V2015" s="72">
        <v>43.02002467830082</v>
      </c>
      <c r="W2015" s="72">
        <v>92.14460682340285</v>
      </c>
      <c r="AC2015" s="47" t="s">
        <v>292</v>
      </c>
    </row>
    <row r="2016" spans="2:29" ht="15" customHeight="1">
      <c r="B2016" s="66" t="s">
        <v>769</v>
      </c>
      <c r="C2016" s="66">
        <v>3</v>
      </c>
      <c r="D2016" s="67" t="s">
        <v>609</v>
      </c>
      <c r="E2016" s="66">
        <v>74</v>
      </c>
      <c r="G2016" s="66">
        <v>394.87</v>
      </c>
      <c r="H2016" s="69" t="s">
        <v>557</v>
      </c>
      <c r="N2016" s="67" t="s">
        <v>622</v>
      </c>
      <c r="O2016" s="70">
        <v>31</v>
      </c>
      <c r="P2016" s="66">
        <v>90</v>
      </c>
      <c r="Q2016" s="66">
        <v>55</v>
      </c>
      <c r="R2016" s="66">
        <v>0</v>
      </c>
      <c r="S2016" s="71">
        <v>202.8178111541566</v>
      </c>
      <c r="T2016" s="72">
        <v>32.83864894557075</v>
      </c>
      <c r="U2016" s="72">
        <v>292.81781115415663</v>
      </c>
      <c r="V2016" s="72">
        <v>57.16135105442925</v>
      </c>
      <c r="W2016" s="72">
        <v>22.8178111541566</v>
      </c>
      <c r="AC2016" s="47" t="s">
        <v>292</v>
      </c>
    </row>
    <row r="2017" spans="2:29" ht="15" customHeight="1">
      <c r="B2017" s="66" t="s">
        <v>769</v>
      </c>
      <c r="C2017" s="66">
        <v>3</v>
      </c>
      <c r="D2017" s="67" t="s">
        <v>610</v>
      </c>
      <c r="E2017" s="66">
        <v>116</v>
      </c>
      <c r="G2017" s="66">
        <v>395.29</v>
      </c>
      <c r="H2017" s="69" t="s">
        <v>557</v>
      </c>
      <c r="N2017" s="67" t="s">
        <v>327</v>
      </c>
      <c r="O2017" s="70">
        <v>48</v>
      </c>
      <c r="P2017" s="66">
        <v>90</v>
      </c>
      <c r="Q2017" s="66">
        <v>45</v>
      </c>
      <c r="R2017" s="66">
        <v>180</v>
      </c>
      <c r="S2017" s="71">
        <v>312</v>
      </c>
      <c r="T2017" s="72">
        <v>33.78769180570782</v>
      </c>
      <c r="U2017" s="72">
        <v>42</v>
      </c>
      <c r="V2017" s="72">
        <v>56.21230819429218</v>
      </c>
      <c r="W2017" s="72">
        <v>132</v>
      </c>
      <c r="AC2017" s="47" t="s">
        <v>329</v>
      </c>
    </row>
    <row r="2018" spans="8:29" ht="15" customHeight="1">
      <c r="H2018" s="69"/>
      <c r="O2018" s="70"/>
      <c r="S2018" s="71"/>
      <c r="T2018" s="72"/>
      <c r="U2018" s="72"/>
      <c r="V2018" s="72"/>
      <c r="W2018" s="72"/>
      <c r="AC2018" s="47"/>
    </row>
    <row r="2019" spans="2:29" ht="15" customHeight="1">
      <c r="B2019" s="66" t="s">
        <v>769</v>
      </c>
      <c r="C2019" s="66">
        <v>4</v>
      </c>
      <c r="D2019" s="67" t="s">
        <v>622</v>
      </c>
      <c r="E2019" s="66">
        <v>0</v>
      </c>
      <c r="F2019" s="66">
        <v>7</v>
      </c>
      <c r="G2019" s="66">
        <v>395.32</v>
      </c>
      <c r="H2019" s="69" t="s">
        <v>584</v>
      </c>
      <c r="M2019" s="66">
        <v>2</v>
      </c>
      <c r="O2019" s="70"/>
      <c r="S2019" s="71"/>
      <c r="T2019" s="72"/>
      <c r="U2019" s="72"/>
      <c r="V2019" s="72"/>
      <c r="W2019" s="72"/>
      <c r="AC2019" s="47"/>
    </row>
    <row r="2020" spans="2:29" ht="15" customHeight="1">
      <c r="B2020" s="66" t="s">
        <v>769</v>
      </c>
      <c r="C2020" s="66">
        <v>4</v>
      </c>
      <c r="D2020" s="67" t="s">
        <v>641</v>
      </c>
      <c r="E2020" s="66">
        <v>7</v>
      </c>
      <c r="F2020" s="66">
        <v>118</v>
      </c>
      <c r="G2020" s="66">
        <v>395.39</v>
      </c>
      <c r="H2020" s="69" t="s">
        <v>552</v>
      </c>
      <c r="K2020" s="66">
        <v>1</v>
      </c>
      <c r="L2020" s="66">
        <v>0.5</v>
      </c>
      <c r="M2020" s="66">
        <v>0.3</v>
      </c>
      <c r="O2020" s="70"/>
      <c r="S2020" s="71"/>
      <c r="T2020" s="72"/>
      <c r="U2020" s="72"/>
      <c r="V2020" s="72"/>
      <c r="W2020" s="72"/>
      <c r="AC2020" s="47"/>
    </row>
    <row r="2021" spans="2:29" ht="15" customHeight="1">
      <c r="B2021" s="66" t="s">
        <v>769</v>
      </c>
      <c r="C2021" s="66">
        <v>4</v>
      </c>
      <c r="D2021" s="67" t="s">
        <v>649</v>
      </c>
      <c r="E2021" s="66">
        <v>118</v>
      </c>
      <c r="F2021" s="66">
        <v>137</v>
      </c>
      <c r="G2021" s="66">
        <v>396.5</v>
      </c>
      <c r="H2021" s="69" t="s">
        <v>552</v>
      </c>
      <c r="M2021" s="66">
        <v>0.5</v>
      </c>
      <c r="O2021" s="70"/>
      <c r="S2021" s="71"/>
      <c r="T2021" s="72"/>
      <c r="U2021" s="72"/>
      <c r="V2021" s="72"/>
      <c r="W2021" s="72"/>
      <c r="AC2021" s="47"/>
    </row>
    <row r="2022" spans="2:29" ht="15" customHeight="1">
      <c r="B2022" s="66" t="s">
        <v>769</v>
      </c>
      <c r="C2022" s="66">
        <v>4</v>
      </c>
      <c r="D2022" s="67" t="s">
        <v>622</v>
      </c>
      <c r="E2022" s="66">
        <v>4</v>
      </c>
      <c r="G2022" s="66">
        <v>395.36</v>
      </c>
      <c r="H2022" s="69" t="s">
        <v>584</v>
      </c>
      <c r="N2022" s="67" t="s">
        <v>327</v>
      </c>
      <c r="O2022" s="70">
        <v>47</v>
      </c>
      <c r="P2022" s="66">
        <v>90</v>
      </c>
      <c r="Q2022" s="66">
        <v>51</v>
      </c>
      <c r="R2022" s="66">
        <v>180</v>
      </c>
      <c r="S2022" s="71">
        <v>319.02937401301085</v>
      </c>
      <c r="T2022" s="72">
        <v>31.442618645561037</v>
      </c>
      <c r="U2022" s="72">
        <v>49.02937401301085</v>
      </c>
      <c r="V2022" s="72">
        <v>58.55738135443896</v>
      </c>
      <c r="W2022" s="72">
        <v>139.02937401301085</v>
      </c>
      <c r="AC2022" s="47" t="s">
        <v>329</v>
      </c>
    </row>
    <row r="2023" spans="2:29" ht="15" customHeight="1">
      <c r="B2023" s="66" t="s">
        <v>769</v>
      </c>
      <c r="C2023" s="66">
        <v>4</v>
      </c>
      <c r="D2023" s="67" t="s">
        <v>609</v>
      </c>
      <c r="E2023" s="66">
        <v>70</v>
      </c>
      <c r="G2023" s="66">
        <v>396.02</v>
      </c>
      <c r="H2023" s="69" t="s">
        <v>552</v>
      </c>
      <c r="L2023" s="66">
        <v>1</v>
      </c>
      <c r="O2023" s="70">
        <v>48</v>
      </c>
      <c r="P2023" s="66">
        <v>270</v>
      </c>
      <c r="Q2023" s="66">
        <v>5</v>
      </c>
      <c r="R2023" s="66">
        <v>0</v>
      </c>
      <c r="S2023" s="71">
        <v>94.50418185525302</v>
      </c>
      <c r="T2023" s="72">
        <v>41.91188689700057</v>
      </c>
      <c r="U2023" s="72">
        <v>184.50418185525302</v>
      </c>
      <c r="V2023" s="72">
        <v>48.08811310299943</v>
      </c>
      <c r="W2023" s="72">
        <v>274.504181855253</v>
      </c>
      <c r="AC2023" s="47" t="s">
        <v>371</v>
      </c>
    </row>
    <row r="2024" spans="8:29" ht="15" customHeight="1">
      <c r="H2024" s="69"/>
      <c r="O2024" s="70"/>
      <c r="S2024" s="71"/>
      <c r="T2024" s="72"/>
      <c r="U2024" s="72"/>
      <c r="V2024" s="72"/>
      <c r="W2024" s="72"/>
      <c r="AC2024" s="47"/>
    </row>
    <row r="2025" spans="2:29" ht="15" customHeight="1">
      <c r="B2025" s="66" t="s">
        <v>770</v>
      </c>
      <c r="C2025" s="66">
        <v>1</v>
      </c>
      <c r="D2025" s="67" t="s">
        <v>641</v>
      </c>
      <c r="E2025" s="66">
        <v>0</v>
      </c>
      <c r="F2025" s="66">
        <v>35</v>
      </c>
      <c r="G2025" s="66">
        <v>396.5</v>
      </c>
      <c r="H2025" s="69" t="s">
        <v>552</v>
      </c>
      <c r="J2025" s="66">
        <v>1</v>
      </c>
      <c r="M2025" s="66">
        <v>0.8</v>
      </c>
      <c r="O2025" s="70"/>
      <c r="S2025" s="71"/>
      <c r="T2025" s="72"/>
      <c r="U2025" s="72"/>
      <c r="V2025" s="72"/>
      <c r="W2025" s="72"/>
      <c r="AC2025" s="47"/>
    </row>
    <row r="2026" spans="2:29" ht="15" customHeight="1">
      <c r="B2026" s="66" t="s">
        <v>770</v>
      </c>
      <c r="C2026" s="66">
        <v>1</v>
      </c>
      <c r="D2026" s="67" t="s">
        <v>633</v>
      </c>
      <c r="E2026" s="66">
        <v>35</v>
      </c>
      <c r="F2026" s="66">
        <v>90</v>
      </c>
      <c r="G2026" s="66">
        <v>396.85</v>
      </c>
      <c r="H2026" s="69" t="s">
        <v>552</v>
      </c>
      <c r="J2026" s="66">
        <v>1</v>
      </c>
      <c r="K2026" s="66">
        <v>1</v>
      </c>
      <c r="M2026" s="66">
        <v>0</v>
      </c>
      <c r="O2026" s="70"/>
      <c r="S2026" s="71"/>
      <c r="T2026" s="72"/>
      <c r="U2026" s="72"/>
      <c r="V2026" s="72"/>
      <c r="W2026" s="72"/>
      <c r="AC2026" s="47"/>
    </row>
    <row r="2027" spans="2:29" ht="15" customHeight="1">
      <c r="B2027" s="66" t="s">
        <v>770</v>
      </c>
      <c r="C2027" s="66">
        <v>1</v>
      </c>
      <c r="D2027" s="67" t="s">
        <v>653</v>
      </c>
      <c r="E2027" s="66">
        <v>90</v>
      </c>
      <c r="F2027" s="66">
        <v>129</v>
      </c>
      <c r="G2027" s="66">
        <v>397.4</v>
      </c>
      <c r="H2027" s="69" t="s">
        <v>552</v>
      </c>
      <c r="M2027" s="66">
        <v>0.5</v>
      </c>
      <c r="O2027" s="70"/>
      <c r="S2027" s="71"/>
      <c r="T2027" s="72"/>
      <c r="U2027" s="72"/>
      <c r="V2027" s="72"/>
      <c r="W2027" s="72"/>
      <c r="AC2027" s="47"/>
    </row>
    <row r="2028" spans="2:29" ht="15" customHeight="1">
      <c r="B2028" s="66" t="s">
        <v>770</v>
      </c>
      <c r="C2028" s="66">
        <v>1</v>
      </c>
      <c r="D2028" s="67" t="s">
        <v>622</v>
      </c>
      <c r="E2028" s="66">
        <v>1</v>
      </c>
      <c r="G2028" s="66">
        <v>396.51</v>
      </c>
      <c r="H2028" s="69" t="s">
        <v>584</v>
      </c>
      <c r="N2028" s="67" t="s">
        <v>306</v>
      </c>
      <c r="O2028" s="70">
        <v>38</v>
      </c>
      <c r="P2028" s="66">
        <v>90</v>
      </c>
      <c r="Q2028" s="66">
        <v>0</v>
      </c>
      <c r="R2028" s="66">
        <v>150</v>
      </c>
      <c r="S2028" s="71">
        <v>240</v>
      </c>
      <c r="T2028" s="72">
        <v>47.94477220578964</v>
      </c>
      <c r="U2028" s="72">
        <v>330</v>
      </c>
      <c r="V2028" s="72">
        <v>42.05522779421036</v>
      </c>
      <c r="W2028" s="72">
        <v>60</v>
      </c>
      <c r="AC2028" s="47" t="s">
        <v>329</v>
      </c>
    </row>
    <row r="2029" spans="2:29" ht="15" customHeight="1">
      <c r="B2029" s="66" t="s">
        <v>770</v>
      </c>
      <c r="C2029" s="66">
        <v>1</v>
      </c>
      <c r="D2029" s="67" t="s">
        <v>622</v>
      </c>
      <c r="E2029" s="66">
        <v>15</v>
      </c>
      <c r="G2029" s="66">
        <v>396.65</v>
      </c>
      <c r="H2029" s="69" t="s">
        <v>552</v>
      </c>
      <c r="J2029" s="66">
        <v>1</v>
      </c>
      <c r="O2029" s="70">
        <v>30</v>
      </c>
      <c r="P2029" s="66">
        <v>270</v>
      </c>
      <c r="Q2029" s="66">
        <v>0</v>
      </c>
      <c r="R2029" s="66">
        <v>180</v>
      </c>
      <c r="S2029" s="71">
        <v>90</v>
      </c>
      <c r="T2029" s="72">
        <v>60</v>
      </c>
      <c r="U2029" s="72">
        <v>180</v>
      </c>
      <c r="V2029" s="72">
        <v>30</v>
      </c>
      <c r="W2029" s="72">
        <v>270</v>
      </c>
      <c r="AC2029" s="47" t="s">
        <v>384</v>
      </c>
    </row>
    <row r="2030" spans="2:29" ht="15" customHeight="1">
      <c r="B2030" s="66" t="s">
        <v>770</v>
      </c>
      <c r="C2030" s="66">
        <v>1</v>
      </c>
      <c r="D2030" s="67" t="s">
        <v>609</v>
      </c>
      <c r="E2030" s="66">
        <v>34</v>
      </c>
      <c r="G2030" s="66">
        <v>396.84</v>
      </c>
      <c r="H2030" s="69" t="s">
        <v>557</v>
      </c>
      <c r="N2030" s="67" t="s">
        <v>294</v>
      </c>
      <c r="O2030" s="70">
        <v>12</v>
      </c>
      <c r="P2030" s="66">
        <v>270</v>
      </c>
      <c r="Q2030" s="66">
        <v>26</v>
      </c>
      <c r="R2030" s="66">
        <v>0</v>
      </c>
      <c r="S2030" s="71">
        <v>156.45216127237381</v>
      </c>
      <c r="T2030" s="72">
        <v>61.98537027919316</v>
      </c>
      <c r="U2030" s="72">
        <v>246.45216127237381</v>
      </c>
      <c r="V2030" s="72">
        <v>28.014629720806838</v>
      </c>
      <c r="W2030" s="72">
        <v>336.4521612723738</v>
      </c>
      <c r="AC2030" s="47" t="s">
        <v>292</v>
      </c>
    </row>
    <row r="2031" spans="2:29" ht="15" customHeight="1">
      <c r="B2031" s="66" t="s">
        <v>770</v>
      </c>
      <c r="C2031" s="66">
        <v>1</v>
      </c>
      <c r="D2031" s="67" t="s">
        <v>609</v>
      </c>
      <c r="E2031" s="66">
        <v>38</v>
      </c>
      <c r="G2031" s="66">
        <v>396.88</v>
      </c>
      <c r="H2031" s="69" t="s">
        <v>552</v>
      </c>
      <c r="J2031" s="66">
        <v>1</v>
      </c>
      <c r="O2031" s="70">
        <v>76</v>
      </c>
      <c r="P2031" s="66">
        <v>90</v>
      </c>
      <c r="Q2031" s="66">
        <v>0</v>
      </c>
      <c r="R2031" s="66">
        <v>190</v>
      </c>
      <c r="S2031" s="71">
        <v>280</v>
      </c>
      <c r="T2031" s="72">
        <v>13.795492886920858</v>
      </c>
      <c r="U2031" s="72">
        <v>10</v>
      </c>
      <c r="V2031" s="72">
        <v>76.20450711307915</v>
      </c>
      <c r="W2031" s="72">
        <v>100</v>
      </c>
      <c r="AC2031" s="47" t="s">
        <v>384</v>
      </c>
    </row>
    <row r="2032" spans="2:29" ht="15" customHeight="1">
      <c r="B2032" s="66" t="s">
        <v>770</v>
      </c>
      <c r="C2032" s="66">
        <v>1</v>
      </c>
      <c r="D2032" s="67" t="s">
        <v>612</v>
      </c>
      <c r="E2032" s="66">
        <v>92</v>
      </c>
      <c r="G2032" s="66">
        <v>397.42</v>
      </c>
      <c r="H2032" s="69" t="s">
        <v>557</v>
      </c>
      <c r="N2032" s="67" t="s">
        <v>455</v>
      </c>
      <c r="O2032" s="70">
        <v>68</v>
      </c>
      <c r="P2032" s="66">
        <v>90</v>
      </c>
      <c r="Q2032" s="66">
        <v>41</v>
      </c>
      <c r="R2032" s="66">
        <v>0</v>
      </c>
      <c r="S2032" s="71">
        <v>250.64797840211665</v>
      </c>
      <c r="T2032" s="72">
        <v>20.86679324634534</v>
      </c>
      <c r="U2032" s="72">
        <v>340.6479784021167</v>
      </c>
      <c r="V2032" s="72">
        <v>69.13320675365466</v>
      </c>
      <c r="W2032" s="72">
        <v>70.64797840211665</v>
      </c>
      <c r="AC2032" s="47" t="s">
        <v>292</v>
      </c>
    </row>
    <row r="2033" spans="8:29" ht="15" customHeight="1">
      <c r="H2033" s="69"/>
      <c r="O2033" s="70"/>
      <c r="S2033" s="71"/>
      <c r="T2033" s="72"/>
      <c r="U2033" s="72"/>
      <c r="V2033" s="72"/>
      <c r="W2033" s="72"/>
      <c r="AC2033" s="47"/>
    </row>
    <row r="2034" spans="2:29" ht="15" customHeight="1">
      <c r="B2034" s="66" t="s">
        <v>770</v>
      </c>
      <c r="C2034" s="66">
        <v>2</v>
      </c>
      <c r="D2034" s="67" t="s">
        <v>622</v>
      </c>
      <c r="E2034" s="66">
        <v>0</v>
      </c>
      <c r="F2034" s="66">
        <v>46</v>
      </c>
      <c r="G2034" s="66">
        <v>397.79</v>
      </c>
      <c r="H2034" s="69" t="s">
        <v>552</v>
      </c>
      <c r="L2034" s="66">
        <v>0</v>
      </c>
      <c r="M2034" s="66">
        <v>0</v>
      </c>
      <c r="O2034" s="70"/>
      <c r="S2034" s="71"/>
      <c r="T2034" s="72"/>
      <c r="U2034" s="72"/>
      <c r="V2034" s="72"/>
      <c r="W2034" s="72"/>
      <c r="AC2034" s="47"/>
    </row>
    <row r="2035" spans="2:29" ht="15" customHeight="1">
      <c r="B2035" s="66" t="s">
        <v>770</v>
      </c>
      <c r="C2035" s="66">
        <v>2</v>
      </c>
      <c r="D2035" s="67" t="s">
        <v>609</v>
      </c>
      <c r="E2035" s="66">
        <v>46</v>
      </c>
      <c r="F2035" s="66">
        <v>67</v>
      </c>
      <c r="G2035" s="66">
        <v>398.25</v>
      </c>
      <c r="H2035" s="69" t="s">
        <v>552</v>
      </c>
      <c r="J2035" s="66">
        <v>1</v>
      </c>
      <c r="M2035" s="66">
        <v>0.5</v>
      </c>
      <c r="O2035" s="70"/>
      <c r="S2035" s="71"/>
      <c r="T2035" s="72"/>
      <c r="U2035" s="72"/>
      <c r="V2035" s="72"/>
      <c r="W2035" s="72"/>
      <c r="AC2035" s="47"/>
    </row>
    <row r="2036" spans="2:29" ht="15" customHeight="1">
      <c r="B2036" s="66" t="s">
        <v>770</v>
      </c>
      <c r="C2036" s="66">
        <v>2</v>
      </c>
      <c r="D2036" s="67" t="s">
        <v>609</v>
      </c>
      <c r="E2036" s="66">
        <v>67</v>
      </c>
      <c r="F2036" s="66">
        <v>90</v>
      </c>
      <c r="G2036" s="66">
        <v>398.46</v>
      </c>
      <c r="H2036" s="69" t="s">
        <v>552</v>
      </c>
      <c r="M2036" s="66">
        <v>0</v>
      </c>
      <c r="O2036" s="70"/>
      <c r="S2036" s="71"/>
      <c r="T2036" s="72"/>
      <c r="U2036" s="72"/>
      <c r="V2036" s="72"/>
      <c r="W2036" s="72"/>
      <c r="AC2036" s="47"/>
    </row>
    <row r="2037" spans="2:29" ht="15" customHeight="1">
      <c r="B2037" s="66" t="s">
        <v>770</v>
      </c>
      <c r="C2037" s="66">
        <v>2</v>
      </c>
      <c r="D2037" s="67" t="s">
        <v>628</v>
      </c>
      <c r="E2037" s="66">
        <v>90</v>
      </c>
      <c r="F2037" s="66">
        <v>110</v>
      </c>
      <c r="G2037" s="66">
        <v>398.69</v>
      </c>
      <c r="H2037" s="69" t="s">
        <v>584</v>
      </c>
      <c r="M2037" s="66">
        <v>1.5</v>
      </c>
      <c r="O2037" s="70"/>
      <c r="S2037" s="71"/>
      <c r="T2037" s="72"/>
      <c r="U2037" s="72"/>
      <c r="V2037" s="72"/>
      <c r="W2037" s="72"/>
      <c r="AC2037" s="47"/>
    </row>
    <row r="2038" spans="2:29" ht="15" customHeight="1">
      <c r="B2038" s="66" t="s">
        <v>770</v>
      </c>
      <c r="C2038" s="66">
        <v>2</v>
      </c>
      <c r="D2038" s="67" t="s">
        <v>610</v>
      </c>
      <c r="E2038" s="66">
        <v>110</v>
      </c>
      <c r="F2038" s="66">
        <v>144</v>
      </c>
      <c r="G2038" s="66">
        <v>398.89</v>
      </c>
      <c r="H2038" s="69" t="s">
        <v>552</v>
      </c>
      <c r="K2038" s="66">
        <v>1</v>
      </c>
      <c r="L2038" s="66">
        <v>0</v>
      </c>
      <c r="M2038" s="66">
        <v>0</v>
      </c>
      <c r="O2038" s="70"/>
      <c r="S2038" s="71"/>
      <c r="T2038" s="72"/>
      <c r="U2038" s="72"/>
      <c r="V2038" s="72"/>
      <c r="W2038" s="72"/>
      <c r="AC2038" s="47"/>
    </row>
    <row r="2039" spans="2:29" ht="15" customHeight="1">
      <c r="B2039" s="66" t="s">
        <v>770</v>
      </c>
      <c r="C2039" s="66">
        <v>2</v>
      </c>
      <c r="D2039" s="67" t="s">
        <v>609</v>
      </c>
      <c r="E2039" s="66">
        <v>60</v>
      </c>
      <c r="G2039" s="66">
        <v>398.39</v>
      </c>
      <c r="H2039" s="69" t="s">
        <v>557</v>
      </c>
      <c r="I2039" s="66" t="s">
        <v>264</v>
      </c>
      <c r="J2039" s="66">
        <v>1</v>
      </c>
      <c r="N2039" s="67" t="s">
        <v>240</v>
      </c>
      <c r="O2039" s="70">
        <v>63</v>
      </c>
      <c r="P2039" s="66">
        <v>270</v>
      </c>
      <c r="Q2039" s="66">
        <v>0</v>
      </c>
      <c r="R2039" s="66">
        <v>180</v>
      </c>
      <c r="S2039" s="71">
        <v>90</v>
      </c>
      <c r="T2039" s="72">
        <v>27</v>
      </c>
      <c r="U2039" s="72">
        <v>180</v>
      </c>
      <c r="V2039" s="72">
        <v>63</v>
      </c>
      <c r="W2039" s="72">
        <v>270</v>
      </c>
      <c r="AC2039" s="98" t="s">
        <v>820</v>
      </c>
    </row>
    <row r="2040" spans="2:29" ht="15" customHeight="1">
      <c r="B2040" s="66" t="s">
        <v>770</v>
      </c>
      <c r="C2040" s="66">
        <v>2</v>
      </c>
      <c r="D2040" s="67" t="s">
        <v>610</v>
      </c>
      <c r="E2040" s="66">
        <v>102</v>
      </c>
      <c r="G2040" s="66">
        <v>398.81</v>
      </c>
      <c r="H2040" s="69" t="s">
        <v>557</v>
      </c>
      <c r="N2040" s="67" t="s">
        <v>455</v>
      </c>
      <c r="O2040" s="70">
        <v>56</v>
      </c>
      <c r="P2040" s="66">
        <v>270</v>
      </c>
      <c r="Q2040" s="66">
        <v>34</v>
      </c>
      <c r="R2040" s="66">
        <v>180</v>
      </c>
      <c r="S2040" s="71">
        <v>65.53628109749445</v>
      </c>
      <c r="T2040" s="72">
        <v>31.54799536984332</v>
      </c>
      <c r="U2040" s="72">
        <v>155.53628109749445</v>
      </c>
      <c r="V2040" s="72">
        <v>58.45200463015668</v>
      </c>
      <c r="W2040" s="72">
        <v>245.53628109749445</v>
      </c>
      <c r="AC2040" s="47" t="s">
        <v>7</v>
      </c>
    </row>
    <row r="2041" spans="8:29" ht="15" customHeight="1">
      <c r="H2041" s="69"/>
      <c r="O2041" s="70"/>
      <c r="S2041" s="71"/>
      <c r="T2041" s="72"/>
      <c r="U2041" s="72"/>
      <c r="V2041" s="72"/>
      <c r="W2041" s="72"/>
      <c r="AC2041" s="47"/>
    </row>
    <row r="2042" spans="2:29" ht="15" customHeight="1">
      <c r="B2042" s="66" t="s">
        <v>770</v>
      </c>
      <c r="C2042" s="66">
        <v>3</v>
      </c>
      <c r="D2042" s="67" t="s">
        <v>604</v>
      </c>
      <c r="E2042" s="66">
        <v>0</v>
      </c>
      <c r="F2042" s="66">
        <v>136</v>
      </c>
      <c r="G2042" s="66">
        <v>399.23</v>
      </c>
      <c r="H2042" s="69" t="s">
        <v>552</v>
      </c>
      <c r="J2042" s="66">
        <v>1</v>
      </c>
      <c r="L2042" s="66">
        <v>0.5</v>
      </c>
      <c r="M2042" s="66">
        <v>0.5</v>
      </c>
      <c r="O2042" s="70"/>
      <c r="S2042" s="71"/>
      <c r="T2042" s="72"/>
      <c r="U2042" s="72"/>
      <c r="V2042" s="72"/>
      <c r="W2042" s="72"/>
      <c r="AC2042" s="47"/>
    </row>
    <row r="2043" spans="2:29" ht="15" customHeight="1">
      <c r="B2043" s="66" t="s">
        <v>770</v>
      </c>
      <c r="C2043" s="66">
        <v>3</v>
      </c>
      <c r="D2043" s="67" t="s">
        <v>609</v>
      </c>
      <c r="E2043" s="66">
        <v>40</v>
      </c>
      <c r="G2043" s="66">
        <v>399.63</v>
      </c>
      <c r="H2043" s="69" t="s">
        <v>552</v>
      </c>
      <c r="N2043" s="67" t="s">
        <v>560</v>
      </c>
      <c r="O2043" s="70">
        <v>23</v>
      </c>
      <c r="P2043" s="66">
        <v>270</v>
      </c>
      <c r="Q2043" s="66">
        <v>10</v>
      </c>
      <c r="R2043" s="66">
        <v>180</v>
      </c>
      <c r="S2043" s="71">
        <v>67.44198525521543</v>
      </c>
      <c r="T2043" s="72">
        <v>65.31453739420503</v>
      </c>
      <c r="U2043" s="72">
        <v>157.44198525521543</v>
      </c>
      <c r="V2043" s="72">
        <v>24.685462605794967</v>
      </c>
      <c r="W2043" s="72">
        <v>247.44198525521543</v>
      </c>
      <c r="AC2043" s="47" t="s">
        <v>371</v>
      </c>
    </row>
    <row r="2044" spans="2:29" ht="15" customHeight="1">
      <c r="B2044" s="66" t="s">
        <v>770</v>
      </c>
      <c r="C2044" s="66">
        <v>3</v>
      </c>
      <c r="D2044" s="67" t="s">
        <v>609</v>
      </c>
      <c r="E2044" s="66">
        <v>73</v>
      </c>
      <c r="G2044" s="66">
        <v>399.96</v>
      </c>
      <c r="H2044" s="69" t="s">
        <v>552</v>
      </c>
      <c r="L2044" s="66">
        <v>1</v>
      </c>
      <c r="O2044" s="70">
        <v>37</v>
      </c>
      <c r="P2044" s="66">
        <v>270</v>
      </c>
      <c r="Q2044" s="66">
        <v>5</v>
      </c>
      <c r="R2044" s="66">
        <v>180</v>
      </c>
      <c r="S2044" s="71">
        <v>83.37753076556527</v>
      </c>
      <c r="T2044" s="72">
        <v>52.81547039270003</v>
      </c>
      <c r="U2044" s="72">
        <v>173.37753076556527</v>
      </c>
      <c r="V2044" s="72">
        <v>37.18452960729997</v>
      </c>
      <c r="W2044" s="72">
        <v>263.37753076556527</v>
      </c>
      <c r="AC2044" s="47" t="s">
        <v>384</v>
      </c>
    </row>
    <row r="2045" spans="2:29" ht="15" customHeight="1">
      <c r="B2045" s="66" t="s">
        <v>770</v>
      </c>
      <c r="C2045" s="66">
        <v>3</v>
      </c>
      <c r="D2045" s="67" t="s">
        <v>609</v>
      </c>
      <c r="E2045" s="66">
        <v>100</v>
      </c>
      <c r="G2045" s="66">
        <v>400.23</v>
      </c>
      <c r="H2045" s="69" t="s">
        <v>552</v>
      </c>
      <c r="L2045" s="66">
        <v>1</v>
      </c>
      <c r="N2045" s="67" t="s">
        <v>560</v>
      </c>
      <c r="O2045" s="70">
        <v>27</v>
      </c>
      <c r="P2045" s="66">
        <v>270</v>
      </c>
      <c r="Q2045" s="66">
        <v>11</v>
      </c>
      <c r="R2045" s="66">
        <v>180</v>
      </c>
      <c r="S2045" s="71">
        <v>69.11850536911282</v>
      </c>
      <c r="T2045" s="72">
        <v>61.39442971138492</v>
      </c>
      <c r="U2045" s="72">
        <v>159.11850536911282</v>
      </c>
      <c r="V2045" s="72">
        <v>28.605570288615077</v>
      </c>
      <c r="W2045" s="72">
        <v>249.11850536911282</v>
      </c>
      <c r="AC2045" s="47" t="s">
        <v>371</v>
      </c>
    </row>
    <row r="2046" spans="2:29" ht="15" customHeight="1">
      <c r="B2046" s="66" t="s">
        <v>770</v>
      </c>
      <c r="C2046" s="66">
        <v>3</v>
      </c>
      <c r="D2046" s="67" t="s">
        <v>610</v>
      </c>
      <c r="E2046" s="66">
        <v>110</v>
      </c>
      <c r="G2046" s="66">
        <v>400.33</v>
      </c>
      <c r="H2046" s="69" t="s">
        <v>557</v>
      </c>
      <c r="J2046" s="66">
        <v>1</v>
      </c>
      <c r="N2046" s="67" t="s">
        <v>611</v>
      </c>
      <c r="O2046" s="70">
        <v>83</v>
      </c>
      <c r="P2046" s="66">
        <v>90</v>
      </c>
      <c r="Q2046" s="66">
        <v>0</v>
      </c>
      <c r="R2046" s="66">
        <v>165</v>
      </c>
      <c r="S2046" s="71">
        <v>255</v>
      </c>
      <c r="T2046" s="72">
        <v>6.763728942113893</v>
      </c>
      <c r="U2046" s="72">
        <v>345</v>
      </c>
      <c r="V2046" s="72">
        <v>83.23627105788611</v>
      </c>
      <c r="W2046" s="72">
        <v>75</v>
      </c>
      <c r="AC2046" s="47" t="s">
        <v>292</v>
      </c>
    </row>
    <row r="2047" spans="8:29" ht="15" customHeight="1">
      <c r="H2047" s="69"/>
      <c r="O2047" s="70"/>
      <c r="S2047" s="71"/>
      <c r="T2047" s="72"/>
      <c r="U2047" s="72"/>
      <c r="V2047" s="72"/>
      <c r="W2047" s="72"/>
      <c r="AC2047" s="47"/>
    </row>
    <row r="2048" spans="2:29" ht="15" customHeight="1">
      <c r="B2048" s="66" t="s">
        <v>770</v>
      </c>
      <c r="C2048" s="66">
        <v>4</v>
      </c>
      <c r="D2048" s="67" t="s">
        <v>604</v>
      </c>
      <c r="E2048" s="66">
        <v>0</v>
      </c>
      <c r="F2048" s="66">
        <v>67</v>
      </c>
      <c r="G2048" s="66">
        <v>400.58</v>
      </c>
      <c r="H2048" s="69" t="s">
        <v>552</v>
      </c>
      <c r="J2048" s="66">
        <v>1</v>
      </c>
      <c r="L2048" s="66">
        <v>0.5</v>
      </c>
      <c r="M2048" s="66">
        <v>0.5</v>
      </c>
      <c r="O2048" s="70"/>
      <c r="S2048" s="71"/>
      <c r="T2048" s="72"/>
      <c r="U2048" s="72"/>
      <c r="V2048" s="72"/>
      <c r="W2048" s="72"/>
      <c r="AC2048" s="47"/>
    </row>
    <row r="2049" spans="2:29" ht="15" customHeight="1">
      <c r="B2049" s="66" t="s">
        <v>770</v>
      </c>
      <c r="C2049" s="66">
        <v>4</v>
      </c>
      <c r="D2049" s="67" t="s">
        <v>605</v>
      </c>
      <c r="E2049" s="66">
        <v>67</v>
      </c>
      <c r="F2049" s="66">
        <v>102</v>
      </c>
      <c r="G2049" s="66">
        <v>401.25</v>
      </c>
      <c r="H2049" s="69" t="s">
        <v>552</v>
      </c>
      <c r="M2049" s="66">
        <v>0.8</v>
      </c>
      <c r="O2049" s="70"/>
      <c r="S2049" s="71"/>
      <c r="T2049" s="72"/>
      <c r="U2049" s="72"/>
      <c r="V2049" s="72"/>
      <c r="W2049" s="72"/>
      <c r="AC2049" s="47"/>
    </row>
    <row r="2050" spans="2:29" ht="15" customHeight="1">
      <c r="B2050" s="66" t="s">
        <v>770</v>
      </c>
      <c r="C2050" s="66">
        <v>4</v>
      </c>
      <c r="D2050" s="67" t="s">
        <v>605</v>
      </c>
      <c r="E2050" s="66">
        <v>70</v>
      </c>
      <c r="G2050" s="66">
        <v>401.28</v>
      </c>
      <c r="H2050" s="69" t="s">
        <v>552</v>
      </c>
      <c r="J2050" s="66">
        <v>1</v>
      </c>
      <c r="O2050" s="70">
        <v>85</v>
      </c>
      <c r="P2050" s="66">
        <v>270</v>
      </c>
      <c r="Q2050" s="66">
        <v>0</v>
      </c>
      <c r="R2050" s="66">
        <v>172</v>
      </c>
      <c r="S2050" s="71">
        <v>82</v>
      </c>
      <c r="T2050" s="72">
        <v>4.951583443026945</v>
      </c>
      <c r="U2050" s="72">
        <v>172</v>
      </c>
      <c r="V2050" s="72">
        <v>85.04841655697305</v>
      </c>
      <c r="W2050" s="72">
        <v>262</v>
      </c>
      <c r="AC2050" s="47" t="s">
        <v>384</v>
      </c>
    </row>
    <row r="2051" spans="2:29" ht="15" customHeight="1">
      <c r="B2051" s="66" t="s">
        <v>770</v>
      </c>
      <c r="C2051" s="66">
        <v>4</v>
      </c>
      <c r="D2051" s="67" t="s">
        <v>605</v>
      </c>
      <c r="E2051" s="66">
        <v>85</v>
      </c>
      <c r="G2051" s="66">
        <v>401.43</v>
      </c>
      <c r="H2051" s="69" t="s">
        <v>557</v>
      </c>
      <c r="N2051" s="67" t="s">
        <v>294</v>
      </c>
      <c r="O2051" s="70">
        <v>78</v>
      </c>
      <c r="P2051" s="66">
        <v>90</v>
      </c>
      <c r="Q2051" s="66">
        <v>48</v>
      </c>
      <c r="R2051" s="66">
        <v>0</v>
      </c>
      <c r="S2051" s="71">
        <v>256.717474411461</v>
      </c>
      <c r="T2051" s="72">
        <v>11.687935525234462</v>
      </c>
      <c r="U2051" s="72">
        <v>346.717474411461</v>
      </c>
      <c r="V2051" s="72">
        <v>78.31206447476553</v>
      </c>
      <c r="W2051" s="72">
        <v>76.71747441146101</v>
      </c>
      <c r="AC2051" s="47" t="s">
        <v>292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5"/>
  <sheetViews>
    <sheetView zoomScale="75" zoomScaleNormal="75" workbookViewId="0" topLeftCell="A1">
      <selection activeCell="A1" sqref="A1:B1"/>
    </sheetView>
  </sheetViews>
  <sheetFormatPr defaultColWidth="9.140625" defaultRowHeight="12.75"/>
  <cols>
    <col min="1" max="1" width="8.7109375" style="108" customWidth="1"/>
    <col min="2" max="2" width="8.7109375" style="113" customWidth="1"/>
    <col min="3" max="3" width="8.7109375" style="108" customWidth="1"/>
    <col min="4" max="4" width="8.7109375" style="113" customWidth="1"/>
    <col min="5" max="5" width="5.140625" style="103" customWidth="1"/>
    <col min="6" max="6" width="8.7109375" style="108" customWidth="1"/>
    <col min="7" max="7" width="8.7109375" style="113" customWidth="1"/>
    <col min="8" max="8" width="4.7109375" style="113" customWidth="1"/>
    <col min="9" max="9" width="8.7109375" style="108" customWidth="1"/>
    <col min="10" max="10" width="8.7109375" style="113" customWidth="1"/>
    <col min="11" max="11" width="4.28125" style="108" customWidth="1"/>
    <col min="12" max="15" width="8.7109375" style="108" customWidth="1"/>
    <col min="16" max="16" width="4.8515625" style="108" customWidth="1"/>
    <col min="17" max="18" width="8.7109375" style="108" customWidth="1"/>
    <col min="19" max="19" width="8.7109375" style="103" customWidth="1"/>
    <col min="20" max="21" width="8.7109375" style="108" customWidth="1"/>
    <col min="22" max="23" width="8.7109375" style="103" customWidth="1"/>
    <col min="24" max="16384" width="8.8515625" style="103" customWidth="1"/>
  </cols>
  <sheetData>
    <row r="1" spans="1:21" s="100" customFormat="1" ht="30" customHeight="1">
      <c r="A1" s="141" t="s">
        <v>597</v>
      </c>
      <c r="B1" s="141"/>
      <c r="C1" s="141" t="s">
        <v>596</v>
      </c>
      <c r="D1" s="141"/>
      <c r="F1" s="141" t="s">
        <v>592</v>
      </c>
      <c r="G1" s="141"/>
      <c r="H1" s="11"/>
      <c r="I1" s="141" t="s">
        <v>594</v>
      </c>
      <c r="J1" s="141"/>
      <c r="L1" s="141" t="s">
        <v>593</v>
      </c>
      <c r="M1" s="141"/>
      <c r="N1" s="141" t="s">
        <v>595</v>
      </c>
      <c r="O1" s="141"/>
      <c r="Q1" s="141" t="s">
        <v>590</v>
      </c>
      <c r="R1" s="141"/>
      <c r="T1" s="141" t="s">
        <v>594</v>
      </c>
      <c r="U1" s="141"/>
    </row>
    <row r="2" spans="1:21" s="101" customFormat="1" ht="12.75">
      <c r="A2" s="4" t="s">
        <v>589</v>
      </c>
      <c r="B2" s="5" t="s">
        <v>591</v>
      </c>
      <c r="C2" s="4" t="s">
        <v>589</v>
      </c>
      <c r="D2" s="5" t="s">
        <v>591</v>
      </c>
      <c r="F2" s="4" t="s">
        <v>589</v>
      </c>
      <c r="G2" s="5" t="s">
        <v>591</v>
      </c>
      <c r="H2" s="5"/>
      <c r="I2" s="4" t="s">
        <v>589</v>
      </c>
      <c r="J2" s="5" t="s">
        <v>591</v>
      </c>
      <c r="K2" s="8"/>
      <c r="L2" s="4" t="s">
        <v>589</v>
      </c>
      <c r="M2" s="5" t="s">
        <v>591</v>
      </c>
      <c r="N2" s="4" t="s">
        <v>589</v>
      </c>
      <c r="O2" s="5" t="s">
        <v>591</v>
      </c>
      <c r="P2" s="8"/>
      <c r="Q2" s="4" t="s">
        <v>589</v>
      </c>
      <c r="R2" s="5" t="s">
        <v>591</v>
      </c>
      <c r="T2" s="4" t="s">
        <v>589</v>
      </c>
      <c r="U2" s="5" t="s">
        <v>591</v>
      </c>
    </row>
    <row r="3" spans="1:21" s="101" customFormat="1" ht="12.75">
      <c r="A3" s="8">
        <v>23.64</v>
      </c>
      <c r="B3" s="12">
        <v>23.61945526923442</v>
      </c>
      <c r="C3" s="8">
        <v>36.18</v>
      </c>
      <c r="D3" s="102">
        <v>63.45129514930903</v>
      </c>
      <c r="E3" s="103"/>
      <c r="F3" s="104">
        <v>21.17</v>
      </c>
      <c r="G3" s="105">
        <v>40.531524456223664</v>
      </c>
      <c r="H3" s="106"/>
      <c r="I3" s="104">
        <v>20.93</v>
      </c>
      <c r="J3" s="107">
        <v>59.471003441395304</v>
      </c>
      <c r="K3" s="108"/>
      <c r="L3" s="108">
        <v>34.44</v>
      </c>
      <c r="M3" s="109">
        <v>42.43649548636324</v>
      </c>
      <c r="N3" s="108">
        <v>23.29</v>
      </c>
      <c r="O3" s="110">
        <v>16.68848013087259</v>
      </c>
      <c r="P3" s="8"/>
      <c r="Q3" s="8">
        <v>61.18</v>
      </c>
      <c r="R3" s="111">
        <v>65.17927121194981</v>
      </c>
      <c r="T3" s="8">
        <v>39.07</v>
      </c>
      <c r="U3" s="94">
        <v>67.5500053753205</v>
      </c>
    </row>
    <row r="4" spans="1:21" s="101" customFormat="1" ht="12.75">
      <c r="A4" s="8">
        <v>23.79</v>
      </c>
      <c r="B4" s="12">
        <v>11.382709054151789</v>
      </c>
      <c r="C4" s="8">
        <v>36.18</v>
      </c>
      <c r="D4" s="102">
        <v>22.020001607717248</v>
      </c>
      <c r="E4" s="103"/>
      <c r="F4" s="104">
        <v>21.17</v>
      </c>
      <c r="G4" s="105">
        <v>60.652866257999676</v>
      </c>
      <c r="H4" s="106"/>
      <c r="I4" s="104">
        <v>56</v>
      </c>
      <c r="J4" s="107">
        <v>32.160441526745984</v>
      </c>
      <c r="K4" s="108"/>
      <c r="L4" s="108">
        <v>36.66</v>
      </c>
      <c r="M4" s="112">
        <v>23.15816549847972</v>
      </c>
      <c r="N4" s="113">
        <v>32.08</v>
      </c>
      <c r="O4" s="111">
        <v>13.488443400726197</v>
      </c>
      <c r="P4" s="8"/>
      <c r="Q4" s="114">
        <v>132.66</v>
      </c>
      <c r="R4" s="9">
        <v>39.52698640000071</v>
      </c>
      <c r="T4" s="96">
        <v>37.22</v>
      </c>
      <c r="U4" s="115">
        <v>42.649617376746086</v>
      </c>
    </row>
    <row r="5" spans="1:21" s="101" customFormat="1" ht="12.75">
      <c r="A5" s="8">
        <v>32.1</v>
      </c>
      <c r="B5" s="12">
        <v>44.460819881816185</v>
      </c>
      <c r="C5" s="8">
        <v>37.36</v>
      </c>
      <c r="D5" s="102">
        <v>30.696146089607765</v>
      </c>
      <c r="E5" s="103"/>
      <c r="F5" s="104">
        <v>21.55</v>
      </c>
      <c r="G5" s="105">
        <v>62.56612821624749</v>
      </c>
      <c r="H5" s="106"/>
      <c r="I5" s="104">
        <v>85.64</v>
      </c>
      <c r="J5" s="107">
        <v>59.742175101023705</v>
      </c>
      <c r="K5" s="108"/>
      <c r="L5" s="108">
        <v>41.94</v>
      </c>
      <c r="M5" s="102">
        <v>56.35128193573371</v>
      </c>
      <c r="N5" s="108">
        <v>37.17</v>
      </c>
      <c r="O5" s="116">
        <v>25.588523209824558</v>
      </c>
      <c r="P5" s="108"/>
      <c r="Q5" s="117">
        <v>132.74</v>
      </c>
      <c r="R5" s="10">
        <v>58.098085734020174</v>
      </c>
      <c r="T5" s="8">
        <v>42.76</v>
      </c>
      <c r="U5" s="118">
        <v>24.405846070562433</v>
      </c>
    </row>
    <row r="6" spans="1:21" ht="12.75">
      <c r="A6" s="8">
        <v>32.27</v>
      </c>
      <c r="B6" s="12">
        <v>68.68131882629564</v>
      </c>
      <c r="C6" s="8">
        <v>37.36</v>
      </c>
      <c r="D6" s="102">
        <v>66.15285334121559</v>
      </c>
      <c r="F6" s="119">
        <v>27.51</v>
      </c>
      <c r="G6" s="105">
        <v>70</v>
      </c>
      <c r="H6" s="106"/>
      <c r="I6" s="117">
        <v>138.56</v>
      </c>
      <c r="J6" s="120">
        <v>7</v>
      </c>
      <c r="L6" s="108">
        <v>65.58</v>
      </c>
      <c r="M6" s="121">
        <v>48.218147186443375</v>
      </c>
      <c r="N6" s="122">
        <v>65.25</v>
      </c>
      <c r="O6" s="122">
        <v>24.724659133205094</v>
      </c>
      <c r="Q6" s="117">
        <v>132.82</v>
      </c>
      <c r="R6" s="120">
        <v>38.10602610473392</v>
      </c>
      <c r="T6" s="108">
        <v>52.23</v>
      </c>
      <c r="U6" s="123">
        <v>75.45768309089856</v>
      </c>
    </row>
    <row r="7" spans="1:21" s="101" customFormat="1" ht="12.75">
      <c r="A7" s="108">
        <v>32.94</v>
      </c>
      <c r="B7" s="124">
        <v>15.478651445984625</v>
      </c>
      <c r="C7" s="108">
        <v>37.51</v>
      </c>
      <c r="D7" s="102">
        <v>72.06410001036542</v>
      </c>
      <c r="E7" s="103"/>
      <c r="F7" s="119">
        <v>27.95</v>
      </c>
      <c r="G7" s="105">
        <v>5.1754392271699174</v>
      </c>
      <c r="H7" s="106"/>
      <c r="I7" s="117">
        <v>139.76</v>
      </c>
      <c r="J7" s="99">
        <v>27</v>
      </c>
      <c r="K7" s="8"/>
      <c r="L7" s="114">
        <v>140.18</v>
      </c>
      <c r="M7" s="80">
        <v>39</v>
      </c>
      <c r="N7" s="8">
        <v>94.9</v>
      </c>
      <c r="O7" s="8">
        <v>21.01292446820446</v>
      </c>
      <c r="P7" s="8"/>
      <c r="Q7" s="114">
        <v>133.14</v>
      </c>
      <c r="R7" s="9">
        <v>15.37067237172323</v>
      </c>
      <c r="T7" s="8">
        <v>52.34</v>
      </c>
      <c r="U7" s="118">
        <v>73</v>
      </c>
    </row>
    <row r="8" spans="1:21" ht="12.75">
      <c r="A8" s="8">
        <v>33.2</v>
      </c>
      <c r="B8" s="13">
        <v>68.02522334333378</v>
      </c>
      <c r="C8" s="8">
        <v>38</v>
      </c>
      <c r="D8" s="102">
        <v>14.076011046178024</v>
      </c>
      <c r="F8" s="104">
        <v>32.12</v>
      </c>
      <c r="G8" s="125">
        <v>56.36942756683729</v>
      </c>
      <c r="H8" s="97"/>
      <c r="I8" s="114">
        <v>143.11</v>
      </c>
      <c r="J8" s="10">
        <v>39.318841782311715</v>
      </c>
      <c r="K8" s="8"/>
      <c r="L8" s="114">
        <v>162.77</v>
      </c>
      <c r="M8" s="10">
        <v>65.01824265407032</v>
      </c>
      <c r="N8" s="8">
        <v>98.98</v>
      </c>
      <c r="O8" s="121">
        <v>34.21162457766532</v>
      </c>
      <c r="Q8" s="117">
        <v>133.5</v>
      </c>
      <c r="R8" s="120">
        <v>35.87231577836418</v>
      </c>
      <c r="T8" s="108">
        <v>52.69</v>
      </c>
      <c r="U8" s="126">
        <v>61.16716428968108</v>
      </c>
    </row>
    <row r="9" spans="1:21" s="101" customFormat="1" ht="12.75">
      <c r="A9" s="108">
        <v>33.2</v>
      </c>
      <c r="B9" s="124">
        <v>42.536591734495694</v>
      </c>
      <c r="C9" s="108">
        <v>38.79</v>
      </c>
      <c r="D9" s="102">
        <v>10.740628961207378</v>
      </c>
      <c r="E9" s="103"/>
      <c r="F9" s="104">
        <v>33.41</v>
      </c>
      <c r="G9" s="105">
        <v>30.908156577832067</v>
      </c>
      <c r="H9" s="106"/>
      <c r="I9" s="117">
        <v>143.16</v>
      </c>
      <c r="J9" s="10">
        <v>43.850794868324</v>
      </c>
      <c r="K9" s="8"/>
      <c r="L9" s="114">
        <v>194.4</v>
      </c>
      <c r="M9" s="127">
        <v>52.05386438042202</v>
      </c>
      <c r="N9" s="117">
        <v>163.89</v>
      </c>
      <c r="O9" s="10">
        <v>14.295739672680014</v>
      </c>
      <c r="P9" s="8"/>
      <c r="Q9" s="114">
        <v>133.55</v>
      </c>
      <c r="R9" s="9">
        <v>17.23336647132335</v>
      </c>
      <c r="T9" s="8">
        <v>56</v>
      </c>
      <c r="U9" s="91">
        <v>32.160441526745984</v>
      </c>
    </row>
    <row r="10" spans="1:21" ht="12.75">
      <c r="A10" s="8">
        <v>33.35</v>
      </c>
      <c r="B10" s="13">
        <v>64.01311944942151</v>
      </c>
      <c r="C10" s="8">
        <v>38.79</v>
      </c>
      <c r="D10" s="102">
        <v>86.30777488206935</v>
      </c>
      <c r="F10" s="104">
        <v>33.53</v>
      </c>
      <c r="G10" s="125">
        <v>71.80288235976141</v>
      </c>
      <c r="H10" s="97"/>
      <c r="I10" s="114">
        <v>143.25</v>
      </c>
      <c r="J10" s="9">
        <v>52.105928357838565</v>
      </c>
      <c r="K10" s="8"/>
      <c r="L10" s="114">
        <v>235.82</v>
      </c>
      <c r="M10" s="127">
        <v>49.58940485904581</v>
      </c>
      <c r="N10" s="117">
        <v>207.84</v>
      </c>
      <c r="O10" s="128">
        <v>36.400833842843355</v>
      </c>
      <c r="Q10" s="117">
        <v>171.7</v>
      </c>
      <c r="R10" s="120">
        <v>25.244888653839695</v>
      </c>
      <c r="T10" s="117">
        <v>186.45</v>
      </c>
      <c r="U10" s="120">
        <v>71.60313603722736</v>
      </c>
    </row>
    <row r="11" spans="1:21" ht="12.75">
      <c r="A11" s="108">
        <v>33.35</v>
      </c>
      <c r="B11" s="124">
        <v>45.187869408440726</v>
      </c>
      <c r="C11" s="108">
        <v>38.95</v>
      </c>
      <c r="D11" s="102">
        <v>25.588523209824558</v>
      </c>
      <c r="F11" s="104">
        <v>33.96</v>
      </c>
      <c r="G11" s="125">
        <v>16.19867881890633</v>
      </c>
      <c r="H11" s="97"/>
      <c r="I11" s="114">
        <v>144.82</v>
      </c>
      <c r="J11" s="9">
        <v>74.02954126252858</v>
      </c>
      <c r="K11" s="8"/>
      <c r="L11" s="114">
        <v>254.42</v>
      </c>
      <c r="M11" s="127">
        <v>37.08157252117781</v>
      </c>
      <c r="N11" s="117">
        <v>291.33</v>
      </c>
      <c r="O11" s="128">
        <v>37.527768628338066</v>
      </c>
      <c r="Q11" s="117">
        <v>171.8</v>
      </c>
      <c r="R11" s="120">
        <v>17.915639820031174</v>
      </c>
      <c r="T11" s="117">
        <v>205.93</v>
      </c>
      <c r="U11" s="128">
        <v>52.21101066258835</v>
      </c>
    </row>
    <row r="12" spans="1:21" s="101" customFormat="1" ht="12.75">
      <c r="A12" s="108">
        <v>33.53</v>
      </c>
      <c r="B12" s="124">
        <v>44.168595701243454</v>
      </c>
      <c r="C12" s="108">
        <v>39.07</v>
      </c>
      <c r="D12" s="102">
        <v>21.313818756005304</v>
      </c>
      <c r="E12" s="103"/>
      <c r="F12" s="104">
        <v>37.71</v>
      </c>
      <c r="G12" s="105">
        <v>54.43873606307023</v>
      </c>
      <c r="H12" s="106"/>
      <c r="I12" s="117">
        <v>162.05</v>
      </c>
      <c r="J12" s="120">
        <v>60.094498593717326</v>
      </c>
      <c r="K12" s="108"/>
      <c r="L12" s="117">
        <v>262.26</v>
      </c>
      <c r="M12" s="127">
        <v>11.171705516475399</v>
      </c>
      <c r="N12" s="117">
        <v>298.94</v>
      </c>
      <c r="O12" s="128">
        <v>9.136515137281464</v>
      </c>
      <c r="P12" s="108"/>
      <c r="Q12" s="117">
        <v>171.8</v>
      </c>
      <c r="R12" s="10">
        <v>63.35320659446997</v>
      </c>
      <c r="T12" s="114">
        <v>207.01</v>
      </c>
      <c r="U12" s="93">
        <v>28.35191759698605</v>
      </c>
    </row>
    <row r="13" spans="1:21" ht="12.75">
      <c r="A13" s="8">
        <v>34.08</v>
      </c>
      <c r="B13" s="12">
        <v>8.530448361257669</v>
      </c>
      <c r="C13" s="8">
        <v>39.07</v>
      </c>
      <c r="D13" s="102">
        <v>27.12387052203742</v>
      </c>
      <c r="F13" s="104">
        <v>38.14</v>
      </c>
      <c r="G13" s="105">
        <v>66.24632015782349</v>
      </c>
      <c r="H13" s="106"/>
      <c r="I13" s="117">
        <v>162.08</v>
      </c>
      <c r="J13" s="10">
        <v>61.77883102793071</v>
      </c>
      <c r="K13" s="8"/>
      <c r="L13" s="114">
        <v>262.32</v>
      </c>
      <c r="M13" s="127">
        <v>22.030728250412864</v>
      </c>
      <c r="N13" s="117">
        <v>307.96</v>
      </c>
      <c r="O13" s="128">
        <v>38.110945409884636</v>
      </c>
      <c r="Q13" s="117">
        <v>173.13</v>
      </c>
      <c r="R13" s="120">
        <v>16.834230928722704</v>
      </c>
      <c r="T13" s="117">
        <v>236.18</v>
      </c>
      <c r="U13" s="128">
        <v>73.50381212862635</v>
      </c>
    </row>
    <row r="14" spans="1:21" ht="12.75">
      <c r="A14" s="108">
        <v>34.26</v>
      </c>
      <c r="B14" s="124">
        <v>64.34396269708013</v>
      </c>
      <c r="C14" s="108">
        <v>40.17</v>
      </c>
      <c r="D14" s="102">
        <v>75.17005822447489</v>
      </c>
      <c r="F14" s="104">
        <v>43.5</v>
      </c>
      <c r="G14" s="105">
        <v>83.3195454736345</v>
      </c>
      <c r="H14" s="106"/>
      <c r="I14" s="117">
        <v>162.38</v>
      </c>
      <c r="J14" s="120">
        <v>82.11999962913987</v>
      </c>
      <c r="L14" s="117">
        <v>285.53</v>
      </c>
      <c r="M14" s="127">
        <v>28.20411950526212</v>
      </c>
      <c r="N14" s="117">
        <v>324.81</v>
      </c>
      <c r="O14" s="127">
        <v>34.70368442274174</v>
      </c>
      <c r="Q14" s="117">
        <v>291.07</v>
      </c>
      <c r="R14" s="128">
        <v>18.60434608159369</v>
      </c>
      <c r="T14" s="117">
        <v>243.09</v>
      </c>
      <c r="U14" s="128">
        <v>46.59670539292448</v>
      </c>
    </row>
    <row r="15" spans="1:21" ht="12.75">
      <c r="A15" s="108">
        <v>34.44</v>
      </c>
      <c r="B15" s="124">
        <v>16.982727660128106</v>
      </c>
      <c r="C15" s="108">
        <v>40.17</v>
      </c>
      <c r="D15" s="102">
        <v>81.78111839290258</v>
      </c>
      <c r="F15" s="104">
        <v>44.37</v>
      </c>
      <c r="G15" s="125">
        <v>69.72796789757167</v>
      </c>
      <c r="H15" s="97"/>
      <c r="I15" s="114">
        <v>162.62</v>
      </c>
      <c r="J15" s="9">
        <v>47.10894100401343</v>
      </c>
      <c r="K15" s="8"/>
      <c r="L15" s="114">
        <v>301.19</v>
      </c>
      <c r="M15" s="127">
        <v>44.438398550070055</v>
      </c>
      <c r="N15" s="117">
        <v>330.9</v>
      </c>
      <c r="O15" s="127">
        <v>32.16521856956818</v>
      </c>
      <c r="Q15" s="117">
        <v>300.69</v>
      </c>
      <c r="R15" s="128">
        <v>62.7025071476868</v>
      </c>
      <c r="T15" s="117">
        <v>290.8</v>
      </c>
      <c r="U15" s="128">
        <v>49.39891403579375</v>
      </c>
    </row>
    <row r="16" spans="1:18" ht="12.75">
      <c r="A16" s="108">
        <v>34.44</v>
      </c>
      <c r="B16" s="124">
        <v>14.801120613156542</v>
      </c>
      <c r="C16" s="108">
        <v>51.22</v>
      </c>
      <c r="D16" s="102">
        <v>8.042673339131639</v>
      </c>
      <c r="F16" s="104">
        <v>46.2</v>
      </c>
      <c r="G16" s="105">
        <v>52.94170458517944</v>
      </c>
      <c r="H16" s="106"/>
      <c r="I16" s="117">
        <v>162.87</v>
      </c>
      <c r="J16" s="129">
        <v>51.428284059339205</v>
      </c>
      <c r="N16" s="117">
        <v>369.22</v>
      </c>
      <c r="O16" s="127">
        <v>23.277183403494675</v>
      </c>
      <c r="Q16" s="117">
        <v>300.69</v>
      </c>
      <c r="R16" s="128">
        <v>50.703534332753286</v>
      </c>
    </row>
    <row r="17" spans="1:21" s="101" customFormat="1" ht="12.75">
      <c r="A17" s="108">
        <v>34.72</v>
      </c>
      <c r="B17" s="124">
        <v>72.04002493995355</v>
      </c>
      <c r="C17" s="108">
        <v>52.46</v>
      </c>
      <c r="D17" s="102">
        <v>45.462563851518254</v>
      </c>
      <c r="E17" s="103"/>
      <c r="F17" s="104">
        <v>47.3</v>
      </c>
      <c r="G17" s="125">
        <v>23.03125508542763</v>
      </c>
      <c r="H17" s="97"/>
      <c r="I17" s="114">
        <v>163.83</v>
      </c>
      <c r="J17" s="9">
        <v>41.76329741774261</v>
      </c>
      <c r="K17" s="8"/>
      <c r="L17" s="8"/>
      <c r="M17" s="8"/>
      <c r="N17" s="8"/>
      <c r="O17" s="8"/>
      <c r="P17" s="8"/>
      <c r="Q17" s="114">
        <v>300.82</v>
      </c>
      <c r="R17" s="93">
        <v>10.190191608606412</v>
      </c>
      <c r="T17" s="8"/>
      <c r="U17" s="8"/>
    </row>
    <row r="18" spans="1:18" ht="12.75">
      <c r="A18" s="8">
        <v>36.18</v>
      </c>
      <c r="B18" s="13">
        <v>30.908156577832017</v>
      </c>
      <c r="C18" s="8">
        <v>56.2</v>
      </c>
      <c r="D18" s="102">
        <v>37.3614377341461</v>
      </c>
      <c r="F18" s="104">
        <v>47.39</v>
      </c>
      <c r="G18" s="105">
        <v>85.00537383803012</v>
      </c>
      <c r="H18" s="106"/>
      <c r="I18" s="117">
        <v>165.17</v>
      </c>
      <c r="J18" s="120">
        <v>54</v>
      </c>
      <c r="Q18" s="117">
        <v>300.9</v>
      </c>
      <c r="R18" s="128">
        <v>14.131200137056311</v>
      </c>
    </row>
    <row r="19" spans="1:18" ht="12.75">
      <c r="A19" s="108">
        <v>36.37</v>
      </c>
      <c r="B19" s="124">
        <v>64.13544617831124</v>
      </c>
      <c r="C19" s="108">
        <v>57.1</v>
      </c>
      <c r="D19" s="102">
        <v>16.057181690595613</v>
      </c>
      <c r="F19" s="104">
        <v>47.51</v>
      </c>
      <c r="G19" s="105">
        <v>28.80945985763853</v>
      </c>
      <c r="H19" s="106"/>
      <c r="I19" s="117">
        <v>171.65</v>
      </c>
      <c r="J19" s="120">
        <v>53.194561345672746</v>
      </c>
      <c r="Q19" s="117">
        <v>300.9</v>
      </c>
      <c r="R19" s="128">
        <v>66.48669602196262</v>
      </c>
    </row>
    <row r="20" spans="1:18" ht="12.75">
      <c r="A20" s="108">
        <v>36.37</v>
      </c>
      <c r="B20" s="124">
        <v>19.359247626817194</v>
      </c>
      <c r="C20" s="108">
        <v>57.21</v>
      </c>
      <c r="D20" s="102">
        <v>41.585876332670665</v>
      </c>
      <c r="F20" s="104">
        <v>66.23</v>
      </c>
      <c r="G20" s="106">
        <v>50.97495647538837</v>
      </c>
      <c r="H20" s="106"/>
      <c r="I20" s="117">
        <v>171.79</v>
      </c>
      <c r="J20" s="120">
        <v>56.33986682748878</v>
      </c>
      <c r="Q20" s="117">
        <v>311.78</v>
      </c>
      <c r="R20" s="128">
        <v>54.320488511278135</v>
      </c>
    </row>
    <row r="21" spans="1:18" ht="12.75">
      <c r="A21" s="108">
        <v>36.46</v>
      </c>
      <c r="B21" s="124">
        <v>67.75421389153291</v>
      </c>
      <c r="C21" s="108">
        <v>57.21</v>
      </c>
      <c r="D21" s="102">
        <v>24.043730812491006</v>
      </c>
      <c r="F21" s="104">
        <v>66.94</v>
      </c>
      <c r="G21" s="106">
        <v>61.84139572921126</v>
      </c>
      <c r="H21" s="106"/>
      <c r="I21" s="117">
        <v>172.8</v>
      </c>
      <c r="J21" s="120">
        <v>54.17902442240523</v>
      </c>
      <c r="Q21" s="117">
        <v>313.21</v>
      </c>
      <c r="R21" s="128">
        <v>22.295241171398928</v>
      </c>
    </row>
    <row r="22" spans="1:18" ht="12.75">
      <c r="A22" s="108">
        <v>36.64</v>
      </c>
      <c r="B22" s="124">
        <v>45.906857734227025</v>
      </c>
      <c r="C22" s="108">
        <v>57.66</v>
      </c>
      <c r="D22" s="102">
        <v>7.8</v>
      </c>
      <c r="F22" s="104">
        <v>72.47</v>
      </c>
      <c r="G22" s="106">
        <v>62</v>
      </c>
      <c r="H22" s="106"/>
      <c r="I22" s="117">
        <v>174.52</v>
      </c>
      <c r="J22" s="120">
        <v>29.92618743473657</v>
      </c>
      <c r="Q22" s="117">
        <v>315.25</v>
      </c>
      <c r="R22" s="128">
        <v>63.32620814664194</v>
      </c>
    </row>
    <row r="23" spans="1:18" ht="12.75">
      <c r="A23" s="108">
        <v>37.22</v>
      </c>
      <c r="B23" s="124">
        <v>42.649617376746086</v>
      </c>
      <c r="C23" s="108">
        <v>58.08</v>
      </c>
      <c r="D23" s="102">
        <v>21.219666050348053</v>
      </c>
      <c r="F23" s="104">
        <v>75.32</v>
      </c>
      <c r="G23" s="106">
        <v>62.81533626086663</v>
      </c>
      <c r="H23" s="106"/>
      <c r="I23" s="117">
        <v>178.05</v>
      </c>
      <c r="J23" s="120">
        <v>41.32217142480604</v>
      </c>
      <c r="Q23" s="117">
        <v>315.25</v>
      </c>
      <c r="R23" s="128">
        <v>40.73897372501983</v>
      </c>
    </row>
    <row r="24" spans="1:18" ht="12.75">
      <c r="A24" s="108">
        <v>37.51</v>
      </c>
      <c r="B24" s="124">
        <v>28.809459857638494</v>
      </c>
      <c r="C24" s="108">
        <v>58.21</v>
      </c>
      <c r="D24" s="102">
        <v>18.081701300121807</v>
      </c>
      <c r="F24" s="104">
        <v>77.13</v>
      </c>
      <c r="G24" s="106">
        <v>65.00655061227067</v>
      </c>
      <c r="H24" s="106"/>
      <c r="I24" s="117">
        <v>184.13</v>
      </c>
      <c r="J24" s="120">
        <v>43</v>
      </c>
      <c r="Q24" s="117">
        <v>327.8</v>
      </c>
      <c r="R24" s="128">
        <v>24.043730812491006</v>
      </c>
    </row>
    <row r="25" spans="1:21" s="101" customFormat="1" ht="12.75">
      <c r="A25" s="108">
        <v>37.71</v>
      </c>
      <c r="B25" s="124">
        <v>25.588523209824558</v>
      </c>
      <c r="C25" s="108">
        <v>58.89</v>
      </c>
      <c r="D25" s="102">
        <v>63.097478576629555</v>
      </c>
      <c r="E25" s="103"/>
      <c r="F25" s="104">
        <v>80.82</v>
      </c>
      <c r="G25" s="106">
        <v>66.0947688169246</v>
      </c>
      <c r="H25" s="106"/>
      <c r="I25" s="117">
        <v>186.4</v>
      </c>
      <c r="J25" s="10">
        <v>43.182382701926954</v>
      </c>
      <c r="K25" s="8"/>
      <c r="L25" s="8"/>
      <c r="M25" s="8"/>
      <c r="N25" s="8"/>
      <c r="O25" s="8"/>
      <c r="P25" s="8"/>
      <c r="Q25" s="114">
        <v>329.8</v>
      </c>
      <c r="R25" s="93">
        <v>52.16776182724041</v>
      </c>
      <c r="T25" s="8"/>
      <c r="U25" s="8"/>
    </row>
    <row r="26" spans="1:18" ht="12.75">
      <c r="A26" s="8">
        <v>38.14</v>
      </c>
      <c r="B26" s="13">
        <v>34.3193311204561</v>
      </c>
      <c r="C26" s="8">
        <v>66.64</v>
      </c>
      <c r="D26" s="121">
        <v>36.859807136812684</v>
      </c>
      <c r="F26" s="104">
        <v>81.34</v>
      </c>
      <c r="G26" s="106">
        <v>57.042158835129264</v>
      </c>
      <c r="H26" s="106"/>
      <c r="I26" s="117">
        <v>191.55</v>
      </c>
      <c r="J26" s="128">
        <v>68.68131882629564</v>
      </c>
      <c r="Q26" s="117">
        <v>330.67</v>
      </c>
      <c r="R26" s="128">
        <v>56.02930845006741</v>
      </c>
    </row>
    <row r="27" spans="1:18" ht="12.75">
      <c r="A27" s="108">
        <v>38.34</v>
      </c>
      <c r="B27" s="124">
        <v>27.405334850315327</v>
      </c>
      <c r="C27" s="108">
        <v>71.86</v>
      </c>
      <c r="D27" s="121">
        <v>63.1742830942037</v>
      </c>
      <c r="F27" s="104">
        <v>81.64</v>
      </c>
      <c r="G27" s="106">
        <v>4.015229468646865</v>
      </c>
      <c r="H27" s="106"/>
      <c r="I27" s="117">
        <v>215.66</v>
      </c>
      <c r="J27" s="128">
        <v>50</v>
      </c>
      <c r="Q27" s="117">
        <v>330.73</v>
      </c>
      <c r="R27" s="128">
        <v>6.698452979299731</v>
      </c>
    </row>
    <row r="28" spans="1:18" ht="12.75">
      <c r="A28" s="108">
        <v>38.56</v>
      </c>
      <c r="B28" s="124">
        <v>65.083566205596</v>
      </c>
      <c r="C28" s="108">
        <v>73.12</v>
      </c>
      <c r="D28" s="121">
        <v>46.10914775195813</v>
      </c>
      <c r="F28" s="104">
        <v>81.64</v>
      </c>
      <c r="G28" s="106">
        <v>28.537066362559067</v>
      </c>
      <c r="H28" s="106"/>
      <c r="I28" s="117">
        <v>229.57</v>
      </c>
      <c r="J28" s="128">
        <v>68</v>
      </c>
      <c r="Q28" s="117">
        <v>331.27</v>
      </c>
      <c r="R28" s="128">
        <v>34.63262773453041</v>
      </c>
    </row>
    <row r="29" spans="1:18" ht="12.75">
      <c r="A29" s="108">
        <v>38.95</v>
      </c>
      <c r="B29" s="124">
        <v>61.71253971320111</v>
      </c>
      <c r="C29" s="108">
        <v>80.43</v>
      </c>
      <c r="D29" s="121">
        <v>74</v>
      </c>
      <c r="F29" s="104">
        <v>81.91</v>
      </c>
      <c r="G29" s="106">
        <v>36.859807136812684</v>
      </c>
      <c r="H29" s="106"/>
      <c r="I29" s="117">
        <v>230.07</v>
      </c>
      <c r="J29" s="128">
        <v>82.11999962913987</v>
      </c>
      <c r="Q29" s="117">
        <v>335.04</v>
      </c>
      <c r="R29" s="128">
        <v>47.64682669289186</v>
      </c>
    </row>
    <row r="30" spans="1:18" ht="12.75">
      <c r="A30" s="108">
        <v>39.52</v>
      </c>
      <c r="B30" s="124">
        <v>70.28025358554092</v>
      </c>
      <c r="C30" s="108">
        <v>80.58</v>
      </c>
      <c r="D30" s="121">
        <v>69.22680628257815</v>
      </c>
      <c r="F30" s="104">
        <v>89.42</v>
      </c>
      <c r="G30" s="106">
        <v>54.599310249705525</v>
      </c>
      <c r="H30" s="106"/>
      <c r="I30" s="117">
        <v>230.47</v>
      </c>
      <c r="J30" s="128">
        <v>72.52473532561788</v>
      </c>
      <c r="Q30" s="117">
        <v>335.75</v>
      </c>
      <c r="R30" s="128">
        <v>60.8603496420572</v>
      </c>
    </row>
    <row r="31" spans="1:18" ht="12.75">
      <c r="A31" s="108">
        <v>39.8</v>
      </c>
      <c r="B31" s="124">
        <v>51.12677089511026</v>
      </c>
      <c r="C31" s="117">
        <v>152.22</v>
      </c>
      <c r="D31" s="130">
        <v>80</v>
      </c>
      <c r="F31" s="104">
        <v>90.75</v>
      </c>
      <c r="G31" s="106">
        <v>60</v>
      </c>
      <c r="H31" s="106"/>
      <c r="I31" s="117">
        <v>230.54</v>
      </c>
      <c r="J31" s="128">
        <v>67.92137108761628</v>
      </c>
      <c r="Q31" s="117">
        <v>335.75</v>
      </c>
      <c r="R31" s="128">
        <v>21.313818756005304</v>
      </c>
    </row>
    <row r="32" spans="1:18" ht="12.75">
      <c r="A32" s="108">
        <v>41.29</v>
      </c>
      <c r="B32" s="124">
        <v>23.15988482229656</v>
      </c>
      <c r="C32" s="117">
        <v>158.88</v>
      </c>
      <c r="D32" s="130">
        <v>80.33420364296352</v>
      </c>
      <c r="F32" s="104">
        <v>90.96</v>
      </c>
      <c r="G32" s="106">
        <v>68</v>
      </c>
      <c r="H32" s="106"/>
      <c r="I32" s="117">
        <v>233.58</v>
      </c>
      <c r="J32" s="128">
        <v>71.06714269047698</v>
      </c>
      <c r="Q32" s="117">
        <v>341.02</v>
      </c>
      <c r="R32" s="128">
        <v>32.35277963279645</v>
      </c>
    </row>
    <row r="33" spans="1:18" ht="12.75">
      <c r="A33" s="108">
        <v>41.29</v>
      </c>
      <c r="B33" s="12">
        <v>59.86155344808802</v>
      </c>
      <c r="C33" s="114">
        <v>183.75</v>
      </c>
      <c r="D33" s="130">
        <v>64.08596690137453</v>
      </c>
      <c r="F33" s="104">
        <v>90.96</v>
      </c>
      <c r="G33" s="106">
        <v>5</v>
      </c>
      <c r="H33" s="106"/>
      <c r="I33" s="117">
        <v>235.06</v>
      </c>
      <c r="J33" s="128">
        <v>76</v>
      </c>
      <c r="Q33" s="117">
        <v>358.48</v>
      </c>
      <c r="R33" s="128">
        <v>45.86372851064327</v>
      </c>
    </row>
    <row r="34" spans="1:18" ht="12.75">
      <c r="A34" s="108">
        <v>41.78</v>
      </c>
      <c r="B34" s="124">
        <v>85.3001430881896</v>
      </c>
      <c r="C34" s="117">
        <v>194.85</v>
      </c>
      <c r="D34" s="127">
        <v>40.61064631288425</v>
      </c>
      <c r="F34" s="104">
        <v>92</v>
      </c>
      <c r="G34" s="106">
        <v>34.221923697563135</v>
      </c>
      <c r="H34" s="106"/>
      <c r="I34" s="117">
        <v>237</v>
      </c>
      <c r="J34" s="128">
        <v>72.25618927329681</v>
      </c>
      <c r="Q34" s="117">
        <v>358.79</v>
      </c>
      <c r="R34" s="128">
        <v>37.992706061961556</v>
      </c>
    </row>
    <row r="35" spans="1:18" ht="12.75">
      <c r="A35" s="108">
        <v>41.86</v>
      </c>
      <c r="B35" s="124">
        <v>37.08157252117781</v>
      </c>
      <c r="C35" s="117">
        <v>196.71</v>
      </c>
      <c r="D35" s="127">
        <v>21.219666050348053</v>
      </c>
      <c r="F35" s="104">
        <v>92.68</v>
      </c>
      <c r="G35" s="106">
        <v>53</v>
      </c>
      <c r="H35" s="106"/>
      <c r="I35" s="117">
        <v>237.9</v>
      </c>
      <c r="J35" s="128">
        <v>75</v>
      </c>
      <c r="Q35" s="117">
        <v>359.87</v>
      </c>
      <c r="R35" s="128">
        <v>50.41545346789591</v>
      </c>
    </row>
    <row r="36" spans="1:18" ht="12.75">
      <c r="A36" s="108">
        <v>41.94</v>
      </c>
      <c r="B36" s="124">
        <v>56.35128193573371</v>
      </c>
      <c r="C36" s="117">
        <v>199.32</v>
      </c>
      <c r="D36" s="127">
        <v>60.85257373597179</v>
      </c>
      <c r="F36" s="104">
        <v>93.75</v>
      </c>
      <c r="G36" s="106">
        <v>39</v>
      </c>
      <c r="H36" s="106"/>
      <c r="I36" s="117">
        <v>238.04</v>
      </c>
      <c r="J36" s="128">
        <v>85</v>
      </c>
      <c r="Q36" s="117">
        <v>360.49</v>
      </c>
      <c r="R36" s="128">
        <v>40.475151816583306</v>
      </c>
    </row>
    <row r="37" spans="1:18" ht="12.75">
      <c r="A37" s="108">
        <v>45.7</v>
      </c>
      <c r="B37" s="124">
        <v>72.59335035079349</v>
      </c>
      <c r="C37" s="117">
        <v>199.99</v>
      </c>
      <c r="D37" s="127">
        <v>57.038461449066006</v>
      </c>
      <c r="F37" s="104">
        <v>99.93</v>
      </c>
      <c r="G37" s="106">
        <v>70</v>
      </c>
      <c r="H37" s="106"/>
      <c r="I37" s="117">
        <v>238.49</v>
      </c>
      <c r="J37" s="128">
        <v>70.62994479145986</v>
      </c>
      <c r="Q37" s="117">
        <v>360.89</v>
      </c>
      <c r="R37" s="128">
        <v>60.18507889114309</v>
      </c>
    </row>
    <row r="38" spans="1:18" ht="12.75">
      <c r="A38" s="108">
        <v>45.7</v>
      </c>
      <c r="B38" s="124">
        <v>33.1510243812982</v>
      </c>
      <c r="C38" s="117">
        <v>200.59</v>
      </c>
      <c r="D38" s="127">
        <v>59.03959013929541</v>
      </c>
      <c r="F38" s="104">
        <v>100.74</v>
      </c>
      <c r="G38" s="106">
        <v>40.09765634007146</v>
      </c>
      <c r="H38" s="106"/>
      <c r="I38" s="117">
        <v>239.96</v>
      </c>
      <c r="J38" s="128">
        <v>80.33420364296352</v>
      </c>
      <c r="Q38" s="117">
        <v>388.44</v>
      </c>
      <c r="R38" s="128">
        <v>12.948002371057754</v>
      </c>
    </row>
    <row r="39" spans="1:18" ht="12.75">
      <c r="A39" s="108">
        <v>45.7</v>
      </c>
      <c r="B39" s="124">
        <v>62.02566187451538</v>
      </c>
      <c r="C39" s="117">
        <v>201.13</v>
      </c>
      <c r="D39" s="127">
        <v>50.71271797603376</v>
      </c>
      <c r="F39" s="104">
        <v>101.88</v>
      </c>
      <c r="G39" s="106">
        <v>70.62994479145986</v>
      </c>
      <c r="H39" s="106"/>
      <c r="I39" s="117">
        <v>243.06</v>
      </c>
      <c r="J39" s="128">
        <v>60.103189300734485</v>
      </c>
      <c r="Q39" s="117">
        <v>389.34</v>
      </c>
      <c r="R39" s="128">
        <v>9.399923431973264</v>
      </c>
    </row>
    <row r="40" spans="1:18" ht="12.75">
      <c r="A40" s="108">
        <v>48.65</v>
      </c>
      <c r="B40" s="12">
        <v>33.03481261010261</v>
      </c>
      <c r="C40" s="114">
        <v>204.66</v>
      </c>
      <c r="D40" s="127">
        <v>61.28948519640205</v>
      </c>
      <c r="F40" s="104">
        <v>102.32</v>
      </c>
      <c r="G40" s="106">
        <v>76</v>
      </c>
      <c r="H40" s="106"/>
      <c r="I40" s="117">
        <v>257.98</v>
      </c>
      <c r="J40" s="128">
        <v>72.25618927329681</v>
      </c>
      <c r="Q40" s="117">
        <v>391.92</v>
      </c>
      <c r="R40" s="128">
        <v>8.573670184864994</v>
      </c>
    </row>
    <row r="41" spans="1:18" ht="12.75">
      <c r="A41" s="108">
        <v>49.05</v>
      </c>
      <c r="B41" s="12">
        <v>25.9109894419301</v>
      </c>
      <c r="C41" s="114">
        <v>206.52</v>
      </c>
      <c r="D41" s="127">
        <v>72.36353177799812</v>
      </c>
      <c r="F41" s="104">
        <v>102.42</v>
      </c>
      <c r="G41" s="106">
        <v>85</v>
      </c>
      <c r="H41" s="106"/>
      <c r="I41" s="117">
        <v>272.38</v>
      </c>
      <c r="J41" s="128">
        <v>65.75231220461218</v>
      </c>
      <c r="Q41" s="117">
        <v>396.02</v>
      </c>
      <c r="R41" s="128">
        <v>48.08811310299943</v>
      </c>
    </row>
    <row r="42" spans="1:18" ht="12.75">
      <c r="A42" s="108">
        <v>58</v>
      </c>
      <c r="B42" s="124">
        <v>85.0189306062998</v>
      </c>
      <c r="C42" s="117">
        <v>212.32</v>
      </c>
      <c r="D42" s="127">
        <v>32.39549333813498</v>
      </c>
      <c r="F42" s="104">
        <v>117.52</v>
      </c>
      <c r="G42" s="106">
        <v>37.118128615019536</v>
      </c>
      <c r="H42" s="106"/>
      <c r="I42" s="117">
        <v>274.44</v>
      </c>
      <c r="J42" s="128">
        <v>43</v>
      </c>
      <c r="Q42" s="117">
        <v>399.63</v>
      </c>
      <c r="R42" s="128">
        <v>24.685462605794967</v>
      </c>
    </row>
    <row r="43" spans="1:18" ht="12.75">
      <c r="A43" s="108">
        <v>58.68</v>
      </c>
      <c r="B43" s="124">
        <v>20.748790115896043</v>
      </c>
      <c r="C43" s="117">
        <v>215.07</v>
      </c>
      <c r="D43" s="127">
        <v>90</v>
      </c>
      <c r="F43" s="104">
        <v>117.52</v>
      </c>
      <c r="G43" s="106">
        <v>32.72153645872362</v>
      </c>
      <c r="H43" s="106"/>
      <c r="I43" s="117">
        <v>278</v>
      </c>
      <c r="J43" s="128">
        <v>84</v>
      </c>
      <c r="Q43" s="117">
        <v>400.23</v>
      </c>
      <c r="R43" s="128">
        <v>28.605570288615077</v>
      </c>
    </row>
    <row r="44" spans="1:10" ht="12.75">
      <c r="A44" s="108">
        <v>70.3</v>
      </c>
      <c r="B44" s="131">
        <v>55.64498095354693</v>
      </c>
      <c r="C44" s="117">
        <v>215.26</v>
      </c>
      <c r="D44" s="127">
        <v>31.29130776330024</v>
      </c>
      <c r="F44" s="104">
        <v>118.36</v>
      </c>
      <c r="G44" s="106">
        <v>40.024412451954284</v>
      </c>
      <c r="H44" s="106"/>
      <c r="I44" s="117">
        <v>284.94</v>
      </c>
      <c r="J44" s="128">
        <v>63.43494882292201</v>
      </c>
    </row>
    <row r="45" spans="1:10" ht="12.75">
      <c r="A45" s="108">
        <v>70.62</v>
      </c>
      <c r="B45" s="131">
        <v>48.218147186443396</v>
      </c>
      <c r="C45" s="117">
        <v>215.64</v>
      </c>
      <c r="D45" s="127">
        <v>18.767801265283396</v>
      </c>
      <c r="F45" s="104">
        <v>118.46</v>
      </c>
      <c r="G45" s="106">
        <v>81.13454194670732</v>
      </c>
      <c r="H45" s="106"/>
      <c r="I45" s="117">
        <v>285.16</v>
      </c>
      <c r="J45" s="128">
        <v>75.21783354642531</v>
      </c>
    </row>
    <row r="46" spans="1:10" ht="12.75">
      <c r="A46" s="108">
        <v>71.73</v>
      </c>
      <c r="B46" s="131">
        <v>58.17076979556229</v>
      </c>
      <c r="C46" s="117">
        <v>215.81</v>
      </c>
      <c r="D46" s="127">
        <v>18.59737710721079</v>
      </c>
      <c r="F46" s="104">
        <v>119.01</v>
      </c>
      <c r="G46" s="106">
        <v>22</v>
      </c>
      <c r="H46" s="106"/>
      <c r="I46" s="117">
        <v>286.24</v>
      </c>
      <c r="J46" s="128">
        <v>67.2966330532743</v>
      </c>
    </row>
    <row r="47" spans="1:10" ht="12.75">
      <c r="A47" s="108">
        <v>72.7</v>
      </c>
      <c r="B47" s="131">
        <v>37.31976803546746</v>
      </c>
      <c r="C47" s="117">
        <v>216.26</v>
      </c>
      <c r="D47" s="127">
        <v>51.877839899578895</v>
      </c>
      <c r="F47" s="104">
        <v>119.01</v>
      </c>
      <c r="G47" s="106">
        <v>73.0609795947738</v>
      </c>
      <c r="H47" s="106"/>
      <c r="I47" s="117">
        <v>291.57</v>
      </c>
      <c r="J47" s="128">
        <v>24.016352749229966</v>
      </c>
    </row>
    <row r="48" spans="1:10" ht="12.75">
      <c r="A48" s="108">
        <v>72.98</v>
      </c>
      <c r="B48" s="131">
        <v>61.59059858467042</v>
      </c>
      <c r="C48" s="117">
        <v>220.1</v>
      </c>
      <c r="D48" s="127">
        <v>58.82682232879086</v>
      </c>
      <c r="F48" s="104">
        <v>122.44</v>
      </c>
      <c r="G48" s="106">
        <v>65.88243062851679</v>
      </c>
      <c r="H48" s="106"/>
      <c r="I48" s="117">
        <v>291.94</v>
      </c>
      <c r="J48" s="128">
        <v>58</v>
      </c>
    </row>
    <row r="49" spans="1:10" ht="12.75">
      <c r="A49" s="108">
        <v>73.14</v>
      </c>
      <c r="B49" s="131">
        <v>49.55929756363419</v>
      </c>
      <c r="C49" s="117">
        <v>220.4</v>
      </c>
      <c r="D49" s="127">
        <v>56.470308999224635</v>
      </c>
      <c r="F49" s="104">
        <v>127.45</v>
      </c>
      <c r="G49" s="106">
        <v>55.92760226599971</v>
      </c>
      <c r="H49" s="106"/>
      <c r="I49" s="117">
        <v>292.95</v>
      </c>
      <c r="J49" s="128">
        <v>52.85342266515726</v>
      </c>
    </row>
    <row r="50" spans="1:10" ht="12.75">
      <c r="A50" s="108">
        <v>74.8</v>
      </c>
      <c r="B50" s="131">
        <v>60.342954895190516</v>
      </c>
      <c r="C50" s="117">
        <v>220.8</v>
      </c>
      <c r="D50" s="127">
        <v>48.21814718644337</v>
      </c>
      <c r="F50" s="104">
        <v>128.25</v>
      </c>
      <c r="G50" s="106">
        <v>58.05367534923388</v>
      </c>
      <c r="H50" s="106"/>
      <c r="I50" s="117">
        <v>293.48</v>
      </c>
      <c r="J50" s="128">
        <v>60</v>
      </c>
    </row>
    <row r="51" spans="1:10" ht="12.75">
      <c r="A51" s="108">
        <v>74.98</v>
      </c>
      <c r="B51" s="131">
        <v>56.04615409841959</v>
      </c>
      <c r="C51" s="117">
        <v>221.2</v>
      </c>
      <c r="D51" s="127">
        <v>58.606641068432985</v>
      </c>
      <c r="F51" s="104">
        <v>128.75</v>
      </c>
      <c r="G51" s="106">
        <v>63</v>
      </c>
      <c r="H51" s="106"/>
      <c r="I51" s="117">
        <v>329.28</v>
      </c>
      <c r="J51" s="128">
        <v>70.26005182807924</v>
      </c>
    </row>
    <row r="52" spans="1:10" ht="12.75">
      <c r="A52" s="108">
        <v>75.05</v>
      </c>
      <c r="B52" s="131">
        <v>42.343109374669574</v>
      </c>
      <c r="C52" s="117">
        <v>221.4</v>
      </c>
      <c r="D52" s="127">
        <v>51.38789392196268</v>
      </c>
      <c r="F52" s="104">
        <v>128.72</v>
      </c>
      <c r="G52" s="106">
        <v>72</v>
      </c>
      <c r="H52" s="106"/>
      <c r="I52" s="117">
        <v>335.75</v>
      </c>
      <c r="J52" s="128">
        <v>56</v>
      </c>
    </row>
    <row r="53" spans="1:10" ht="12.75">
      <c r="A53" s="108">
        <v>75.28</v>
      </c>
      <c r="B53" s="131">
        <v>29.108230061626323</v>
      </c>
      <c r="C53" s="117">
        <v>222.42</v>
      </c>
      <c r="D53" s="127">
        <v>72.0111896046362</v>
      </c>
      <c r="F53" s="117">
        <v>144.57</v>
      </c>
      <c r="G53" s="130">
        <v>54.93935202353409</v>
      </c>
      <c r="H53" s="127"/>
      <c r="I53" s="117">
        <v>336.5</v>
      </c>
      <c r="J53" s="128">
        <v>64.34396269708013</v>
      </c>
    </row>
    <row r="54" spans="1:10" ht="12.75">
      <c r="A54" s="108">
        <v>76.03</v>
      </c>
      <c r="B54" s="131">
        <v>90</v>
      </c>
      <c r="C54" s="117">
        <v>222.49</v>
      </c>
      <c r="D54" s="127">
        <v>64.38680884128868</v>
      </c>
      <c r="F54" s="117">
        <v>145.9</v>
      </c>
      <c r="G54" s="130">
        <v>85.01211823080625</v>
      </c>
      <c r="H54" s="127"/>
      <c r="I54" s="117">
        <v>340.96</v>
      </c>
      <c r="J54" s="128">
        <v>56.029308450067404</v>
      </c>
    </row>
    <row r="55" spans="1:21" s="101" customFormat="1" ht="12.75">
      <c r="A55" s="108">
        <v>76.24</v>
      </c>
      <c r="B55" s="131">
        <v>35.268225419028695</v>
      </c>
      <c r="C55" s="117">
        <v>224.77</v>
      </c>
      <c r="D55" s="127">
        <v>37.2656414571871</v>
      </c>
      <c r="E55" s="103"/>
      <c r="F55" s="117">
        <v>148.06</v>
      </c>
      <c r="G55" s="10">
        <v>80.14892388341609</v>
      </c>
      <c r="H55" s="80"/>
      <c r="I55" s="114">
        <v>344.23</v>
      </c>
      <c r="J55" s="93">
        <v>33.52447001297398</v>
      </c>
      <c r="K55" s="8"/>
      <c r="L55" s="8"/>
      <c r="M55" s="8"/>
      <c r="N55" s="8"/>
      <c r="O55" s="8"/>
      <c r="P55" s="8"/>
      <c r="Q55" s="8"/>
      <c r="R55" s="8"/>
      <c r="T55" s="8"/>
      <c r="U55" s="8"/>
    </row>
    <row r="56" spans="1:10" ht="12.75">
      <c r="A56" s="8">
        <v>76.45</v>
      </c>
      <c r="B56" s="14">
        <v>47.54096976348094</v>
      </c>
      <c r="C56" s="114">
        <v>225.1</v>
      </c>
      <c r="D56" s="127">
        <v>31.597681146825366</v>
      </c>
      <c r="F56" s="117">
        <v>148.06</v>
      </c>
      <c r="G56" s="130">
        <v>6.390501699292557</v>
      </c>
      <c r="H56" s="127"/>
      <c r="I56" s="117">
        <v>398.39</v>
      </c>
      <c r="J56" s="128">
        <v>63</v>
      </c>
    </row>
    <row r="57" spans="1:8" ht="12.75">
      <c r="A57" s="108">
        <v>76.43</v>
      </c>
      <c r="B57" s="131">
        <v>67.17158737084905</v>
      </c>
      <c r="C57" s="117">
        <v>236.37</v>
      </c>
      <c r="D57" s="127">
        <v>65.43110477471245</v>
      </c>
      <c r="F57" s="117">
        <v>152.06</v>
      </c>
      <c r="G57" s="130">
        <v>72.25618927329681</v>
      </c>
      <c r="H57" s="127"/>
    </row>
    <row r="58" spans="1:10" ht="12.75">
      <c r="A58" s="108">
        <v>76.68</v>
      </c>
      <c r="B58" s="131">
        <v>33.9102270544925</v>
      </c>
      <c r="C58" s="117">
        <v>239.11</v>
      </c>
      <c r="D58" s="127">
        <v>66</v>
      </c>
      <c r="F58" s="117">
        <v>152.06</v>
      </c>
      <c r="G58" s="130">
        <v>16.057181690595613</v>
      </c>
      <c r="H58" s="127"/>
      <c r="I58" s="108">
        <v>39.07</v>
      </c>
      <c r="J58" s="109">
        <v>67.5500053753205</v>
      </c>
    </row>
    <row r="59" spans="1:10" ht="12.75">
      <c r="A59" s="108">
        <v>77.82</v>
      </c>
      <c r="B59" s="131">
        <v>64.68876994613066</v>
      </c>
      <c r="C59" s="117">
        <v>241.9</v>
      </c>
      <c r="D59" s="127">
        <v>66</v>
      </c>
      <c r="F59" s="117">
        <v>152.38</v>
      </c>
      <c r="G59" s="130">
        <v>90</v>
      </c>
      <c r="H59" s="127"/>
      <c r="I59" s="119">
        <v>37.22</v>
      </c>
      <c r="J59" s="132">
        <v>42.649617376746086</v>
      </c>
    </row>
    <row r="60" spans="1:10" ht="12.75">
      <c r="A60" s="108">
        <v>82.02</v>
      </c>
      <c r="B60" s="131">
        <v>19.359247626817194</v>
      </c>
      <c r="C60" s="117">
        <v>249.33</v>
      </c>
      <c r="D60" s="127">
        <v>55.61517639559985</v>
      </c>
      <c r="F60" s="117">
        <v>152.68</v>
      </c>
      <c r="G60" s="130">
        <v>42.43649548636324</v>
      </c>
      <c r="H60" s="127"/>
      <c r="I60" s="108">
        <v>42.76</v>
      </c>
      <c r="J60" s="123">
        <v>24.405846070562433</v>
      </c>
    </row>
    <row r="61" spans="1:10" ht="12.75">
      <c r="A61" s="108">
        <v>82.12</v>
      </c>
      <c r="B61" s="131">
        <v>24.92172662765745</v>
      </c>
      <c r="C61" s="117">
        <v>267.07</v>
      </c>
      <c r="D61" s="127">
        <v>57.02695110299535</v>
      </c>
      <c r="F61" s="117">
        <v>153.74</v>
      </c>
      <c r="G61" s="130">
        <v>90</v>
      </c>
      <c r="H61" s="127"/>
      <c r="I61" s="108">
        <v>52.23</v>
      </c>
      <c r="J61" s="123">
        <v>75.45768309089856</v>
      </c>
    </row>
    <row r="62" spans="1:10" ht="12.75">
      <c r="A62" s="108">
        <v>86.32</v>
      </c>
      <c r="B62" s="131">
        <v>40.054929544533714</v>
      </c>
      <c r="C62" s="117">
        <v>267.47</v>
      </c>
      <c r="D62" s="127">
        <v>56.02950650350762</v>
      </c>
      <c r="F62" s="117">
        <v>153.79</v>
      </c>
      <c r="G62" s="130">
        <v>15.054701128833457</v>
      </c>
      <c r="H62" s="127"/>
      <c r="I62" s="108">
        <v>52.34</v>
      </c>
      <c r="J62" s="123">
        <v>73</v>
      </c>
    </row>
    <row r="63" spans="1:10" ht="12.75">
      <c r="A63" s="108">
        <v>87.49</v>
      </c>
      <c r="B63" s="131">
        <v>59</v>
      </c>
      <c r="C63" s="117">
        <v>269.46</v>
      </c>
      <c r="D63" s="127">
        <v>55.01811136925392</v>
      </c>
      <c r="F63" s="117">
        <v>157.1</v>
      </c>
      <c r="G63" s="130">
        <v>74.81892465601187</v>
      </c>
      <c r="H63" s="127"/>
      <c r="I63" s="108">
        <v>52.69</v>
      </c>
      <c r="J63" s="126">
        <v>61.16716428968108</v>
      </c>
    </row>
    <row r="64" spans="1:10" ht="12.75">
      <c r="A64" s="108">
        <v>87.88</v>
      </c>
      <c r="B64" s="131">
        <v>80</v>
      </c>
      <c r="C64" s="117">
        <v>269.56</v>
      </c>
      <c r="D64" s="127">
        <v>62.05047668097909</v>
      </c>
      <c r="F64" s="117">
        <v>157.3</v>
      </c>
      <c r="G64" s="130">
        <v>7.7870219872823725</v>
      </c>
      <c r="H64" s="127"/>
      <c r="I64" s="108">
        <v>56</v>
      </c>
      <c r="J64" s="126">
        <v>32.160441526745984</v>
      </c>
    </row>
    <row r="65" spans="1:10" ht="12.75">
      <c r="A65" s="108">
        <v>94.71</v>
      </c>
      <c r="B65" s="131">
        <v>47.19517961217456</v>
      </c>
      <c r="C65" s="117">
        <v>270.13</v>
      </c>
      <c r="D65" s="127">
        <v>62.875451579833054</v>
      </c>
      <c r="F65" s="117">
        <v>157.5</v>
      </c>
      <c r="G65" s="130">
        <v>27.868948020114615</v>
      </c>
      <c r="H65" s="127"/>
      <c r="I65" s="117">
        <v>186.45</v>
      </c>
      <c r="J65" s="120">
        <v>71.60313603722736</v>
      </c>
    </row>
    <row r="66" spans="1:10" ht="12.75">
      <c r="A66" s="108">
        <v>94.85</v>
      </c>
      <c r="B66" s="131">
        <v>71.26838198333968</v>
      </c>
      <c r="C66" s="117">
        <v>303.79</v>
      </c>
      <c r="D66" s="127">
        <v>40.21975150519433</v>
      </c>
      <c r="F66" s="117">
        <v>158.36</v>
      </c>
      <c r="G66" s="130">
        <v>11.171705516475413</v>
      </c>
      <c r="H66" s="127"/>
      <c r="I66" s="117">
        <v>205.93</v>
      </c>
      <c r="J66" s="128">
        <v>52.21101066258835</v>
      </c>
    </row>
    <row r="67" spans="1:10" ht="12.75">
      <c r="A67" s="108">
        <v>98.96</v>
      </c>
      <c r="B67" s="131">
        <v>27.87820260244797</v>
      </c>
      <c r="C67" s="117">
        <v>308.16</v>
      </c>
      <c r="D67" s="127">
        <v>7.053226656798628</v>
      </c>
      <c r="F67" s="117">
        <v>172.06</v>
      </c>
      <c r="G67" s="130">
        <v>80</v>
      </c>
      <c r="H67" s="127"/>
      <c r="I67" s="117">
        <v>207.01</v>
      </c>
      <c r="J67" s="128">
        <v>28.35191759698605</v>
      </c>
    </row>
    <row r="68" spans="1:10" ht="12.75">
      <c r="A68" s="108">
        <v>100.55</v>
      </c>
      <c r="B68" s="131">
        <v>72.82796214948615</v>
      </c>
      <c r="C68" s="117">
        <v>320.5</v>
      </c>
      <c r="D68" s="127">
        <v>87.16927418789815</v>
      </c>
      <c r="F68" s="117">
        <v>176.64</v>
      </c>
      <c r="G68" s="130">
        <v>77.04779772783972</v>
      </c>
      <c r="H68" s="127"/>
      <c r="I68" s="117">
        <v>236.18</v>
      </c>
      <c r="J68" s="128">
        <v>73.50381212862635</v>
      </c>
    </row>
    <row r="69" spans="1:10" ht="12.75">
      <c r="A69" s="108">
        <v>101.13</v>
      </c>
      <c r="B69" s="131">
        <v>89.03406760396494</v>
      </c>
      <c r="C69" s="117">
        <v>322.13</v>
      </c>
      <c r="D69" s="127">
        <v>52</v>
      </c>
      <c r="F69" s="117">
        <v>181.63</v>
      </c>
      <c r="G69" s="130">
        <v>8.042673339131639</v>
      </c>
      <c r="H69" s="127"/>
      <c r="I69" s="117">
        <v>243.09</v>
      </c>
      <c r="J69" s="128">
        <v>46.59670539292448</v>
      </c>
    </row>
    <row r="70" spans="1:21" s="101" customFormat="1" ht="12.75">
      <c r="A70" s="108">
        <v>101.3</v>
      </c>
      <c r="B70" s="131">
        <v>85.0189306062998</v>
      </c>
      <c r="C70" s="117">
        <v>327.11</v>
      </c>
      <c r="D70" s="127">
        <v>40.87956073299969</v>
      </c>
      <c r="E70" s="103"/>
      <c r="F70" s="117">
        <v>181.7</v>
      </c>
      <c r="G70" s="10">
        <v>61.92270543553343</v>
      </c>
      <c r="H70" s="80"/>
      <c r="I70" s="114">
        <v>290.8</v>
      </c>
      <c r="J70" s="93">
        <v>49.39891403579375</v>
      </c>
      <c r="K70" s="8"/>
      <c r="L70" s="8"/>
      <c r="M70" s="8"/>
      <c r="N70" s="8"/>
      <c r="O70" s="8"/>
      <c r="P70" s="8"/>
      <c r="Q70" s="8"/>
      <c r="R70" s="8"/>
      <c r="T70" s="8"/>
      <c r="U70" s="8"/>
    </row>
    <row r="71" spans="1:8" ht="12.75">
      <c r="A71" s="8">
        <v>101.13</v>
      </c>
      <c r="B71" s="14">
        <v>46.821323598744996</v>
      </c>
      <c r="C71" s="114">
        <v>341.77</v>
      </c>
      <c r="D71" s="127">
        <v>45.03928785243096</v>
      </c>
      <c r="F71" s="117">
        <v>183.09</v>
      </c>
      <c r="G71" s="130">
        <v>12</v>
      </c>
      <c r="H71" s="127"/>
    </row>
    <row r="72" spans="1:8" ht="12.75">
      <c r="A72" s="108">
        <v>118.65</v>
      </c>
      <c r="B72" s="131">
        <v>53.71506336539306</v>
      </c>
      <c r="C72" s="117">
        <v>341.81</v>
      </c>
      <c r="D72" s="127">
        <v>40.43246108621175</v>
      </c>
      <c r="F72" s="117">
        <v>183.75</v>
      </c>
      <c r="G72" s="130">
        <v>78.04434722129766</v>
      </c>
      <c r="H72" s="127"/>
    </row>
    <row r="73" spans="1:8" ht="12.75">
      <c r="A73" s="117">
        <v>131.64</v>
      </c>
      <c r="B73" s="133">
        <v>56.33986682748878</v>
      </c>
      <c r="C73" s="117">
        <v>341.86</v>
      </c>
      <c r="D73" s="127">
        <v>31.382519625289767</v>
      </c>
      <c r="F73" s="117">
        <v>184.85</v>
      </c>
      <c r="G73" s="130">
        <v>66.46690496338644</v>
      </c>
      <c r="H73" s="127"/>
    </row>
    <row r="74" spans="1:8" ht="12.75">
      <c r="A74" s="117">
        <v>139.8</v>
      </c>
      <c r="B74" s="133">
        <v>42.29788963949507</v>
      </c>
      <c r="C74" s="117">
        <v>349.48</v>
      </c>
      <c r="D74" s="127">
        <v>69.29178970902277</v>
      </c>
      <c r="F74" s="117">
        <v>187.23</v>
      </c>
      <c r="G74" s="130">
        <v>44.13486258837696</v>
      </c>
      <c r="H74" s="127"/>
    </row>
    <row r="75" spans="1:8" ht="12.75">
      <c r="A75" s="117">
        <v>140.31</v>
      </c>
      <c r="B75" s="134">
        <v>21.012924468204446</v>
      </c>
      <c r="C75" s="117">
        <v>350.04</v>
      </c>
      <c r="D75" s="127">
        <v>52.864572584686854</v>
      </c>
      <c r="F75" s="117">
        <v>187.57</v>
      </c>
      <c r="G75" s="127">
        <v>72.06410001036542</v>
      </c>
      <c r="H75" s="127"/>
    </row>
    <row r="76" spans="1:8" ht="12.75">
      <c r="A76" s="117">
        <v>142.97</v>
      </c>
      <c r="B76" s="15">
        <v>50.107526637622044</v>
      </c>
      <c r="C76" s="114">
        <v>351.03</v>
      </c>
      <c r="D76" s="127">
        <v>29.901818892045604</v>
      </c>
      <c r="F76" s="117">
        <v>187.87</v>
      </c>
      <c r="G76" s="127">
        <v>37.0676748113078</v>
      </c>
      <c r="H76" s="127"/>
    </row>
    <row r="77" spans="1:8" ht="12.75">
      <c r="A77" s="117">
        <v>143.5</v>
      </c>
      <c r="B77" s="133">
        <v>27.48929741948757</v>
      </c>
      <c r="C77" s="117">
        <v>360.22</v>
      </c>
      <c r="D77" s="127">
        <v>52.860293313317015</v>
      </c>
      <c r="F77" s="117">
        <v>191.1</v>
      </c>
      <c r="G77" s="127">
        <v>43.180418388591555</v>
      </c>
      <c r="H77" s="127"/>
    </row>
    <row r="78" spans="1:8" ht="12.75">
      <c r="A78" s="117">
        <v>143.65</v>
      </c>
      <c r="B78" s="133">
        <v>30.55174438022103</v>
      </c>
      <c r="C78" s="117">
        <v>369.25</v>
      </c>
      <c r="D78" s="127">
        <v>26.210275333015183</v>
      </c>
      <c r="F78" s="117">
        <v>191.23</v>
      </c>
      <c r="G78" s="127">
        <v>9.567236160006189</v>
      </c>
      <c r="H78" s="127"/>
    </row>
    <row r="79" spans="1:8" ht="12.75">
      <c r="A79" s="117">
        <v>144.02</v>
      </c>
      <c r="B79" s="133">
        <v>73.0778816872882</v>
      </c>
      <c r="C79" s="117">
        <v>369.53</v>
      </c>
      <c r="D79" s="127">
        <v>62.35538766094892</v>
      </c>
      <c r="F79" s="117">
        <v>192.55</v>
      </c>
      <c r="G79" s="127">
        <v>19.64330494252033</v>
      </c>
      <c r="H79" s="127"/>
    </row>
    <row r="80" spans="1:8" ht="12.75">
      <c r="A80" s="117">
        <v>144.15</v>
      </c>
      <c r="B80" s="133">
        <v>53.05969864148535</v>
      </c>
      <c r="C80" s="117">
        <v>369.65</v>
      </c>
      <c r="D80" s="127">
        <v>20.10298628765821</v>
      </c>
      <c r="F80" s="117">
        <v>192.92</v>
      </c>
      <c r="G80" s="127">
        <v>46.7394316624527</v>
      </c>
      <c r="H80" s="127"/>
    </row>
    <row r="81" spans="1:8" ht="12.75">
      <c r="A81" s="117">
        <v>145.06</v>
      </c>
      <c r="B81" s="133">
        <v>46.49554463921692</v>
      </c>
      <c r="C81" s="117">
        <v>370.06</v>
      </c>
      <c r="D81" s="127">
        <v>24.321236898647314</v>
      </c>
      <c r="F81" s="117">
        <v>193.01</v>
      </c>
      <c r="G81" s="127">
        <v>12.948002371057754</v>
      </c>
      <c r="H81" s="127"/>
    </row>
    <row r="82" spans="1:8" ht="12.75">
      <c r="A82" s="117">
        <v>145.2</v>
      </c>
      <c r="B82" s="15">
        <v>46.40903982681824</v>
      </c>
      <c r="C82" s="114">
        <v>380.19</v>
      </c>
      <c r="D82" s="127">
        <v>42.44721954297902</v>
      </c>
      <c r="F82" s="117">
        <v>193.57</v>
      </c>
      <c r="G82" s="127">
        <v>44</v>
      </c>
      <c r="H82" s="127"/>
    </row>
    <row r="83" spans="1:8" ht="12.75">
      <c r="A83" s="117">
        <v>145.38</v>
      </c>
      <c r="B83" s="133">
        <v>22.295241171398928</v>
      </c>
      <c r="C83" s="117">
        <v>382.23</v>
      </c>
      <c r="D83" s="127">
        <v>77.62039460368726</v>
      </c>
      <c r="F83" s="117">
        <v>193.68</v>
      </c>
      <c r="G83" s="127">
        <v>38.24954719963997</v>
      </c>
      <c r="H83" s="127"/>
    </row>
    <row r="84" spans="1:8" ht="12.75">
      <c r="A84" s="117">
        <v>144.6</v>
      </c>
      <c r="B84" s="15">
        <v>47.06062454202648</v>
      </c>
      <c r="C84" s="114">
        <v>383.81</v>
      </c>
      <c r="D84" s="127">
        <v>45.03928785243096</v>
      </c>
      <c r="F84" s="117">
        <v>194.89</v>
      </c>
      <c r="G84" s="127">
        <v>53.205819720984806</v>
      </c>
      <c r="H84" s="127"/>
    </row>
    <row r="85" spans="1:8" ht="12.75">
      <c r="A85" s="117">
        <v>147.85</v>
      </c>
      <c r="B85" s="133">
        <v>40.29912832354656</v>
      </c>
      <c r="C85" s="117">
        <v>387.8</v>
      </c>
      <c r="D85" s="127">
        <v>26.815927355122376</v>
      </c>
      <c r="F85" s="117">
        <v>196.95</v>
      </c>
      <c r="G85" s="127">
        <v>80.03728921273593</v>
      </c>
      <c r="H85" s="127"/>
    </row>
    <row r="86" spans="1:8" ht="12.75">
      <c r="A86" s="117">
        <v>148.55</v>
      </c>
      <c r="B86" s="133">
        <v>78.04434722129766</v>
      </c>
      <c r="C86" s="117">
        <v>395.29</v>
      </c>
      <c r="D86" s="127">
        <v>56.21230819429218</v>
      </c>
      <c r="F86" s="117">
        <v>196.95</v>
      </c>
      <c r="G86" s="127">
        <v>64.89680997451816</v>
      </c>
      <c r="H86" s="127"/>
    </row>
    <row r="87" spans="1:8" ht="12.75">
      <c r="A87" s="117">
        <v>148.68</v>
      </c>
      <c r="B87" s="15">
        <v>13.488443400726197</v>
      </c>
      <c r="C87" s="114">
        <v>395.36</v>
      </c>
      <c r="D87" s="127">
        <v>58.55738135443896</v>
      </c>
      <c r="F87" s="117">
        <v>200.07</v>
      </c>
      <c r="G87" s="127">
        <v>81.83572794884333</v>
      </c>
      <c r="H87" s="127"/>
    </row>
    <row r="88" spans="1:8" ht="12.75">
      <c r="A88" s="117">
        <v>151.11</v>
      </c>
      <c r="B88" s="133">
        <v>71.15223498741986</v>
      </c>
      <c r="C88" s="117">
        <v>396.51</v>
      </c>
      <c r="D88" s="127">
        <v>42.05522779421036</v>
      </c>
      <c r="F88" s="117">
        <v>203.63</v>
      </c>
      <c r="G88" s="127">
        <v>85.0755848487863</v>
      </c>
      <c r="H88" s="127"/>
    </row>
    <row r="89" spans="1:8" ht="12.75">
      <c r="A89" s="117">
        <v>152.54</v>
      </c>
      <c r="B89" s="133">
        <v>87</v>
      </c>
      <c r="C89" s="117">
        <v>139.33</v>
      </c>
      <c r="D89" s="10">
        <v>42.14444036971482</v>
      </c>
      <c r="E89" s="101"/>
      <c r="F89" s="114">
        <v>204.09</v>
      </c>
      <c r="G89" s="127">
        <v>34.31933112045608</v>
      </c>
      <c r="H89" s="127"/>
    </row>
    <row r="90" spans="1:8" ht="12.75">
      <c r="A90" s="117">
        <v>153.08</v>
      </c>
      <c r="B90" s="133">
        <v>74</v>
      </c>
      <c r="C90" s="117">
        <v>139.35</v>
      </c>
      <c r="D90" s="130">
        <v>42.77354353549854</v>
      </c>
      <c r="F90" s="117">
        <v>206.35</v>
      </c>
      <c r="G90" s="127">
        <v>73.97101917253133</v>
      </c>
      <c r="H90" s="127"/>
    </row>
    <row r="91" spans="1:8" ht="12.75">
      <c r="A91" s="117">
        <v>154.14</v>
      </c>
      <c r="B91" s="133">
        <v>39.76871818372932</v>
      </c>
      <c r="C91" s="117">
        <v>204.5</v>
      </c>
      <c r="D91" s="127">
        <v>29.56438323936041</v>
      </c>
      <c r="F91" s="117">
        <v>210.48</v>
      </c>
      <c r="G91" s="127">
        <v>25.33419717446135</v>
      </c>
      <c r="H91" s="127"/>
    </row>
    <row r="92" spans="1:8" ht="12.75">
      <c r="A92" s="117">
        <v>159.4</v>
      </c>
      <c r="B92" s="133">
        <v>55.84236404874005</v>
      </c>
      <c r="C92" s="117">
        <v>236.17</v>
      </c>
      <c r="D92" s="127">
        <v>44.47046393634317</v>
      </c>
      <c r="F92" s="117">
        <v>211.97</v>
      </c>
      <c r="G92" s="127">
        <v>85</v>
      </c>
      <c r="H92" s="127"/>
    </row>
    <row r="93" spans="1:8" ht="12.75">
      <c r="A93" s="117">
        <v>159.47</v>
      </c>
      <c r="B93" s="133">
        <v>59.86968670106438</v>
      </c>
      <c r="C93" s="117">
        <v>242.95</v>
      </c>
      <c r="D93" s="127">
        <v>28.537066362559067</v>
      </c>
      <c r="F93" s="117">
        <v>213.39</v>
      </c>
      <c r="G93" s="127">
        <v>57.17023762005409</v>
      </c>
      <c r="H93" s="127"/>
    </row>
    <row r="94" spans="1:8" ht="12.75">
      <c r="A94" s="117">
        <v>159.9</v>
      </c>
      <c r="B94" s="15">
        <v>24.538008103980346</v>
      </c>
      <c r="C94" s="114">
        <v>268.39</v>
      </c>
      <c r="D94" s="127">
        <v>17.710086200546186</v>
      </c>
      <c r="F94" s="117">
        <v>213.9</v>
      </c>
      <c r="G94" s="127">
        <v>19.799468492137834</v>
      </c>
      <c r="H94" s="127"/>
    </row>
    <row r="95" spans="1:8" ht="12.75">
      <c r="A95" s="117">
        <v>160.77</v>
      </c>
      <c r="B95" s="133">
        <v>31.589916581379782</v>
      </c>
      <c r="C95" s="117">
        <v>268.45</v>
      </c>
      <c r="D95" s="127">
        <v>49.30383477746742</v>
      </c>
      <c r="F95" s="117">
        <v>216</v>
      </c>
      <c r="G95" s="127">
        <v>34.7413430865842</v>
      </c>
      <c r="H95" s="127"/>
    </row>
    <row r="96" spans="1:8" ht="12.75">
      <c r="A96" s="117">
        <v>160.84</v>
      </c>
      <c r="B96" s="133">
        <v>37.08157252117781</v>
      </c>
      <c r="C96" s="117">
        <v>275.39</v>
      </c>
      <c r="D96" s="127">
        <v>20.288393605826982</v>
      </c>
      <c r="F96" s="117">
        <v>219.72</v>
      </c>
      <c r="G96" s="127">
        <v>51.04484614576278</v>
      </c>
      <c r="H96" s="127"/>
    </row>
    <row r="97" spans="1:8" ht="12.75">
      <c r="A97" s="117">
        <v>161.73</v>
      </c>
      <c r="B97" s="135">
        <v>88</v>
      </c>
      <c r="C97" s="117">
        <v>299.55</v>
      </c>
      <c r="D97" s="127">
        <v>20.08451551706409</v>
      </c>
      <c r="F97" s="117">
        <v>220.27</v>
      </c>
      <c r="G97" s="127">
        <v>3.603526924787076</v>
      </c>
      <c r="H97" s="127"/>
    </row>
    <row r="98" spans="1:8" ht="12.75">
      <c r="A98" s="117">
        <v>161.83</v>
      </c>
      <c r="B98" s="135">
        <v>44.09531272666163</v>
      </c>
      <c r="C98" s="117">
        <v>300.01</v>
      </c>
      <c r="D98" s="127">
        <v>26.869692942196473</v>
      </c>
      <c r="F98" s="117">
        <v>221.68</v>
      </c>
      <c r="G98" s="127">
        <v>57.001495885401766</v>
      </c>
      <c r="H98" s="127"/>
    </row>
    <row r="99" spans="1:8" ht="12.75">
      <c r="A99" s="117">
        <v>162.08</v>
      </c>
      <c r="B99" s="135">
        <v>42.69880886257242</v>
      </c>
      <c r="C99" s="117">
        <v>326.95</v>
      </c>
      <c r="D99" s="127">
        <v>44.609453984784814</v>
      </c>
      <c r="F99" s="117">
        <v>221.98</v>
      </c>
      <c r="G99" s="127">
        <v>6.390501699292557</v>
      </c>
      <c r="H99" s="127"/>
    </row>
    <row r="100" spans="1:8" ht="12.75">
      <c r="A100" s="117">
        <v>162.28</v>
      </c>
      <c r="B100" s="16">
        <v>59.385830660607915</v>
      </c>
      <c r="C100" s="114">
        <v>326.95</v>
      </c>
      <c r="D100" s="127">
        <v>62.20273278939081</v>
      </c>
      <c r="F100" s="117">
        <v>222.28</v>
      </c>
      <c r="G100" s="127">
        <v>62.362025969794985</v>
      </c>
      <c r="H100" s="127"/>
    </row>
    <row r="101" spans="1:8" ht="12.75">
      <c r="A101" s="117">
        <v>162.53</v>
      </c>
      <c r="B101" s="136">
        <v>36.783006354754505</v>
      </c>
      <c r="F101" s="117">
        <v>222.52</v>
      </c>
      <c r="G101" s="127">
        <v>43.1163335005228</v>
      </c>
      <c r="H101" s="127"/>
    </row>
    <row r="102" spans="1:8" ht="12.75">
      <c r="A102" s="117">
        <v>161.94</v>
      </c>
      <c r="B102" s="133">
        <v>46.59670539292448</v>
      </c>
      <c r="F102" s="117">
        <v>224.77</v>
      </c>
      <c r="G102" s="127">
        <v>81</v>
      </c>
      <c r="H102" s="127"/>
    </row>
    <row r="103" spans="1:8" ht="12.75">
      <c r="A103" s="117">
        <v>162</v>
      </c>
      <c r="B103" s="133">
        <v>55.70607629187868</v>
      </c>
      <c r="F103" s="117">
        <v>225.85</v>
      </c>
      <c r="G103" s="127">
        <v>82.11999962913987</v>
      </c>
      <c r="H103" s="127"/>
    </row>
    <row r="104" spans="1:8" ht="12.75">
      <c r="A104" s="117">
        <v>162</v>
      </c>
      <c r="B104" s="15">
        <v>68.70364240451794</v>
      </c>
      <c r="C104" s="8"/>
      <c r="D104" s="81"/>
      <c r="E104" s="101"/>
      <c r="F104" s="114">
        <v>226.4</v>
      </c>
      <c r="G104" s="127">
        <v>44.829188985976664</v>
      </c>
      <c r="H104" s="127"/>
    </row>
    <row r="105" spans="1:8" ht="12.75">
      <c r="A105" s="117">
        <v>162.1</v>
      </c>
      <c r="B105" s="133">
        <v>58.79721534883796</v>
      </c>
      <c r="F105" s="117">
        <v>229.71</v>
      </c>
      <c r="G105" s="127">
        <v>25.423485805288934</v>
      </c>
      <c r="H105" s="127"/>
    </row>
    <row r="106" spans="1:8" ht="12.75">
      <c r="A106" s="117">
        <v>162.95</v>
      </c>
      <c r="B106" s="137">
        <v>69.81627070992096</v>
      </c>
      <c r="F106" s="117">
        <v>233.94</v>
      </c>
      <c r="G106" s="127">
        <v>63</v>
      </c>
      <c r="H106" s="127"/>
    </row>
    <row r="107" spans="1:8" ht="12.75">
      <c r="A107" s="117">
        <v>163.13</v>
      </c>
      <c r="B107" s="134">
        <v>62.08383888639595</v>
      </c>
      <c r="F107" s="117">
        <v>242.01</v>
      </c>
      <c r="G107" s="127">
        <v>33</v>
      </c>
      <c r="H107" s="127"/>
    </row>
    <row r="108" spans="1:8" ht="12.75">
      <c r="A108" s="117">
        <v>163.42</v>
      </c>
      <c r="B108" s="133">
        <v>84.02266619916367</v>
      </c>
      <c r="F108" s="117">
        <v>243.59</v>
      </c>
      <c r="G108" s="127">
        <v>48.635087030093736</v>
      </c>
      <c r="H108" s="127"/>
    </row>
    <row r="109" spans="1:8" ht="12.75">
      <c r="A109" s="117">
        <v>163.64</v>
      </c>
      <c r="B109" s="133">
        <v>70</v>
      </c>
      <c r="F109" s="117">
        <v>243.78</v>
      </c>
      <c r="G109" s="127">
        <v>36</v>
      </c>
      <c r="H109" s="127"/>
    </row>
    <row r="110" spans="1:8" ht="12.75">
      <c r="A110" s="117">
        <v>163.76</v>
      </c>
      <c r="B110" s="133">
        <v>68.07576781273272</v>
      </c>
      <c r="F110" s="117">
        <v>247.62</v>
      </c>
      <c r="G110" s="127">
        <v>49</v>
      </c>
      <c r="H110" s="127"/>
    </row>
    <row r="111" spans="1:8" ht="12.75">
      <c r="A111" s="117">
        <v>164.38</v>
      </c>
      <c r="B111" s="133">
        <v>68.59702126489354</v>
      </c>
      <c r="F111" s="117">
        <v>248.04</v>
      </c>
      <c r="G111" s="127">
        <v>43</v>
      </c>
      <c r="H111" s="127"/>
    </row>
    <row r="112" spans="1:8" ht="12.75">
      <c r="A112" s="117">
        <v>167.67</v>
      </c>
      <c r="B112" s="133">
        <v>72.57562209019534</v>
      </c>
      <c r="F112" s="117">
        <v>258.12</v>
      </c>
      <c r="G112" s="127">
        <v>33.601695999058045</v>
      </c>
      <c r="H112" s="127"/>
    </row>
    <row r="113" spans="1:8" ht="12.75">
      <c r="A113" s="117">
        <v>171.97</v>
      </c>
      <c r="B113" s="133">
        <v>46.75161204587533</v>
      </c>
      <c r="F113" s="117">
        <v>262.39</v>
      </c>
      <c r="G113" s="127">
        <v>23.57167551750547</v>
      </c>
      <c r="H113" s="127"/>
    </row>
    <row r="114" spans="1:8" ht="12.75">
      <c r="A114" s="117">
        <v>171.97</v>
      </c>
      <c r="B114" s="133">
        <v>10.571050912305054</v>
      </c>
      <c r="F114" s="117">
        <v>262.45</v>
      </c>
      <c r="G114" s="127">
        <v>9.399923431973264</v>
      </c>
      <c r="H114" s="127"/>
    </row>
    <row r="115" spans="1:8" ht="12.75">
      <c r="A115" s="117">
        <v>173.82</v>
      </c>
      <c r="B115" s="15">
        <v>62.38988798694846</v>
      </c>
      <c r="C115" s="8"/>
      <c r="D115" s="81"/>
      <c r="E115" s="101"/>
      <c r="F115" s="114">
        <v>263.97</v>
      </c>
      <c r="G115" s="127">
        <v>60.85257373597179</v>
      </c>
      <c r="H115" s="127"/>
    </row>
    <row r="116" spans="1:8" ht="12.75">
      <c r="A116" s="117">
        <v>174.42</v>
      </c>
      <c r="B116" s="133">
        <v>58.459672328397005</v>
      </c>
      <c r="F116" s="117">
        <v>264.11</v>
      </c>
      <c r="G116" s="127">
        <v>59</v>
      </c>
      <c r="H116" s="127"/>
    </row>
    <row r="117" spans="1:8" ht="12.75">
      <c r="A117" s="117">
        <v>177.34</v>
      </c>
      <c r="B117" s="133">
        <v>64.0528727069231</v>
      </c>
      <c r="F117" s="117">
        <v>267.33</v>
      </c>
      <c r="G117" s="127">
        <v>40</v>
      </c>
      <c r="H117" s="127"/>
    </row>
    <row r="118" spans="1:8" ht="12.75">
      <c r="A118" s="117">
        <v>181.36</v>
      </c>
      <c r="B118" s="133">
        <v>31.873289570729447</v>
      </c>
      <c r="F118" s="117">
        <v>268.33</v>
      </c>
      <c r="G118" s="127">
        <v>63</v>
      </c>
      <c r="H118" s="127"/>
    </row>
    <row r="119" spans="1:8" ht="12.75">
      <c r="A119" s="117">
        <v>182.58</v>
      </c>
      <c r="B119" s="133">
        <v>64.00737164390453</v>
      </c>
      <c r="F119" s="117">
        <v>269.17</v>
      </c>
      <c r="G119" s="127">
        <v>38</v>
      </c>
      <c r="H119" s="127"/>
    </row>
    <row r="120" spans="1:8" ht="12.75">
      <c r="A120" s="117">
        <v>183.67</v>
      </c>
      <c r="B120" s="133">
        <v>14.801120613156542</v>
      </c>
      <c r="F120" s="117">
        <v>270.29</v>
      </c>
      <c r="G120" s="127">
        <v>75</v>
      </c>
      <c r="H120" s="127"/>
    </row>
    <row r="121" spans="1:8" ht="12.75">
      <c r="A121" s="117">
        <v>191.31</v>
      </c>
      <c r="B121" s="137">
        <v>61.94681144179823</v>
      </c>
      <c r="F121" s="117">
        <v>271.83</v>
      </c>
      <c r="G121" s="127">
        <v>59.09635070038521</v>
      </c>
      <c r="H121" s="127"/>
    </row>
    <row r="122" spans="1:8" ht="12.75">
      <c r="A122" s="117">
        <v>192.24</v>
      </c>
      <c r="B122" s="137">
        <v>48.02423235129496</v>
      </c>
      <c r="F122" s="117">
        <v>272.18</v>
      </c>
      <c r="G122" s="127">
        <v>43.437714047596245</v>
      </c>
      <c r="H122" s="127"/>
    </row>
    <row r="123" spans="1:8" ht="12.75">
      <c r="A123" s="117">
        <v>192.27</v>
      </c>
      <c r="B123" s="137">
        <v>16.982727660128106</v>
      </c>
      <c r="F123" s="117">
        <v>272.84</v>
      </c>
      <c r="G123" s="127">
        <v>30</v>
      </c>
      <c r="H123" s="127"/>
    </row>
    <row r="124" spans="1:8" ht="12.75">
      <c r="A124" s="117">
        <v>192.58</v>
      </c>
      <c r="B124" s="137">
        <v>30.605926091624738</v>
      </c>
      <c r="F124" s="117">
        <v>272.97</v>
      </c>
      <c r="G124" s="127">
        <v>52</v>
      </c>
      <c r="H124" s="127"/>
    </row>
    <row r="125" spans="1:8" ht="12.75">
      <c r="A125" s="117">
        <v>192.74</v>
      </c>
      <c r="B125" s="137">
        <v>28.71242703312521</v>
      </c>
      <c r="F125" s="117">
        <v>273.26</v>
      </c>
      <c r="G125" s="127">
        <v>45</v>
      </c>
      <c r="H125" s="127"/>
    </row>
    <row r="126" spans="1:8" ht="12.75">
      <c r="A126" s="117">
        <v>193.45</v>
      </c>
      <c r="B126" s="137">
        <v>51.341207957360986</v>
      </c>
      <c r="F126" s="117">
        <v>273.82</v>
      </c>
      <c r="G126" s="127">
        <v>46.293631537180836</v>
      </c>
      <c r="H126" s="127"/>
    </row>
    <row r="127" spans="1:8" ht="12.75">
      <c r="A127" s="117">
        <v>194.02</v>
      </c>
      <c r="B127" s="137">
        <v>65.7415676132652</v>
      </c>
      <c r="F127" s="117">
        <v>274.01</v>
      </c>
      <c r="G127" s="127">
        <v>32</v>
      </c>
      <c r="H127" s="127"/>
    </row>
    <row r="128" spans="1:8" ht="12.75">
      <c r="A128" s="117">
        <v>194.48</v>
      </c>
      <c r="B128" s="137">
        <v>34.31357702147343</v>
      </c>
      <c r="F128" s="117">
        <v>274.72</v>
      </c>
      <c r="G128" s="127">
        <v>50</v>
      </c>
      <c r="H128" s="127"/>
    </row>
    <row r="129" spans="1:8" ht="12.75">
      <c r="A129" s="117">
        <v>194.81</v>
      </c>
      <c r="B129" s="137">
        <v>63.32620814664194</v>
      </c>
      <c r="F129" s="117">
        <v>274.98</v>
      </c>
      <c r="G129" s="127">
        <v>40</v>
      </c>
      <c r="H129" s="127"/>
    </row>
    <row r="130" spans="1:8" ht="12.75">
      <c r="A130" s="117">
        <v>196.51</v>
      </c>
      <c r="B130" s="137">
        <v>78.07373198412307</v>
      </c>
      <c r="F130" s="117">
        <v>276.85</v>
      </c>
      <c r="G130" s="127">
        <v>61</v>
      </c>
      <c r="H130" s="127"/>
    </row>
    <row r="131" spans="1:8" ht="12.75">
      <c r="A131" s="117">
        <v>197.59</v>
      </c>
      <c r="B131" s="137">
        <v>41.5647465742433</v>
      </c>
      <c r="F131" s="117">
        <v>277.15</v>
      </c>
      <c r="G131" s="127">
        <v>82.11999962913987</v>
      </c>
      <c r="H131" s="127"/>
    </row>
    <row r="132" spans="1:8" ht="12.75">
      <c r="A132" s="117">
        <v>198.33</v>
      </c>
      <c r="B132" s="137">
        <v>72.57562209019534</v>
      </c>
      <c r="F132" s="117">
        <v>281.48</v>
      </c>
      <c r="G132" s="127">
        <v>30</v>
      </c>
      <c r="H132" s="127"/>
    </row>
    <row r="133" spans="1:8" ht="12.75">
      <c r="A133" s="117">
        <v>198.4</v>
      </c>
      <c r="B133" s="137">
        <v>66.33764670568344</v>
      </c>
      <c r="F133" s="117">
        <v>282.78</v>
      </c>
      <c r="G133" s="127">
        <v>29</v>
      </c>
      <c r="H133" s="127"/>
    </row>
    <row r="134" spans="1:8" ht="12.75">
      <c r="A134" s="117">
        <v>198.87</v>
      </c>
      <c r="B134" s="137">
        <v>65.58783933471283</v>
      </c>
      <c r="F134" s="117">
        <v>282.79</v>
      </c>
      <c r="G134" s="127">
        <v>63.52620160919467</v>
      </c>
      <c r="H134" s="127"/>
    </row>
    <row r="135" spans="1:8" ht="12.75">
      <c r="A135" s="117">
        <v>199.13</v>
      </c>
      <c r="B135" s="137">
        <v>60.29250975975846</v>
      </c>
      <c r="F135" s="117">
        <v>285.65</v>
      </c>
      <c r="G135" s="127">
        <v>77</v>
      </c>
      <c r="H135" s="127"/>
    </row>
    <row r="136" spans="1:8" ht="12.75">
      <c r="A136" s="117">
        <v>202.4</v>
      </c>
      <c r="B136" s="137">
        <v>70.6800958016315</v>
      </c>
      <c r="F136" s="117">
        <v>286.38</v>
      </c>
      <c r="G136" s="127">
        <v>34.73412896279933</v>
      </c>
      <c r="H136" s="127"/>
    </row>
    <row r="137" spans="1:8" ht="12.75">
      <c r="A137" s="117">
        <v>202.93</v>
      </c>
      <c r="B137" s="137">
        <v>56.40545374915794</v>
      </c>
      <c r="F137" s="117">
        <v>286.61</v>
      </c>
      <c r="G137" s="127">
        <v>40.65865672609659</v>
      </c>
      <c r="H137" s="127"/>
    </row>
    <row r="138" spans="1:8" ht="12.75">
      <c r="A138" s="117">
        <v>204.97</v>
      </c>
      <c r="B138" s="137">
        <v>38.12792225055398</v>
      </c>
      <c r="F138" s="117">
        <v>286.73</v>
      </c>
      <c r="G138" s="127">
        <v>58</v>
      </c>
      <c r="H138" s="127"/>
    </row>
    <row r="139" spans="1:8" ht="12.75">
      <c r="A139" s="117">
        <v>207.01</v>
      </c>
      <c r="B139" s="137">
        <v>55.03019114169182</v>
      </c>
      <c r="F139" s="117">
        <v>286.85</v>
      </c>
      <c r="G139" s="127">
        <v>88</v>
      </c>
      <c r="H139" s="127"/>
    </row>
    <row r="140" spans="1:8" ht="12.75">
      <c r="A140" s="117">
        <v>207.66</v>
      </c>
      <c r="B140" s="137">
        <v>37.11283365759437</v>
      </c>
      <c r="F140" s="117">
        <v>288.21</v>
      </c>
      <c r="G140" s="127">
        <v>40</v>
      </c>
      <c r="H140" s="127"/>
    </row>
    <row r="141" spans="1:8" ht="12.75">
      <c r="A141" s="117">
        <v>208.27</v>
      </c>
      <c r="B141" s="137">
        <v>33.9316787732602</v>
      </c>
      <c r="F141" s="117">
        <v>291.43</v>
      </c>
      <c r="G141" s="127">
        <v>25.588523209824558</v>
      </c>
      <c r="H141" s="127"/>
    </row>
    <row r="142" spans="1:8" ht="12.75">
      <c r="A142" s="117">
        <v>210.95</v>
      </c>
      <c r="B142" s="137">
        <v>9.181088678615112</v>
      </c>
      <c r="F142" s="117">
        <v>291.62</v>
      </c>
      <c r="G142" s="127">
        <v>50</v>
      </c>
      <c r="H142" s="127"/>
    </row>
    <row r="143" spans="1:8" ht="12.75">
      <c r="A143" s="117">
        <v>210.95</v>
      </c>
      <c r="B143" s="137">
        <v>61.30207036656793</v>
      </c>
      <c r="F143" s="117">
        <v>292.53</v>
      </c>
      <c r="G143" s="127">
        <v>33.25664491176267</v>
      </c>
      <c r="H143" s="127"/>
    </row>
    <row r="144" spans="1:8" ht="12.75">
      <c r="A144" s="117">
        <v>212.13</v>
      </c>
      <c r="B144" s="137">
        <v>35.19670488979272</v>
      </c>
      <c r="F144" s="117">
        <v>292.8</v>
      </c>
      <c r="G144" s="127">
        <v>44</v>
      </c>
      <c r="H144" s="127"/>
    </row>
    <row r="145" spans="1:8" ht="12.75">
      <c r="A145" s="117">
        <v>213.95</v>
      </c>
      <c r="B145" s="137">
        <v>28.605570288615077</v>
      </c>
      <c r="F145" s="117">
        <v>293.06</v>
      </c>
      <c r="G145" s="127">
        <v>9.399923431973264</v>
      </c>
      <c r="H145" s="127"/>
    </row>
    <row r="146" spans="1:8" ht="12.75">
      <c r="A146" s="117">
        <v>215.3</v>
      </c>
      <c r="B146" s="137">
        <v>20.210403920783705</v>
      </c>
      <c r="F146" s="117">
        <v>293.29</v>
      </c>
      <c r="G146" s="127">
        <v>28.204119505262106</v>
      </c>
      <c r="H146" s="127"/>
    </row>
    <row r="147" spans="1:8" ht="12.75">
      <c r="A147" s="117">
        <v>220.23</v>
      </c>
      <c r="B147" s="137">
        <v>50.36993460189223</v>
      </c>
      <c r="F147" s="117">
        <v>293.81</v>
      </c>
      <c r="G147" s="127">
        <v>20.336046654700723</v>
      </c>
      <c r="H147" s="127"/>
    </row>
    <row r="148" spans="1:8" ht="12.75">
      <c r="A148" s="117">
        <v>225.18</v>
      </c>
      <c r="B148" s="137">
        <v>14.705103557676367</v>
      </c>
      <c r="F148" s="117">
        <v>293.97</v>
      </c>
      <c r="G148" s="127">
        <v>42</v>
      </c>
      <c r="H148" s="127"/>
    </row>
    <row r="149" spans="1:8" ht="12.75">
      <c r="A149" s="117">
        <v>234.07</v>
      </c>
      <c r="B149" s="137">
        <v>60.1624335216862</v>
      </c>
      <c r="F149" s="117">
        <v>294.01</v>
      </c>
      <c r="G149" s="127">
        <v>40</v>
      </c>
      <c r="H149" s="127"/>
    </row>
    <row r="150" spans="1:8" ht="12.75">
      <c r="A150" s="117">
        <v>234.23</v>
      </c>
      <c r="B150" s="137">
        <v>46.59052984632509</v>
      </c>
      <c r="F150" s="117">
        <v>296.63</v>
      </c>
      <c r="G150" s="127">
        <v>28</v>
      </c>
      <c r="H150" s="127"/>
    </row>
    <row r="151" spans="1:8" ht="12.75">
      <c r="A151" s="117">
        <v>234.55</v>
      </c>
      <c r="B151" s="137">
        <v>55</v>
      </c>
      <c r="F151" s="117">
        <v>297.88</v>
      </c>
      <c r="G151" s="127">
        <v>27.41248752760059</v>
      </c>
      <c r="H151" s="127"/>
    </row>
    <row r="152" spans="1:8" ht="12.75">
      <c r="A152" s="117">
        <v>234.63</v>
      </c>
      <c r="B152" s="137">
        <v>51.342469434950885</v>
      </c>
      <c r="F152" s="117">
        <v>298.26</v>
      </c>
      <c r="G152" s="127">
        <v>13</v>
      </c>
      <c r="H152" s="127"/>
    </row>
    <row r="153" spans="1:8" ht="12.75">
      <c r="A153" s="117">
        <v>236.99</v>
      </c>
      <c r="B153" s="137">
        <v>31.131226548289575</v>
      </c>
      <c r="F153" s="117">
        <v>298.46</v>
      </c>
      <c r="G153" s="127">
        <v>25</v>
      </c>
      <c r="H153" s="127"/>
    </row>
    <row r="154" spans="1:8" ht="12.75">
      <c r="A154" s="117">
        <v>237.75</v>
      </c>
      <c r="B154" s="137">
        <v>79.1869464132566</v>
      </c>
      <c r="F154" s="117">
        <v>298.91</v>
      </c>
      <c r="G154" s="127">
        <v>61.63549194531771</v>
      </c>
      <c r="H154" s="127"/>
    </row>
    <row r="155" spans="1:8" ht="12.75">
      <c r="A155" s="117">
        <v>239.25</v>
      </c>
      <c r="B155" s="137">
        <v>65.75231220461218</v>
      </c>
      <c r="F155" s="117">
        <v>299.21</v>
      </c>
      <c r="G155" s="127">
        <v>35.918171349800026</v>
      </c>
      <c r="H155" s="127"/>
    </row>
    <row r="156" spans="1:8" ht="12.75">
      <c r="A156" s="117">
        <v>240.44</v>
      </c>
      <c r="B156" s="137">
        <v>76.09839628736722</v>
      </c>
      <c r="F156" s="117">
        <v>299.31</v>
      </c>
      <c r="G156" s="127">
        <v>59.79754090937534</v>
      </c>
      <c r="H156" s="127"/>
    </row>
    <row r="157" spans="1:8" ht="12.75">
      <c r="A157" s="117">
        <v>241.28</v>
      </c>
      <c r="B157" s="137">
        <v>62.26844753324935</v>
      </c>
      <c r="F157" s="117">
        <v>299.68</v>
      </c>
      <c r="G157" s="127">
        <v>48.77264382687541</v>
      </c>
      <c r="H157" s="127"/>
    </row>
    <row r="158" spans="1:8" ht="12.75">
      <c r="A158" s="117">
        <v>241.57</v>
      </c>
      <c r="B158" s="137">
        <v>37.31976803546746</v>
      </c>
      <c r="F158" s="117">
        <v>299.8</v>
      </c>
      <c r="G158" s="127">
        <v>64</v>
      </c>
      <c r="H158" s="127"/>
    </row>
    <row r="159" spans="1:8" ht="12.75">
      <c r="A159" s="117">
        <v>241.73</v>
      </c>
      <c r="B159" s="137">
        <v>27.278692782901146</v>
      </c>
      <c r="F159" s="117">
        <v>303.48</v>
      </c>
      <c r="G159" s="127">
        <v>22.517036776930553</v>
      </c>
      <c r="H159" s="127"/>
    </row>
    <row r="160" spans="1:8" ht="12.75">
      <c r="A160" s="117">
        <v>243.26</v>
      </c>
      <c r="B160" s="137">
        <v>42.224914084628686</v>
      </c>
      <c r="F160" s="117">
        <v>303.74</v>
      </c>
      <c r="G160" s="127">
        <v>78.70451161084236</v>
      </c>
      <c r="H160" s="127"/>
    </row>
    <row r="161" spans="1:8" ht="12.75">
      <c r="A161" s="117">
        <v>248.8</v>
      </c>
      <c r="B161" s="137">
        <v>55</v>
      </c>
      <c r="F161" s="117">
        <v>306.45</v>
      </c>
      <c r="G161" s="127">
        <v>60.03159975559301</v>
      </c>
      <c r="H161" s="127"/>
    </row>
    <row r="162" spans="1:8" ht="12.75">
      <c r="A162" s="117">
        <v>250.52</v>
      </c>
      <c r="B162" s="137">
        <v>72.09311130457135</v>
      </c>
      <c r="F162" s="117">
        <v>307.74</v>
      </c>
      <c r="G162" s="127">
        <v>55</v>
      </c>
      <c r="H162" s="127"/>
    </row>
    <row r="163" spans="1:8" ht="12.75">
      <c r="A163" s="117">
        <v>254.44</v>
      </c>
      <c r="B163" s="137">
        <v>40.8786704728545</v>
      </c>
      <c r="F163" s="117">
        <v>308.55</v>
      </c>
      <c r="G163" s="127">
        <v>50.04847491820478</v>
      </c>
      <c r="H163" s="127"/>
    </row>
    <row r="164" spans="1:8" ht="12.75">
      <c r="A164" s="117">
        <v>254.65</v>
      </c>
      <c r="B164" s="137">
        <v>54.019734189196065</v>
      </c>
      <c r="F164" s="117">
        <v>309.11</v>
      </c>
      <c r="G164" s="127">
        <v>38.12792225055398</v>
      </c>
      <c r="H164" s="127"/>
    </row>
    <row r="165" spans="1:8" ht="12.75">
      <c r="A165" s="117">
        <v>254.83</v>
      </c>
      <c r="B165" s="137">
        <v>28.27180850501788</v>
      </c>
      <c r="F165" s="117">
        <v>309.35</v>
      </c>
      <c r="G165" s="127">
        <v>48.677130847456546</v>
      </c>
      <c r="H165" s="127"/>
    </row>
    <row r="166" spans="1:8" ht="12.75">
      <c r="A166" s="117">
        <v>255.01</v>
      </c>
      <c r="B166" s="137">
        <v>85</v>
      </c>
      <c r="D166" s="108"/>
      <c r="F166" s="117">
        <v>310.78</v>
      </c>
      <c r="G166" s="127">
        <v>45</v>
      </c>
      <c r="H166" s="127"/>
    </row>
    <row r="167" spans="1:8" ht="12.75">
      <c r="A167" s="117">
        <v>255.01</v>
      </c>
      <c r="B167" s="137">
        <v>17.784243576573488</v>
      </c>
      <c r="F167" s="117">
        <v>311.54</v>
      </c>
      <c r="G167" s="127">
        <v>41.82524960406696</v>
      </c>
      <c r="H167" s="127"/>
    </row>
    <row r="168" spans="1:8" ht="12.75">
      <c r="A168" s="117">
        <v>262.57</v>
      </c>
      <c r="B168" s="137">
        <v>65.22391201728387</v>
      </c>
      <c r="F168" s="117">
        <v>311.99</v>
      </c>
      <c r="G168" s="127">
        <v>88.00760445832977</v>
      </c>
      <c r="H168" s="127"/>
    </row>
    <row r="169" spans="1:8" ht="12.75">
      <c r="A169" s="117">
        <v>262.93</v>
      </c>
      <c r="B169" s="137">
        <v>62.347808812701274</v>
      </c>
      <c r="F169" s="117">
        <v>320.26</v>
      </c>
      <c r="G169" s="127">
        <v>19.915008902292698</v>
      </c>
      <c r="H169" s="127"/>
    </row>
    <row r="170" spans="1:8" ht="12.75">
      <c r="A170" s="117">
        <v>263.4</v>
      </c>
      <c r="B170" s="137">
        <v>65.1071033420063</v>
      </c>
      <c r="F170" s="117">
        <v>320.82</v>
      </c>
      <c r="G170" s="127">
        <v>45.90685773422704</v>
      </c>
      <c r="H170" s="127"/>
    </row>
    <row r="171" spans="1:8" ht="12.75">
      <c r="A171" s="117">
        <v>263.83</v>
      </c>
      <c r="B171" s="137">
        <v>38.173327131250986</v>
      </c>
      <c r="F171" s="117">
        <v>321.63</v>
      </c>
      <c r="G171" s="127">
        <v>68.00793788675088</v>
      </c>
      <c r="H171" s="127"/>
    </row>
    <row r="172" spans="1:8" ht="12.75">
      <c r="A172" s="117">
        <v>263.93</v>
      </c>
      <c r="B172" s="137">
        <v>78.04434722129766</v>
      </c>
      <c r="F172" s="117">
        <v>321.8</v>
      </c>
      <c r="G172" s="127">
        <v>40.753256574836016</v>
      </c>
      <c r="H172" s="127"/>
    </row>
    <row r="173" spans="1:8" ht="12.75">
      <c r="A173" s="117">
        <v>264.09</v>
      </c>
      <c r="B173" s="137">
        <v>35.72047335831462</v>
      </c>
      <c r="F173" s="117">
        <v>322</v>
      </c>
      <c r="G173" s="127">
        <v>61.45781006076922</v>
      </c>
      <c r="H173" s="127"/>
    </row>
    <row r="174" spans="1:8" ht="12.75">
      <c r="A174" s="117">
        <v>264.42</v>
      </c>
      <c r="B174" s="137">
        <v>77</v>
      </c>
      <c r="F174" s="117">
        <v>322.21</v>
      </c>
      <c r="G174" s="127">
        <v>36.622433103838354</v>
      </c>
      <c r="H174" s="127"/>
    </row>
    <row r="175" spans="1:8" ht="12.75">
      <c r="A175" s="117">
        <v>264.76</v>
      </c>
      <c r="B175" s="137">
        <v>52.70040662203235</v>
      </c>
      <c r="F175" s="117">
        <v>322.43</v>
      </c>
      <c r="G175" s="127">
        <v>47.622082622816265</v>
      </c>
      <c r="H175" s="127"/>
    </row>
    <row r="176" spans="1:8" ht="12.75">
      <c r="A176" s="117">
        <v>265.36</v>
      </c>
      <c r="B176" s="137">
        <v>59.039590139295406</v>
      </c>
      <c r="F176" s="117">
        <v>325.7</v>
      </c>
      <c r="G176" s="127">
        <v>70.82695561657431</v>
      </c>
      <c r="H176" s="127"/>
    </row>
    <row r="177" spans="1:8" ht="12.75">
      <c r="A177" s="117">
        <v>267.21</v>
      </c>
      <c r="B177" s="137">
        <v>48.17300481982422</v>
      </c>
      <c r="F177" s="117">
        <v>325.88</v>
      </c>
      <c r="G177" s="127">
        <v>50.97495647538837</v>
      </c>
      <c r="H177" s="127"/>
    </row>
    <row r="178" spans="1:8" ht="12.75">
      <c r="A178" s="117">
        <v>268.48</v>
      </c>
      <c r="B178" s="137">
        <v>54.86693161113356</v>
      </c>
      <c r="F178" s="117">
        <v>326.66</v>
      </c>
      <c r="G178" s="127">
        <v>60.37834812480449</v>
      </c>
      <c r="H178" s="127"/>
    </row>
    <row r="179" spans="1:10" ht="12.75">
      <c r="A179" s="117">
        <v>269.07</v>
      </c>
      <c r="B179" s="137">
        <v>40.87867047285451</v>
      </c>
      <c r="F179" s="117">
        <v>330.75</v>
      </c>
      <c r="G179" s="127">
        <v>47.11230691518011</v>
      </c>
      <c r="H179" s="127"/>
      <c r="J179" s="108"/>
    </row>
    <row r="180" spans="1:8" ht="12.75">
      <c r="A180" s="117">
        <v>269.83</v>
      </c>
      <c r="B180" s="137">
        <v>29.131139556755862</v>
      </c>
      <c r="F180" s="117">
        <v>336.52</v>
      </c>
      <c r="G180" s="127">
        <v>10.190191608606412</v>
      </c>
      <c r="H180" s="127"/>
    </row>
    <row r="181" spans="1:8" ht="12.75">
      <c r="A181" s="117">
        <v>271.33</v>
      </c>
      <c r="B181" s="137">
        <v>48.28665655965805</v>
      </c>
      <c r="F181" s="117">
        <v>338.98</v>
      </c>
      <c r="G181" s="127">
        <v>45.52620823776179</v>
      </c>
      <c r="H181" s="127"/>
    </row>
    <row r="182" spans="1:8" ht="12.75">
      <c r="A182" s="117">
        <v>271.7</v>
      </c>
      <c r="B182" s="137">
        <v>26.355623308123178</v>
      </c>
      <c r="F182" s="117">
        <v>340.25</v>
      </c>
      <c r="G182" s="127">
        <v>50.6113403879505</v>
      </c>
      <c r="H182" s="127"/>
    </row>
    <row r="183" spans="1:8" ht="12.75">
      <c r="A183" s="117">
        <v>273.84</v>
      </c>
      <c r="B183" s="137">
        <v>48.677130847456525</v>
      </c>
      <c r="F183" s="117">
        <v>342.04</v>
      </c>
      <c r="G183" s="127">
        <v>32.99449741766501</v>
      </c>
      <c r="H183" s="127"/>
    </row>
    <row r="184" spans="1:8" ht="12.75">
      <c r="A184" s="117">
        <v>275.25</v>
      </c>
      <c r="B184" s="137">
        <v>43.9876226562742</v>
      </c>
      <c r="F184" s="117">
        <v>343.76</v>
      </c>
      <c r="G184" s="127">
        <v>52.21101066258835</v>
      </c>
      <c r="H184" s="127"/>
    </row>
    <row r="185" spans="1:8" ht="12.75">
      <c r="A185" s="117">
        <v>281.78</v>
      </c>
      <c r="B185" s="137">
        <v>39.37297317537341</v>
      </c>
      <c r="F185" s="117">
        <v>344.08</v>
      </c>
      <c r="G185" s="127">
        <v>56.89824512619663</v>
      </c>
      <c r="H185" s="127"/>
    </row>
    <row r="186" spans="1:8" ht="12.75">
      <c r="A186" s="117">
        <v>282.08</v>
      </c>
      <c r="B186" s="137">
        <v>51.37853313289433</v>
      </c>
      <c r="F186" s="117">
        <v>344.77</v>
      </c>
      <c r="G186" s="127">
        <v>66.72949618651081</v>
      </c>
      <c r="H186" s="127"/>
    </row>
    <row r="187" spans="1:8" ht="12.75">
      <c r="A187" s="117">
        <v>282.17</v>
      </c>
      <c r="B187" s="137">
        <v>57.84938062877479</v>
      </c>
      <c r="F187" s="117">
        <v>345.36</v>
      </c>
      <c r="G187" s="127">
        <v>46</v>
      </c>
      <c r="H187" s="127"/>
    </row>
    <row r="188" spans="1:8" ht="12.75">
      <c r="A188" s="117">
        <v>282.69</v>
      </c>
      <c r="B188" s="137">
        <v>88.12052548053185</v>
      </c>
      <c r="F188" s="117">
        <v>346.8</v>
      </c>
      <c r="G188" s="127">
        <v>66.16179234798135</v>
      </c>
      <c r="H188" s="127"/>
    </row>
    <row r="189" spans="1:8" ht="12.75">
      <c r="A189" s="117">
        <v>283.14</v>
      </c>
      <c r="B189" s="137">
        <v>84.55860664567498</v>
      </c>
      <c r="F189" s="117">
        <v>347.11</v>
      </c>
      <c r="G189" s="127">
        <v>72.06410001036542</v>
      </c>
      <c r="H189" s="127"/>
    </row>
    <row r="190" spans="1:8" ht="12.75">
      <c r="A190" s="117">
        <v>283.83</v>
      </c>
      <c r="B190" s="137">
        <v>36.783006354754505</v>
      </c>
      <c r="F190" s="117">
        <v>347.4</v>
      </c>
      <c r="G190" s="127">
        <v>30</v>
      </c>
      <c r="H190" s="127"/>
    </row>
    <row r="191" spans="1:8" ht="12.75">
      <c r="A191" s="117">
        <v>287.47</v>
      </c>
      <c r="B191" s="137">
        <v>79.68589518438179</v>
      </c>
      <c r="F191" s="117">
        <v>349.49</v>
      </c>
      <c r="G191" s="127">
        <v>69.29178970902277</v>
      </c>
      <c r="H191" s="127"/>
    </row>
    <row r="192" spans="1:8" ht="12.75">
      <c r="A192" s="117">
        <v>288.85</v>
      </c>
      <c r="B192" s="137">
        <v>65.75915695449442</v>
      </c>
      <c r="F192" s="117">
        <v>349.49</v>
      </c>
      <c r="G192" s="127">
        <v>22</v>
      </c>
      <c r="H192" s="127"/>
    </row>
    <row r="193" spans="1:8" ht="12.75">
      <c r="A193" s="117">
        <v>290.16</v>
      </c>
      <c r="B193" s="137">
        <v>58.02455181687222</v>
      </c>
      <c r="F193" s="117">
        <v>350.04</v>
      </c>
      <c r="G193" s="127">
        <v>75.0545208160592</v>
      </c>
      <c r="H193" s="127"/>
    </row>
    <row r="194" spans="1:8" ht="12.75">
      <c r="A194" s="117">
        <v>290.38</v>
      </c>
      <c r="B194" s="137">
        <v>25.967297344378466</v>
      </c>
      <c r="F194" s="117">
        <v>350.29</v>
      </c>
      <c r="G194" s="127">
        <v>74.23089981114838</v>
      </c>
      <c r="H194" s="127"/>
    </row>
    <row r="195" spans="1:8" ht="12.75">
      <c r="A195" s="117">
        <v>291.09</v>
      </c>
      <c r="B195" s="137">
        <v>45.10922154799247</v>
      </c>
      <c r="F195" s="117">
        <v>350.36</v>
      </c>
      <c r="G195" s="127">
        <v>58.29955474960181</v>
      </c>
      <c r="H195" s="127"/>
    </row>
    <row r="196" spans="1:8" ht="12.75">
      <c r="A196" s="117">
        <v>291.46</v>
      </c>
      <c r="B196" s="137">
        <v>22.89294898569682</v>
      </c>
      <c r="F196" s="117">
        <v>350.72</v>
      </c>
      <c r="G196" s="127">
        <v>75</v>
      </c>
      <c r="H196" s="127"/>
    </row>
    <row r="197" spans="1:8" ht="12.75">
      <c r="A197" s="117">
        <v>291.58</v>
      </c>
      <c r="B197" s="137">
        <v>42.343109374669574</v>
      </c>
      <c r="F197" s="117">
        <v>350.99</v>
      </c>
      <c r="G197" s="127">
        <v>40.39073181479897</v>
      </c>
      <c r="H197" s="127"/>
    </row>
    <row r="198" spans="1:8" ht="12.75">
      <c r="A198" s="117">
        <v>293.4</v>
      </c>
      <c r="B198" s="137">
        <v>23.619455269234436</v>
      </c>
      <c r="F198" s="117">
        <v>351.33</v>
      </c>
      <c r="G198" s="127">
        <v>74</v>
      </c>
      <c r="H198" s="127"/>
    </row>
    <row r="199" spans="1:8" ht="12.75">
      <c r="A199" s="117">
        <v>295.09</v>
      </c>
      <c r="B199" s="137">
        <v>22.07415597932099</v>
      </c>
      <c r="F199" s="117">
        <v>353.23</v>
      </c>
      <c r="G199" s="127">
        <v>81.31779609895383</v>
      </c>
      <c r="H199" s="127"/>
    </row>
    <row r="200" spans="1:8" ht="12.75">
      <c r="A200" s="117">
        <v>296.05</v>
      </c>
      <c r="B200" s="137">
        <v>29.095450283097733</v>
      </c>
      <c r="F200" s="117">
        <v>353.37</v>
      </c>
      <c r="G200" s="127">
        <v>73.27813925397581</v>
      </c>
      <c r="H200" s="127"/>
    </row>
    <row r="201" spans="1:8" ht="12.75">
      <c r="A201" s="117">
        <v>298.23</v>
      </c>
      <c r="B201" s="137">
        <v>23.06958303332236</v>
      </c>
      <c r="F201" s="117">
        <v>353.5</v>
      </c>
      <c r="G201" s="127">
        <v>68.30297636300035</v>
      </c>
      <c r="H201" s="127"/>
    </row>
    <row r="202" spans="1:8" ht="12.75">
      <c r="A202" s="117">
        <v>298.96</v>
      </c>
      <c r="B202" s="137">
        <v>31.349512261153933</v>
      </c>
      <c r="F202" s="117">
        <v>353.8</v>
      </c>
      <c r="G202" s="127">
        <v>85.3001430881896</v>
      </c>
      <c r="H202" s="127"/>
    </row>
    <row r="203" spans="1:8" ht="12.75">
      <c r="A203" s="117">
        <v>300.09</v>
      </c>
      <c r="B203" s="137">
        <v>61.71253971320111</v>
      </c>
      <c r="F203" s="117">
        <v>354.62</v>
      </c>
      <c r="G203" s="127">
        <v>49.96561024287014</v>
      </c>
      <c r="H203" s="127"/>
    </row>
    <row r="204" spans="1:8" ht="12.75">
      <c r="A204" s="117">
        <v>300.85</v>
      </c>
      <c r="B204" s="137">
        <v>70.11304219275092</v>
      </c>
      <c r="F204" s="117">
        <v>354.68</v>
      </c>
      <c r="G204" s="127">
        <v>29.84991753178302</v>
      </c>
      <c r="H204" s="127"/>
    </row>
    <row r="205" spans="1:8" ht="12.75">
      <c r="A205" s="117">
        <v>301.34</v>
      </c>
      <c r="B205" s="137">
        <v>16.251153820835</v>
      </c>
      <c r="F205" s="117">
        <v>355.05</v>
      </c>
      <c r="G205" s="127">
        <v>75</v>
      </c>
      <c r="H205" s="127"/>
    </row>
    <row r="206" spans="1:8" ht="12.75">
      <c r="A206" s="117">
        <v>301.45</v>
      </c>
      <c r="B206" s="137">
        <v>79.85552986716648</v>
      </c>
      <c r="F206" s="117">
        <v>365.52</v>
      </c>
      <c r="G206" s="127">
        <v>52.28573194019569</v>
      </c>
      <c r="H206" s="127"/>
    </row>
    <row r="207" spans="1:8" ht="12.75">
      <c r="A207" s="117">
        <v>301.92</v>
      </c>
      <c r="B207" s="137">
        <v>14.801120613156542</v>
      </c>
      <c r="F207" s="117">
        <v>366.51</v>
      </c>
      <c r="G207" s="127">
        <v>68.30297636300035</v>
      </c>
      <c r="H207" s="127"/>
    </row>
    <row r="208" spans="1:8" ht="12.75">
      <c r="A208" s="117">
        <v>302.89</v>
      </c>
      <c r="B208" s="137">
        <v>16.79386518407331</v>
      </c>
      <c r="F208" s="117">
        <v>367.71</v>
      </c>
      <c r="G208" s="127">
        <v>72</v>
      </c>
      <c r="H208" s="127"/>
    </row>
    <row r="209" spans="1:8" ht="12.75">
      <c r="A209" s="117">
        <v>305.86</v>
      </c>
      <c r="B209" s="137">
        <v>30.719188420256145</v>
      </c>
      <c r="F209" s="117">
        <v>368.05</v>
      </c>
      <c r="G209" s="127">
        <v>66.32424729965483</v>
      </c>
      <c r="H209" s="127"/>
    </row>
    <row r="210" spans="1:8" ht="12.75">
      <c r="A210" s="117">
        <v>307.07</v>
      </c>
      <c r="B210" s="137">
        <v>11.671731749169183</v>
      </c>
      <c r="F210" s="117">
        <v>367.85</v>
      </c>
      <c r="G210" s="127">
        <v>68.30297636300035</v>
      </c>
      <c r="H210" s="127"/>
    </row>
    <row r="211" spans="1:8" ht="12.75">
      <c r="A211" s="117">
        <v>307.21</v>
      </c>
      <c r="B211" s="137">
        <v>15.37067237172323</v>
      </c>
      <c r="F211" s="117">
        <v>367.9</v>
      </c>
      <c r="G211" s="127">
        <v>33.9102270544925</v>
      </c>
      <c r="H211" s="127"/>
    </row>
    <row r="212" spans="1:8" ht="12.75">
      <c r="A212" s="117">
        <v>310.51</v>
      </c>
      <c r="B212" s="137">
        <v>18.384696378137747</v>
      </c>
      <c r="F212" s="117">
        <v>369.27</v>
      </c>
      <c r="G212" s="127">
        <v>87.21809184068542</v>
      </c>
      <c r="H212" s="127"/>
    </row>
    <row r="213" spans="1:8" ht="12.75">
      <c r="A213" s="117">
        <v>312.66</v>
      </c>
      <c r="B213" s="137">
        <v>60.75425961374105</v>
      </c>
      <c r="F213" s="117">
        <v>369.77</v>
      </c>
      <c r="G213" s="127">
        <v>41.985688379170455</v>
      </c>
      <c r="H213" s="127"/>
    </row>
    <row r="214" spans="1:8" ht="12.75">
      <c r="A214" s="117">
        <v>315.63</v>
      </c>
      <c r="B214" s="137">
        <v>20</v>
      </c>
      <c r="F214" s="117">
        <v>370.52</v>
      </c>
      <c r="G214" s="127">
        <v>25.396723347263872</v>
      </c>
      <c r="H214" s="127"/>
    </row>
    <row r="215" spans="1:8" ht="12.75">
      <c r="A215" s="117">
        <v>316.2</v>
      </c>
      <c r="B215" s="137">
        <v>46.590529846325104</v>
      </c>
      <c r="F215" s="117">
        <v>371.1</v>
      </c>
      <c r="G215" s="127">
        <v>60.031599755593035</v>
      </c>
      <c r="H215" s="127"/>
    </row>
    <row r="216" spans="1:8" ht="12.75">
      <c r="A216" s="117">
        <v>316.65</v>
      </c>
      <c r="B216" s="137">
        <v>47.000285680048755</v>
      </c>
      <c r="F216" s="117">
        <v>373.15</v>
      </c>
      <c r="G216" s="127">
        <v>58.88576623409374</v>
      </c>
      <c r="H216" s="127"/>
    </row>
    <row r="217" spans="1:8" ht="12.75">
      <c r="A217" s="117">
        <v>316.85</v>
      </c>
      <c r="B217" s="137">
        <v>49.747955609982334</v>
      </c>
      <c r="F217" s="117">
        <v>373.27</v>
      </c>
      <c r="G217" s="127">
        <v>61.03937234563767</v>
      </c>
      <c r="H217" s="127"/>
    </row>
    <row r="218" spans="1:8" ht="12.75">
      <c r="A218" s="117">
        <v>317.89</v>
      </c>
      <c r="B218" s="137">
        <v>9.212493739726739</v>
      </c>
      <c r="F218" s="117">
        <v>373.34</v>
      </c>
      <c r="G218" s="127">
        <v>40.097656340071474</v>
      </c>
      <c r="H218" s="127"/>
    </row>
    <row r="219" spans="1:8" ht="12.75">
      <c r="A219" s="117">
        <v>321.65</v>
      </c>
      <c r="B219" s="137">
        <v>29.22217901192726</v>
      </c>
      <c r="F219" s="117">
        <v>373.72</v>
      </c>
      <c r="G219" s="127">
        <v>53.02667398673231</v>
      </c>
      <c r="H219" s="127"/>
    </row>
    <row r="220" spans="1:8" ht="12.75">
      <c r="A220" s="117">
        <v>322.06</v>
      </c>
      <c r="B220" s="137">
        <v>9.212493739726753</v>
      </c>
      <c r="F220" s="117">
        <v>377.38</v>
      </c>
      <c r="G220" s="127">
        <v>62.362025969794985</v>
      </c>
      <c r="H220" s="127"/>
    </row>
    <row r="221" spans="1:8" ht="12.75">
      <c r="A221" s="117">
        <v>322.06</v>
      </c>
      <c r="B221" s="137">
        <v>39.87188912846641</v>
      </c>
      <c r="F221" s="117">
        <v>377.69</v>
      </c>
      <c r="G221" s="127">
        <v>83</v>
      </c>
      <c r="H221" s="127"/>
    </row>
    <row r="222" spans="1:8" ht="12.75">
      <c r="A222" s="117">
        <v>324.59</v>
      </c>
      <c r="B222" s="137">
        <v>20.737893600008192</v>
      </c>
      <c r="F222" s="117">
        <v>379.2</v>
      </c>
      <c r="G222" s="127">
        <v>80.33420364296352</v>
      </c>
      <c r="H222" s="127"/>
    </row>
    <row r="223" spans="1:8" ht="12.75">
      <c r="A223" s="117">
        <v>325.93</v>
      </c>
      <c r="B223" s="137">
        <v>26.138897430747257</v>
      </c>
      <c r="F223" s="117">
        <v>379.31</v>
      </c>
      <c r="G223" s="127">
        <v>51</v>
      </c>
      <c r="H223" s="127"/>
    </row>
    <row r="224" spans="1:8" ht="12.75">
      <c r="A224" s="117">
        <v>326.36</v>
      </c>
      <c r="B224" s="137">
        <v>35.91817134980003</v>
      </c>
      <c r="F224" s="117">
        <v>379.39</v>
      </c>
      <c r="G224" s="127">
        <v>70</v>
      </c>
      <c r="H224" s="127"/>
    </row>
    <row r="225" spans="1:8" ht="12.75">
      <c r="A225" s="117">
        <v>336.13</v>
      </c>
      <c r="B225" s="137">
        <v>39.92428016473191</v>
      </c>
      <c r="F225" s="117">
        <v>381.01</v>
      </c>
      <c r="G225" s="127">
        <v>71.26838198333968</v>
      </c>
      <c r="H225" s="127"/>
    </row>
    <row r="226" spans="1:8" ht="12.75">
      <c r="A226" s="117">
        <v>339.74</v>
      </c>
      <c r="B226" s="137">
        <v>42.862117560216014</v>
      </c>
      <c r="F226" s="117">
        <v>382.92</v>
      </c>
      <c r="G226" s="127">
        <v>45</v>
      </c>
      <c r="H226" s="127"/>
    </row>
    <row r="227" spans="1:8" ht="12.75">
      <c r="A227" s="117">
        <v>346.11</v>
      </c>
      <c r="B227" s="137">
        <v>76.37498735926474</v>
      </c>
      <c r="F227" s="117">
        <v>383.42</v>
      </c>
      <c r="G227" s="127">
        <v>50</v>
      </c>
      <c r="H227" s="127"/>
    </row>
    <row r="228" spans="1:8" ht="12.75">
      <c r="A228" s="117">
        <v>346.74</v>
      </c>
      <c r="B228" s="137">
        <v>62.01640171014524</v>
      </c>
      <c r="F228" s="117">
        <v>384.16</v>
      </c>
      <c r="G228" s="127">
        <v>22.12330055576645</v>
      </c>
      <c r="H228" s="127"/>
    </row>
    <row r="229" spans="1:8" ht="12.75">
      <c r="A229" s="117">
        <v>347.51</v>
      </c>
      <c r="B229" s="137">
        <v>35.37081163904528</v>
      </c>
      <c r="F229" s="117">
        <v>385.07</v>
      </c>
      <c r="G229" s="127">
        <v>62</v>
      </c>
      <c r="H229" s="127"/>
    </row>
    <row r="230" spans="1:8" ht="12.75">
      <c r="A230" s="117">
        <v>348.5</v>
      </c>
      <c r="B230" s="137">
        <v>52.01034124667426</v>
      </c>
      <c r="F230" s="117">
        <v>388.91</v>
      </c>
      <c r="G230" s="127">
        <v>21.14894851285932</v>
      </c>
      <c r="H230" s="127"/>
    </row>
    <row r="231" spans="1:8" ht="12.75">
      <c r="A231" s="117">
        <v>349.77</v>
      </c>
      <c r="B231" s="137">
        <v>67.32736448767632</v>
      </c>
      <c r="F231" s="117">
        <v>390.26</v>
      </c>
      <c r="G231" s="127">
        <v>7.7870219872823725</v>
      </c>
      <c r="H231" s="127"/>
    </row>
    <row r="232" spans="1:8" ht="12.75">
      <c r="A232" s="117">
        <v>354.23</v>
      </c>
      <c r="B232" s="137">
        <v>74.51268707991242</v>
      </c>
      <c r="F232" s="117">
        <v>396.65</v>
      </c>
      <c r="G232" s="127">
        <v>30</v>
      </c>
      <c r="H232" s="127"/>
    </row>
    <row r="233" spans="1:8" ht="12.75">
      <c r="A233" s="117">
        <v>354.5</v>
      </c>
      <c r="B233" s="137">
        <v>56.8023879764613</v>
      </c>
      <c r="F233" s="117">
        <v>396.88</v>
      </c>
      <c r="G233" s="127">
        <v>76.20450711307915</v>
      </c>
      <c r="H233" s="127"/>
    </row>
    <row r="234" spans="1:8" ht="12.75">
      <c r="A234" s="117">
        <v>355.7</v>
      </c>
      <c r="B234" s="137">
        <v>82.11999962913987</v>
      </c>
      <c r="F234" s="117">
        <v>399.96</v>
      </c>
      <c r="G234" s="127">
        <v>37.18452960729997</v>
      </c>
      <c r="H234" s="127"/>
    </row>
    <row r="235" spans="1:8" ht="12.75">
      <c r="A235" s="117">
        <v>355.74</v>
      </c>
      <c r="B235" s="137">
        <v>22.892948985696833</v>
      </c>
      <c r="F235" s="117">
        <v>401.28</v>
      </c>
      <c r="G235" s="127">
        <v>85.04841655697305</v>
      </c>
      <c r="H235" s="127"/>
    </row>
    <row r="236" spans="1:2" ht="12.75">
      <c r="A236" s="117">
        <v>367.29</v>
      </c>
      <c r="B236" s="137">
        <v>78</v>
      </c>
    </row>
    <row r="237" spans="1:2" ht="12.75">
      <c r="A237" s="117">
        <v>370.28</v>
      </c>
      <c r="B237" s="137">
        <v>23.839512998987274</v>
      </c>
    </row>
    <row r="238" spans="1:2" ht="12.75">
      <c r="A238" s="117">
        <v>370.4</v>
      </c>
      <c r="B238" s="137">
        <v>31.118366422454706</v>
      </c>
    </row>
    <row r="239" spans="1:2" ht="12.75">
      <c r="A239" s="117">
        <v>373.45</v>
      </c>
      <c r="B239" s="137">
        <v>48.55718335592546</v>
      </c>
    </row>
    <row r="240" spans="1:2" ht="12.75">
      <c r="A240" s="117">
        <v>375.08</v>
      </c>
      <c r="B240" s="137">
        <v>59.62511657949402</v>
      </c>
    </row>
    <row r="241" spans="1:2" ht="12.75">
      <c r="A241" s="117">
        <v>376.35</v>
      </c>
      <c r="B241" s="137">
        <v>65.75231220461218</v>
      </c>
    </row>
    <row r="242" spans="1:2" ht="12.75">
      <c r="A242" s="117">
        <v>377.94</v>
      </c>
      <c r="B242" s="137">
        <v>33.23579773948555</v>
      </c>
    </row>
    <row r="243" spans="1:2" ht="12.75">
      <c r="A243" s="117">
        <v>378.3</v>
      </c>
      <c r="B243" s="137">
        <v>43.24567802021769</v>
      </c>
    </row>
    <row r="244" spans="1:2" ht="12.75">
      <c r="A244" s="117">
        <v>378.5</v>
      </c>
      <c r="B244" s="137">
        <v>73.30024156503193</v>
      </c>
    </row>
    <row r="245" spans="1:2" ht="12.75">
      <c r="A245" s="117">
        <v>379.98</v>
      </c>
      <c r="B245" s="137">
        <v>69.88867820236533</v>
      </c>
    </row>
    <row r="246" spans="1:2" ht="12.75">
      <c r="A246" s="117">
        <v>380.82</v>
      </c>
      <c r="B246" s="137">
        <v>26.497718039908243</v>
      </c>
    </row>
    <row r="247" spans="1:2" ht="12.75">
      <c r="A247" s="117">
        <v>384.97</v>
      </c>
      <c r="B247" s="137">
        <v>75.28372732000201</v>
      </c>
    </row>
    <row r="248" spans="1:2" ht="12.75">
      <c r="A248" s="117">
        <v>386.94</v>
      </c>
      <c r="B248" s="137">
        <v>55.2378657343597</v>
      </c>
    </row>
    <row r="249" spans="1:2" ht="12.75">
      <c r="A249" s="117">
        <v>394.85</v>
      </c>
      <c r="B249" s="137">
        <v>43.02002467830082</v>
      </c>
    </row>
    <row r="250" spans="1:2" ht="12.75">
      <c r="A250" s="117">
        <v>394.87</v>
      </c>
      <c r="B250" s="137">
        <v>57.16135105442925</v>
      </c>
    </row>
    <row r="251" spans="1:2" ht="12.75">
      <c r="A251" s="117">
        <v>396.84</v>
      </c>
      <c r="B251" s="137">
        <v>28.014629720806838</v>
      </c>
    </row>
    <row r="252" spans="1:2" ht="12.75">
      <c r="A252" s="117">
        <v>397.42</v>
      </c>
      <c r="B252" s="137">
        <v>69.13320675365466</v>
      </c>
    </row>
    <row r="253" spans="1:2" ht="12.75">
      <c r="A253" s="117">
        <v>398.81</v>
      </c>
      <c r="B253" s="137">
        <v>58.45200463015668</v>
      </c>
    </row>
    <row r="254" spans="1:2" ht="12.75">
      <c r="A254" s="117">
        <v>400.33</v>
      </c>
      <c r="B254" s="137">
        <v>83.23627105788611</v>
      </c>
    </row>
    <row r="255" spans="1:2" ht="12.75">
      <c r="A255" s="117">
        <v>401.43</v>
      </c>
      <c r="B255" s="137">
        <v>78.31206447476553</v>
      </c>
    </row>
  </sheetData>
  <mergeCells count="8">
    <mergeCell ref="T1:U1"/>
    <mergeCell ref="N1:O1"/>
    <mergeCell ref="F1:G1"/>
    <mergeCell ref="A1:B1"/>
    <mergeCell ref="C1:D1"/>
    <mergeCell ref="Q1:R1"/>
    <mergeCell ref="I1:J1"/>
    <mergeCell ref="L1:M1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2:T35"/>
  <sheetViews>
    <sheetView workbookViewId="0" topLeftCell="A1">
      <selection activeCell="A1" sqref="A1"/>
    </sheetView>
  </sheetViews>
  <sheetFormatPr defaultColWidth="9.140625" defaultRowHeight="12.75"/>
  <sheetData>
    <row r="2" spans="2:20" ht="12.75">
      <c r="B2" t="s">
        <v>589</v>
      </c>
      <c r="C2" t="s">
        <v>545</v>
      </c>
      <c r="E2" t="s">
        <v>589</v>
      </c>
      <c r="F2" t="s">
        <v>545</v>
      </c>
      <c r="H2" t="s">
        <v>589</v>
      </c>
      <c r="I2" t="s">
        <v>545</v>
      </c>
      <c r="L2" t="s">
        <v>589</v>
      </c>
      <c r="M2" s="2"/>
      <c r="N2" s="2" t="s">
        <v>821</v>
      </c>
      <c r="O2" t="s">
        <v>589</v>
      </c>
      <c r="Q2" s="2" t="s">
        <v>821</v>
      </c>
      <c r="R2" t="s">
        <v>589</v>
      </c>
      <c r="T2" s="2" t="s">
        <v>821</v>
      </c>
    </row>
    <row r="3" spans="2:14" ht="12.75">
      <c r="B3" s="67">
        <v>20.93</v>
      </c>
      <c r="C3" s="2">
        <v>58</v>
      </c>
      <c r="D3" s="2" t="s">
        <v>553</v>
      </c>
      <c r="E3" s="2">
        <v>186.4</v>
      </c>
      <c r="F3" s="2">
        <v>29</v>
      </c>
      <c r="G3" s="2" t="s">
        <v>264</v>
      </c>
      <c r="H3" s="2">
        <v>138.56</v>
      </c>
      <c r="I3" s="2">
        <v>7</v>
      </c>
      <c r="J3" s="2" t="s">
        <v>413</v>
      </c>
      <c r="L3" s="67">
        <v>20.93</v>
      </c>
      <c r="M3" s="2" t="s">
        <v>553</v>
      </c>
      <c r="N3" s="2">
        <v>82.2</v>
      </c>
    </row>
    <row r="4" spans="2:20" ht="12.75">
      <c r="B4" s="67">
        <v>56</v>
      </c>
      <c r="C4" s="2">
        <v>32</v>
      </c>
      <c r="D4" s="2" t="s">
        <v>553</v>
      </c>
      <c r="E4" s="2">
        <v>285.16</v>
      </c>
      <c r="F4" s="2">
        <v>21</v>
      </c>
      <c r="G4" s="2" t="s">
        <v>264</v>
      </c>
      <c r="H4" s="2">
        <v>165.17</v>
      </c>
      <c r="I4" s="2">
        <v>46</v>
      </c>
      <c r="J4" s="2" t="s">
        <v>413</v>
      </c>
      <c r="L4" s="67">
        <v>56</v>
      </c>
      <c r="M4" s="2" t="s">
        <v>553</v>
      </c>
      <c r="N4" s="2">
        <v>87.8</v>
      </c>
      <c r="O4" s="2">
        <v>138.56</v>
      </c>
      <c r="P4" s="2" t="s">
        <v>413</v>
      </c>
      <c r="Q4" s="2">
        <v>73.12</v>
      </c>
      <c r="R4" s="2">
        <v>186.4</v>
      </c>
      <c r="S4" s="2" t="s">
        <v>264</v>
      </c>
      <c r="T4" s="2">
        <v>45.219</v>
      </c>
    </row>
    <row r="5" spans="2:20" ht="12.75">
      <c r="B5" s="2">
        <v>139.76</v>
      </c>
      <c r="C5" s="2">
        <v>5</v>
      </c>
      <c r="D5" s="2" t="s">
        <v>553</v>
      </c>
      <c r="E5" s="2">
        <v>336.5</v>
      </c>
      <c r="F5" s="2">
        <v>17</v>
      </c>
      <c r="G5" s="2" t="s">
        <v>264</v>
      </c>
      <c r="H5" s="2">
        <v>171.79</v>
      </c>
      <c r="I5" s="2">
        <v>9</v>
      </c>
      <c r="J5" s="2" t="s">
        <v>413</v>
      </c>
      <c r="L5" s="2">
        <v>139.76</v>
      </c>
      <c r="M5" s="2" t="s">
        <v>553</v>
      </c>
      <c r="N5" s="2">
        <v>11.2</v>
      </c>
      <c r="O5" s="2">
        <v>171.79</v>
      </c>
      <c r="P5" s="2" t="s">
        <v>413</v>
      </c>
      <c r="Q5" s="2">
        <v>10.7</v>
      </c>
      <c r="R5" s="2">
        <v>285.16</v>
      </c>
      <c r="S5" s="2" t="s">
        <v>264</v>
      </c>
      <c r="T5" s="2">
        <v>22.36</v>
      </c>
    </row>
    <row r="6" spans="2:20" ht="12.75">
      <c r="B6" s="2">
        <v>143.11</v>
      </c>
      <c r="C6" s="2">
        <v>8</v>
      </c>
      <c r="D6" s="2" t="s">
        <v>553</v>
      </c>
      <c r="E6" s="2">
        <v>398.39</v>
      </c>
      <c r="F6" s="2">
        <v>58</v>
      </c>
      <c r="G6" s="2" t="s">
        <v>264</v>
      </c>
      <c r="H6" s="2">
        <v>191.55</v>
      </c>
      <c r="I6" s="2">
        <v>28</v>
      </c>
      <c r="J6" s="2" t="s">
        <v>413</v>
      </c>
      <c r="L6" s="2">
        <v>143.11</v>
      </c>
      <c r="M6" s="2" t="s">
        <v>553</v>
      </c>
      <c r="N6" s="2">
        <v>1.8000000000000114</v>
      </c>
      <c r="O6" s="2">
        <v>178.05</v>
      </c>
      <c r="P6" s="2" t="s">
        <v>253</v>
      </c>
      <c r="Q6" s="2">
        <v>3.72</v>
      </c>
      <c r="R6" s="2">
        <v>336.5</v>
      </c>
      <c r="S6" s="2" t="s">
        <v>264</v>
      </c>
      <c r="T6" s="2">
        <v>17.95</v>
      </c>
    </row>
    <row r="7" spans="2:20" ht="12.75">
      <c r="B7" s="2">
        <v>143.16</v>
      </c>
      <c r="C7" s="2">
        <v>16</v>
      </c>
      <c r="D7" s="2" t="s">
        <v>553</v>
      </c>
      <c r="H7" s="2">
        <v>230.47</v>
      </c>
      <c r="I7" s="2">
        <v>30</v>
      </c>
      <c r="J7" s="2" t="s">
        <v>413</v>
      </c>
      <c r="L7" s="2">
        <v>143.16</v>
      </c>
      <c r="M7" s="2" t="s">
        <v>553</v>
      </c>
      <c r="N7" s="2">
        <v>21.83</v>
      </c>
      <c r="O7" s="2">
        <v>191.55</v>
      </c>
      <c r="P7" s="2" t="s">
        <v>413</v>
      </c>
      <c r="Q7" s="2">
        <v>30.334000000000003</v>
      </c>
      <c r="R7" s="2">
        <v>398.39</v>
      </c>
      <c r="S7" s="2" t="s">
        <v>264</v>
      </c>
      <c r="T7" s="2">
        <v>71.12</v>
      </c>
    </row>
    <row r="8" spans="2:17" ht="12.75">
      <c r="B8" s="2">
        <v>143.25</v>
      </c>
      <c r="C8" s="2">
        <v>33</v>
      </c>
      <c r="D8" s="2" t="s">
        <v>553</v>
      </c>
      <c r="H8" s="2">
        <v>237.9</v>
      </c>
      <c r="I8" s="2">
        <v>7</v>
      </c>
      <c r="J8" s="2" t="s">
        <v>413</v>
      </c>
      <c r="L8" s="2">
        <v>143.25</v>
      </c>
      <c r="M8" s="2" t="s">
        <v>553</v>
      </c>
      <c r="N8" s="2">
        <v>43.22</v>
      </c>
      <c r="O8" s="2">
        <v>230.47</v>
      </c>
      <c r="P8" s="2" t="s">
        <v>413</v>
      </c>
      <c r="Q8" s="2">
        <v>39.66</v>
      </c>
    </row>
    <row r="9" spans="2:17" ht="12.75">
      <c r="B9" s="2">
        <v>144.82</v>
      </c>
      <c r="C9" s="2">
        <v>41</v>
      </c>
      <c r="D9" s="2" t="s">
        <v>553</v>
      </c>
      <c r="H9" s="2">
        <v>243.06</v>
      </c>
      <c r="I9" s="2">
        <v>40</v>
      </c>
      <c r="J9" s="2" t="s">
        <v>413</v>
      </c>
      <c r="L9" s="2">
        <v>144.82</v>
      </c>
      <c r="M9" s="2" t="s">
        <v>553</v>
      </c>
      <c r="N9" s="2">
        <v>44.19</v>
      </c>
      <c r="O9" s="2">
        <v>237.9</v>
      </c>
      <c r="P9" s="2" t="s">
        <v>413</v>
      </c>
      <c r="Q9" s="2">
        <v>7.680000000000007</v>
      </c>
    </row>
    <row r="10" spans="2:17" ht="12.75">
      <c r="B10" s="2">
        <v>162.05</v>
      </c>
      <c r="C10" s="2">
        <v>27</v>
      </c>
      <c r="D10" s="2" t="s">
        <v>553</v>
      </c>
      <c r="H10" s="2">
        <v>274.44</v>
      </c>
      <c r="I10" s="2">
        <v>43</v>
      </c>
      <c r="J10" s="2" t="s">
        <v>413</v>
      </c>
      <c r="L10" s="2">
        <v>162.05</v>
      </c>
      <c r="M10" s="2" t="s">
        <v>553</v>
      </c>
      <c r="N10" s="2">
        <v>31.52</v>
      </c>
      <c r="O10" s="2">
        <v>238.04</v>
      </c>
      <c r="P10" s="2" t="s">
        <v>253</v>
      </c>
      <c r="Q10" s="2">
        <v>0</v>
      </c>
    </row>
    <row r="11" spans="2:17" ht="12.75">
      <c r="B11" s="2">
        <v>162.08</v>
      </c>
      <c r="C11" s="2">
        <v>6</v>
      </c>
      <c r="D11" s="2" t="s">
        <v>553</v>
      </c>
      <c r="H11" s="2">
        <v>291.57</v>
      </c>
      <c r="I11" s="2">
        <v>21</v>
      </c>
      <c r="J11" s="2" t="s">
        <v>413</v>
      </c>
      <c r="L11" s="2">
        <v>162.08</v>
      </c>
      <c r="M11" s="2" t="s">
        <v>553</v>
      </c>
      <c r="N11" s="2">
        <v>7.37</v>
      </c>
      <c r="O11" s="2">
        <v>238.49</v>
      </c>
      <c r="P11" s="2" t="s">
        <v>253</v>
      </c>
      <c r="Q11" s="2">
        <v>6</v>
      </c>
    </row>
    <row r="12" spans="2:17" ht="12.75">
      <c r="B12" s="2">
        <v>162.38</v>
      </c>
      <c r="C12" s="2">
        <v>81</v>
      </c>
      <c r="D12" s="2" t="s">
        <v>553</v>
      </c>
      <c r="H12" s="2">
        <v>329.28</v>
      </c>
      <c r="I12" s="2">
        <v>60</v>
      </c>
      <c r="J12" s="2" t="s">
        <v>413</v>
      </c>
      <c r="L12" s="2">
        <v>162.87</v>
      </c>
      <c r="M12" s="2" t="s">
        <v>553</v>
      </c>
      <c r="N12" s="2">
        <v>79.2</v>
      </c>
      <c r="O12" s="2">
        <v>243.06</v>
      </c>
      <c r="P12" s="2" t="s">
        <v>413</v>
      </c>
      <c r="Q12" s="2">
        <v>47.8</v>
      </c>
    </row>
    <row r="13" spans="2:17" ht="12.75">
      <c r="B13" s="2">
        <v>162.62</v>
      </c>
      <c r="C13" s="2">
        <v>45</v>
      </c>
      <c r="D13" s="2" t="s">
        <v>553</v>
      </c>
      <c r="H13" s="2">
        <v>335.75</v>
      </c>
      <c r="I13" s="2">
        <v>3</v>
      </c>
      <c r="J13" s="2" t="s">
        <v>413</v>
      </c>
      <c r="L13" s="2">
        <v>163.83</v>
      </c>
      <c r="M13" s="2" t="s">
        <v>553</v>
      </c>
      <c r="N13" s="2">
        <v>60.7</v>
      </c>
      <c r="O13" s="2">
        <v>274.44</v>
      </c>
      <c r="P13" s="2" t="s">
        <v>413</v>
      </c>
      <c r="Q13" s="2">
        <v>90</v>
      </c>
    </row>
    <row r="14" spans="2:17" ht="12.75">
      <c r="B14" s="2">
        <v>162.87</v>
      </c>
      <c r="C14" s="2">
        <v>50</v>
      </c>
      <c r="D14" s="2" t="s">
        <v>553</v>
      </c>
      <c r="H14" s="2">
        <v>340.96</v>
      </c>
      <c r="I14" s="2">
        <v>15</v>
      </c>
      <c r="J14" s="2" t="s">
        <v>413</v>
      </c>
      <c r="L14" s="2">
        <v>171.65</v>
      </c>
      <c r="M14" s="2" t="s">
        <v>553</v>
      </c>
      <c r="N14" s="2">
        <v>43.71</v>
      </c>
      <c r="O14" s="2">
        <v>291.57</v>
      </c>
      <c r="P14" s="2" t="s">
        <v>413</v>
      </c>
      <c r="Q14" s="2">
        <v>61.43</v>
      </c>
    </row>
    <row r="15" spans="2:17" ht="12.75">
      <c r="B15" s="2">
        <v>163.83</v>
      </c>
      <c r="C15" s="2">
        <v>36</v>
      </c>
      <c r="D15" s="2" t="s">
        <v>553</v>
      </c>
      <c r="H15" s="2">
        <v>344.23</v>
      </c>
      <c r="I15" s="2">
        <v>9</v>
      </c>
      <c r="J15" s="2" t="s">
        <v>413</v>
      </c>
      <c r="L15" s="2">
        <v>172.8</v>
      </c>
      <c r="M15" s="2" t="s">
        <v>553</v>
      </c>
      <c r="N15" s="2">
        <v>60.19</v>
      </c>
      <c r="O15" s="2">
        <v>329.28</v>
      </c>
      <c r="P15" s="2" t="s">
        <v>413</v>
      </c>
      <c r="Q15" s="2">
        <v>65.89</v>
      </c>
    </row>
    <row r="16" spans="2:17" ht="12.75">
      <c r="B16" s="2">
        <v>171.65</v>
      </c>
      <c r="C16" s="2">
        <v>35</v>
      </c>
      <c r="D16" s="2" t="s">
        <v>553</v>
      </c>
      <c r="H16" s="2">
        <v>178.05</v>
      </c>
      <c r="I16" s="2">
        <v>3</v>
      </c>
      <c r="J16" s="2" t="s">
        <v>253</v>
      </c>
      <c r="L16" s="2">
        <v>174.52</v>
      </c>
      <c r="M16" s="2" t="s">
        <v>553</v>
      </c>
      <c r="N16" s="2">
        <v>53.87</v>
      </c>
      <c r="O16" s="2">
        <v>335.75</v>
      </c>
      <c r="P16" s="2" t="s">
        <v>413</v>
      </c>
      <c r="Q16" s="2">
        <v>3.5740000000000123</v>
      </c>
    </row>
    <row r="17" spans="2:17" ht="12.75">
      <c r="B17" s="2">
        <v>172.8</v>
      </c>
      <c r="C17" s="2">
        <v>45</v>
      </c>
      <c r="D17" s="2" t="s">
        <v>553</v>
      </c>
      <c r="H17" s="2">
        <v>238.04</v>
      </c>
      <c r="I17" s="2">
        <v>6</v>
      </c>
      <c r="J17" s="2" t="s">
        <v>253</v>
      </c>
      <c r="L17" s="2">
        <v>184.13</v>
      </c>
      <c r="M17" s="2" t="s">
        <v>553</v>
      </c>
      <c r="N17" s="2">
        <v>17.52</v>
      </c>
      <c r="O17" s="2">
        <v>340.96</v>
      </c>
      <c r="P17" s="2" t="s">
        <v>413</v>
      </c>
      <c r="Q17" s="2">
        <v>17.17</v>
      </c>
    </row>
    <row r="18" spans="2:17" ht="12.75">
      <c r="B18" s="2">
        <v>174.52</v>
      </c>
      <c r="C18" s="2">
        <v>24</v>
      </c>
      <c r="D18" s="2" t="s">
        <v>553</v>
      </c>
      <c r="H18" s="2">
        <v>238.49</v>
      </c>
      <c r="I18" s="2">
        <v>6</v>
      </c>
      <c r="J18" s="2" t="s">
        <v>253</v>
      </c>
      <c r="L18" s="2">
        <v>215.66</v>
      </c>
      <c r="M18" s="2" t="s">
        <v>553</v>
      </c>
      <c r="N18" s="2">
        <v>66.561</v>
      </c>
      <c r="O18" s="2">
        <v>344.23</v>
      </c>
      <c r="P18" s="2" t="s">
        <v>413</v>
      </c>
      <c r="Q18" s="2">
        <v>12.65</v>
      </c>
    </row>
    <row r="19" spans="2:14" ht="12.75">
      <c r="B19" s="2">
        <v>184.13</v>
      </c>
      <c r="C19" s="2">
        <v>12</v>
      </c>
      <c r="D19" s="2" t="s">
        <v>553</v>
      </c>
      <c r="L19" s="2">
        <v>229.57</v>
      </c>
      <c r="M19" s="2" t="s">
        <v>553</v>
      </c>
      <c r="N19" s="2">
        <v>5.569999999999993</v>
      </c>
    </row>
    <row r="20" spans="2:14" ht="12.75">
      <c r="B20" s="2">
        <v>215.66</v>
      </c>
      <c r="C20" s="2">
        <v>45</v>
      </c>
      <c r="D20" s="2" t="s">
        <v>553</v>
      </c>
      <c r="L20" s="2">
        <v>230.07</v>
      </c>
      <c r="M20" s="2" t="s">
        <v>553</v>
      </c>
      <c r="N20" s="2">
        <v>74.26</v>
      </c>
    </row>
    <row r="21" spans="2:14" ht="12.75">
      <c r="B21" s="2">
        <v>229.57</v>
      </c>
      <c r="C21" s="2">
        <v>5</v>
      </c>
      <c r="D21" s="2" t="s">
        <v>553</v>
      </c>
      <c r="L21" s="2">
        <v>230.54</v>
      </c>
      <c r="M21" s="2" t="s">
        <v>553</v>
      </c>
      <c r="N21" s="2">
        <v>42.3</v>
      </c>
    </row>
    <row r="22" spans="2:14" ht="12.75">
      <c r="B22" s="2">
        <v>230.07</v>
      </c>
      <c r="C22" s="2">
        <v>42</v>
      </c>
      <c r="D22" s="2" t="s">
        <v>553</v>
      </c>
      <c r="L22" s="2">
        <v>233.58</v>
      </c>
      <c r="M22" s="2" t="s">
        <v>553</v>
      </c>
      <c r="N22" s="2">
        <v>45.09</v>
      </c>
    </row>
    <row r="23" spans="2:14" ht="12.75">
      <c r="B23" s="2">
        <v>230.54</v>
      </c>
      <c r="C23" s="2">
        <v>38</v>
      </c>
      <c r="D23" s="2" t="s">
        <v>553</v>
      </c>
      <c r="L23" s="2">
        <v>235.06</v>
      </c>
      <c r="M23" s="2" t="s">
        <v>553</v>
      </c>
      <c r="N23" s="2">
        <v>19.88</v>
      </c>
    </row>
    <row r="24" spans="2:14" ht="12.75">
      <c r="B24" s="2">
        <v>233.58</v>
      </c>
      <c r="C24" s="2">
        <v>43</v>
      </c>
      <c r="D24" s="2" t="s">
        <v>553</v>
      </c>
      <c r="L24" s="2">
        <v>237</v>
      </c>
      <c r="M24" s="2" t="s">
        <v>553</v>
      </c>
      <c r="N24" s="2">
        <v>37.21</v>
      </c>
    </row>
    <row r="25" spans="2:14" ht="12.75">
      <c r="B25" s="2">
        <v>235.06</v>
      </c>
      <c r="C25" s="2">
        <v>19</v>
      </c>
      <c r="D25" s="2" t="s">
        <v>553</v>
      </c>
      <c r="L25" s="2">
        <v>239.96</v>
      </c>
      <c r="M25" s="2" t="s">
        <v>553</v>
      </c>
      <c r="N25" s="2">
        <v>36.1</v>
      </c>
    </row>
    <row r="26" spans="2:14" ht="12.75">
      <c r="B26" s="2">
        <v>237</v>
      </c>
      <c r="C26" s="2">
        <v>10</v>
      </c>
      <c r="D26" s="2" t="s">
        <v>553</v>
      </c>
      <c r="L26" s="2">
        <v>257.98</v>
      </c>
      <c r="M26" s="2" t="s">
        <v>553</v>
      </c>
      <c r="N26" s="2">
        <v>70.72</v>
      </c>
    </row>
    <row r="27" spans="2:14" ht="12.75">
      <c r="B27" s="2">
        <v>239.96</v>
      </c>
      <c r="C27" s="2">
        <v>38</v>
      </c>
      <c r="D27" s="2" t="s">
        <v>553</v>
      </c>
      <c r="L27" s="2">
        <v>272.38</v>
      </c>
      <c r="M27" s="2" t="s">
        <v>553</v>
      </c>
      <c r="N27" s="2">
        <v>63.15</v>
      </c>
    </row>
    <row r="28" spans="2:14" ht="12.75">
      <c r="B28" s="2">
        <v>257.98</v>
      </c>
      <c r="C28" s="2">
        <v>64</v>
      </c>
      <c r="D28" s="2" t="s">
        <v>553</v>
      </c>
      <c r="L28" s="2">
        <v>278</v>
      </c>
      <c r="M28" s="2" t="s">
        <v>553</v>
      </c>
      <c r="N28" s="2">
        <v>18.47</v>
      </c>
    </row>
    <row r="29" spans="2:14" ht="12.75">
      <c r="B29" s="2">
        <v>272.38</v>
      </c>
      <c r="C29" s="2">
        <v>54</v>
      </c>
      <c r="D29" s="2" t="s">
        <v>553</v>
      </c>
      <c r="L29" s="2">
        <v>284.94</v>
      </c>
      <c r="M29" s="2" t="s">
        <v>553</v>
      </c>
      <c r="N29" s="2">
        <v>70.1</v>
      </c>
    </row>
    <row r="30" spans="2:14" ht="12.75">
      <c r="B30" s="2">
        <v>278</v>
      </c>
      <c r="C30" s="2">
        <v>8</v>
      </c>
      <c r="D30" s="2" t="s">
        <v>553</v>
      </c>
      <c r="L30" s="2">
        <v>286.24</v>
      </c>
      <c r="M30" s="2" t="s">
        <v>553</v>
      </c>
      <c r="N30" s="2">
        <v>28.84</v>
      </c>
    </row>
    <row r="31" spans="2:14" ht="12.75">
      <c r="B31" s="2">
        <v>284.94</v>
      </c>
      <c r="C31" s="2">
        <v>57</v>
      </c>
      <c r="D31" s="2" t="s">
        <v>553</v>
      </c>
      <c r="L31" s="2">
        <v>291.94</v>
      </c>
      <c r="M31" s="2" t="s">
        <v>553</v>
      </c>
      <c r="N31" s="2">
        <v>75.51</v>
      </c>
    </row>
    <row r="32" spans="2:14" ht="12.75">
      <c r="B32" s="2">
        <v>286.24</v>
      </c>
      <c r="C32" s="2">
        <v>26</v>
      </c>
      <c r="D32" s="2" t="s">
        <v>553</v>
      </c>
      <c r="L32" s="2">
        <v>292.95</v>
      </c>
      <c r="M32" s="2" t="s">
        <v>553</v>
      </c>
      <c r="N32" s="2">
        <v>59.16</v>
      </c>
    </row>
    <row r="33" spans="2:14" ht="12.75">
      <c r="B33" s="2">
        <v>291.94</v>
      </c>
      <c r="C33" s="2">
        <v>55</v>
      </c>
      <c r="D33" s="2" t="s">
        <v>553</v>
      </c>
      <c r="L33" s="2">
        <v>293.48</v>
      </c>
      <c r="M33" s="2" t="s">
        <v>553</v>
      </c>
      <c r="N33" s="2">
        <v>80.77</v>
      </c>
    </row>
    <row r="34" spans="2:4" ht="12.75">
      <c r="B34" s="2">
        <v>292.95</v>
      </c>
      <c r="C34" s="2">
        <v>44</v>
      </c>
      <c r="D34" s="2" t="s">
        <v>553</v>
      </c>
    </row>
    <row r="35" spans="2:4" ht="12.75">
      <c r="B35" s="2">
        <v>293.48</v>
      </c>
      <c r="C35" s="2">
        <v>59</v>
      </c>
      <c r="D35" s="2" t="s">
        <v>553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1874"/>
  <sheetViews>
    <sheetView workbookViewId="0" topLeftCell="A1">
      <selection activeCell="O14" sqref="O14"/>
    </sheetView>
  </sheetViews>
  <sheetFormatPr defaultColWidth="9.140625" defaultRowHeight="12.75"/>
  <cols>
    <col min="1" max="1" width="9.140625" style="2" customWidth="1"/>
    <col min="2" max="2" width="9.140625" style="1" customWidth="1"/>
    <col min="3" max="6" width="9.140625" style="2" customWidth="1"/>
    <col min="7" max="7" width="9.140625" style="1" customWidth="1"/>
    <col min="8" max="16384" width="9.140625" style="2" customWidth="1"/>
  </cols>
  <sheetData>
    <row r="1" spans="2:12" ht="12.75">
      <c r="B1" s="95" t="s">
        <v>589</v>
      </c>
      <c r="C1" s="92" t="s">
        <v>42</v>
      </c>
      <c r="D1" s="92" t="s">
        <v>43</v>
      </c>
      <c r="E1" s="92"/>
      <c r="F1" s="95" t="s">
        <v>589</v>
      </c>
      <c r="G1" s="92" t="s">
        <v>44</v>
      </c>
      <c r="H1" s="92"/>
      <c r="J1" s="2" t="s">
        <v>822</v>
      </c>
      <c r="L1" s="2" t="s">
        <v>823</v>
      </c>
    </row>
    <row r="2" spans="2:12" ht="12.75">
      <c r="B2" s="1">
        <v>20.5</v>
      </c>
      <c r="C2" s="2">
        <v>0</v>
      </c>
      <c r="D2" s="2">
        <v>0</v>
      </c>
      <c r="F2" s="2">
        <v>20</v>
      </c>
      <c r="G2" s="1">
        <v>0.6461988304093598</v>
      </c>
      <c r="J2" s="2">
        <v>77</v>
      </c>
      <c r="K2" s="2">
        <v>77.5</v>
      </c>
      <c r="L2" s="2">
        <v>3</v>
      </c>
    </row>
    <row r="3" spans="2:12" ht="12.75">
      <c r="B3" s="1">
        <v>20.9</v>
      </c>
      <c r="C3" s="2">
        <v>0</v>
      </c>
      <c r="D3" s="2">
        <v>0</v>
      </c>
      <c r="F3" s="2">
        <v>25</v>
      </c>
      <c r="G3" s="1">
        <v>0.6461988304093598</v>
      </c>
      <c r="J3" s="2">
        <v>106</v>
      </c>
      <c r="K3" s="2">
        <v>108</v>
      </c>
      <c r="L3" s="2">
        <v>2</v>
      </c>
    </row>
    <row r="4" spans="2:12" ht="12.75">
      <c r="B4" s="1">
        <v>20.9</v>
      </c>
      <c r="C4" s="2">
        <v>0.5</v>
      </c>
      <c r="D4" s="2">
        <v>0</v>
      </c>
      <c r="F4" s="2">
        <v>25</v>
      </c>
      <c r="G4" s="1">
        <v>0.203125</v>
      </c>
      <c r="J4" s="2">
        <v>113</v>
      </c>
      <c r="K4" s="2">
        <v>126</v>
      </c>
      <c r="L4" s="2">
        <v>3</v>
      </c>
    </row>
    <row r="5" spans="2:12" ht="12.75">
      <c r="B5" s="1">
        <v>21.88</v>
      </c>
      <c r="C5" s="2">
        <v>0.5</v>
      </c>
      <c r="D5" s="2">
        <v>0</v>
      </c>
      <c r="F5" s="2">
        <v>30</v>
      </c>
      <c r="G5" s="1">
        <v>0.203125</v>
      </c>
      <c r="J5" s="2">
        <v>132</v>
      </c>
      <c r="K5" s="2">
        <v>132.5</v>
      </c>
      <c r="L5" s="2">
        <v>1</v>
      </c>
    </row>
    <row r="6" spans="2:12" ht="12.75">
      <c r="B6" s="1">
        <v>21.88</v>
      </c>
      <c r="C6" s="2">
        <v>0</v>
      </c>
      <c r="D6" s="2">
        <v>0</v>
      </c>
      <c r="F6" s="2">
        <v>30</v>
      </c>
      <c r="G6" s="1">
        <v>2.323188405797099</v>
      </c>
      <c r="J6" s="2">
        <v>139</v>
      </c>
      <c r="K6" s="2">
        <v>139.5</v>
      </c>
      <c r="L6" s="2">
        <v>2</v>
      </c>
    </row>
    <row r="7" spans="2:12" ht="12.75">
      <c r="B7" s="1">
        <v>22.13</v>
      </c>
      <c r="C7" s="2">
        <v>0</v>
      </c>
      <c r="D7" s="2">
        <v>0</v>
      </c>
      <c r="F7" s="2">
        <v>35</v>
      </c>
      <c r="G7" s="1">
        <v>2.323188405797099</v>
      </c>
      <c r="J7" s="2">
        <v>141</v>
      </c>
      <c r="K7" s="2">
        <v>141.5</v>
      </c>
      <c r="L7" s="2">
        <v>3</v>
      </c>
    </row>
    <row r="8" spans="2:12" ht="12.75">
      <c r="B8" s="1">
        <v>22.13</v>
      </c>
      <c r="C8" s="2">
        <v>0.5</v>
      </c>
      <c r="D8" s="2">
        <v>0</v>
      </c>
      <c r="F8" s="2">
        <v>35</v>
      </c>
      <c r="G8" s="1">
        <v>2</v>
      </c>
      <c r="J8" s="2">
        <v>144</v>
      </c>
      <c r="K8" s="2">
        <v>144.5</v>
      </c>
      <c r="L8" s="2">
        <v>3</v>
      </c>
    </row>
    <row r="9" spans="2:12" ht="12.75">
      <c r="B9" s="1">
        <v>22.23</v>
      </c>
      <c r="C9" s="2">
        <v>0.5</v>
      </c>
      <c r="D9" s="2">
        <v>0</v>
      </c>
      <c r="F9" s="2">
        <v>40</v>
      </c>
      <c r="G9" s="1">
        <v>2</v>
      </c>
      <c r="J9" s="2">
        <v>163</v>
      </c>
      <c r="K9" s="2">
        <v>163.5</v>
      </c>
      <c r="L9" s="2">
        <v>2</v>
      </c>
    </row>
    <row r="10" spans="2:12" ht="12.75">
      <c r="B10" s="1">
        <v>22.23</v>
      </c>
      <c r="C10" s="2">
        <v>0</v>
      </c>
      <c r="D10" s="2">
        <v>0</v>
      </c>
      <c r="F10" s="2">
        <v>40</v>
      </c>
      <c r="G10" s="1">
        <v>0.9483122362869174</v>
      </c>
      <c r="J10" s="2">
        <v>171</v>
      </c>
      <c r="K10" s="2">
        <v>171.5</v>
      </c>
      <c r="L10" s="2">
        <v>1</v>
      </c>
    </row>
    <row r="11" spans="2:12" ht="12.75">
      <c r="B11" s="1">
        <v>22.66</v>
      </c>
      <c r="C11" s="2">
        <v>0</v>
      </c>
      <c r="D11" s="2">
        <v>0</v>
      </c>
      <c r="F11" s="2">
        <v>45</v>
      </c>
      <c r="G11" s="1">
        <v>0.9483122362869174</v>
      </c>
      <c r="J11" s="2">
        <v>184</v>
      </c>
      <c r="K11" s="2">
        <v>187</v>
      </c>
      <c r="L11" s="2">
        <v>1.5</v>
      </c>
    </row>
    <row r="12" spans="2:12" ht="12.75">
      <c r="B12" s="1">
        <v>22.66</v>
      </c>
      <c r="C12" s="2">
        <v>0.5</v>
      </c>
      <c r="D12" s="2">
        <v>0</v>
      </c>
      <c r="F12" s="2">
        <v>45</v>
      </c>
      <c r="G12" s="1">
        <v>0.8067226890756329</v>
      </c>
      <c r="J12" s="2">
        <v>190</v>
      </c>
      <c r="K12" s="2">
        <v>191.5</v>
      </c>
      <c r="L12" s="2">
        <v>1.5</v>
      </c>
    </row>
    <row r="13" spans="2:12" ht="12.75">
      <c r="B13" s="1">
        <v>23.09</v>
      </c>
      <c r="C13" s="2">
        <v>0.5</v>
      </c>
      <c r="D13" s="2">
        <v>0</v>
      </c>
      <c r="F13" s="2">
        <v>50</v>
      </c>
      <c r="G13" s="1">
        <v>0.8067226890756329</v>
      </c>
      <c r="J13" s="2">
        <v>226</v>
      </c>
      <c r="K13" s="2">
        <v>229</v>
      </c>
      <c r="L13" s="2">
        <v>2</v>
      </c>
    </row>
    <row r="14" spans="2:12" ht="12.75">
      <c r="B14" s="1">
        <v>23.09</v>
      </c>
      <c r="C14" s="2">
        <v>4</v>
      </c>
      <c r="D14" s="2">
        <v>0</v>
      </c>
      <c r="F14" s="2">
        <v>50</v>
      </c>
      <c r="G14" s="1">
        <v>0.8953488372093018</v>
      </c>
      <c r="J14" s="2">
        <v>246</v>
      </c>
      <c r="K14" s="2">
        <v>248</v>
      </c>
      <c r="L14" s="2">
        <v>3</v>
      </c>
    </row>
    <row r="15" spans="2:12" ht="12.75">
      <c r="B15" s="1">
        <v>23.12</v>
      </c>
      <c r="C15" s="2">
        <v>4</v>
      </c>
      <c r="D15" s="2">
        <v>0</v>
      </c>
      <c r="F15" s="2">
        <v>55</v>
      </c>
      <c r="G15" s="1">
        <v>0.8953488372093018</v>
      </c>
      <c r="J15" s="2">
        <v>257</v>
      </c>
      <c r="K15" s="2">
        <v>258</v>
      </c>
      <c r="L15" s="2">
        <v>3</v>
      </c>
    </row>
    <row r="16" spans="2:12" ht="12.75">
      <c r="B16" s="1">
        <v>23.12</v>
      </c>
      <c r="C16" s="2">
        <v>0</v>
      </c>
      <c r="D16" s="2">
        <v>0</v>
      </c>
      <c r="F16" s="2">
        <v>55</v>
      </c>
      <c r="G16" s="1">
        <v>1.4903846153846134</v>
      </c>
      <c r="J16" s="2">
        <v>271</v>
      </c>
      <c r="K16" s="2">
        <v>273</v>
      </c>
      <c r="L16" s="2">
        <v>3</v>
      </c>
    </row>
    <row r="17" spans="2:12" ht="12.75">
      <c r="B17" s="1">
        <v>23.2</v>
      </c>
      <c r="C17" s="2">
        <v>0</v>
      </c>
      <c r="D17" s="2">
        <v>0</v>
      </c>
      <c r="F17" s="2">
        <v>60</v>
      </c>
      <c r="G17" s="1">
        <v>1.4903846153846134</v>
      </c>
      <c r="J17" s="2">
        <v>291</v>
      </c>
      <c r="K17" s="2">
        <v>291.5</v>
      </c>
      <c r="L17" s="2">
        <v>2</v>
      </c>
    </row>
    <row r="18" spans="2:7" ht="12.75">
      <c r="B18" s="1">
        <v>23.2</v>
      </c>
      <c r="C18" s="2">
        <v>4</v>
      </c>
      <c r="D18" s="2">
        <v>0</v>
      </c>
      <c r="F18" s="2">
        <v>60</v>
      </c>
      <c r="G18" s="1">
        <v>1.2523148148148333</v>
      </c>
    </row>
    <row r="19" spans="2:11" ht="12.75">
      <c r="B19" s="1">
        <v>23.25</v>
      </c>
      <c r="C19" s="2">
        <v>4</v>
      </c>
      <c r="D19" s="2">
        <v>0</v>
      </c>
      <c r="F19" s="2">
        <v>65</v>
      </c>
      <c r="G19" s="1">
        <v>1.2523148148148333</v>
      </c>
      <c r="J19" s="2">
        <v>77</v>
      </c>
      <c r="K19" s="2">
        <v>0</v>
      </c>
    </row>
    <row r="20" spans="2:11" ht="12.75">
      <c r="B20" s="1">
        <v>23.25</v>
      </c>
      <c r="C20" s="2">
        <v>4.5</v>
      </c>
      <c r="D20" s="2">
        <v>0</v>
      </c>
      <c r="F20" s="2">
        <v>65</v>
      </c>
      <c r="G20" s="1">
        <v>0.36249999999999716</v>
      </c>
      <c r="J20" s="2">
        <v>77</v>
      </c>
      <c r="K20" s="2">
        <v>3</v>
      </c>
    </row>
    <row r="21" spans="2:11" ht="12.75">
      <c r="B21" s="1">
        <v>23.34</v>
      </c>
      <c r="C21" s="2">
        <v>4.5</v>
      </c>
      <c r="D21" s="2">
        <v>0</v>
      </c>
      <c r="F21" s="2">
        <v>70</v>
      </c>
      <c r="G21" s="1">
        <v>0.36249999999999716</v>
      </c>
      <c r="J21" s="2">
        <v>77.5</v>
      </c>
      <c r="K21" s="2">
        <v>3</v>
      </c>
    </row>
    <row r="22" spans="2:11" ht="12.75">
      <c r="B22" s="1">
        <v>23.34</v>
      </c>
      <c r="C22" s="2">
        <v>3</v>
      </c>
      <c r="D22" s="2">
        <v>0</v>
      </c>
      <c r="F22" s="2">
        <v>70</v>
      </c>
      <c r="G22" s="1">
        <v>0.5971867007672642</v>
      </c>
      <c r="J22" s="2">
        <v>77.5</v>
      </c>
      <c r="K22" s="2">
        <v>0</v>
      </c>
    </row>
    <row r="23" spans="2:11" ht="12.75">
      <c r="B23" s="1">
        <v>23.43</v>
      </c>
      <c r="C23" s="2">
        <v>3</v>
      </c>
      <c r="D23" s="2">
        <v>0</v>
      </c>
      <c r="F23" s="2">
        <v>75</v>
      </c>
      <c r="G23" s="1">
        <v>0.5971867007672642</v>
      </c>
      <c r="J23" s="2">
        <v>106</v>
      </c>
      <c r="K23" s="2">
        <v>0</v>
      </c>
    </row>
    <row r="24" spans="2:11" ht="12.75">
      <c r="B24" s="1">
        <v>23.43</v>
      </c>
      <c r="C24" s="2">
        <v>1</v>
      </c>
      <c r="D24" s="2">
        <v>0</v>
      </c>
      <c r="F24" s="2">
        <v>75</v>
      </c>
      <c r="G24" s="1">
        <v>1.3236111111110955</v>
      </c>
      <c r="J24" s="2">
        <v>106</v>
      </c>
      <c r="K24" s="2">
        <v>2</v>
      </c>
    </row>
    <row r="25" spans="2:11" ht="12.75">
      <c r="B25" s="1">
        <v>23.74</v>
      </c>
      <c r="C25" s="2">
        <v>1</v>
      </c>
      <c r="D25" s="2">
        <v>0</v>
      </c>
      <c r="F25" s="2">
        <v>80</v>
      </c>
      <c r="G25" s="1">
        <v>1.3236111111110955</v>
      </c>
      <c r="J25" s="2">
        <v>108</v>
      </c>
      <c r="K25" s="2">
        <v>2</v>
      </c>
    </row>
    <row r="26" spans="2:11" ht="12.75">
      <c r="B26" s="1">
        <v>23.74</v>
      </c>
      <c r="C26" s="2">
        <v>2.5</v>
      </c>
      <c r="D26" s="2">
        <v>0</v>
      </c>
      <c r="F26" s="2">
        <v>80</v>
      </c>
      <c r="G26" s="1">
        <v>0.3593749999999992</v>
      </c>
      <c r="J26" s="2">
        <v>108</v>
      </c>
      <c r="K26" s="2">
        <v>0</v>
      </c>
    </row>
    <row r="27" spans="2:11" ht="12.75">
      <c r="B27" s="1">
        <v>23.8</v>
      </c>
      <c r="C27" s="2">
        <v>2.5</v>
      </c>
      <c r="D27" s="2">
        <v>0</v>
      </c>
      <c r="F27" s="2">
        <v>85</v>
      </c>
      <c r="G27" s="1">
        <v>0.3593749999999992</v>
      </c>
      <c r="J27" s="2">
        <v>113</v>
      </c>
      <c r="K27" s="2">
        <v>0</v>
      </c>
    </row>
    <row r="28" spans="2:11" ht="12.75">
      <c r="B28" s="1">
        <v>23.8</v>
      </c>
      <c r="C28" s="2">
        <v>0</v>
      </c>
      <c r="D28" s="2">
        <v>0</v>
      </c>
      <c r="F28" s="2">
        <v>85</v>
      </c>
      <c r="G28" s="1">
        <v>0.16499999999999915</v>
      </c>
      <c r="J28" s="2">
        <v>113</v>
      </c>
      <c r="K28" s="2">
        <v>3</v>
      </c>
    </row>
    <row r="29" spans="2:11" ht="12.75">
      <c r="B29" s="1">
        <v>23.92</v>
      </c>
      <c r="C29" s="2">
        <v>0</v>
      </c>
      <c r="D29" s="2">
        <v>0</v>
      </c>
      <c r="F29" s="2">
        <v>90</v>
      </c>
      <c r="G29" s="1">
        <v>0.16499999999999915</v>
      </c>
      <c r="J29" s="2">
        <v>126</v>
      </c>
      <c r="K29" s="2">
        <v>3</v>
      </c>
    </row>
    <row r="30" spans="2:11" ht="12.75">
      <c r="B30" s="1">
        <v>23.92</v>
      </c>
      <c r="C30" s="2">
        <v>-1</v>
      </c>
      <c r="D30" s="2">
        <v>-1</v>
      </c>
      <c r="F30" s="2">
        <v>90</v>
      </c>
      <c r="G30" s="1">
        <v>0.2792079207920801</v>
      </c>
      <c r="J30" s="2">
        <v>126</v>
      </c>
      <c r="K30" s="2">
        <v>0</v>
      </c>
    </row>
    <row r="31" spans="2:11" ht="12.75">
      <c r="B31" s="1">
        <v>26.8</v>
      </c>
      <c r="C31" s="2">
        <v>-1</v>
      </c>
      <c r="D31" s="2">
        <v>-1</v>
      </c>
      <c r="F31" s="2">
        <v>95</v>
      </c>
      <c r="G31" s="1">
        <v>0.2792079207920801</v>
      </c>
      <c r="J31" s="2">
        <v>132</v>
      </c>
      <c r="K31" s="2">
        <v>0</v>
      </c>
    </row>
    <row r="32" spans="2:11" ht="12.75">
      <c r="B32" s="1">
        <v>26.8</v>
      </c>
      <c r="C32" s="2">
        <v>0</v>
      </c>
      <c r="D32" s="2">
        <v>0</v>
      </c>
      <c r="F32" s="2">
        <v>95</v>
      </c>
      <c r="G32" s="1">
        <v>0.6169230769230747</v>
      </c>
      <c r="J32" s="2">
        <v>132</v>
      </c>
      <c r="K32" s="2">
        <v>1</v>
      </c>
    </row>
    <row r="33" spans="2:11" ht="12.75">
      <c r="B33" s="1">
        <v>27.41</v>
      </c>
      <c r="C33" s="2">
        <v>0</v>
      </c>
      <c r="D33" s="2">
        <v>0</v>
      </c>
      <c r="F33" s="2">
        <v>100</v>
      </c>
      <c r="G33" s="1">
        <v>0.6169230769230747</v>
      </c>
      <c r="J33" s="2">
        <v>132.5</v>
      </c>
      <c r="K33" s="2">
        <v>1</v>
      </c>
    </row>
    <row r="34" spans="2:11" ht="12.75">
      <c r="B34" s="1">
        <v>27.41</v>
      </c>
      <c r="C34" s="2">
        <v>0.5</v>
      </c>
      <c r="D34" s="2">
        <v>0</v>
      </c>
      <c r="F34" s="2">
        <v>100</v>
      </c>
      <c r="G34" s="1">
        <v>0.9166666666666653</v>
      </c>
      <c r="J34" s="2">
        <v>132.5</v>
      </c>
      <c r="K34" s="2">
        <v>0</v>
      </c>
    </row>
    <row r="35" spans="2:11" ht="12.75">
      <c r="B35" s="1">
        <v>27.6</v>
      </c>
      <c r="C35" s="2">
        <v>0.5</v>
      </c>
      <c r="D35" s="2">
        <v>0</v>
      </c>
      <c r="F35" s="2">
        <v>105</v>
      </c>
      <c r="G35" s="1">
        <v>0.9166666666666653</v>
      </c>
      <c r="J35" s="2">
        <v>139</v>
      </c>
      <c r="K35" s="2">
        <v>0</v>
      </c>
    </row>
    <row r="36" spans="2:11" ht="12.75">
      <c r="B36" s="1">
        <v>27.6</v>
      </c>
      <c r="C36" s="2">
        <v>0</v>
      </c>
      <c r="D36" s="2">
        <v>0</v>
      </c>
      <c r="F36" s="2">
        <v>105</v>
      </c>
      <c r="G36" s="1">
        <v>0</v>
      </c>
      <c r="J36" s="2">
        <v>139</v>
      </c>
      <c r="K36" s="2">
        <v>2</v>
      </c>
    </row>
    <row r="37" spans="2:11" ht="12.75">
      <c r="B37" s="1">
        <v>27.75</v>
      </c>
      <c r="C37" s="2">
        <v>0</v>
      </c>
      <c r="D37" s="2">
        <v>0</v>
      </c>
      <c r="F37" s="2">
        <v>110</v>
      </c>
      <c r="G37" s="1">
        <v>0</v>
      </c>
      <c r="J37" s="2">
        <v>139.5</v>
      </c>
      <c r="K37" s="2">
        <v>2</v>
      </c>
    </row>
    <row r="38" spans="2:11" ht="12.75">
      <c r="B38" s="1">
        <v>27.75</v>
      </c>
      <c r="C38" s="2">
        <v>0.5</v>
      </c>
      <c r="D38" s="2">
        <v>0</v>
      </c>
      <c r="F38" s="2">
        <v>110</v>
      </c>
      <c r="G38" s="1">
        <v>1</v>
      </c>
      <c r="J38" s="2">
        <v>139.5</v>
      </c>
      <c r="K38" s="2">
        <v>0</v>
      </c>
    </row>
    <row r="39" spans="2:11" ht="12.75">
      <c r="B39" s="1">
        <v>28.08</v>
      </c>
      <c r="C39" s="2">
        <v>0.5</v>
      </c>
      <c r="D39" s="2">
        <v>0</v>
      </c>
      <c r="F39" s="2">
        <v>115</v>
      </c>
      <c r="G39" s="1">
        <v>1</v>
      </c>
      <c r="J39" s="2">
        <v>141</v>
      </c>
      <c r="K39" s="2">
        <v>0</v>
      </c>
    </row>
    <row r="40" spans="2:11" ht="12.75">
      <c r="B40" s="1">
        <v>28.08</v>
      </c>
      <c r="C40" s="2">
        <v>-1</v>
      </c>
      <c r="D40" s="2">
        <v>-1</v>
      </c>
      <c r="F40" s="2">
        <v>115</v>
      </c>
      <c r="G40" s="1">
        <v>0.32380952380952915</v>
      </c>
      <c r="J40" s="2">
        <v>141</v>
      </c>
      <c r="K40" s="2">
        <v>3</v>
      </c>
    </row>
    <row r="41" spans="2:11" ht="12.75">
      <c r="B41" s="1">
        <v>31.3</v>
      </c>
      <c r="C41" s="2">
        <v>-1</v>
      </c>
      <c r="D41" s="2">
        <v>-1</v>
      </c>
      <c r="F41" s="2">
        <v>120</v>
      </c>
      <c r="G41" s="1">
        <v>0.32380952380952915</v>
      </c>
      <c r="J41" s="2">
        <v>141.5</v>
      </c>
      <c r="K41" s="2">
        <v>3</v>
      </c>
    </row>
    <row r="42" spans="2:11" ht="12.75">
      <c r="B42" s="1">
        <v>31.3</v>
      </c>
      <c r="C42" s="2">
        <v>0</v>
      </c>
      <c r="D42" s="2">
        <v>0</v>
      </c>
      <c r="F42" s="2">
        <v>120</v>
      </c>
      <c r="G42" s="1">
        <v>0.13440860215053665</v>
      </c>
      <c r="J42" s="2">
        <v>141.5</v>
      </c>
      <c r="K42" s="2">
        <v>0</v>
      </c>
    </row>
    <row r="43" spans="2:11" ht="12.75">
      <c r="B43" s="1">
        <v>31.39</v>
      </c>
      <c r="C43" s="2">
        <v>0</v>
      </c>
      <c r="D43" s="2">
        <v>0</v>
      </c>
      <c r="F43" s="2">
        <v>125</v>
      </c>
      <c r="G43" s="1">
        <v>0.13440860215053665</v>
      </c>
      <c r="J43" s="2">
        <v>144</v>
      </c>
      <c r="K43" s="2">
        <v>0</v>
      </c>
    </row>
    <row r="44" spans="2:11" ht="12.75">
      <c r="B44" s="1">
        <v>31.39</v>
      </c>
      <c r="C44" s="2">
        <v>-1</v>
      </c>
      <c r="D44" s="2">
        <v>-1</v>
      </c>
      <c r="F44" s="2">
        <v>125</v>
      </c>
      <c r="G44" s="1">
        <v>0.37569832402234427</v>
      </c>
      <c r="J44" s="2">
        <v>144</v>
      </c>
      <c r="K44" s="2">
        <v>3</v>
      </c>
    </row>
    <row r="45" spans="2:11" ht="12.75">
      <c r="B45" s="1">
        <v>31.4</v>
      </c>
      <c r="C45" s="2">
        <v>-1</v>
      </c>
      <c r="D45" s="2">
        <v>-1</v>
      </c>
      <c r="F45" s="2">
        <v>130</v>
      </c>
      <c r="G45" s="1">
        <v>0.37569832402234427</v>
      </c>
      <c r="J45" s="2">
        <v>144.5</v>
      </c>
      <c r="K45" s="2">
        <v>3</v>
      </c>
    </row>
    <row r="46" spans="2:11" ht="12.75">
      <c r="B46" s="1">
        <v>31.4</v>
      </c>
      <c r="C46" s="2">
        <v>0.5</v>
      </c>
      <c r="D46" s="2">
        <v>0</v>
      </c>
      <c r="F46" s="2">
        <v>130</v>
      </c>
      <c r="G46" s="1">
        <v>0.3909090909090898</v>
      </c>
      <c r="J46" s="2">
        <v>144.5</v>
      </c>
      <c r="K46" s="2">
        <v>0</v>
      </c>
    </row>
    <row r="47" spans="2:11" ht="12.75">
      <c r="B47" s="1">
        <v>31.88</v>
      </c>
      <c r="C47" s="2">
        <v>0.5</v>
      </c>
      <c r="D47" s="2">
        <v>0</v>
      </c>
      <c r="F47" s="2">
        <v>135</v>
      </c>
      <c r="G47" s="1">
        <v>0.3909090909090898</v>
      </c>
      <c r="J47" s="2">
        <v>163</v>
      </c>
      <c r="K47" s="2">
        <v>0</v>
      </c>
    </row>
    <row r="48" spans="2:11" ht="12.75">
      <c r="B48" s="1">
        <v>31.88</v>
      </c>
      <c r="C48" s="2">
        <v>1.5</v>
      </c>
      <c r="D48" s="2">
        <v>0</v>
      </c>
      <c r="F48" s="2">
        <v>135</v>
      </c>
      <c r="G48" s="1">
        <v>1.1214285714285968</v>
      </c>
      <c r="J48" s="2">
        <v>163</v>
      </c>
      <c r="K48" s="2">
        <v>2</v>
      </c>
    </row>
    <row r="49" spans="2:11" ht="12.75">
      <c r="B49" s="1">
        <v>31.96</v>
      </c>
      <c r="C49" s="2">
        <v>1.5</v>
      </c>
      <c r="D49" s="2">
        <v>0</v>
      </c>
      <c r="F49" s="2">
        <v>140</v>
      </c>
      <c r="G49" s="1">
        <v>1.1214285714285968</v>
      </c>
      <c r="J49" s="2">
        <v>163.5</v>
      </c>
      <c r="K49" s="2">
        <v>2</v>
      </c>
    </row>
    <row r="50" spans="2:11" ht="12.75">
      <c r="B50" s="1">
        <v>31.96</v>
      </c>
      <c r="C50" s="2">
        <v>3</v>
      </c>
      <c r="D50" s="2">
        <v>0</v>
      </c>
      <c r="F50" s="2">
        <v>140</v>
      </c>
      <c r="G50" s="1">
        <v>0.7099999999999994</v>
      </c>
      <c r="J50" s="2">
        <v>163.5</v>
      </c>
      <c r="K50" s="2">
        <v>0</v>
      </c>
    </row>
    <row r="51" spans="2:11" ht="12.75">
      <c r="B51" s="1">
        <v>32.06</v>
      </c>
      <c r="C51" s="2">
        <v>3</v>
      </c>
      <c r="D51" s="2">
        <v>0</v>
      </c>
      <c r="F51" s="2">
        <v>145</v>
      </c>
      <c r="G51" s="1">
        <v>0.7099999999999994</v>
      </c>
      <c r="J51" s="2">
        <v>171</v>
      </c>
      <c r="K51" s="2">
        <v>0</v>
      </c>
    </row>
    <row r="52" spans="2:11" ht="12.75">
      <c r="B52" s="1">
        <v>32.06</v>
      </c>
      <c r="C52" s="2">
        <v>4</v>
      </c>
      <c r="D52" s="2">
        <v>0</v>
      </c>
      <c r="F52" s="2">
        <v>145</v>
      </c>
      <c r="G52" s="1">
        <v>0.5210000000000093</v>
      </c>
      <c r="J52" s="2">
        <v>171</v>
      </c>
      <c r="K52" s="2">
        <v>1</v>
      </c>
    </row>
    <row r="53" spans="2:11" ht="12.75">
      <c r="B53" s="1">
        <v>32.08</v>
      </c>
      <c r="C53" s="2">
        <v>4</v>
      </c>
      <c r="D53" s="2">
        <v>0</v>
      </c>
      <c r="F53" s="2">
        <v>150</v>
      </c>
      <c r="G53" s="1">
        <v>0.5210000000000093</v>
      </c>
      <c r="J53" s="2">
        <v>171.5</v>
      </c>
      <c r="K53" s="2">
        <v>1</v>
      </c>
    </row>
    <row r="54" spans="2:11" ht="12.75">
      <c r="B54" s="1">
        <v>32.08</v>
      </c>
      <c r="C54" s="2">
        <v>3</v>
      </c>
      <c r="D54" s="2">
        <v>0</v>
      </c>
      <c r="F54" s="2">
        <v>150</v>
      </c>
      <c r="G54" s="1">
        <v>0.4045999999999907</v>
      </c>
      <c r="J54" s="2">
        <v>171.5</v>
      </c>
      <c r="K54" s="2">
        <v>0</v>
      </c>
    </row>
    <row r="55" spans="2:11" ht="12.75">
      <c r="B55" s="1">
        <v>32.47</v>
      </c>
      <c r="C55" s="2">
        <v>3</v>
      </c>
      <c r="D55" s="2">
        <v>0</v>
      </c>
      <c r="F55" s="2">
        <v>155</v>
      </c>
      <c r="G55" s="1">
        <v>0.4045999999999907</v>
      </c>
      <c r="J55" s="2">
        <v>184</v>
      </c>
      <c r="K55" s="2">
        <v>0</v>
      </c>
    </row>
    <row r="56" spans="2:11" ht="12.75">
      <c r="B56" s="1">
        <v>32.47</v>
      </c>
      <c r="C56" s="2">
        <v>5</v>
      </c>
      <c r="D56" s="2">
        <v>0</v>
      </c>
      <c r="F56" s="2">
        <v>155</v>
      </c>
      <c r="G56" s="1">
        <v>0.865079365079359</v>
      </c>
      <c r="J56" s="2">
        <v>184</v>
      </c>
      <c r="K56" s="2">
        <v>1.5</v>
      </c>
    </row>
    <row r="57" spans="2:11" ht="12.75">
      <c r="B57" s="1">
        <v>32.58</v>
      </c>
      <c r="C57" s="2">
        <v>5</v>
      </c>
      <c r="D57" s="2">
        <v>0</v>
      </c>
      <c r="F57" s="2">
        <v>160</v>
      </c>
      <c r="G57" s="1">
        <v>0.865079365079359</v>
      </c>
      <c r="J57" s="2">
        <v>187</v>
      </c>
      <c r="K57" s="2">
        <v>1.5</v>
      </c>
    </row>
    <row r="58" spans="2:11" ht="12.75">
      <c r="B58" s="1">
        <v>32.58</v>
      </c>
      <c r="C58" s="2">
        <v>3.5</v>
      </c>
      <c r="D58" s="2">
        <v>0</v>
      </c>
      <c r="F58" s="2">
        <v>160</v>
      </c>
      <c r="G58" s="1">
        <v>1.9155999999999884</v>
      </c>
      <c r="J58" s="2">
        <v>187</v>
      </c>
      <c r="K58" s="2">
        <v>0</v>
      </c>
    </row>
    <row r="59" spans="2:11" ht="12.75">
      <c r="B59" s="1">
        <v>32.71</v>
      </c>
      <c r="C59" s="2">
        <v>3.5</v>
      </c>
      <c r="D59" s="2">
        <v>0</v>
      </c>
      <c r="F59" s="2">
        <v>165</v>
      </c>
      <c r="G59" s="1">
        <v>1.9155999999999884</v>
      </c>
      <c r="J59" s="2">
        <v>190</v>
      </c>
      <c r="K59" s="2">
        <v>0</v>
      </c>
    </row>
    <row r="60" spans="2:11" ht="12.75">
      <c r="B60" s="1">
        <v>32.71</v>
      </c>
      <c r="C60" s="2">
        <v>5</v>
      </c>
      <c r="D60" s="2">
        <v>0</v>
      </c>
      <c r="F60" s="2">
        <v>165</v>
      </c>
      <c r="G60" s="1">
        <v>0.7330316742081476</v>
      </c>
      <c r="J60" s="2">
        <v>190</v>
      </c>
      <c r="K60" s="2">
        <v>1.5</v>
      </c>
    </row>
    <row r="61" spans="2:11" ht="12.75">
      <c r="B61" s="1">
        <v>32.79</v>
      </c>
      <c r="C61" s="2">
        <v>5</v>
      </c>
      <c r="D61" s="2">
        <v>0</v>
      </c>
      <c r="F61" s="2">
        <v>170</v>
      </c>
      <c r="G61" s="1">
        <v>0.7330316742081476</v>
      </c>
      <c r="J61" s="2">
        <v>191.5</v>
      </c>
      <c r="K61" s="2">
        <v>1.5</v>
      </c>
    </row>
    <row r="62" spans="2:11" ht="12.75">
      <c r="B62" s="1">
        <v>32.79</v>
      </c>
      <c r="C62" s="2">
        <v>3.5</v>
      </c>
      <c r="D62" s="2">
        <v>0</v>
      </c>
      <c r="F62" s="2">
        <v>170</v>
      </c>
      <c r="G62" s="1">
        <v>1.6217821782178021</v>
      </c>
      <c r="J62" s="2">
        <v>191.5</v>
      </c>
      <c r="K62" s="2">
        <v>0</v>
      </c>
    </row>
    <row r="63" spans="2:11" ht="12.75">
      <c r="B63" s="1">
        <v>32.89</v>
      </c>
      <c r="C63" s="2">
        <v>3.5</v>
      </c>
      <c r="D63" s="2">
        <v>0</v>
      </c>
      <c r="F63" s="2">
        <v>175</v>
      </c>
      <c r="G63" s="1">
        <v>1.6217821782178021</v>
      </c>
      <c r="J63" s="2">
        <v>226</v>
      </c>
      <c r="K63" s="2">
        <v>0</v>
      </c>
    </row>
    <row r="64" spans="2:11" ht="12.75">
      <c r="B64" s="1">
        <v>32.89</v>
      </c>
      <c r="C64" s="2">
        <v>3</v>
      </c>
      <c r="D64" s="2">
        <v>0</v>
      </c>
      <c r="F64" s="2">
        <v>175</v>
      </c>
      <c r="G64" s="1">
        <v>0.5528052805280563</v>
      </c>
      <c r="J64" s="2">
        <v>226</v>
      </c>
      <c r="K64" s="2">
        <v>2</v>
      </c>
    </row>
    <row r="65" spans="2:11" ht="12.75">
      <c r="B65" s="1">
        <v>33.09</v>
      </c>
      <c r="C65" s="2">
        <v>3</v>
      </c>
      <c r="D65" s="2">
        <v>0</v>
      </c>
      <c r="F65" s="2">
        <v>180</v>
      </c>
      <c r="G65" s="1">
        <v>0.5528052805280563</v>
      </c>
      <c r="J65" s="2">
        <v>229</v>
      </c>
      <c r="K65" s="2">
        <v>2</v>
      </c>
    </row>
    <row r="66" spans="2:11" ht="12.75">
      <c r="B66" s="1">
        <v>33.09</v>
      </c>
      <c r="C66" s="2">
        <v>4</v>
      </c>
      <c r="D66" s="2">
        <v>0</v>
      </c>
      <c r="F66" s="2">
        <v>180</v>
      </c>
      <c r="G66" s="1">
        <v>0.4557840616966605</v>
      </c>
      <c r="J66" s="2">
        <v>229</v>
      </c>
      <c r="K66" s="2">
        <v>0</v>
      </c>
    </row>
    <row r="67" spans="2:11" ht="12.75">
      <c r="B67" s="1">
        <v>33.15</v>
      </c>
      <c r="C67" s="2">
        <v>4</v>
      </c>
      <c r="D67" s="2">
        <v>0</v>
      </c>
      <c r="F67" s="2">
        <v>185</v>
      </c>
      <c r="G67" s="1">
        <v>0.4557840616966605</v>
      </c>
      <c r="J67" s="2">
        <v>246</v>
      </c>
      <c r="K67" s="2">
        <v>0</v>
      </c>
    </row>
    <row r="68" spans="2:11" ht="12.75">
      <c r="B68" s="1">
        <v>33.15</v>
      </c>
      <c r="C68" s="2">
        <v>3</v>
      </c>
      <c r="D68" s="2">
        <v>0</v>
      </c>
      <c r="F68" s="2">
        <v>185</v>
      </c>
      <c r="G68" s="1">
        <v>0.4487804878048667</v>
      </c>
      <c r="J68" s="2">
        <v>246</v>
      </c>
      <c r="K68" s="2">
        <v>3</v>
      </c>
    </row>
    <row r="69" spans="2:11" ht="12.75">
      <c r="B69" s="1">
        <v>33.31</v>
      </c>
      <c r="C69" s="2">
        <v>3</v>
      </c>
      <c r="D69" s="2">
        <v>0</v>
      </c>
      <c r="F69" s="2">
        <v>190</v>
      </c>
      <c r="G69" s="1">
        <v>0.4487804878048667</v>
      </c>
      <c r="J69" s="2">
        <v>248</v>
      </c>
      <c r="K69" s="2">
        <v>3</v>
      </c>
    </row>
    <row r="70" spans="2:11" ht="12.75">
      <c r="B70" s="1">
        <v>33.31</v>
      </c>
      <c r="C70" s="2">
        <v>1.5</v>
      </c>
      <c r="D70" s="2">
        <v>0</v>
      </c>
      <c r="F70" s="2">
        <v>190</v>
      </c>
      <c r="G70" s="1">
        <v>0.8588807785888007</v>
      </c>
      <c r="J70" s="2">
        <v>248</v>
      </c>
      <c r="K70" s="2">
        <v>0</v>
      </c>
    </row>
    <row r="71" spans="2:11" ht="12.75">
      <c r="B71" s="1">
        <v>33.72</v>
      </c>
      <c r="C71" s="2">
        <v>1.5</v>
      </c>
      <c r="D71" s="2">
        <v>0</v>
      </c>
      <c r="F71" s="2">
        <v>195</v>
      </c>
      <c r="G71" s="1">
        <v>0.8588807785888007</v>
      </c>
      <c r="J71" s="2">
        <v>257</v>
      </c>
      <c r="K71" s="2">
        <v>0</v>
      </c>
    </row>
    <row r="72" spans="2:11" ht="12.75">
      <c r="B72" s="1">
        <v>33.72</v>
      </c>
      <c r="C72" s="2">
        <v>2</v>
      </c>
      <c r="D72" s="2">
        <v>0</v>
      </c>
      <c r="F72" s="2">
        <v>195</v>
      </c>
      <c r="G72" s="1">
        <v>0.39</v>
      </c>
      <c r="J72" s="2">
        <v>257</v>
      </c>
      <c r="K72" s="2">
        <v>3</v>
      </c>
    </row>
    <row r="73" spans="2:11" ht="12.75">
      <c r="B73" s="1">
        <v>34.13</v>
      </c>
      <c r="C73" s="2">
        <v>2</v>
      </c>
      <c r="D73" s="2">
        <v>0</v>
      </c>
      <c r="F73" s="2">
        <v>200</v>
      </c>
      <c r="G73" s="1">
        <v>0.39</v>
      </c>
      <c r="J73" s="2">
        <v>258</v>
      </c>
      <c r="K73" s="2">
        <v>3</v>
      </c>
    </row>
    <row r="74" spans="2:11" ht="12.75">
      <c r="B74" s="1">
        <v>34.13</v>
      </c>
      <c r="C74" s="2">
        <v>1</v>
      </c>
      <c r="D74" s="2">
        <v>0</v>
      </c>
      <c r="F74" s="2">
        <v>200</v>
      </c>
      <c r="G74" s="1">
        <v>0.45660377358491155</v>
      </c>
      <c r="J74" s="2">
        <v>258</v>
      </c>
      <c r="K74" s="2">
        <v>0</v>
      </c>
    </row>
    <row r="75" spans="2:11" ht="12.75">
      <c r="B75" s="1">
        <v>34.22</v>
      </c>
      <c r="C75" s="2">
        <v>1</v>
      </c>
      <c r="D75" s="2">
        <v>0</v>
      </c>
      <c r="F75" s="2">
        <v>205</v>
      </c>
      <c r="G75" s="1">
        <v>0.45660377358491155</v>
      </c>
      <c r="J75" s="2">
        <v>271</v>
      </c>
      <c r="K75" s="2">
        <v>0</v>
      </c>
    </row>
    <row r="76" spans="2:11" ht="12.75">
      <c r="B76" s="1">
        <v>34.22</v>
      </c>
      <c r="C76" s="2">
        <v>2</v>
      </c>
      <c r="D76" s="2">
        <v>0</v>
      </c>
      <c r="F76" s="2">
        <v>205</v>
      </c>
      <c r="G76" s="1">
        <v>0.710769230769227</v>
      </c>
      <c r="J76" s="2">
        <v>271</v>
      </c>
      <c r="K76" s="2">
        <v>3</v>
      </c>
    </row>
    <row r="77" spans="2:11" ht="12.75">
      <c r="B77" s="1">
        <v>34.28</v>
      </c>
      <c r="C77" s="2">
        <v>2</v>
      </c>
      <c r="D77" s="2">
        <v>0</v>
      </c>
      <c r="F77" s="2">
        <v>210</v>
      </c>
      <c r="G77" s="1">
        <v>0.710769230769227</v>
      </c>
      <c r="J77" s="2">
        <v>273</v>
      </c>
      <c r="K77" s="2">
        <v>3</v>
      </c>
    </row>
    <row r="78" spans="2:11" ht="12.75">
      <c r="B78" s="1">
        <v>34.28</v>
      </c>
      <c r="C78" s="2">
        <v>3</v>
      </c>
      <c r="D78" s="2">
        <v>0</v>
      </c>
      <c r="F78" s="2">
        <v>210</v>
      </c>
      <c r="G78" s="1">
        <v>0.4606000000000023</v>
      </c>
      <c r="J78" s="2">
        <v>273</v>
      </c>
      <c r="K78" s="2">
        <v>0</v>
      </c>
    </row>
    <row r="79" spans="2:11" ht="12.75">
      <c r="B79" s="1">
        <v>34.4</v>
      </c>
      <c r="C79" s="2">
        <v>3</v>
      </c>
      <c r="D79" s="2">
        <v>0</v>
      </c>
      <c r="F79" s="2">
        <v>215</v>
      </c>
      <c r="G79" s="1">
        <v>0.4606000000000023</v>
      </c>
      <c r="J79" s="2">
        <v>291</v>
      </c>
      <c r="K79" s="2">
        <v>0</v>
      </c>
    </row>
    <row r="80" spans="2:11" ht="12.75">
      <c r="B80" s="1">
        <v>34.4</v>
      </c>
      <c r="C80" s="2">
        <v>3.5</v>
      </c>
      <c r="D80" s="2">
        <v>0</v>
      </c>
      <c r="F80" s="2">
        <v>215</v>
      </c>
      <c r="G80" s="1">
        <v>0.8311403508772033</v>
      </c>
      <c r="J80" s="2">
        <v>291</v>
      </c>
      <c r="K80" s="2">
        <v>2</v>
      </c>
    </row>
    <row r="81" spans="2:11" ht="12.75">
      <c r="B81" s="1">
        <v>34.47</v>
      </c>
      <c r="C81" s="2">
        <v>3.5</v>
      </c>
      <c r="D81" s="2">
        <v>0</v>
      </c>
      <c r="F81" s="2">
        <v>220</v>
      </c>
      <c r="G81" s="1">
        <v>0.8311403508772033</v>
      </c>
      <c r="J81" s="2">
        <v>291.5</v>
      </c>
      <c r="K81" s="2">
        <v>2</v>
      </c>
    </row>
    <row r="82" spans="2:11" ht="12.75">
      <c r="B82" s="1">
        <v>34.47</v>
      </c>
      <c r="C82" s="2">
        <v>2.5</v>
      </c>
      <c r="D82" s="2">
        <v>0</v>
      </c>
      <c r="F82" s="2">
        <v>220</v>
      </c>
      <c r="G82" s="1">
        <v>0.8185975609755956</v>
      </c>
      <c r="J82" s="2">
        <v>291.5</v>
      </c>
      <c r="K82" s="2">
        <v>0</v>
      </c>
    </row>
    <row r="83" spans="2:7" ht="12.75">
      <c r="B83" s="1">
        <v>34.65</v>
      </c>
      <c r="C83" s="2">
        <v>2.5</v>
      </c>
      <c r="D83" s="2">
        <v>0</v>
      </c>
      <c r="F83" s="2">
        <v>225</v>
      </c>
      <c r="G83" s="1">
        <v>0.8185975609755956</v>
      </c>
    </row>
    <row r="84" spans="2:7" ht="12.75">
      <c r="B84" s="1">
        <v>34.65</v>
      </c>
      <c r="C84" s="2">
        <v>3</v>
      </c>
      <c r="D84" s="2">
        <v>0</v>
      </c>
      <c r="F84" s="2">
        <v>225</v>
      </c>
      <c r="G84" s="1">
        <v>0.5205574912891929</v>
      </c>
    </row>
    <row r="85" spans="2:7" ht="12.75">
      <c r="B85" s="1">
        <v>34.76</v>
      </c>
      <c r="C85" s="2">
        <v>3</v>
      </c>
      <c r="D85" s="2">
        <v>0</v>
      </c>
      <c r="F85" s="2">
        <v>230</v>
      </c>
      <c r="G85" s="1">
        <v>0.5205574912891929</v>
      </c>
    </row>
    <row r="86" spans="2:7" ht="12.75">
      <c r="B86" s="1">
        <v>34.76</v>
      </c>
      <c r="C86" s="2">
        <v>-1</v>
      </c>
      <c r="D86" s="2">
        <v>-1</v>
      </c>
      <c r="F86" s="2">
        <v>230</v>
      </c>
      <c r="G86" s="1">
        <v>0.42171052631578176</v>
      </c>
    </row>
    <row r="87" spans="2:7" ht="12.75">
      <c r="B87" s="1">
        <v>36</v>
      </c>
      <c r="C87" s="2">
        <v>-1</v>
      </c>
      <c r="D87" s="2">
        <v>-1</v>
      </c>
      <c r="F87" s="2">
        <v>235</v>
      </c>
      <c r="G87" s="1">
        <v>0.42171052631578176</v>
      </c>
    </row>
    <row r="88" spans="2:7" ht="12.75">
      <c r="B88" s="1">
        <v>36</v>
      </c>
      <c r="C88" s="2">
        <v>1</v>
      </c>
      <c r="D88" s="2">
        <v>0</v>
      </c>
      <c r="F88" s="2">
        <v>235</v>
      </c>
      <c r="G88" s="1">
        <v>0.9216432865731382</v>
      </c>
    </row>
    <row r="89" spans="2:7" ht="12.75">
      <c r="B89" s="1">
        <v>36.15</v>
      </c>
      <c r="C89" s="2">
        <v>1</v>
      </c>
      <c r="D89" s="2">
        <v>0</v>
      </c>
      <c r="F89" s="2">
        <v>240</v>
      </c>
      <c r="G89" s="1">
        <v>0.9216432865731382</v>
      </c>
    </row>
    <row r="90" spans="2:7" ht="12.75">
      <c r="B90" s="1">
        <v>36.15</v>
      </c>
      <c r="C90" s="2">
        <v>3</v>
      </c>
      <c r="D90" s="2">
        <v>0</v>
      </c>
      <c r="F90" s="2">
        <v>240</v>
      </c>
      <c r="G90" s="1">
        <v>0.9078680203045685</v>
      </c>
    </row>
    <row r="91" spans="2:7" ht="12.75">
      <c r="B91" s="1">
        <v>36.8</v>
      </c>
      <c r="C91" s="2">
        <v>3</v>
      </c>
      <c r="D91" s="2">
        <v>0</v>
      </c>
      <c r="F91" s="2">
        <v>245</v>
      </c>
      <c r="G91" s="1">
        <v>0.9078680203045685</v>
      </c>
    </row>
    <row r="92" spans="2:7" ht="12.75">
      <c r="B92" s="1">
        <v>36.8</v>
      </c>
      <c r="C92" s="2">
        <v>1</v>
      </c>
      <c r="D92" s="2">
        <v>0</v>
      </c>
      <c r="F92" s="2">
        <v>245</v>
      </c>
      <c r="G92" s="1">
        <v>0.6986376021798424</v>
      </c>
    </row>
    <row r="93" spans="2:7" ht="12.75">
      <c r="B93" s="1">
        <v>37.01</v>
      </c>
      <c r="C93" s="2">
        <v>1</v>
      </c>
      <c r="D93" s="2">
        <v>0</v>
      </c>
      <c r="F93" s="2">
        <v>250</v>
      </c>
      <c r="G93" s="1">
        <v>0.6986376021798424</v>
      </c>
    </row>
    <row r="94" spans="2:7" ht="12.75">
      <c r="B94" s="1">
        <v>37.01</v>
      </c>
      <c r="C94" s="2">
        <v>3</v>
      </c>
      <c r="D94" s="2">
        <v>0</v>
      </c>
      <c r="F94" s="2">
        <v>250</v>
      </c>
      <c r="G94" s="1">
        <v>1.192473118279568</v>
      </c>
    </row>
    <row r="95" spans="2:7" ht="12.75">
      <c r="B95" s="1">
        <v>37.4</v>
      </c>
      <c r="C95" s="2">
        <v>3</v>
      </c>
      <c r="D95" s="2">
        <v>0</v>
      </c>
      <c r="F95" s="2">
        <v>255</v>
      </c>
      <c r="G95" s="1">
        <v>1.192473118279568</v>
      </c>
    </row>
    <row r="96" spans="2:7" ht="12.75">
      <c r="B96" s="1">
        <v>37.4</v>
      </c>
      <c r="C96" s="2">
        <v>2</v>
      </c>
      <c r="D96" s="2">
        <v>0</v>
      </c>
      <c r="F96" s="2">
        <v>255</v>
      </c>
      <c r="G96" s="1">
        <v>0.7218390804598207</v>
      </c>
    </row>
    <row r="97" spans="2:7" ht="12.75">
      <c r="B97" s="1">
        <v>37.75</v>
      </c>
      <c r="C97" s="2">
        <v>2</v>
      </c>
      <c r="D97" s="2">
        <v>0</v>
      </c>
      <c r="F97" s="2">
        <v>260</v>
      </c>
      <c r="G97" s="1">
        <v>0.7218390804598207</v>
      </c>
    </row>
    <row r="98" spans="2:7" ht="12.75">
      <c r="B98" s="1">
        <v>37.75</v>
      </c>
      <c r="C98" s="2">
        <v>1</v>
      </c>
      <c r="D98" s="2">
        <v>0</v>
      </c>
      <c r="F98" s="2">
        <v>260</v>
      </c>
      <c r="G98" s="1">
        <v>0.926333333333317</v>
      </c>
    </row>
    <row r="99" spans="2:7" ht="12.75">
      <c r="B99" s="1">
        <v>38.09</v>
      </c>
      <c r="C99" s="2">
        <v>1</v>
      </c>
      <c r="D99" s="2">
        <v>0</v>
      </c>
      <c r="F99" s="2">
        <v>265</v>
      </c>
      <c r="G99" s="1">
        <v>0.926333333333317</v>
      </c>
    </row>
    <row r="100" spans="2:7" ht="12.75">
      <c r="B100" s="1">
        <v>38.09</v>
      </c>
      <c r="C100" s="2">
        <v>2.5</v>
      </c>
      <c r="D100" s="2">
        <v>0</v>
      </c>
      <c r="F100" s="2">
        <v>265</v>
      </c>
      <c r="G100" s="1">
        <v>0.932850241545886</v>
      </c>
    </row>
    <row r="101" spans="2:7" ht="12.75">
      <c r="B101" s="1">
        <v>38.73</v>
      </c>
      <c r="C101" s="2">
        <v>2.5</v>
      </c>
      <c r="D101" s="2">
        <v>0</v>
      </c>
      <c r="F101" s="2">
        <v>270</v>
      </c>
      <c r="G101" s="1">
        <v>0.932850241545886</v>
      </c>
    </row>
    <row r="102" spans="2:7" ht="12.75">
      <c r="B102" s="1">
        <v>38.73</v>
      </c>
      <c r="C102" s="2">
        <v>3</v>
      </c>
      <c r="D102" s="2">
        <v>0</v>
      </c>
      <c r="F102" s="2">
        <v>270</v>
      </c>
      <c r="G102" s="1">
        <v>0.9472000000000207</v>
      </c>
    </row>
    <row r="103" spans="2:7" ht="12.75">
      <c r="B103" s="1">
        <v>38.86</v>
      </c>
      <c r="C103" s="2">
        <v>3</v>
      </c>
      <c r="D103" s="2">
        <v>0</v>
      </c>
      <c r="F103" s="2">
        <v>275</v>
      </c>
      <c r="G103" s="1">
        <v>0.9472000000000207</v>
      </c>
    </row>
    <row r="104" spans="2:7" ht="12.75">
      <c r="B104" s="1">
        <v>38.86</v>
      </c>
      <c r="C104" s="2">
        <v>2.5</v>
      </c>
      <c r="D104" s="2">
        <v>0</v>
      </c>
      <c r="F104" s="2">
        <v>275</v>
      </c>
      <c r="G104" s="1">
        <v>0.7337254901960811</v>
      </c>
    </row>
    <row r="105" spans="2:7" ht="12.75">
      <c r="B105" s="1">
        <v>39.28</v>
      </c>
      <c r="C105" s="2">
        <v>2.5</v>
      </c>
      <c r="D105" s="2">
        <v>0</v>
      </c>
      <c r="F105" s="2">
        <v>280</v>
      </c>
      <c r="G105" s="1">
        <v>0.7337254901960811</v>
      </c>
    </row>
    <row r="106" spans="2:7" ht="12.75">
      <c r="B106" s="1">
        <v>39.28</v>
      </c>
      <c r="C106" s="2">
        <v>1.5</v>
      </c>
      <c r="D106" s="2">
        <v>0</v>
      </c>
      <c r="F106" s="2">
        <v>280</v>
      </c>
      <c r="G106" s="1">
        <v>0.8407894736842033</v>
      </c>
    </row>
    <row r="107" spans="2:7" ht="12.75">
      <c r="B107" s="1">
        <v>39.85</v>
      </c>
      <c r="C107" s="2">
        <v>1.5</v>
      </c>
      <c r="D107" s="2">
        <v>0</v>
      </c>
      <c r="F107" s="2">
        <v>285</v>
      </c>
      <c r="G107" s="1">
        <v>0.8407894736842033</v>
      </c>
    </row>
    <row r="108" spans="2:7" ht="12.75">
      <c r="B108" s="1">
        <v>39.85</v>
      </c>
      <c r="C108" s="2">
        <v>0.5</v>
      </c>
      <c r="D108" s="2">
        <v>0</v>
      </c>
      <c r="F108" s="2">
        <v>285</v>
      </c>
      <c r="G108" s="1">
        <v>0.8379999999999781</v>
      </c>
    </row>
    <row r="109" spans="2:7" ht="12.75">
      <c r="B109" s="1">
        <v>38.99</v>
      </c>
      <c r="C109" s="2">
        <v>0.5</v>
      </c>
      <c r="D109" s="2">
        <v>0</v>
      </c>
      <c r="F109" s="2">
        <v>290</v>
      </c>
      <c r="G109" s="1">
        <v>0.8379999999999781</v>
      </c>
    </row>
    <row r="110" spans="2:7" ht="12.75">
      <c r="B110" s="1">
        <v>38.99</v>
      </c>
      <c r="C110" s="2">
        <v>1.5</v>
      </c>
      <c r="D110" s="2">
        <v>0</v>
      </c>
      <c r="F110" s="2">
        <v>290</v>
      </c>
      <c r="G110" s="1">
        <v>0.6565999999999872</v>
      </c>
    </row>
    <row r="111" spans="2:7" ht="12.75">
      <c r="B111" s="1">
        <v>40.32</v>
      </c>
      <c r="C111" s="2">
        <v>1.5</v>
      </c>
      <c r="D111" s="2">
        <v>0</v>
      </c>
      <c r="F111" s="2">
        <v>295</v>
      </c>
      <c r="G111" s="1">
        <v>0.6565999999999872</v>
      </c>
    </row>
    <row r="112" spans="2:7" ht="12.75">
      <c r="B112" s="1">
        <v>40.32</v>
      </c>
      <c r="C112" s="2">
        <v>0.5</v>
      </c>
      <c r="D112" s="2">
        <v>0</v>
      </c>
      <c r="F112" s="2">
        <v>295</v>
      </c>
      <c r="G112" s="1">
        <v>0.6976034858387771</v>
      </c>
    </row>
    <row r="113" spans="2:7" ht="12.75">
      <c r="B113" s="1">
        <v>40.54</v>
      </c>
      <c r="C113" s="2">
        <v>0.5</v>
      </c>
      <c r="D113" s="2">
        <v>0</v>
      </c>
      <c r="F113" s="2">
        <v>300</v>
      </c>
      <c r="G113" s="1">
        <v>0.6976034858387771</v>
      </c>
    </row>
    <row r="114" spans="2:7" ht="12.75">
      <c r="B114" s="1">
        <v>40.54</v>
      </c>
      <c r="C114" s="2">
        <v>-1</v>
      </c>
      <c r="D114" s="2">
        <v>-1</v>
      </c>
      <c r="F114" s="2">
        <v>300</v>
      </c>
      <c r="G114" s="1">
        <v>0.7467532467532365</v>
      </c>
    </row>
    <row r="115" spans="2:7" ht="12.75">
      <c r="B115" s="1">
        <v>40.8</v>
      </c>
      <c r="C115" s="2">
        <v>-1</v>
      </c>
      <c r="D115" s="2">
        <v>-1</v>
      </c>
      <c r="F115" s="2">
        <v>305</v>
      </c>
      <c r="G115" s="1">
        <v>0.7467532467532365</v>
      </c>
    </row>
    <row r="116" spans="2:7" ht="12.75">
      <c r="B116" s="1">
        <v>40.8</v>
      </c>
      <c r="C116" s="2">
        <v>1</v>
      </c>
      <c r="D116" s="2">
        <v>0</v>
      </c>
      <c r="F116" s="2">
        <v>305</v>
      </c>
      <c r="G116" s="1">
        <v>0.5117647058823577</v>
      </c>
    </row>
    <row r="117" spans="2:7" ht="12.75">
      <c r="B117" s="1">
        <v>40.99</v>
      </c>
      <c r="C117" s="2">
        <v>1</v>
      </c>
      <c r="D117" s="2">
        <v>0</v>
      </c>
      <c r="F117" s="2">
        <v>310</v>
      </c>
      <c r="G117" s="1">
        <v>0.5117647058823577</v>
      </c>
    </row>
    <row r="118" spans="2:7" ht="12.75">
      <c r="B118" s="1">
        <v>40.99</v>
      </c>
      <c r="C118" s="2">
        <v>0.5</v>
      </c>
      <c r="D118" s="2">
        <v>0</v>
      </c>
      <c r="F118" s="2">
        <v>310</v>
      </c>
      <c r="G118" s="1">
        <v>0.5797297297297189</v>
      </c>
    </row>
    <row r="119" spans="2:7" ht="12.75">
      <c r="B119" s="1">
        <v>41.03</v>
      </c>
      <c r="C119" s="2">
        <v>0.5</v>
      </c>
      <c r="D119" s="2">
        <v>0</v>
      </c>
      <c r="F119" s="2">
        <v>315</v>
      </c>
      <c r="G119" s="1">
        <v>0.5797297297297189</v>
      </c>
    </row>
    <row r="120" spans="2:7" ht="12.75">
      <c r="B120" s="1">
        <v>41.03</v>
      </c>
      <c r="C120" s="2">
        <v>1.5</v>
      </c>
      <c r="D120" s="2">
        <v>0</v>
      </c>
      <c r="F120" s="2">
        <v>315</v>
      </c>
      <c r="G120" s="1">
        <v>0.43351648351649064</v>
      </c>
    </row>
    <row r="121" spans="2:7" ht="12.75">
      <c r="B121" s="1">
        <v>41.31</v>
      </c>
      <c r="C121" s="2">
        <v>1.5</v>
      </c>
      <c r="D121" s="2">
        <v>0</v>
      </c>
      <c r="F121" s="2">
        <v>320</v>
      </c>
      <c r="G121" s="1">
        <v>0.43351648351649064</v>
      </c>
    </row>
    <row r="122" spans="2:7" ht="12.75">
      <c r="B122" s="1">
        <v>41.31</v>
      </c>
      <c r="C122" s="2">
        <v>3</v>
      </c>
      <c r="D122" s="2">
        <v>0</v>
      </c>
      <c r="F122" s="2">
        <v>320</v>
      </c>
      <c r="G122" s="1">
        <v>0.7123209169054394</v>
      </c>
    </row>
    <row r="123" spans="2:7" ht="12.75">
      <c r="B123" s="1">
        <v>41.43</v>
      </c>
      <c r="C123" s="2">
        <v>3</v>
      </c>
      <c r="D123" s="2">
        <v>0</v>
      </c>
      <c r="F123" s="2">
        <v>325</v>
      </c>
      <c r="G123" s="1">
        <v>0.7123209169054394</v>
      </c>
    </row>
    <row r="124" spans="2:7" ht="12.75">
      <c r="B124" s="1">
        <v>41.43</v>
      </c>
      <c r="C124" s="2">
        <v>1.5</v>
      </c>
      <c r="D124" s="2">
        <v>0</v>
      </c>
      <c r="F124" s="2">
        <v>325</v>
      </c>
      <c r="G124" s="1">
        <v>0.4746231155778983</v>
      </c>
    </row>
    <row r="125" spans="2:7" ht="12.75">
      <c r="B125" s="1">
        <v>41.82</v>
      </c>
      <c r="C125" s="2">
        <v>1.5</v>
      </c>
      <c r="D125" s="2">
        <v>0</v>
      </c>
      <c r="F125" s="2">
        <v>330</v>
      </c>
      <c r="G125" s="1">
        <v>0.4746231155778983</v>
      </c>
    </row>
    <row r="126" spans="2:7" ht="12.75">
      <c r="B126" s="1">
        <v>41.82</v>
      </c>
      <c r="C126" s="2">
        <v>3.5</v>
      </c>
      <c r="D126" s="2">
        <v>0</v>
      </c>
      <c r="F126" s="2">
        <v>330</v>
      </c>
      <c r="G126" s="1">
        <v>0.42586206896551343</v>
      </c>
    </row>
    <row r="127" spans="2:7" ht="12.75">
      <c r="B127" s="1">
        <v>41.97</v>
      </c>
      <c r="C127" s="2">
        <v>3.5</v>
      </c>
      <c r="D127" s="2">
        <v>0</v>
      </c>
      <c r="F127" s="2">
        <v>335</v>
      </c>
      <c r="G127" s="1">
        <v>0.42586206896551343</v>
      </c>
    </row>
    <row r="128" spans="2:7" ht="12.75">
      <c r="B128" s="1">
        <v>41.97</v>
      </c>
      <c r="C128" s="2">
        <v>1.5</v>
      </c>
      <c r="D128" s="2">
        <v>0</v>
      </c>
      <c r="F128" s="2">
        <v>335</v>
      </c>
      <c r="G128" s="1">
        <v>0.5338870431893588</v>
      </c>
    </row>
    <row r="129" spans="2:7" ht="12.75">
      <c r="B129" s="1">
        <v>42.29</v>
      </c>
      <c r="C129" s="2">
        <v>1.5</v>
      </c>
      <c r="D129" s="2">
        <v>0</v>
      </c>
      <c r="F129" s="2">
        <v>340</v>
      </c>
      <c r="G129" s="1">
        <v>0.5338870431893588</v>
      </c>
    </row>
    <row r="130" spans="2:7" ht="12.75">
      <c r="B130" s="1">
        <v>42.29</v>
      </c>
      <c r="C130" s="2">
        <v>1.5</v>
      </c>
      <c r="D130" s="2">
        <v>0</v>
      </c>
      <c r="F130" s="2">
        <v>340</v>
      </c>
      <c r="G130" s="1">
        <v>0.6256983240223358</v>
      </c>
    </row>
    <row r="131" spans="2:7" ht="12.75">
      <c r="B131" s="1">
        <v>42.56</v>
      </c>
      <c r="C131" s="2">
        <v>1.5</v>
      </c>
      <c r="D131" s="2">
        <v>0</v>
      </c>
      <c r="F131" s="2">
        <v>345</v>
      </c>
      <c r="G131" s="1">
        <v>0.6256983240223358</v>
      </c>
    </row>
    <row r="132" spans="2:7" ht="12.75">
      <c r="B132" s="1">
        <v>42.56</v>
      </c>
      <c r="C132" s="2">
        <v>2</v>
      </c>
      <c r="D132" s="2">
        <v>0</v>
      </c>
      <c r="F132" s="2">
        <v>345</v>
      </c>
      <c r="G132" s="1">
        <v>0.5026315789473697</v>
      </c>
    </row>
    <row r="133" spans="2:7" ht="12.75">
      <c r="B133" s="1">
        <v>42.67</v>
      </c>
      <c r="C133" s="2">
        <v>2</v>
      </c>
      <c r="D133" s="2">
        <v>0</v>
      </c>
      <c r="F133" s="2">
        <v>350</v>
      </c>
      <c r="G133" s="1">
        <v>0.5026315789473697</v>
      </c>
    </row>
    <row r="134" spans="2:7" ht="12.75">
      <c r="B134" s="1">
        <v>42.67</v>
      </c>
      <c r="C134" s="2">
        <v>3.5</v>
      </c>
      <c r="D134" s="2">
        <v>0</v>
      </c>
      <c r="F134" s="2">
        <v>350</v>
      </c>
      <c r="G134" s="1">
        <v>0.5654761904761866</v>
      </c>
    </row>
    <row r="135" spans="2:7" ht="12.75">
      <c r="B135" s="1">
        <v>42.79</v>
      </c>
      <c r="C135" s="2">
        <v>3.5</v>
      </c>
      <c r="D135" s="2">
        <v>0</v>
      </c>
      <c r="F135" s="2">
        <v>355</v>
      </c>
      <c r="G135" s="1">
        <v>0.5654761904761866</v>
      </c>
    </row>
    <row r="136" spans="2:7" ht="12.75">
      <c r="B136" s="1">
        <v>42.79</v>
      </c>
      <c r="C136" s="2">
        <v>0.5</v>
      </c>
      <c r="D136" s="2">
        <v>0</v>
      </c>
      <c r="F136" s="2">
        <v>355</v>
      </c>
      <c r="G136" s="1">
        <v>0.5436781609195378</v>
      </c>
    </row>
    <row r="137" spans="2:7" ht="12.75">
      <c r="B137" s="1">
        <v>42.96</v>
      </c>
      <c r="C137" s="2">
        <v>0.5</v>
      </c>
      <c r="D137" s="2">
        <v>0</v>
      </c>
      <c r="F137" s="2">
        <v>360</v>
      </c>
      <c r="G137" s="1">
        <v>0.5436781609195378</v>
      </c>
    </row>
    <row r="138" spans="2:7" ht="12.75">
      <c r="B138" s="1">
        <v>42.96</v>
      </c>
      <c r="C138" s="2">
        <v>0</v>
      </c>
      <c r="D138" s="2">
        <v>0</v>
      </c>
      <c r="F138" s="2">
        <v>360</v>
      </c>
      <c r="G138" s="1">
        <v>0.3808333333333301</v>
      </c>
    </row>
    <row r="139" spans="2:7" ht="12.75">
      <c r="B139" s="1">
        <v>43.44</v>
      </c>
      <c r="C139" s="2">
        <v>0</v>
      </c>
      <c r="D139" s="2">
        <v>0</v>
      </c>
      <c r="F139" s="2">
        <v>365</v>
      </c>
      <c r="G139" s="1">
        <v>0.3808333333333301</v>
      </c>
    </row>
    <row r="140" spans="2:7" ht="12.75">
      <c r="B140" s="1">
        <v>43.44</v>
      </c>
      <c r="C140" s="2">
        <v>0.5</v>
      </c>
      <c r="D140" s="2">
        <v>0</v>
      </c>
      <c r="F140" s="2">
        <v>365</v>
      </c>
      <c r="G140" s="1">
        <v>0.3024000000000012</v>
      </c>
    </row>
    <row r="141" spans="2:7" ht="12.75">
      <c r="B141" s="1">
        <v>43.57</v>
      </c>
      <c r="C141" s="2">
        <v>0.5</v>
      </c>
      <c r="D141" s="2">
        <v>0</v>
      </c>
      <c r="F141" s="2">
        <v>370</v>
      </c>
      <c r="G141" s="1">
        <v>0.3024000000000012</v>
      </c>
    </row>
    <row r="142" spans="2:7" ht="12.75">
      <c r="B142" s="1">
        <v>43.57</v>
      </c>
      <c r="C142" s="2">
        <v>0</v>
      </c>
      <c r="D142" s="2">
        <v>0</v>
      </c>
      <c r="F142" s="2">
        <v>370</v>
      </c>
      <c r="G142" s="1">
        <v>0.1655378486055776</v>
      </c>
    </row>
    <row r="143" spans="2:7" ht="12.75">
      <c r="B143" s="1">
        <v>44.28</v>
      </c>
      <c r="C143" s="2">
        <v>0</v>
      </c>
      <c r="D143" s="2">
        <v>0</v>
      </c>
      <c r="F143" s="2">
        <v>375</v>
      </c>
      <c r="G143" s="1">
        <v>0.1655378486055776</v>
      </c>
    </row>
    <row r="144" spans="2:7" ht="12.75">
      <c r="B144" s="1">
        <v>44.28</v>
      </c>
      <c r="C144" s="2">
        <v>0.5</v>
      </c>
      <c r="D144" s="2">
        <v>0</v>
      </c>
      <c r="F144" s="2">
        <v>375</v>
      </c>
      <c r="G144" s="1">
        <v>0.3876086956521877</v>
      </c>
    </row>
    <row r="145" spans="2:7" ht="12.75">
      <c r="B145" s="1">
        <v>44.54</v>
      </c>
      <c r="C145" s="2">
        <v>0.5</v>
      </c>
      <c r="D145" s="2">
        <v>0</v>
      </c>
      <c r="F145" s="2">
        <v>380</v>
      </c>
      <c r="G145" s="1">
        <v>0.3876086956521877</v>
      </c>
    </row>
    <row r="146" spans="2:7" ht="12.75">
      <c r="B146" s="1">
        <v>44.54</v>
      </c>
      <c r="C146" s="2">
        <v>0</v>
      </c>
      <c r="D146" s="2">
        <v>0</v>
      </c>
      <c r="F146" s="2">
        <v>380</v>
      </c>
      <c r="G146" s="1">
        <v>0.4241706161137624</v>
      </c>
    </row>
    <row r="147" spans="2:7" ht="12.75">
      <c r="B147" s="1">
        <v>44.8</v>
      </c>
      <c r="C147" s="2">
        <v>0</v>
      </c>
      <c r="D147" s="2">
        <v>0</v>
      </c>
      <c r="F147" s="2">
        <v>385</v>
      </c>
      <c r="G147" s="1">
        <v>0.4241706161137624</v>
      </c>
    </row>
    <row r="148" spans="2:7" ht="12.75">
      <c r="B148" s="1">
        <v>44.8</v>
      </c>
      <c r="C148" s="2">
        <v>0</v>
      </c>
      <c r="D148" s="2">
        <v>0</v>
      </c>
      <c r="F148" s="2">
        <v>385</v>
      </c>
      <c r="G148" s="1">
        <v>0.3848920863309327</v>
      </c>
    </row>
    <row r="149" spans="2:7" ht="12.75">
      <c r="B149" s="1">
        <v>45.04</v>
      </c>
      <c r="C149" s="2">
        <v>0</v>
      </c>
      <c r="D149" s="2">
        <v>0</v>
      </c>
      <c r="F149" s="2">
        <v>390</v>
      </c>
      <c r="G149" s="1">
        <v>0.3848920863309327</v>
      </c>
    </row>
    <row r="150" spans="2:7" ht="12.75">
      <c r="B150" s="1">
        <v>45.04</v>
      </c>
      <c r="C150" s="2">
        <v>-1</v>
      </c>
      <c r="D150" s="2">
        <v>-1</v>
      </c>
      <c r="F150" s="2">
        <v>390</v>
      </c>
      <c r="G150" s="1">
        <v>0.15410256410256543</v>
      </c>
    </row>
    <row r="151" spans="2:7" ht="12.75">
      <c r="B151" s="1">
        <v>45.6</v>
      </c>
      <c r="C151" s="2">
        <v>-1</v>
      </c>
      <c r="D151" s="2">
        <v>-1</v>
      </c>
      <c r="F151" s="2">
        <v>395</v>
      </c>
      <c r="G151" s="1">
        <v>0.15410256410256543</v>
      </c>
    </row>
    <row r="152" spans="2:7" ht="12.75">
      <c r="B152" s="1">
        <v>45.6</v>
      </c>
      <c r="C152" s="2">
        <v>0</v>
      </c>
      <c r="D152" s="2">
        <v>0</v>
      </c>
      <c r="F152" s="2">
        <v>395</v>
      </c>
      <c r="G152" s="1">
        <v>0.3764000000000033</v>
      </c>
    </row>
    <row r="153" spans="2:7" ht="12.75">
      <c r="B153" s="1">
        <v>45.65</v>
      </c>
      <c r="C153" s="2">
        <v>0</v>
      </c>
      <c r="D153" s="2">
        <v>0</v>
      </c>
      <c r="F153" s="2">
        <v>400</v>
      </c>
      <c r="G153" s="1">
        <v>0.3764000000000033</v>
      </c>
    </row>
    <row r="154" spans="2:7" ht="12.75">
      <c r="B154" s="1">
        <v>45.65</v>
      </c>
      <c r="C154" s="2">
        <v>2</v>
      </c>
      <c r="D154" s="2">
        <v>0</v>
      </c>
      <c r="F154" s="2">
        <v>400</v>
      </c>
      <c r="G154" s="1">
        <v>0.5656250000000034</v>
      </c>
    </row>
    <row r="155" spans="2:7" ht="12.75">
      <c r="B155" s="1">
        <v>45.75</v>
      </c>
      <c r="C155" s="2">
        <v>2</v>
      </c>
      <c r="D155" s="2">
        <v>0</v>
      </c>
      <c r="F155" s="2">
        <v>405</v>
      </c>
      <c r="G155" s="1">
        <v>0.5656250000000034</v>
      </c>
    </row>
    <row r="156" spans="2:4" ht="12.75">
      <c r="B156" s="1">
        <v>45.75</v>
      </c>
      <c r="C156" s="2">
        <v>1</v>
      </c>
      <c r="D156" s="2">
        <v>0</v>
      </c>
    </row>
    <row r="157" spans="2:4" ht="12.75">
      <c r="B157" s="1">
        <v>45.96</v>
      </c>
      <c r="C157" s="2">
        <v>1</v>
      </c>
      <c r="D157" s="2">
        <v>0</v>
      </c>
    </row>
    <row r="158" spans="2:4" ht="12.75">
      <c r="B158" s="1">
        <v>45.96</v>
      </c>
      <c r="C158" s="2">
        <v>1.5</v>
      </c>
      <c r="D158" s="2">
        <v>0</v>
      </c>
    </row>
    <row r="159" spans="2:4" ht="12.75">
      <c r="B159" s="1">
        <v>46.03</v>
      </c>
      <c r="C159" s="2">
        <v>1.5</v>
      </c>
      <c r="D159" s="2">
        <v>0</v>
      </c>
    </row>
    <row r="160" spans="2:4" ht="12.75">
      <c r="B160" s="1">
        <v>46.03</v>
      </c>
      <c r="C160" s="2">
        <v>0</v>
      </c>
      <c r="D160" s="2">
        <v>0</v>
      </c>
    </row>
    <row r="161" spans="2:4" ht="12.75">
      <c r="B161" s="1">
        <v>46.16</v>
      </c>
      <c r="C161" s="2">
        <v>0</v>
      </c>
      <c r="D161" s="2">
        <v>0</v>
      </c>
    </row>
    <row r="162" spans="2:4" ht="12.75">
      <c r="B162" s="1">
        <v>46.16</v>
      </c>
      <c r="C162" s="2">
        <v>0.5</v>
      </c>
      <c r="D162" s="2">
        <v>0</v>
      </c>
    </row>
    <row r="163" spans="2:4" ht="12.75">
      <c r="B163" s="1">
        <v>46.26</v>
      </c>
      <c r="C163" s="2">
        <v>0.5</v>
      </c>
      <c r="D163" s="2">
        <v>0</v>
      </c>
    </row>
    <row r="164" spans="2:4" ht="12.75">
      <c r="B164" s="1">
        <v>46.26</v>
      </c>
      <c r="C164" s="2">
        <v>0</v>
      </c>
      <c r="D164" s="2">
        <v>0</v>
      </c>
    </row>
    <row r="165" spans="2:4" ht="12.75">
      <c r="B165" s="1">
        <v>46.57</v>
      </c>
      <c r="C165" s="2">
        <v>0</v>
      </c>
      <c r="D165" s="2">
        <v>0</v>
      </c>
    </row>
    <row r="166" spans="2:4" ht="12.75">
      <c r="B166" s="1">
        <v>46.57</v>
      </c>
      <c r="C166" s="2">
        <v>0</v>
      </c>
      <c r="D166" s="2">
        <v>0</v>
      </c>
    </row>
    <row r="167" spans="2:4" ht="12.75">
      <c r="B167" s="1">
        <v>46.99</v>
      </c>
      <c r="C167" s="2">
        <v>0</v>
      </c>
      <c r="D167" s="2">
        <v>0</v>
      </c>
    </row>
    <row r="168" spans="2:4" ht="12.75">
      <c r="B168" s="1">
        <v>46.99</v>
      </c>
      <c r="C168" s="2">
        <v>0.5</v>
      </c>
      <c r="D168" s="2">
        <v>0</v>
      </c>
    </row>
    <row r="169" spans="2:4" ht="12.75">
      <c r="B169" s="1">
        <v>48.02</v>
      </c>
      <c r="C169" s="2">
        <v>0.5</v>
      </c>
      <c r="D169" s="2">
        <v>0</v>
      </c>
    </row>
    <row r="170" spans="2:4" ht="12.75">
      <c r="B170" s="1">
        <v>48.02</v>
      </c>
      <c r="C170" s="2">
        <v>0</v>
      </c>
      <c r="D170" s="2">
        <v>0</v>
      </c>
    </row>
    <row r="171" spans="2:4" ht="12.75">
      <c r="B171" s="1">
        <v>48.08</v>
      </c>
      <c r="C171" s="2">
        <v>0</v>
      </c>
      <c r="D171" s="2">
        <v>0</v>
      </c>
    </row>
    <row r="172" spans="2:4" ht="12.75">
      <c r="B172" s="1">
        <v>48.08</v>
      </c>
      <c r="C172" s="2">
        <v>3</v>
      </c>
      <c r="D172" s="2">
        <v>0</v>
      </c>
    </row>
    <row r="173" spans="2:4" ht="12.75">
      <c r="B173" s="1">
        <v>48.23</v>
      </c>
      <c r="C173" s="2">
        <v>3</v>
      </c>
      <c r="D173" s="2">
        <v>0</v>
      </c>
    </row>
    <row r="174" spans="2:4" ht="12.75">
      <c r="B174" s="1">
        <v>48.23</v>
      </c>
      <c r="C174" s="2">
        <v>1.5</v>
      </c>
      <c r="D174" s="2">
        <v>0</v>
      </c>
    </row>
    <row r="175" spans="2:4" ht="12.75">
      <c r="B175" s="1">
        <v>49.13</v>
      </c>
      <c r="C175" s="2">
        <v>1.5</v>
      </c>
      <c r="D175" s="2">
        <v>0</v>
      </c>
    </row>
    <row r="176" spans="2:4" ht="12.75">
      <c r="B176" s="1">
        <v>49.13</v>
      </c>
      <c r="C176" s="2">
        <v>-1</v>
      </c>
      <c r="D176" s="2">
        <v>-1</v>
      </c>
    </row>
    <row r="177" spans="2:4" ht="12.75">
      <c r="B177" s="1">
        <v>50.5</v>
      </c>
      <c r="C177" s="2">
        <v>-1</v>
      </c>
      <c r="D177" s="2">
        <v>-1</v>
      </c>
    </row>
    <row r="178" spans="2:4" ht="12.75">
      <c r="B178" s="1">
        <v>50.5</v>
      </c>
      <c r="C178" s="2">
        <v>1</v>
      </c>
      <c r="D178" s="2">
        <v>0</v>
      </c>
    </row>
    <row r="179" spans="2:4" ht="12.75">
      <c r="B179" s="1">
        <v>50.66</v>
      </c>
      <c r="C179" s="2">
        <v>1</v>
      </c>
      <c r="D179" s="2">
        <v>0</v>
      </c>
    </row>
    <row r="180" spans="2:4" ht="12.75">
      <c r="B180" s="1">
        <v>50.69</v>
      </c>
      <c r="C180" s="2">
        <v>1</v>
      </c>
      <c r="D180" s="2">
        <v>0</v>
      </c>
    </row>
    <row r="181" spans="2:4" ht="12.75">
      <c r="B181" s="1">
        <v>51.8</v>
      </c>
      <c r="C181" s="2">
        <v>1</v>
      </c>
      <c r="D181" s="2">
        <v>0</v>
      </c>
    </row>
    <row r="182" spans="2:4" ht="12.75">
      <c r="B182" s="1">
        <v>51.8</v>
      </c>
      <c r="C182" s="2">
        <v>1</v>
      </c>
      <c r="D182" s="2">
        <v>0</v>
      </c>
    </row>
    <row r="183" spans="2:4" ht="12.75">
      <c r="B183" s="1">
        <v>51.95</v>
      </c>
      <c r="C183" s="2">
        <v>1</v>
      </c>
      <c r="D183" s="2">
        <v>0</v>
      </c>
    </row>
    <row r="184" spans="2:4" ht="12.75">
      <c r="B184" s="1">
        <v>51.95</v>
      </c>
      <c r="C184" s="2">
        <v>1</v>
      </c>
      <c r="D184" s="2">
        <v>0</v>
      </c>
    </row>
    <row r="185" spans="2:4" ht="12.75">
      <c r="B185" s="1">
        <v>52.75</v>
      </c>
      <c r="C185" s="2">
        <v>1</v>
      </c>
      <c r="D185" s="2">
        <v>0</v>
      </c>
    </row>
    <row r="186" spans="2:4" ht="12.75">
      <c r="B186" s="1">
        <v>52.75</v>
      </c>
      <c r="C186" s="2">
        <v>0.5</v>
      </c>
      <c r="D186" s="2">
        <v>0</v>
      </c>
    </row>
    <row r="187" spans="2:4" ht="12.75">
      <c r="B187" s="1">
        <v>53.38</v>
      </c>
      <c r="C187" s="2">
        <v>0.5</v>
      </c>
      <c r="D187" s="2">
        <v>0</v>
      </c>
    </row>
    <row r="188" spans="2:4" ht="12.75">
      <c r="B188" s="1">
        <v>53.38</v>
      </c>
      <c r="C188" s="2">
        <v>1</v>
      </c>
      <c r="D188" s="2">
        <v>0</v>
      </c>
    </row>
    <row r="189" spans="2:4" ht="12.75">
      <c r="B189" s="1">
        <v>53.54</v>
      </c>
      <c r="C189" s="2">
        <v>1</v>
      </c>
      <c r="D189" s="2">
        <v>0</v>
      </c>
    </row>
    <row r="190" spans="2:4" ht="12.75">
      <c r="B190" s="1">
        <v>53.54</v>
      </c>
      <c r="C190" s="2">
        <v>-1</v>
      </c>
      <c r="D190" s="2">
        <v>-1</v>
      </c>
    </row>
    <row r="191" spans="2:4" ht="12.75">
      <c r="B191" s="1">
        <v>55.3</v>
      </c>
      <c r="C191" s="2">
        <v>-1</v>
      </c>
      <c r="D191" s="2">
        <v>-1</v>
      </c>
    </row>
    <row r="192" spans="2:4" ht="12.75">
      <c r="B192" s="1">
        <v>55.3</v>
      </c>
      <c r="C192" s="2">
        <v>0</v>
      </c>
      <c r="D192" s="2">
        <v>0</v>
      </c>
    </row>
    <row r="193" spans="2:4" ht="12.75">
      <c r="B193" s="1">
        <v>55.74</v>
      </c>
      <c r="C193" s="2">
        <v>0</v>
      </c>
      <c r="D193" s="2">
        <v>0</v>
      </c>
    </row>
    <row r="194" spans="2:4" ht="12.75">
      <c r="B194" s="1">
        <v>55.74</v>
      </c>
      <c r="C194" s="2">
        <v>1</v>
      </c>
      <c r="D194" s="2">
        <v>0</v>
      </c>
    </row>
    <row r="195" spans="2:4" ht="12.75">
      <c r="B195" s="1">
        <v>56.32</v>
      </c>
      <c r="C195" s="2">
        <v>1</v>
      </c>
      <c r="D195" s="2">
        <v>0</v>
      </c>
    </row>
    <row r="196" spans="2:4" ht="12.75">
      <c r="B196" s="1">
        <v>56.32</v>
      </c>
      <c r="C196" s="2">
        <v>1.5</v>
      </c>
      <c r="D196" s="2">
        <v>0</v>
      </c>
    </row>
    <row r="197" spans="2:4" ht="12.75">
      <c r="B197" s="1">
        <v>56.43</v>
      </c>
      <c r="C197" s="2">
        <v>1.5</v>
      </c>
      <c r="D197" s="2">
        <v>0</v>
      </c>
    </row>
    <row r="198" spans="2:4" ht="12.75">
      <c r="B198" s="1">
        <v>56.43</v>
      </c>
      <c r="C198" s="2">
        <v>1</v>
      </c>
      <c r="D198" s="2">
        <v>0</v>
      </c>
    </row>
    <row r="199" spans="2:4" ht="12.75">
      <c r="B199" s="1">
        <v>56.55</v>
      </c>
      <c r="C199" s="2">
        <v>1</v>
      </c>
      <c r="D199" s="2">
        <v>0</v>
      </c>
    </row>
    <row r="200" spans="2:4" ht="12.75">
      <c r="B200" s="1">
        <v>56.55</v>
      </c>
      <c r="C200" s="2">
        <v>2.5</v>
      </c>
      <c r="D200" s="2">
        <v>0</v>
      </c>
    </row>
    <row r="201" spans="2:4" ht="12.75">
      <c r="B201" s="1">
        <v>56.66</v>
      </c>
      <c r="C201" s="2">
        <v>2.5</v>
      </c>
      <c r="D201" s="2">
        <v>0</v>
      </c>
    </row>
    <row r="202" spans="2:4" ht="12.75">
      <c r="B202" s="1">
        <v>56.66</v>
      </c>
      <c r="C202" s="2">
        <v>3.5</v>
      </c>
      <c r="D202" s="2">
        <v>0</v>
      </c>
    </row>
    <row r="203" spans="2:4" ht="12.75">
      <c r="B203" s="1">
        <v>56.86</v>
      </c>
      <c r="C203" s="2">
        <v>3.5</v>
      </c>
      <c r="D203" s="2">
        <v>0</v>
      </c>
    </row>
    <row r="204" spans="2:4" ht="12.75">
      <c r="B204" s="1">
        <v>56.86</v>
      </c>
      <c r="C204" s="2">
        <v>1.5</v>
      </c>
      <c r="D204" s="2">
        <v>0</v>
      </c>
    </row>
    <row r="205" spans="2:4" ht="12.75">
      <c r="B205" s="1">
        <v>57.59</v>
      </c>
      <c r="C205" s="2">
        <v>1.5</v>
      </c>
      <c r="D205" s="2">
        <v>0</v>
      </c>
    </row>
    <row r="206" spans="2:4" ht="12.75">
      <c r="B206" s="1">
        <v>57.59</v>
      </c>
      <c r="C206" s="2">
        <v>3</v>
      </c>
      <c r="D206" s="2">
        <v>0</v>
      </c>
    </row>
    <row r="207" spans="2:4" ht="12.75">
      <c r="B207" s="1">
        <v>57.78</v>
      </c>
      <c r="C207" s="2">
        <v>3</v>
      </c>
      <c r="D207" s="2">
        <v>0</v>
      </c>
    </row>
    <row r="208" spans="2:4" ht="12.75">
      <c r="B208" s="1">
        <v>57.78</v>
      </c>
      <c r="C208" s="2">
        <v>1.5</v>
      </c>
      <c r="D208" s="2">
        <v>0</v>
      </c>
    </row>
    <row r="209" spans="2:4" ht="12.75">
      <c r="B209" s="1">
        <v>58.12</v>
      </c>
      <c r="C209" s="2">
        <v>1.5</v>
      </c>
      <c r="D209" s="2">
        <v>0</v>
      </c>
    </row>
    <row r="210" spans="2:4" ht="12.75">
      <c r="B210" s="1">
        <v>58.12</v>
      </c>
      <c r="C210" s="2">
        <v>1.5</v>
      </c>
      <c r="D210" s="2">
        <v>0</v>
      </c>
    </row>
    <row r="211" spans="2:4" ht="12.75">
      <c r="B211" s="1">
        <v>58.5</v>
      </c>
      <c r="C211" s="2">
        <v>1.5</v>
      </c>
      <c r="D211" s="2">
        <v>0</v>
      </c>
    </row>
    <row r="212" spans="2:4" ht="12.75">
      <c r="B212" s="1">
        <v>58.5</v>
      </c>
      <c r="C212" s="2">
        <v>3</v>
      </c>
      <c r="D212" s="2">
        <v>0</v>
      </c>
    </row>
    <row r="213" spans="2:4" ht="12.75">
      <c r="B213" s="1">
        <v>58.62</v>
      </c>
      <c r="C213" s="2">
        <v>3</v>
      </c>
      <c r="D213" s="2">
        <v>0</v>
      </c>
    </row>
    <row r="214" spans="2:4" ht="12.75">
      <c r="B214" s="1">
        <v>58.62</v>
      </c>
      <c r="C214" s="2">
        <v>1.5</v>
      </c>
      <c r="D214" s="2">
        <v>0</v>
      </c>
    </row>
    <row r="215" spans="2:4" ht="12.75">
      <c r="B215" s="1">
        <v>58.94</v>
      </c>
      <c r="C215" s="2">
        <v>1.5</v>
      </c>
      <c r="D215" s="2">
        <v>0</v>
      </c>
    </row>
    <row r="216" spans="2:4" ht="12.75">
      <c r="B216" s="1">
        <v>58.94</v>
      </c>
      <c r="C216" s="2">
        <v>-1</v>
      </c>
      <c r="D216" s="2">
        <v>-1</v>
      </c>
    </row>
    <row r="217" spans="2:4" ht="12.75">
      <c r="B217" s="1">
        <v>60.2</v>
      </c>
      <c r="C217" s="2">
        <v>-1</v>
      </c>
      <c r="D217" s="2">
        <v>-1</v>
      </c>
    </row>
    <row r="218" spans="2:4" ht="12.75">
      <c r="B218" s="1">
        <v>60.2</v>
      </c>
      <c r="C218" s="2">
        <v>0</v>
      </c>
      <c r="D218" s="2">
        <v>0</v>
      </c>
    </row>
    <row r="219" spans="2:4" ht="12.75">
      <c r="B219" s="1">
        <v>60.3</v>
      </c>
      <c r="C219" s="2">
        <v>0</v>
      </c>
      <c r="D219" s="2">
        <v>0</v>
      </c>
    </row>
    <row r="220" spans="2:4" ht="12.75">
      <c r="B220" s="1">
        <v>60.3</v>
      </c>
      <c r="C220" s="2">
        <v>3</v>
      </c>
      <c r="D220" s="2">
        <v>0</v>
      </c>
    </row>
    <row r="221" spans="2:4" ht="12.75">
      <c r="B221" s="1">
        <v>60.6</v>
      </c>
      <c r="C221" s="2">
        <v>3</v>
      </c>
      <c r="D221" s="2">
        <v>0</v>
      </c>
    </row>
    <row r="222" spans="2:4" ht="12.75">
      <c r="B222" s="1">
        <v>60.6</v>
      </c>
      <c r="C222" s="2">
        <v>1</v>
      </c>
      <c r="D222" s="2">
        <v>0</v>
      </c>
    </row>
    <row r="223" spans="2:4" ht="12.75">
      <c r="B223" s="1">
        <v>60.75</v>
      </c>
      <c r="C223" s="2">
        <v>1</v>
      </c>
      <c r="D223" s="2">
        <v>0</v>
      </c>
    </row>
    <row r="224" spans="2:4" ht="12.75">
      <c r="B224" s="1">
        <v>60.75</v>
      </c>
      <c r="C224" s="2">
        <v>2.5</v>
      </c>
      <c r="D224" s="2">
        <v>0</v>
      </c>
    </row>
    <row r="225" spans="2:4" ht="12.75">
      <c r="B225" s="1">
        <v>60.85</v>
      </c>
      <c r="C225" s="2">
        <v>2.5</v>
      </c>
      <c r="D225" s="2">
        <v>0</v>
      </c>
    </row>
    <row r="226" spans="2:4" ht="12.75">
      <c r="B226" s="1">
        <v>60.85</v>
      </c>
      <c r="C226" s="2">
        <v>1</v>
      </c>
      <c r="D226" s="2">
        <v>0</v>
      </c>
    </row>
    <row r="227" spans="2:4" ht="12.75">
      <c r="B227" s="1">
        <v>61.04</v>
      </c>
      <c r="C227" s="2">
        <v>1</v>
      </c>
      <c r="D227" s="2">
        <v>0</v>
      </c>
    </row>
    <row r="228" spans="2:4" ht="12.75">
      <c r="B228" s="1">
        <v>61.04</v>
      </c>
      <c r="C228" s="2">
        <v>0.5</v>
      </c>
      <c r="D228" s="2">
        <v>0</v>
      </c>
    </row>
    <row r="229" spans="2:4" ht="12.75">
      <c r="B229" s="1">
        <v>61.11</v>
      </c>
      <c r="C229" s="2">
        <v>0.5</v>
      </c>
      <c r="D229" s="2">
        <v>0</v>
      </c>
    </row>
    <row r="230" spans="2:4" ht="12.75">
      <c r="B230" s="1">
        <v>61.11</v>
      </c>
      <c r="C230" s="2">
        <v>0.5</v>
      </c>
      <c r="D230" s="2">
        <v>1</v>
      </c>
    </row>
    <row r="231" spans="2:4" ht="12.75">
      <c r="B231" s="1">
        <v>61.18</v>
      </c>
      <c r="C231" s="2">
        <v>0.5</v>
      </c>
      <c r="D231" s="2">
        <v>1</v>
      </c>
    </row>
    <row r="232" spans="2:4" ht="12.75">
      <c r="B232" s="1">
        <v>61.18</v>
      </c>
      <c r="C232" s="2">
        <v>1</v>
      </c>
      <c r="D232" s="2">
        <v>1</v>
      </c>
    </row>
    <row r="233" spans="2:4" ht="12.75">
      <c r="B233" s="1">
        <v>61.27</v>
      </c>
      <c r="C233" s="2">
        <v>1</v>
      </c>
      <c r="D233" s="2">
        <v>1</v>
      </c>
    </row>
    <row r="234" spans="2:4" ht="12.75">
      <c r="B234" s="1">
        <v>61.27</v>
      </c>
      <c r="C234" s="2">
        <v>0.5</v>
      </c>
      <c r="D234" s="2">
        <v>0</v>
      </c>
    </row>
    <row r="235" spans="2:4" ht="12.75">
      <c r="B235" s="1">
        <v>61.4</v>
      </c>
      <c r="C235" s="2">
        <v>0.5</v>
      </c>
      <c r="D235" s="2">
        <v>0</v>
      </c>
    </row>
    <row r="236" spans="2:4" ht="12.75">
      <c r="B236" s="1">
        <v>61.4</v>
      </c>
      <c r="C236" s="2">
        <v>3.5</v>
      </c>
      <c r="D236" s="2">
        <v>0</v>
      </c>
    </row>
    <row r="237" spans="2:4" ht="12.75">
      <c r="B237" s="1">
        <v>61.52</v>
      </c>
      <c r="C237" s="2">
        <v>3.5</v>
      </c>
      <c r="D237" s="2">
        <v>0</v>
      </c>
    </row>
    <row r="238" spans="2:4" ht="12.75">
      <c r="B238" s="1">
        <v>61.52</v>
      </c>
      <c r="C238" s="2">
        <v>0.5</v>
      </c>
      <c r="D238" s="2">
        <v>0</v>
      </c>
    </row>
    <row r="239" spans="2:4" ht="12.75">
      <c r="B239" s="1">
        <v>61.56</v>
      </c>
      <c r="C239" s="2">
        <v>0.5</v>
      </c>
      <c r="D239" s="2">
        <v>0</v>
      </c>
    </row>
    <row r="240" spans="2:4" ht="12.75">
      <c r="B240" s="1">
        <v>61.56</v>
      </c>
      <c r="C240" s="2">
        <v>1</v>
      </c>
      <c r="D240" s="2">
        <v>0</v>
      </c>
    </row>
    <row r="241" spans="2:4" ht="12.75">
      <c r="B241" s="1">
        <v>61.74</v>
      </c>
      <c r="C241" s="2">
        <v>1</v>
      </c>
      <c r="D241" s="2">
        <v>0</v>
      </c>
    </row>
    <row r="242" spans="2:4" ht="12.75">
      <c r="B242" s="1">
        <v>61.74</v>
      </c>
      <c r="C242" s="2">
        <v>0.5</v>
      </c>
      <c r="D242" s="2">
        <v>0</v>
      </c>
    </row>
    <row r="243" spans="2:4" ht="12.75">
      <c r="B243" s="1">
        <v>62.26</v>
      </c>
      <c r="C243" s="2">
        <v>0.5</v>
      </c>
      <c r="D243" s="2">
        <v>0</v>
      </c>
    </row>
    <row r="244" spans="2:4" ht="12.75">
      <c r="B244" s="1">
        <v>62.26</v>
      </c>
      <c r="C244" s="2">
        <v>-1</v>
      </c>
      <c r="D244" s="2">
        <v>-1</v>
      </c>
    </row>
    <row r="245" spans="2:4" ht="12.75">
      <c r="B245" s="1">
        <v>64.9</v>
      </c>
      <c r="C245" s="2">
        <v>-1</v>
      </c>
      <c r="D245" s="2">
        <v>-1</v>
      </c>
    </row>
    <row r="246" spans="2:4" ht="12.75">
      <c r="B246" s="1">
        <v>64.9</v>
      </c>
      <c r="C246" s="2">
        <v>2.5</v>
      </c>
      <c r="D246" s="2">
        <v>0</v>
      </c>
    </row>
    <row r="247" spans="2:4" ht="12.75">
      <c r="B247" s="1">
        <v>64.93</v>
      </c>
      <c r="C247" s="2">
        <v>2.5</v>
      </c>
      <c r="D247" s="2">
        <v>0</v>
      </c>
    </row>
    <row r="248" spans="2:4" ht="12.75">
      <c r="B248" s="1">
        <v>64.93</v>
      </c>
      <c r="C248" s="2">
        <v>0.5</v>
      </c>
      <c r="D248" s="2">
        <v>0</v>
      </c>
    </row>
    <row r="249" spans="2:4" ht="12.75">
      <c r="B249" s="1">
        <v>65.01</v>
      </c>
      <c r="C249" s="2">
        <v>0.5</v>
      </c>
      <c r="D249" s="2">
        <v>0</v>
      </c>
    </row>
    <row r="250" spans="2:4" ht="12.75">
      <c r="B250" s="1">
        <v>65.01</v>
      </c>
      <c r="C250" s="2">
        <v>1</v>
      </c>
      <c r="D250" s="2">
        <v>0</v>
      </c>
    </row>
    <row r="251" spans="2:4" ht="12.75">
      <c r="B251" s="1">
        <v>65.26</v>
      </c>
      <c r="C251" s="2">
        <v>1</v>
      </c>
      <c r="D251" s="2">
        <v>0</v>
      </c>
    </row>
    <row r="252" spans="2:4" ht="12.75">
      <c r="B252" s="1">
        <v>65.26</v>
      </c>
      <c r="C252" s="2">
        <v>0.5</v>
      </c>
      <c r="D252" s="2">
        <v>0</v>
      </c>
    </row>
    <row r="253" spans="2:4" ht="12.75">
      <c r="B253" s="1">
        <v>65.54</v>
      </c>
      <c r="C253" s="2">
        <v>0.5</v>
      </c>
      <c r="D253" s="2">
        <v>0</v>
      </c>
    </row>
    <row r="254" spans="2:4" ht="12.75">
      <c r="B254" s="1">
        <v>65.54</v>
      </c>
      <c r="C254" s="2">
        <v>3</v>
      </c>
      <c r="D254" s="2">
        <v>0</v>
      </c>
    </row>
    <row r="255" spans="2:4" ht="12.75">
      <c r="B255" s="1">
        <v>65.61</v>
      </c>
      <c r="C255" s="2">
        <v>3</v>
      </c>
      <c r="D255" s="2">
        <v>0</v>
      </c>
    </row>
    <row r="256" spans="2:4" ht="12.75">
      <c r="B256" s="1">
        <v>65.61</v>
      </c>
      <c r="C256" s="2">
        <v>0.5</v>
      </c>
      <c r="D256" s="2">
        <v>0</v>
      </c>
    </row>
    <row r="257" spans="2:4" ht="12.75">
      <c r="B257" s="1">
        <v>66.28</v>
      </c>
      <c r="C257" s="2">
        <v>0.5</v>
      </c>
      <c r="D257" s="2">
        <v>0</v>
      </c>
    </row>
    <row r="258" spans="2:4" ht="12.75">
      <c r="B258" s="1">
        <v>66.28</v>
      </c>
      <c r="C258" s="2">
        <v>0</v>
      </c>
      <c r="D258" s="2">
        <v>0</v>
      </c>
    </row>
    <row r="259" spans="2:4" ht="12.75">
      <c r="B259" s="1">
        <v>66.56</v>
      </c>
      <c r="C259" s="2">
        <v>0</v>
      </c>
      <c r="D259" s="2">
        <v>0</v>
      </c>
    </row>
    <row r="260" spans="2:4" ht="12.75">
      <c r="B260" s="1">
        <v>66.56</v>
      </c>
      <c r="C260" s="2">
        <v>0.5</v>
      </c>
      <c r="D260" s="2">
        <v>0</v>
      </c>
    </row>
    <row r="261" spans="2:4" ht="12.75">
      <c r="B261" s="1">
        <v>67.25</v>
      </c>
      <c r="C261" s="2">
        <v>0.5</v>
      </c>
      <c r="D261" s="2">
        <v>0</v>
      </c>
    </row>
    <row r="262" spans="2:4" ht="12.75">
      <c r="B262" s="1">
        <v>67.25</v>
      </c>
      <c r="C262" s="2">
        <v>0</v>
      </c>
      <c r="D262" s="2">
        <v>0</v>
      </c>
    </row>
    <row r="263" spans="2:4" ht="12.75">
      <c r="B263" s="1">
        <v>67.74</v>
      </c>
      <c r="C263" s="2">
        <v>0</v>
      </c>
      <c r="D263" s="2">
        <v>0</v>
      </c>
    </row>
    <row r="264" spans="2:4" ht="12.75">
      <c r="B264" s="1">
        <v>67.74</v>
      </c>
      <c r="C264" s="2">
        <v>0</v>
      </c>
      <c r="D264" s="2">
        <v>0</v>
      </c>
    </row>
    <row r="265" spans="2:4" ht="12.75">
      <c r="B265" s="1">
        <v>68.8</v>
      </c>
      <c r="C265" s="2">
        <v>0</v>
      </c>
      <c r="D265" s="2">
        <v>0</v>
      </c>
    </row>
    <row r="266" spans="2:4" ht="12.75">
      <c r="B266" s="1">
        <v>68.8</v>
      </c>
      <c r="C266" s="2">
        <v>-1</v>
      </c>
      <c r="D266" s="2">
        <v>-1</v>
      </c>
    </row>
    <row r="267" spans="2:4" ht="12.75">
      <c r="B267" s="1">
        <v>69.8</v>
      </c>
      <c r="C267" s="2">
        <v>-1</v>
      </c>
      <c r="D267" s="2">
        <v>-1</v>
      </c>
    </row>
    <row r="268" spans="2:4" ht="12.75">
      <c r="B268" s="1">
        <v>69.8</v>
      </c>
      <c r="C268" s="2">
        <v>0.5</v>
      </c>
      <c r="D268" s="2">
        <v>0</v>
      </c>
    </row>
    <row r="269" spans="2:4" ht="12.75">
      <c r="B269" s="1">
        <v>69.84</v>
      </c>
      <c r="C269" s="2">
        <v>0.5</v>
      </c>
      <c r="D269" s="2">
        <v>0</v>
      </c>
    </row>
    <row r="270" spans="2:4" ht="12.75">
      <c r="B270" s="1">
        <v>69.84</v>
      </c>
      <c r="C270" s="2">
        <v>1.5</v>
      </c>
      <c r="D270" s="2">
        <v>0</v>
      </c>
    </row>
    <row r="271" spans="2:4" ht="12.75">
      <c r="B271" s="1">
        <v>69.9</v>
      </c>
      <c r="C271" s="2">
        <v>1.5</v>
      </c>
      <c r="D271" s="2">
        <v>0</v>
      </c>
    </row>
    <row r="272" spans="2:4" ht="12.75">
      <c r="B272" s="1">
        <v>69.9</v>
      </c>
      <c r="C272" s="2">
        <v>0.5</v>
      </c>
      <c r="D272" s="2">
        <v>0</v>
      </c>
    </row>
    <row r="273" spans="2:4" ht="12.75">
      <c r="B273" s="1">
        <v>70.84</v>
      </c>
      <c r="C273" s="2">
        <v>0.5</v>
      </c>
      <c r="D273" s="2">
        <v>0</v>
      </c>
    </row>
    <row r="274" spans="2:4" ht="12.75">
      <c r="B274" s="1">
        <v>70.84</v>
      </c>
      <c r="C274" s="2">
        <v>0</v>
      </c>
      <c r="D274" s="2">
        <v>0</v>
      </c>
    </row>
    <row r="275" spans="2:4" ht="12.75">
      <c r="B275" s="1">
        <v>71.26</v>
      </c>
      <c r="C275" s="2">
        <v>0</v>
      </c>
      <c r="D275" s="2">
        <v>0</v>
      </c>
    </row>
    <row r="276" spans="2:4" ht="12.75">
      <c r="B276" s="1">
        <v>71.26</v>
      </c>
      <c r="C276" s="2">
        <v>0.5</v>
      </c>
      <c r="D276" s="2">
        <v>0</v>
      </c>
    </row>
    <row r="277" spans="2:4" ht="12.75">
      <c r="B277" s="1">
        <v>71.93</v>
      </c>
      <c r="C277" s="2">
        <v>0.5</v>
      </c>
      <c r="D277" s="2">
        <v>0</v>
      </c>
    </row>
    <row r="278" spans="2:4" ht="12.75">
      <c r="B278" s="1">
        <v>71.93</v>
      </c>
      <c r="C278" s="2">
        <v>0</v>
      </c>
      <c r="D278" s="2">
        <v>0</v>
      </c>
    </row>
    <row r="279" spans="2:4" ht="12.75">
      <c r="B279" s="1">
        <v>72.29</v>
      </c>
      <c r="C279" s="2">
        <v>0</v>
      </c>
      <c r="D279" s="2">
        <v>0</v>
      </c>
    </row>
    <row r="280" spans="2:4" ht="12.75">
      <c r="B280" s="1">
        <v>72.29</v>
      </c>
      <c r="C280" s="2">
        <v>0.5</v>
      </c>
      <c r="D280" s="2">
        <v>0</v>
      </c>
    </row>
    <row r="281" spans="2:4" ht="12.75">
      <c r="B281" s="1">
        <v>72.59</v>
      </c>
      <c r="C281" s="2">
        <v>0.5</v>
      </c>
      <c r="D281" s="2">
        <v>0</v>
      </c>
    </row>
    <row r="282" spans="2:4" ht="12.75">
      <c r="B282" s="1">
        <v>72.59</v>
      </c>
      <c r="C282" s="2">
        <v>0.5</v>
      </c>
      <c r="D282" s="2">
        <v>0</v>
      </c>
    </row>
    <row r="283" spans="2:4" ht="12.75">
      <c r="B283" s="1">
        <v>73.36</v>
      </c>
      <c r="C283" s="2">
        <v>0.5</v>
      </c>
      <c r="D283" s="2">
        <v>0</v>
      </c>
    </row>
    <row r="284" spans="2:4" ht="12.75">
      <c r="B284" s="1">
        <v>73.36</v>
      </c>
      <c r="C284" s="2">
        <v>1</v>
      </c>
      <c r="D284" s="2">
        <v>0</v>
      </c>
    </row>
    <row r="285" spans="2:4" ht="12.75">
      <c r="B285" s="1">
        <v>73.41</v>
      </c>
      <c r="C285" s="2">
        <v>1</v>
      </c>
      <c r="D285" s="2">
        <v>0</v>
      </c>
    </row>
    <row r="286" spans="2:4" ht="12.75">
      <c r="B286" s="1">
        <v>73.41</v>
      </c>
      <c r="C286" s="2">
        <v>-1</v>
      </c>
      <c r="D286" s="2">
        <v>-1</v>
      </c>
    </row>
    <row r="287" spans="2:4" ht="12.75">
      <c r="B287" s="1">
        <v>74.5</v>
      </c>
      <c r="C287" s="2">
        <v>-1</v>
      </c>
      <c r="D287" s="2">
        <v>-1</v>
      </c>
    </row>
    <row r="288" spans="2:4" ht="12.75">
      <c r="B288" s="1">
        <v>74.5</v>
      </c>
      <c r="C288" s="2">
        <v>0.5</v>
      </c>
      <c r="D288" s="2">
        <v>0</v>
      </c>
    </row>
    <row r="289" spans="2:4" ht="12.75">
      <c r="B289" s="1">
        <v>74.54</v>
      </c>
      <c r="C289" s="2">
        <v>0.5</v>
      </c>
      <c r="D289" s="2">
        <v>0</v>
      </c>
    </row>
    <row r="290" spans="2:4" ht="12.75">
      <c r="B290" s="1">
        <v>74.54</v>
      </c>
      <c r="C290" s="2">
        <v>0</v>
      </c>
      <c r="D290" s="2">
        <v>0</v>
      </c>
    </row>
    <row r="291" spans="2:4" ht="12.75">
      <c r="B291" s="1">
        <v>74.61</v>
      </c>
      <c r="C291" s="2">
        <v>0</v>
      </c>
      <c r="D291" s="2">
        <v>0</v>
      </c>
    </row>
    <row r="292" spans="2:4" ht="12.75">
      <c r="B292" s="1">
        <v>74.61</v>
      </c>
      <c r="C292" s="2">
        <v>2.5</v>
      </c>
      <c r="D292" s="2">
        <v>0</v>
      </c>
    </row>
    <row r="293" spans="2:4" ht="12.75">
      <c r="B293" s="1">
        <v>75</v>
      </c>
      <c r="C293" s="2">
        <v>2.5</v>
      </c>
      <c r="D293" s="2">
        <v>0</v>
      </c>
    </row>
    <row r="294" spans="2:4" ht="12.75">
      <c r="B294" s="1">
        <v>75</v>
      </c>
      <c r="C294" s="2">
        <v>1.5</v>
      </c>
      <c r="D294" s="2">
        <v>0</v>
      </c>
    </row>
    <row r="295" spans="2:4" ht="12.75">
      <c r="B295" s="1">
        <v>75.64</v>
      </c>
      <c r="C295" s="2">
        <v>1.5</v>
      </c>
      <c r="D295" s="2">
        <v>0</v>
      </c>
    </row>
    <row r="296" spans="2:4" ht="12.75">
      <c r="B296" s="1">
        <v>75.64</v>
      </c>
      <c r="C296" s="2">
        <v>2.5</v>
      </c>
      <c r="D296" s="2">
        <v>0</v>
      </c>
    </row>
    <row r="297" spans="2:4" ht="12.75">
      <c r="B297" s="1">
        <v>75.8</v>
      </c>
      <c r="C297" s="2">
        <v>2.5</v>
      </c>
      <c r="D297" s="2">
        <v>0</v>
      </c>
    </row>
    <row r="298" spans="2:4" ht="12.75">
      <c r="B298" s="1">
        <v>75.8</v>
      </c>
      <c r="C298" s="2">
        <v>2.5</v>
      </c>
      <c r="D298" s="2">
        <v>0</v>
      </c>
    </row>
    <row r="299" spans="2:4" ht="12.75">
      <c r="B299" s="1">
        <v>76.27</v>
      </c>
      <c r="C299" s="2">
        <v>2.5</v>
      </c>
      <c r="D299" s="2">
        <v>0</v>
      </c>
    </row>
    <row r="300" spans="2:4" ht="12.75">
      <c r="B300" s="1">
        <v>76.27</v>
      </c>
      <c r="C300" s="2">
        <v>0.5</v>
      </c>
      <c r="D300" s="2">
        <v>0</v>
      </c>
    </row>
    <row r="301" spans="2:4" ht="12.75">
      <c r="B301" s="1">
        <v>76.54</v>
      </c>
      <c r="C301" s="2">
        <v>0.5</v>
      </c>
      <c r="D301" s="2">
        <v>0</v>
      </c>
    </row>
    <row r="302" spans="2:4" ht="12.75">
      <c r="B302" s="1">
        <v>76.54</v>
      </c>
      <c r="C302" s="2">
        <v>1</v>
      </c>
      <c r="D302" s="2">
        <v>0</v>
      </c>
    </row>
    <row r="303" spans="2:4" ht="12.75">
      <c r="B303" s="1">
        <v>76.86</v>
      </c>
      <c r="C303" s="2">
        <v>1</v>
      </c>
      <c r="D303" s="2">
        <v>0</v>
      </c>
    </row>
    <row r="304" spans="2:4" ht="12.75">
      <c r="B304" s="1">
        <v>76.86</v>
      </c>
      <c r="C304" s="2">
        <v>2</v>
      </c>
      <c r="D304" s="2">
        <v>0</v>
      </c>
    </row>
    <row r="305" spans="2:4" ht="12.75">
      <c r="B305" s="1">
        <v>76.91</v>
      </c>
      <c r="C305" s="2">
        <v>2</v>
      </c>
      <c r="D305" s="2">
        <v>0</v>
      </c>
    </row>
    <row r="306" spans="2:4" ht="12.75">
      <c r="B306" s="1">
        <v>76.91</v>
      </c>
      <c r="C306" s="2">
        <v>0</v>
      </c>
      <c r="D306" s="2">
        <v>0</v>
      </c>
    </row>
    <row r="307" spans="2:4" ht="12.75">
      <c r="B307" s="1">
        <v>77.04</v>
      </c>
      <c r="C307" s="2">
        <v>0</v>
      </c>
      <c r="D307" s="2">
        <v>0</v>
      </c>
    </row>
    <row r="308" spans="2:4" ht="12.75">
      <c r="B308" s="1">
        <v>77.04</v>
      </c>
      <c r="C308" s="2">
        <v>3</v>
      </c>
      <c r="D308" s="2">
        <v>0</v>
      </c>
    </row>
    <row r="309" spans="2:4" ht="12.75">
      <c r="B309" s="1">
        <v>77.25</v>
      </c>
      <c r="C309" s="2">
        <v>3</v>
      </c>
      <c r="D309" s="2">
        <v>0</v>
      </c>
    </row>
    <row r="310" spans="2:4" ht="12.75">
      <c r="B310" s="1">
        <v>77.25</v>
      </c>
      <c r="C310" s="2">
        <v>0.5</v>
      </c>
      <c r="D310" s="2">
        <v>0</v>
      </c>
    </row>
    <row r="311" spans="2:4" ht="12.75">
      <c r="B311" s="1">
        <v>77.86</v>
      </c>
      <c r="C311" s="2">
        <v>0.5</v>
      </c>
      <c r="D311" s="2">
        <v>0</v>
      </c>
    </row>
    <row r="312" spans="2:4" ht="12.75">
      <c r="B312" s="1">
        <v>77.86</v>
      </c>
      <c r="C312" s="2">
        <v>2</v>
      </c>
      <c r="D312" s="2">
        <v>0</v>
      </c>
    </row>
    <row r="313" spans="2:4" ht="12.75">
      <c r="B313" s="1">
        <v>78</v>
      </c>
      <c r="C313" s="2">
        <v>2</v>
      </c>
      <c r="D313" s="2">
        <v>0</v>
      </c>
    </row>
    <row r="314" spans="2:4" ht="12.75">
      <c r="B314" s="1">
        <v>78</v>
      </c>
      <c r="C314" s="2">
        <v>-1</v>
      </c>
      <c r="D314" s="2">
        <v>-1</v>
      </c>
    </row>
    <row r="315" spans="2:4" ht="12.75">
      <c r="B315" s="1">
        <v>79.4</v>
      </c>
      <c r="C315" s="2">
        <v>-1</v>
      </c>
      <c r="D315" s="2">
        <v>-1</v>
      </c>
    </row>
    <row r="316" spans="2:4" ht="12.75">
      <c r="B316" s="1">
        <v>79.4</v>
      </c>
      <c r="C316" s="2">
        <v>0.5</v>
      </c>
      <c r="D316" s="2">
        <v>0</v>
      </c>
    </row>
    <row r="317" spans="2:4" ht="12.75">
      <c r="B317" s="1">
        <v>79.46</v>
      </c>
      <c r="C317" s="2">
        <v>0.5</v>
      </c>
      <c r="D317" s="2">
        <v>0</v>
      </c>
    </row>
    <row r="318" spans="2:4" ht="12.75">
      <c r="B318" s="1">
        <v>79.46</v>
      </c>
      <c r="C318" s="2">
        <v>0</v>
      </c>
      <c r="D318" s="2">
        <v>0</v>
      </c>
    </row>
    <row r="319" spans="2:4" ht="12.75">
      <c r="B319" s="1">
        <v>79.59</v>
      </c>
      <c r="C319" s="2">
        <v>0</v>
      </c>
      <c r="D319" s="2">
        <v>0</v>
      </c>
    </row>
    <row r="320" spans="2:4" ht="12.75">
      <c r="B320" s="1">
        <v>79.59</v>
      </c>
      <c r="C320" s="2">
        <v>0.5</v>
      </c>
      <c r="D320" s="2">
        <v>0</v>
      </c>
    </row>
    <row r="321" spans="2:4" ht="12.75">
      <c r="B321" s="1">
        <v>79.7</v>
      </c>
      <c r="C321" s="2">
        <v>0.5</v>
      </c>
      <c r="D321" s="2">
        <v>0</v>
      </c>
    </row>
    <row r="322" spans="2:4" ht="12.75">
      <c r="B322" s="1">
        <v>79.7</v>
      </c>
      <c r="C322" s="2">
        <v>2.5</v>
      </c>
      <c r="D322" s="2">
        <v>0</v>
      </c>
    </row>
    <row r="323" spans="2:4" ht="12.75">
      <c r="B323" s="1">
        <v>79.85</v>
      </c>
      <c r="C323" s="2">
        <v>2.5</v>
      </c>
      <c r="D323" s="2">
        <v>0</v>
      </c>
    </row>
    <row r="324" spans="2:4" ht="12.75">
      <c r="B324" s="1">
        <v>79.85</v>
      </c>
      <c r="C324" s="2">
        <v>0</v>
      </c>
      <c r="D324" s="2">
        <v>0</v>
      </c>
    </row>
    <row r="325" spans="2:4" ht="12.75">
      <c r="B325" s="1">
        <v>80.3</v>
      </c>
      <c r="C325" s="2">
        <v>0</v>
      </c>
      <c r="D325" s="2">
        <v>0</v>
      </c>
    </row>
    <row r="326" spans="2:4" ht="12.75">
      <c r="B326" s="1">
        <v>80.3</v>
      </c>
      <c r="C326" s="2">
        <v>0.5</v>
      </c>
      <c r="D326" s="2">
        <v>0</v>
      </c>
    </row>
    <row r="327" spans="2:4" ht="12.75">
      <c r="B327" s="1">
        <v>80.74</v>
      </c>
      <c r="C327" s="2">
        <v>0.5</v>
      </c>
      <c r="D327" s="2">
        <v>0</v>
      </c>
    </row>
    <row r="328" spans="2:4" ht="12.75">
      <c r="B328" s="1">
        <v>80.74</v>
      </c>
      <c r="C328" s="2">
        <v>0.5</v>
      </c>
      <c r="D328" s="2">
        <v>0</v>
      </c>
    </row>
    <row r="329" spans="2:4" ht="12.75">
      <c r="B329" s="1">
        <v>80.91</v>
      </c>
      <c r="C329" s="2">
        <v>0.5</v>
      </c>
      <c r="D329" s="2">
        <v>0</v>
      </c>
    </row>
    <row r="330" spans="2:4" ht="12.75">
      <c r="B330" s="1">
        <v>80.91</v>
      </c>
      <c r="C330" s="2">
        <v>0</v>
      </c>
      <c r="D330" s="2">
        <v>0</v>
      </c>
    </row>
    <row r="331" spans="2:4" ht="12.75">
      <c r="B331" s="1">
        <v>81.31</v>
      </c>
      <c r="C331" s="2">
        <v>0</v>
      </c>
      <c r="D331" s="2">
        <v>0</v>
      </c>
    </row>
    <row r="332" spans="2:4" ht="12.75">
      <c r="B332" s="1">
        <v>81.31</v>
      </c>
      <c r="C332" s="2">
        <v>0.5</v>
      </c>
      <c r="D332" s="2">
        <v>0</v>
      </c>
    </row>
    <row r="333" spans="2:4" ht="12.75">
      <c r="B333" s="1">
        <v>82.23</v>
      </c>
      <c r="C333" s="2">
        <v>0.5</v>
      </c>
      <c r="D333" s="2">
        <v>0</v>
      </c>
    </row>
    <row r="334" spans="2:4" ht="12.75">
      <c r="B334" s="1">
        <v>82.23</v>
      </c>
      <c r="C334" s="2">
        <v>-1</v>
      </c>
      <c r="D334" s="2">
        <v>-1</v>
      </c>
    </row>
    <row r="335" spans="2:4" ht="12.75">
      <c r="B335" s="1">
        <v>84.1</v>
      </c>
      <c r="C335" s="2">
        <v>-1</v>
      </c>
      <c r="D335" s="2">
        <v>-1</v>
      </c>
    </row>
    <row r="336" spans="2:4" ht="12.75">
      <c r="B336" s="1">
        <v>84.1</v>
      </c>
      <c r="C336" s="2">
        <v>1</v>
      </c>
      <c r="D336" s="2">
        <v>0</v>
      </c>
    </row>
    <row r="337" spans="2:4" ht="12.75">
      <c r="B337" s="1">
        <v>84.22</v>
      </c>
      <c r="C337" s="2">
        <v>1</v>
      </c>
      <c r="D337" s="2">
        <v>0</v>
      </c>
    </row>
    <row r="338" spans="2:4" ht="12.75">
      <c r="B338" s="1">
        <v>84.22</v>
      </c>
      <c r="C338" s="2">
        <v>0</v>
      </c>
      <c r="D338" s="2">
        <v>0</v>
      </c>
    </row>
    <row r="339" spans="2:4" ht="12.75">
      <c r="B339" s="1">
        <v>84.47</v>
      </c>
      <c r="C339" s="2">
        <v>0</v>
      </c>
      <c r="D339" s="2">
        <v>0</v>
      </c>
    </row>
    <row r="340" spans="2:4" ht="12.75">
      <c r="B340" s="1">
        <v>84.47</v>
      </c>
      <c r="C340" s="2">
        <v>0</v>
      </c>
      <c r="D340" s="2">
        <v>0</v>
      </c>
    </row>
    <row r="341" spans="2:4" ht="12.75">
      <c r="B341" s="1">
        <v>84.84</v>
      </c>
      <c r="C341" s="2">
        <v>0</v>
      </c>
      <c r="D341" s="2">
        <v>0</v>
      </c>
    </row>
    <row r="342" spans="2:4" ht="12.75">
      <c r="B342" s="1">
        <v>84.84</v>
      </c>
      <c r="C342" s="2">
        <v>0.5</v>
      </c>
      <c r="D342" s="2">
        <v>0</v>
      </c>
    </row>
    <row r="343" spans="2:4" ht="12.75">
      <c r="B343" s="1">
        <v>85.36</v>
      </c>
      <c r="C343" s="2">
        <v>0.5</v>
      </c>
      <c r="D343" s="2">
        <v>0</v>
      </c>
    </row>
    <row r="344" spans="2:4" ht="12.75">
      <c r="B344" s="1">
        <v>85.36</v>
      </c>
      <c r="C344" s="2">
        <v>0</v>
      </c>
      <c r="D344" s="2">
        <v>0</v>
      </c>
    </row>
    <row r="345" spans="2:4" ht="12.75">
      <c r="B345" s="1">
        <v>85.58</v>
      </c>
      <c r="C345" s="2">
        <v>0</v>
      </c>
      <c r="D345" s="2">
        <v>0</v>
      </c>
    </row>
    <row r="346" spans="2:4" ht="12.75">
      <c r="B346" s="1">
        <v>85.58</v>
      </c>
      <c r="C346" s="2">
        <v>0</v>
      </c>
      <c r="D346" s="2">
        <v>0</v>
      </c>
    </row>
    <row r="347" spans="2:4" ht="12.75">
      <c r="B347" s="1">
        <v>86.26</v>
      </c>
      <c r="C347" s="2">
        <v>0</v>
      </c>
      <c r="D347" s="2">
        <v>0</v>
      </c>
    </row>
    <row r="348" spans="2:4" ht="12.75">
      <c r="B348" s="1">
        <v>86.26</v>
      </c>
      <c r="C348" s="2">
        <v>0.5</v>
      </c>
      <c r="D348" s="2">
        <v>0</v>
      </c>
    </row>
    <row r="349" spans="2:4" ht="12.75">
      <c r="B349" s="1">
        <v>86.39</v>
      </c>
      <c r="C349" s="2">
        <v>0.5</v>
      </c>
      <c r="D349" s="2">
        <v>0</v>
      </c>
    </row>
    <row r="350" spans="2:4" ht="12.75">
      <c r="B350" s="1">
        <v>86.39</v>
      </c>
      <c r="C350" s="2">
        <v>0</v>
      </c>
      <c r="D350" s="2">
        <v>0</v>
      </c>
    </row>
    <row r="351" spans="2:4" ht="12.75">
      <c r="B351" s="1">
        <v>87.07</v>
      </c>
      <c r="C351" s="2">
        <v>0</v>
      </c>
      <c r="D351" s="2">
        <v>0</v>
      </c>
    </row>
    <row r="352" spans="2:4" ht="12.75">
      <c r="B352" s="1">
        <v>87.07</v>
      </c>
      <c r="C352" s="2">
        <v>0</v>
      </c>
      <c r="D352" s="2">
        <v>0</v>
      </c>
    </row>
    <row r="353" spans="2:4" ht="12.75">
      <c r="B353" s="1">
        <v>87.45</v>
      </c>
      <c r="C353" s="2">
        <v>0</v>
      </c>
      <c r="D353" s="2">
        <v>0</v>
      </c>
    </row>
    <row r="354" spans="2:4" ht="12.75">
      <c r="B354" s="1">
        <v>87.45</v>
      </c>
      <c r="C354" s="2">
        <v>0.5</v>
      </c>
      <c r="D354" s="2">
        <v>0</v>
      </c>
    </row>
    <row r="355" spans="2:4" ht="12.75">
      <c r="B355" s="1">
        <v>87.98</v>
      </c>
      <c r="C355" s="2">
        <v>0.5</v>
      </c>
      <c r="D355" s="2">
        <v>0</v>
      </c>
    </row>
    <row r="356" spans="2:4" ht="12.75">
      <c r="B356" s="1">
        <v>87.98</v>
      </c>
      <c r="C356" s="2">
        <v>0</v>
      </c>
      <c r="D356" s="2">
        <v>0</v>
      </c>
    </row>
    <row r="357" spans="2:4" ht="12.75">
      <c r="B357" s="1">
        <v>88.59</v>
      </c>
      <c r="C357" s="2">
        <v>0</v>
      </c>
      <c r="D357" s="2">
        <v>0</v>
      </c>
    </row>
    <row r="358" spans="2:4" ht="12.75">
      <c r="B358" s="1">
        <v>88.59</v>
      </c>
      <c r="C358" s="2">
        <v>0.5</v>
      </c>
      <c r="D358" s="2">
        <v>0</v>
      </c>
    </row>
    <row r="359" spans="2:4" ht="12.75">
      <c r="B359" s="1">
        <v>89.03</v>
      </c>
      <c r="C359" s="2">
        <v>0.5</v>
      </c>
      <c r="D359" s="2">
        <v>0</v>
      </c>
    </row>
    <row r="360" spans="2:4" ht="12.75">
      <c r="B360" s="1">
        <v>89.03</v>
      </c>
      <c r="C360" s="2">
        <v>0</v>
      </c>
      <c r="D360" s="2">
        <v>0</v>
      </c>
    </row>
    <row r="361" spans="2:4" ht="12.75">
      <c r="B361" s="1">
        <v>89.14</v>
      </c>
      <c r="C361" s="2">
        <v>0</v>
      </c>
      <c r="D361" s="2">
        <v>0</v>
      </c>
    </row>
    <row r="362" spans="2:4" ht="12.75">
      <c r="B362" s="1">
        <v>89.14</v>
      </c>
      <c r="C362" s="2">
        <v>0</v>
      </c>
      <c r="D362" s="2">
        <v>0</v>
      </c>
    </row>
    <row r="363" spans="2:4" ht="12.75">
      <c r="B363" s="1">
        <v>89.3</v>
      </c>
      <c r="C363" s="2">
        <v>0</v>
      </c>
      <c r="D363" s="2">
        <v>0</v>
      </c>
    </row>
    <row r="364" spans="2:4" ht="12.75">
      <c r="B364" s="1">
        <v>89.3</v>
      </c>
      <c r="C364" s="2">
        <v>0.5</v>
      </c>
      <c r="D364" s="2">
        <v>0</v>
      </c>
    </row>
    <row r="365" spans="2:4" ht="12.75">
      <c r="B365" s="1">
        <v>89.47</v>
      </c>
      <c r="C365" s="2">
        <v>0.5</v>
      </c>
      <c r="D365" s="2">
        <v>0</v>
      </c>
    </row>
    <row r="366" spans="2:4" ht="12.75">
      <c r="B366" s="1">
        <v>89.47</v>
      </c>
      <c r="C366" s="2">
        <v>0</v>
      </c>
      <c r="D366" s="2">
        <v>0</v>
      </c>
    </row>
    <row r="367" spans="2:4" ht="12.75">
      <c r="B367" s="1">
        <v>89.98</v>
      </c>
      <c r="C367" s="2">
        <v>0</v>
      </c>
      <c r="D367" s="2">
        <v>0</v>
      </c>
    </row>
    <row r="368" spans="2:4" ht="12.75">
      <c r="B368" s="1">
        <v>89.98</v>
      </c>
      <c r="C368" s="2">
        <v>0.5</v>
      </c>
      <c r="D368" s="2">
        <v>0</v>
      </c>
    </row>
    <row r="369" spans="2:4" ht="12.75">
      <c r="B369" s="1">
        <v>90.17</v>
      </c>
      <c r="C369" s="2">
        <v>0.5</v>
      </c>
      <c r="D369" s="2">
        <v>0</v>
      </c>
    </row>
    <row r="370" spans="2:4" ht="12.75">
      <c r="B370" s="1">
        <v>90.17</v>
      </c>
      <c r="C370" s="2">
        <v>0</v>
      </c>
      <c r="D370" s="2">
        <v>0</v>
      </c>
    </row>
    <row r="371" spans="2:4" ht="12.75">
      <c r="B371" s="1">
        <v>90.49</v>
      </c>
      <c r="C371" s="2">
        <v>0</v>
      </c>
      <c r="D371" s="2">
        <v>0</v>
      </c>
    </row>
    <row r="372" spans="2:4" ht="12.75">
      <c r="B372" s="1">
        <v>90.49</v>
      </c>
      <c r="C372" s="2">
        <v>0</v>
      </c>
      <c r="D372" s="2">
        <v>0</v>
      </c>
    </row>
    <row r="373" spans="2:4" ht="12.75">
      <c r="B373" s="1">
        <v>91.44</v>
      </c>
      <c r="C373" s="2">
        <v>0</v>
      </c>
      <c r="D373" s="2">
        <v>0</v>
      </c>
    </row>
    <row r="374" spans="2:4" ht="12.75">
      <c r="B374" s="1">
        <v>91.44</v>
      </c>
      <c r="C374" s="2">
        <v>0</v>
      </c>
      <c r="D374" s="2">
        <v>0</v>
      </c>
    </row>
    <row r="375" spans="2:4" ht="12.75">
      <c r="B375" s="1">
        <v>92.92</v>
      </c>
      <c r="C375" s="2">
        <v>0</v>
      </c>
      <c r="D375" s="2">
        <v>0</v>
      </c>
    </row>
    <row r="376" spans="2:4" ht="12.75">
      <c r="B376" s="1">
        <v>92.92</v>
      </c>
      <c r="C376" s="2">
        <v>0</v>
      </c>
      <c r="D376" s="2">
        <v>0</v>
      </c>
    </row>
    <row r="377" spans="2:4" ht="12.75">
      <c r="B377" s="1">
        <v>93.18</v>
      </c>
      <c r="C377" s="2">
        <v>0</v>
      </c>
      <c r="D377" s="2">
        <v>0</v>
      </c>
    </row>
    <row r="378" spans="2:4" ht="12.75">
      <c r="B378" s="1">
        <v>93.18</v>
      </c>
      <c r="C378" s="2">
        <v>0.5</v>
      </c>
      <c r="D378" s="2">
        <v>0</v>
      </c>
    </row>
    <row r="379" spans="2:4" ht="12.75">
      <c r="B379" s="1">
        <v>94.24</v>
      </c>
      <c r="C379" s="2">
        <v>0.5</v>
      </c>
      <c r="D379" s="2">
        <v>0</v>
      </c>
    </row>
    <row r="380" spans="2:4" ht="12.75">
      <c r="B380" s="1">
        <v>94.24</v>
      </c>
      <c r="C380" s="2">
        <v>0.8</v>
      </c>
      <c r="D380" s="2">
        <v>0</v>
      </c>
    </row>
    <row r="381" spans="2:4" ht="12.75">
      <c r="B381" s="1">
        <v>94.39</v>
      </c>
      <c r="C381" s="2">
        <v>0.8</v>
      </c>
      <c r="D381" s="2">
        <v>0</v>
      </c>
    </row>
    <row r="382" spans="2:4" ht="12.75">
      <c r="B382" s="1">
        <v>94.39</v>
      </c>
      <c r="C382" s="2">
        <v>0</v>
      </c>
      <c r="D382" s="2">
        <v>0</v>
      </c>
    </row>
    <row r="383" spans="2:4" ht="12.75">
      <c r="B383" s="1">
        <v>94.57</v>
      </c>
      <c r="C383" s="2">
        <v>0</v>
      </c>
      <c r="D383" s="2">
        <v>0</v>
      </c>
    </row>
    <row r="384" spans="2:4" ht="12.75">
      <c r="B384" s="1">
        <v>94.57</v>
      </c>
      <c r="C384" s="2">
        <v>1</v>
      </c>
      <c r="D384" s="2">
        <v>0</v>
      </c>
    </row>
    <row r="385" spans="2:4" ht="12.75">
      <c r="B385" s="1">
        <v>94.66</v>
      </c>
      <c r="C385" s="2">
        <v>1</v>
      </c>
      <c r="D385" s="2">
        <v>0</v>
      </c>
    </row>
    <row r="386" spans="2:4" ht="12.75">
      <c r="B386" s="1">
        <v>94.66</v>
      </c>
      <c r="C386" s="2">
        <v>1.5</v>
      </c>
      <c r="D386" s="2">
        <v>0</v>
      </c>
    </row>
    <row r="387" spans="2:4" ht="12.75">
      <c r="B387" s="1">
        <v>95.05</v>
      </c>
      <c r="C387" s="2">
        <v>1.5</v>
      </c>
      <c r="D387" s="2">
        <v>0</v>
      </c>
    </row>
    <row r="388" spans="2:4" ht="12.75">
      <c r="B388" s="1">
        <v>95.05</v>
      </c>
      <c r="C388" s="2">
        <v>-1</v>
      </c>
      <c r="D388" s="2">
        <v>-1</v>
      </c>
    </row>
    <row r="389" spans="2:4" ht="12.75">
      <c r="B389" s="1">
        <v>98.7</v>
      </c>
      <c r="C389" s="2">
        <v>-1</v>
      </c>
      <c r="D389" s="2">
        <v>-1</v>
      </c>
    </row>
    <row r="390" spans="2:4" ht="12.75">
      <c r="B390" s="1">
        <v>98.7</v>
      </c>
      <c r="C390" s="2">
        <v>0</v>
      </c>
      <c r="D390" s="2">
        <v>0</v>
      </c>
    </row>
    <row r="391" spans="2:4" ht="12.75">
      <c r="B391" s="1">
        <v>98.87</v>
      </c>
      <c r="C391" s="2">
        <v>0</v>
      </c>
      <c r="D391" s="2">
        <v>0</v>
      </c>
    </row>
    <row r="392" spans="2:4" ht="12.75">
      <c r="B392" s="1">
        <v>98.87</v>
      </c>
      <c r="C392" s="2">
        <v>0.5</v>
      </c>
      <c r="D392" s="2">
        <v>0</v>
      </c>
    </row>
    <row r="393" spans="2:4" ht="12.75">
      <c r="B393" s="1">
        <v>99.09</v>
      </c>
      <c r="C393" s="2">
        <v>0.5</v>
      </c>
      <c r="D393" s="2">
        <v>0</v>
      </c>
    </row>
    <row r="394" spans="2:4" ht="12.75">
      <c r="B394" s="1">
        <v>99.09</v>
      </c>
      <c r="C394" s="2">
        <v>0.8</v>
      </c>
      <c r="D394" s="2">
        <v>0</v>
      </c>
    </row>
    <row r="395" spans="2:4" ht="12.75">
      <c r="B395" s="1">
        <v>99.88</v>
      </c>
      <c r="C395" s="2">
        <v>0.8</v>
      </c>
      <c r="D395" s="2">
        <v>0</v>
      </c>
    </row>
    <row r="396" spans="2:4" ht="12.75">
      <c r="B396" s="1">
        <v>99.88</v>
      </c>
      <c r="C396" s="2">
        <v>0.5</v>
      </c>
      <c r="D396" s="2">
        <v>0</v>
      </c>
    </row>
    <row r="397" spans="2:4" ht="12.75">
      <c r="B397" s="1">
        <v>100.43</v>
      </c>
      <c r="C397" s="2">
        <v>0.5</v>
      </c>
      <c r="D397" s="2">
        <v>0</v>
      </c>
    </row>
    <row r="398" spans="2:4" ht="12.75">
      <c r="B398" s="1">
        <v>100.43</v>
      </c>
      <c r="C398" s="2">
        <v>1</v>
      </c>
      <c r="D398" s="2">
        <v>0</v>
      </c>
    </row>
    <row r="399" spans="2:4" ht="12.75">
      <c r="B399" s="1">
        <v>101.25</v>
      </c>
      <c r="C399" s="2">
        <v>1</v>
      </c>
      <c r="D399" s="2">
        <v>0</v>
      </c>
    </row>
    <row r="400" spans="2:4" ht="12.75">
      <c r="B400" s="1">
        <v>101.25</v>
      </c>
      <c r="C400" s="2">
        <v>1</v>
      </c>
      <c r="D400" s="2">
        <v>0</v>
      </c>
    </row>
    <row r="401" spans="2:4" ht="12.75">
      <c r="B401" s="1">
        <v>102.58</v>
      </c>
      <c r="C401" s="2">
        <v>1</v>
      </c>
      <c r="D401" s="2">
        <v>0</v>
      </c>
    </row>
    <row r="402" spans="2:4" ht="12.75">
      <c r="B402" s="1">
        <v>102.58</v>
      </c>
      <c r="C402" s="2">
        <v>-1</v>
      </c>
      <c r="D402" s="2">
        <v>-1</v>
      </c>
    </row>
    <row r="403" spans="2:4" ht="12.75">
      <c r="B403" s="1">
        <v>112.4</v>
      </c>
      <c r="C403" s="2">
        <v>-1</v>
      </c>
      <c r="D403" s="2">
        <v>-1</v>
      </c>
    </row>
    <row r="404" spans="2:4" ht="12.75">
      <c r="B404" s="1">
        <v>112.4</v>
      </c>
      <c r="C404" s="2">
        <v>1</v>
      </c>
      <c r="D404" s="2">
        <v>0</v>
      </c>
    </row>
    <row r="405" spans="2:4" ht="12.75">
      <c r="B405" s="1">
        <v>112.45</v>
      </c>
      <c r="C405" s="2">
        <v>1</v>
      </c>
      <c r="D405" s="2">
        <v>0</v>
      </c>
    </row>
    <row r="406" spans="2:4" ht="12.75">
      <c r="B406" s="1">
        <v>112.45</v>
      </c>
      <c r="C406" s="2">
        <v>-1</v>
      </c>
      <c r="D406" s="2">
        <v>-1</v>
      </c>
    </row>
    <row r="407" spans="2:4" ht="12.75">
      <c r="B407" s="1">
        <v>117.1</v>
      </c>
      <c r="C407" s="2">
        <v>-1</v>
      </c>
      <c r="D407" s="2">
        <v>-1</v>
      </c>
    </row>
    <row r="408" spans="2:4" ht="12.75">
      <c r="B408" s="1">
        <v>117.1</v>
      </c>
      <c r="C408" s="2">
        <v>1</v>
      </c>
      <c r="D408" s="2">
        <v>0</v>
      </c>
    </row>
    <row r="409" spans="2:4" ht="12.75">
      <c r="B409" s="1">
        <v>117.21</v>
      </c>
      <c r="C409" s="2">
        <v>1</v>
      </c>
      <c r="D409" s="2">
        <v>0</v>
      </c>
    </row>
    <row r="410" spans="2:4" ht="12.75">
      <c r="B410" s="1">
        <v>117.21</v>
      </c>
      <c r="C410" s="2">
        <v>0</v>
      </c>
      <c r="D410" s="2">
        <v>0</v>
      </c>
    </row>
    <row r="411" spans="2:4" ht="12.75">
      <c r="B411" s="1">
        <v>117.28</v>
      </c>
      <c r="C411" s="2">
        <v>0</v>
      </c>
      <c r="D411" s="2">
        <v>0</v>
      </c>
    </row>
    <row r="412" spans="2:4" ht="12.75">
      <c r="B412" s="1">
        <v>117.28</v>
      </c>
      <c r="C412" s="2">
        <v>0.5</v>
      </c>
      <c r="D412" s="2">
        <v>0</v>
      </c>
    </row>
    <row r="413" spans="2:4" ht="12.75">
      <c r="B413" s="1">
        <v>117.58</v>
      </c>
      <c r="C413" s="2">
        <v>0.5</v>
      </c>
      <c r="D413" s="2">
        <v>0</v>
      </c>
    </row>
    <row r="414" spans="2:4" ht="12.75">
      <c r="B414" s="1">
        <v>117.58</v>
      </c>
      <c r="C414" s="2">
        <v>0</v>
      </c>
      <c r="D414" s="2">
        <v>0</v>
      </c>
    </row>
    <row r="415" spans="2:4" ht="12.75">
      <c r="B415" s="1">
        <v>117.96</v>
      </c>
      <c r="C415" s="2">
        <v>0</v>
      </c>
      <c r="D415" s="2">
        <v>0</v>
      </c>
    </row>
    <row r="416" spans="2:4" ht="12.75">
      <c r="B416" s="1">
        <v>117.96</v>
      </c>
      <c r="C416" s="2">
        <v>0.5</v>
      </c>
      <c r="D416" s="2">
        <v>0</v>
      </c>
    </row>
    <row r="417" spans="2:4" ht="12.75">
      <c r="B417" s="1">
        <v>118.04</v>
      </c>
      <c r="C417" s="2">
        <v>0.5</v>
      </c>
      <c r="D417" s="2">
        <v>0</v>
      </c>
    </row>
    <row r="418" spans="2:4" ht="12.75">
      <c r="B418" s="1">
        <v>118.04</v>
      </c>
      <c r="C418" s="2">
        <v>0</v>
      </c>
      <c r="D418" s="2">
        <v>0</v>
      </c>
    </row>
    <row r="419" spans="2:4" ht="12.75">
      <c r="B419" s="1">
        <v>118.32</v>
      </c>
      <c r="C419" s="2">
        <v>0</v>
      </c>
      <c r="D419" s="2">
        <v>0</v>
      </c>
    </row>
    <row r="420" spans="2:4" ht="12.75">
      <c r="B420" s="1">
        <v>118.32</v>
      </c>
      <c r="C420" s="2">
        <v>0.5</v>
      </c>
      <c r="D420" s="2">
        <v>0</v>
      </c>
    </row>
    <row r="421" spans="2:4" ht="12.75">
      <c r="B421" s="1">
        <v>118.51</v>
      </c>
      <c r="C421" s="2">
        <v>0.5</v>
      </c>
      <c r="D421" s="2">
        <v>0</v>
      </c>
    </row>
    <row r="422" spans="2:4" ht="12.75">
      <c r="B422" s="1">
        <v>118.51</v>
      </c>
      <c r="C422" s="2">
        <v>0.5</v>
      </c>
      <c r="D422" s="2">
        <v>0</v>
      </c>
    </row>
    <row r="423" spans="2:4" ht="12.75">
      <c r="B423" s="1">
        <v>118.69</v>
      </c>
      <c r="C423" s="2">
        <v>0.5</v>
      </c>
      <c r="D423" s="2">
        <v>0</v>
      </c>
    </row>
    <row r="424" spans="2:4" ht="12.75">
      <c r="B424" s="1">
        <v>118.69</v>
      </c>
      <c r="C424" s="2">
        <v>0</v>
      </c>
      <c r="D424" s="2">
        <v>0</v>
      </c>
    </row>
    <row r="425" spans="2:4" ht="12.75">
      <c r="B425" s="1">
        <v>118.74</v>
      </c>
      <c r="C425" s="2">
        <v>0</v>
      </c>
      <c r="D425" s="2">
        <v>0</v>
      </c>
    </row>
    <row r="426" spans="2:4" ht="12.75">
      <c r="B426" s="1">
        <v>118.74</v>
      </c>
      <c r="C426" s="2">
        <v>0.5</v>
      </c>
      <c r="D426" s="2">
        <v>0</v>
      </c>
    </row>
    <row r="427" spans="2:4" ht="12.75">
      <c r="B427" s="1">
        <v>118.87</v>
      </c>
      <c r="C427" s="2">
        <v>0.5</v>
      </c>
      <c r="D427" s="2">
        <v>0</v>
      </c>
    </row>
    <row r="428" spans="2:4" ht="12.75">
      <c r="B428" s="1">
        <v>118.87</v>
      </c>
      <c r="C428" s="2">
        <v>0</v>
      </c>
      <c r="D428" s="2">
        <v>0</v>
      </c>
    </row>
    <row r="429" spans="2:4" ht="12.75">
      <c r="B429" s="1">
        <v>118.94</v>
      </c>
      <c r="C429" s="2">
        <v>0</v>
      </c>
      <c r="D429" s="2">
        <v>0</v>
      </c>
    </row>
    <row r="430" spans="2:4" ht="12.75">
      <c r="B430" s="1">
        <v>118.94</v>
      </c>
      <c r="C430" s="2">
        <v>0.5</v>
      </c>
      <c r="D430" s="2">
        <v>0</v>
      </c>
    </row>
    <row r="431" spans="2:4" ht="12.75">
      <c r="B431" s="1">
        <v>119.2</v>
      </c>
      <c r="C431" s="2">
        <v>0.5</v>
      </c>
      <c r="D431" s="2">
        <v>0</v>
      </c>
    </row>
    <row r="432" spans="2:4" ht="12.75">
      <c r="B432" s="1">
        <v>119.2</v>
      </c>
      <c r="C432" s="2">
        <v>-1</v>
      </c>
      <c r="D432" s="2">
        <v>-1</v>
      </c>
    </row>
    <row r="433" spans="2:4" ht="12.75">
      <c r="B433" s="1">
        <v>121.6</v>
      </c>
      <c r="C433" s="2">
        <v>-1</v>
      </c>
      <c r="D433" s="2">
        <v>0</v>
      </c>
    </row>
    <row r="434" spans="2:4" ht="12.75">
      <c r="B434" s="1">
        <v>121.6</v>
      </c>
      <c r="C434" s="2">
        <v>0</v>
      </c>
      <c r="D434" s="2">
        <v>0</v>
      </c>
    </row>
    <row r="435" spans="2:4" ht="12.75">
      <c r="B435" s="1">
        <v>122.28</v>
      </c>
      <c r="C435" s="2">
        <v>0</v>
      </c>
      <c r="D435" s="2">
        <v>0</v>
      </c>
    </row>
    <row r="436" spans="2:4" ht="12.75">
      <c r="B436" s="1">
        <v>122.28</v>
      </c>
      <c r="C436" s="2">
        <v>0.5</v>
      </c>
      <c r="D436" s="2">
        <v>0</v>
      </c>
    </row>
    <row r="437" spans="2:4" ht="12.75">
      <c r="B437" s="1">
        <v>122.53</v>
      </c>
      <c r="C437" s="2">
        <v>0.5</v>
      </c>
      <c r="D437" s="2">
        <v>0</v>
      </c>
    </row>
    <row r="438" spans="2:4" ht="12.75">
      <c r="B438" s="1">
        <v>122.53</v>
      </c>
      <c r="C438" s="2">
        <v>-1</v>
      </c>
      <c r="D438" s="2">
        <v>-1</v>
      </c>
    </row>
    <row r="439" spans="2:4" ht="12.75">
      <c r="B439" s="1">
        <v>126.3</v>
      </c>
      <c r="C439" s="2">
        <v>-1</v>
      </c>
      <c r="D439" s="2">
        <v>-1</v>
      </c>
    </row>
    <row r="440" spans="2:4" ht="12.75">
      <c r="B440" s="1">
        <v>126.3</v>
      </c>
      <c r="C440" s="2">
        <v>0</v>
      </c>
      <c r="D440" s="2">
        <v>0</v>
      </c>
    </row>
    <row r="441" spans="2:4" ht="12.75">
      <c r="B441" s="1">
        <v>126.34</v>
      </c>
      <c r="C441" s="2">
        <v>0</v>
      </c>
      <c r="D441" s="2">
        <v>0</v>
      </c>
    </row>
    <row r="442" spans="2:4" ht="12.75">
      <c r="B442" s="1">
        <v>126.34</v>
      </c>
      <c r="C442" s="2">
        <v>0.5</v>
      </c>
      <c r="D442" s="2">
        <v>0</v>
      </c>
    </row>
    <row r="443" spans="2:4" ht="12.75">
      <c r="B443" s="1">
        <v>126.45</v>
      </c>
      <c r="C443" s="2">
        <v>0.5</v>
      </c>
      <c r="D443" s="2">
        <v>0</v>
      </c>
    </row>
    <row r="444" spans="2:4" ht="12.75">
      <c r="B444" s="1">
        <v>126.45</v>
      </c>
      <c r="C444" s="2">
        <v>0</v>
      </c>
      <c r="D444" s="2">
        <v>0</v>
      </c>
    </row>
    <row r="445" spans="2:4" ht="12.75">
      <c r="B445" s="1">
        <v>127</v>
      </c>
      <c r="C445" s="2">
        <v>0</v>
      </c>
      <c r="D445" s="2">
        <v>0</v>
      </c>
    </row>
    <row r="446" spans="2:4" ht="12.75">
      <c r="B446" s="1">
        <v>127</v>
      </c>
      <c r="C446" s="2">
        <v>0.5</v>
      </c>
      <c r="D446" s="2">
        <v>0</v>
      </c>
    </row>
    <row r="447" spans="2:4" ht="12.75">
      <c r="B447" s="1">
        <v>127.42</v>
      </c>
      <c r="C447" s="2">
        <v>0.5</v>
      </c>
      <c r="D447" s="2">
        <v>0</v>
      </c>
    </row>
    <row r="448" spans="2:4" ht="12.75">
      <c r="B448" s="1">
        <v>127.42</v>
      </c>
      <c r="C448" s="2">
        <v>0.5</v>
      </c>
      <c r="D448" s="2">
        <v>0</v>
      </c>
    </row>
    <row r="449" spans="2:4" ht="12.75">
      <c r="B449" s="1">
        <v>127.52</v>
      </c>
      <c r="C449" s="2">
        <v>0.5</v>
      </c>
      <c r="D449" s="2">
        <v>0</v>
      </c>
    </row>
    <row r="450" spans="2:4" ht="12.75">
      <c r="B450" s="1">
        <v>127.52</v>
      </c>
      <c r="C450" s="2">
        <v>0.5</v>
      </c>
      <c r="D450" s="2">
        <v>0</v>
      </c>
    </row>
    <row r="451" spans="2:4" ht="12.75">
      <c r="B451" s="1">
        <v>128.32</v>
      </c>
      <c r="C451" s="2">
        <v>0.5</v>
      </c>
      <c r="D451" s="2">
        <v>0</v>
      </c>
    </row>
    <row r="452" spans="2:4" ht="12.75">
      <c r="B452" s="1">
        <v>128.32</v>
      </c>
      <c r="C452" s="2">
        <v>0</v>
      </c>
      <c r="D452" s="2">
        <v>0</v>
      </c>
    </row>
    <row r="453" spans="2:4" ht="12.75">
      <c r="B453" s="1">
        <v>128.62</v>
      </c>
      <c r="C453" s="2">
        <v>0</v>
      </c>
      <c r="D453" s="2">
        <v>0</v>
      </c>
    </row>
    <row r="454" spans="2:4" ht="12.75">
      <c r="B454" s="1">
        <v>128.62</v>
      </c>
      <c r="C454" s="2">
        <v>0.5</v>
      </c>
      <c r="D454" s="2">
        <v>0</v>
      </c>
    </row>
    <row r="455" spans="2:4" ht="12.75">
      <c r="B455" s="1">
        <v>128.98</v>
      </c>
      <c r="C455" s="2">
        <v>0.5</v>
      </c>
      <c r="D455" s="2">
        <v>0</v>
      </c>
    </row>
    <row r="456" spans="2:4" ht="12.75">
      <c r="B456" s="1">
        <v>128.98</v>
      </c>
      <c r="C456" s="2">
        <v>-1</v>
      </c>
      <c r="D456" s="2">
        <v>-1</v>
      </c>
    </row>
    <row r="457" spans="2:4" ht="12.75">
      <c r="B457" s="1">
        <v>131</v>
      </c>
      <c r="C457" s="2">
        <v>-1</v>
      </c>
      <c r="D457" s="2">
        <v>-1</v>
      </c>
    </row>
    <row r="458" spans="2:4" ht="12.75">
      <c r="B458" s="1">
        <v>131</v>
      </c>
      <c r="C458" s="2">
        <v>0.2</v>
      </c>
      <c r="D458" s="2">
        <v>0</v>
      </c>
    </row>
    <row r="459" spans="2:4" ht="12.75">
      <c r="B459" s="1">
        <v>131.6</v>
      </c>
      <c r="C459" s="2">
        <v>0.2</v>
      </c>
      <c r="D459" s="2">
        <v>0</v>
      </c>
    </row>
    <row r="460" spans="2:4" ht="12.75">
      <c r="B460" s="1">
        <v>131.6</v>
      </c>
      <c r="C460" s="2">
        <v>0.5</v>
      </c>
      <c r="D460" s="2">
        <v>0</v>
      </c>
    </row>
    <row r="461" spans="2:4" ht="12.75">
      <c r="B461" s="1">
        <v>131.67</v>
      </c>
      <c r="C461" s="2">
        <v>0.5</v>
      </c>
      <c r="D461" s="2">
        <v>0</v>
      </c>
    </row>
    <row r="462" spans="2:4" ht="12.75">
      <c r="B462" s="1">
        <v>131.67</v>
      </c>
      <c r="C462" s="2">
        <v>0</v>
      </c>
      <c r="D462" s="2">
        <v>0</v>
      </c>
    </row>
    <row r="463" spans="2:4" ht="12.75">
      <c r="B463" s="1">
        <v>132.38</v>
      </c>
      <c r="C463" s="2">
        <v>0</v>
      </c>
      <c r="D463" s="2">
        <v>0</v>
      </c>
    </row>
    <row r="464" spans="2:4" ht="12.75">
      <c r="B464" s="1">
        <v>132.38</v>
      </c>
      <c r="C464" s="2">
        <v>0.5</v>
      </c>
      <c r="D464" s="2">
        <v>0</v>
      </c>
    </row>
    <row r="465" spans="2:4" ht="12.75">
      <c r="B465" s="1">
        <v>132.42</v>
      </c>
      <c r="C465" s="2">
        <v>0.5</v>
      </c>
      <c r="D465" s="2">
        <v>0</v>
      </c>
    </row>
    <row r="466" spans="2:4" ht="12.75">
      <c r="B466" s="1">
        <v>132.42</v>
      </c>
      <c r="C466" s="2">
        <v>1</v>
      </c>
      <c r="D466" s="2">
        <v>0</v>
      </c>
    </row>
    <row r="467" spans="2:4" ht="12.75">
      <c r="B467" s="1">
        <v>132.5</v>
      </c>
      <c r="C467" s="2">
        <v>1</v>
      </c>
      <c r="D467" s="2">
        <v>0</v>
      </c>
    </row>
    <row r="468" spans="2:4" ht="12.75">
      <c r="B468" s="1">
        <v>132.5</v>
      </c>
      <c r="C468" s="2">
        <v>1</v>
      </c>
      <c r="D468" s="2">
        <v>2</v>
      </c>
    </row>
    <row r="469" spans="2:4" ht="12.75">
      <c r="B469" s="1">
        <v>132.87</v>
      </c>
      <c r="C469" s="2">
        <v>1</v>
      </c>
      <c r="D469" s="2">
        <v>2</v>
      </c>
    </row>
    <row r="470" spans="2:4" ht="12.75">
      <c r="B470" s="1">
        <v>132.87</v>
      </c>
      <c r="C470" s="2">
        <v>1</v>
      </c>
      <c r="D470" s="2">
        <v>0.5</v>
      </c>
    </row>
    <row r="471" spans="2:4" ht="12.75">
      <c r="B471" s="1">
        <v>133</v>
      </c>
      <c r="C471" s="2">
        <v>1</v>
      </c>
      <c r="D471" s="2">
        <v>0.5</v>
      </c>
    </row>
    <row r="472" spans="2:4" ht="12.75">
      <c r="B472" s="1">
        <v>133</v>
      </c>
      <c r="C472" s="2">
        <v>0.5</v>
      </c>
      <c r="D472" s="2">
        <v>1</v>
      </c>
    </row>
    <row r="473" spans="2:4" ht="12.75">
      <c r="B473" s="1">
        <v>133.49</v>
      </c>
      <c r="C473" s="2">
        <v>0.5</v>
      </c>
      <c r="D473" s="2">
        <v>1</v>
      </c>
    </row>
    <row r="474" spans="2:4" ht="12.75">
      <c r="B474" s="1">
        <v>133.49</v>
      </c>
      <c r="C474" s="2">
        <v>0.5</v>
      </c>
      <c r="D474" s="2">
        <v>2</v>
      </c>
    </row>
    <row r="475" spans="2:4" ht="12.75">
      <c r="B475" s="1">
        <v>133.64</v>
      </c>
      <c r="C475" s="2">
        <v>0.5</v>
      </c>
      <c r="D475" s="2">
        <v>2</v>
      </c>
    </row>
    <row r="476" spans="2:4" ht="12.75">
      <c r="B476" s="1">
        <v>133.64</v>
      </c>
      <c r="C476" s="2">
        <v>0</v>
      </c>
      <c r="D476" s="2">
        <v>0</v>
      </c>
    </row>
    <row r="477" spans="2:4" ht="12.75">
      <c r="B477" s="1">
        <v>133.75</v>
      </c>
      <c r="C477" s="2">
        <v>0</v>
      </c>
      <c r="D477" s="2">
        <v>0</v>
      </c>
    </row>
    <row r="478" spans="2:4" ht="12.75">
      <c r="B478" s="1">
        <v>133.75</v>
      </c>
      <c r="C478" s="2">
        <v>-1</v>
      </c>
      <c r="D478" s="2">
        <v>-1</v>
      </c>
    </row>
    <row r="479" spans="2:4" ht="12.75">
      <c r="B479" s="1">
        <v>137.9</v>
      </c>
      <c r="C479" s="2">
        <v>-1</v>
      </c>
      <c r="D479" s="2">
        <v>-1</v>
      </c>
    </row>
    <row r="480" spans="2:4" ht="12.75">
      <c r="B480" s="1">
        <v>137.9</v>
      </c>
      <c r="C480" s="2">
        <v>0</v>
      </c>
      <c r="D480" s="2">
        <v>0</v>
      </c>
    </row>
    <row r="481" spans="2:4" ht="12.75">
      <c r="B481" s="1">
        <v>138.09</v>
      </c>
      <c r="C481" s="2">
        <v>0</v>
      </c>
      <c r="D481" s="2">
        <v>0</v>
      </c>
    </row>
    <row r="482" spans="2:4" ht="12.75">
      <c r="B482" s="1">
        <v>138.09</v>
      </c>
      <c r="C482" s="2">
        <v>0.5</v>
      </c>
      <c r="D482" s="2">
        <v>0</v>
      </c>
    </row>
    <row r="483" spans="2:4" ht="12.75">
      <c r="B483" s="1">
        <v>138.23</v>
      </c>
      <c r="C483" s="2">
        <v>0.5</v>
      </c>
      <c r="D483" s="2">
        <v>0</v>
      </c>
    </row>
    <row r="484" spans="2:4" ht="12.75">
      <c r="B484" s="1">
        <v>138.23</v>
      </c>
      <c r="C484" s="2">
        <v>1.5</v>
      </c>
      <c r="D484" s="2">
        <v>0</v>
      </c>
    </row>
    <row r="485" spans="2:4" ht="12.75">
      <c r="B485" s="1">
        <v>138.65</v>
      </c>
      <c r="C485" s="2">
        <v>1.5</v>
      </c>
      <c r="D485" s="2">
        <v>0</v>
      </c>
    </row>
    <row r="486" spans="2:4" ht="12.75">
      <c r="B486" s="1">
        <v>138.65</v>
      </c>
      <c r="C486" s="2">
        <v>3</v>
      </c>
      <c r="D486" s="2">
        <v>0</v>
      </c>
    </row>
    <row r="487" spans="2:4" ht="12.75">
      <c r="B487" s="1">
        <v>138.86</v>
      </c>
      <c r="C487" s="2">
        <v>3</v>
      </c>
      <c r="D487" s="2">
        <v>0</v>
      </c>
    </row>
    <row r="488" spans="2:4" ht="12.75">
      <c r="B488" s="1">
        <v>138.86</v>
      </c>
      <c r="C488" s="2">
        <v>0</v>
      </c>
      <c r="D488" s="2">
        <v>0</v>
      </c>
    </row>
    <row r="489" spans="2:4" ht="12.75">
      <c r="B489" s="1">
        <v>139.11</v>
      </c>
      <c r="C489" s="2">
        <v>0</v>
      </c>
      <c r="D489" s="2">
        <v>0</v>
      </c>
    </row>
    <row r="490" spans="2:4" ht="12.75">
      <c r="B490" s="1">
        <v>139.11</v>
      </c>
      <c r="C490" s="2">
        <v>0.5</v>
      </c>
      <c r="D490" s="2">
        <v>0</v>
      </c>
    </row>
    <row r="491" spans="2:4" ht="12.75">
      <c r="B491" s="1">
        <v>139.23</v>
      </c>
      <c r="C491" s="2">
        <v>0.5</v>
      </c>
      <c r="D491" s="2">
        <v>0</v>
      </c>
    </row>
    <row r="492" spans="2:4" ht="12.75">
      <c r="B492" s="1">
        <v>139.23</v>
      </c>
      <c r="C492" s="2">
        <v>0.5</v>
      </c>
      <c r="D492" s="2">
        <v>0</v>
      </c>
    </row>
    <row r="493" spans="2:4" ht="12.75">
      <c r="B493" s="1">
        <v>139.3</v>
      </c>
      <c r="C493" s="2">
        <v>0.5</v>
      </c>
      <c r="D493" s="2">
        <v>0</v>
      </c>
    </row>
    <row r="494" spans="2:4" ht="12.75">
      <c r="B494" s="1">
        <v>139.3</v>
      </c>
      <c r="C494" s="2">
        <v>2</v>
      </c>
      <c r="D494" s="2">
        <v>0</v>
      </c>
    </row>
    <row r="495" spans="2:4" ht="12.75">
      <c r="B495" s="1">
        <v>139.35</v>
      </c>
      <c r="C495" s="2">
        <v>2</v>
      </c>
      <c r="D495" s="2">
        <v>0</v>
      </c>
    </row>
    <row r="496" spans="2:4" ht="12.75">
      <c r="B496" s="1">
        <v>139.35</v>
      </c>
      <c r="C496" s="2">
        <v>1</v>
      </c>
      <c r="D496" s="2">
        <v>0</v>
      </c>
    </row>
    <row r="497" spans="2:4" ht="12.75">
      <c r="B497" s="1">
        <v>139.76</v>
      </c>
      <c r="C497" s="2">
        <v>1</v>
      </c>
      <c r="D497" s="2">
        <v>0</v>
      </c>
    </row>
    <row r="498" spans="2:4" ht="12.75">
      <c r="B498" s="1">
        <v>139.76</v>
      </c>
      <c r="C498" s="2">
        <v>3</v>
      </c>
      <c r="D498" s="2">
        <v>0</v>
      </c>
    </row>
    <row r="499" spans="2:4" ht="12.75">
      <c r="B499" s="1">
        <v>139.9</v>
      </c>
      <c r="C499" s="2">
        <v>3</v>
      </c>
      <c r="D499" s="2">
        <v>0</v>
      </c>
    </row>
    <row r="500" spans="2:4" ht="12.75">
      <c r="B500" s="1">
        <v>139.9</v>
      </c>
      <c r="C500" s="2">
        <v>2</v>
      </c>
      <c r="D500" s="2">
        <v>0</v>
      </c>
    </row>
    <row r="501" spans="2:4" ht="12.75">
      <c r="B501" s="1">
        <v>140.17</v>
      </c>
      <c r="C501" s="2">
        <v>2</v>
      </c>
      <c r="D501" s="2">
        <v>0</v>
      </c>
    </row>
    <row r="502" spans="2:4" ht="12.75">
      <c r="B502" s="1">
        <v>140.17</v>
      </c>
      <c r="C502" s="2">
        <v>4</v>
      </c>
      <c r="D502" s="2">
        <v>0</v>
      </c>
    </row>
    <row r="503" spans="2:4" ht="12.75">
      <c r="B503" s="1">
        <v>140.18</v>
      </c>
      <c r="C503" s="2">
        <v>4</v>
      </c>
      <c r="D503" s="2">
        <v>0</v>
      </c>
    </row>
    <row r="504" spans="2:4" ht="12.75">
      <c r="B504" s="1">
        <v>140.18</v>
      </c>
      <c r="C504" s="2">
        <v>3</v>
      </c>
      <c r="D504" s="2">
        <v>0</v>
      </c>
    </row>
    <row r="505" spans="2:4" ht="12.75">
      <c r="B505" s="1">
        <v>140.42</v>
      </c>
      <c r="C505" s="2">
        <v>3</v>
      </c>
      <c r="D505" s="2">
        <v>0</v>
      </c>
    </row>
    <row r="506" spans="2:4" ht="12.75">
      <c r="B506" s="1">
        <v>140.42</v>
      </c>
      <c r="C506" s="2">
        <v>-1</v>
      </c>
      <c r="D506" s="2">
        <v>-1</v>
      </c>
    </row>
    <row r="507" spans="2:4" ht="12.75">
      <c r="B507" s="1">
        <v>142.7</v>
      </c>
      <c r="C507" s="2">
        <v>-1</v>
      </c>
      <c r="D507" s="2">
        <v>-1</v>
      </c>
    </row>
    <row r="508" spans="2:4" ht="12.75">
      <c r="B508" s="1">
        <v>142.7</v>
      </c>
      <c r="C508" s="2">
        <v>0</v>
      </c>
      <c r="D508" s="2">
        <v>0</v>
      </c>
    </row>
    <row r="509" spans="2:4" ht="12.75">
      <c r="B509" s="1">
        <v>142.79</v>
      </c>
      <c r="C509" s="2">
        <v>0</v>
      </c>
      <c r="D509" s="2">
        <v>0</v>
      </c>
    </row>
    <row r="510" spans="2:4" ht="12.75">
      <c r="B510" s="1">
        <v>142.79</v>
      </c>
      <c r="C510" s="2">
        <v>0.5</v>
      </c>
      <c r="D510" s="2">
        <v>0</v>
      </c>
    </row>
    <row r="511" spans="2:4" ht="12.75">
      <c r="B511" s="1">
        <v>142.95</v>
      </c>
      <c r="C511" s="2">
        <v>0.5</v>
      </c>
      <c r="D511" s="2">
        <v>0</v>
      </c>
    </row>
    <row r="512" spans="2:4" ht="12.75">
      <c r="B512" s="1">
        <v>142.95</v>
      </c>
      <c r="C512" s="2">
        <v>1.5</v>
      </c>
      <c r="D512" s="2">
        <v>0</v>
      </c>
    </row>
    <row r="513" spans="2:4" ht="12.75">
      <c r="B513" s="1">
        <v>143.13</v>
      </c>
      <c r="C513" s="2">
        <v>1.5</v>
      </c>
      <c r="D513" s="2">
        <v>0</v>
      </c>
    </row>
    <row r="514" spans="2:4" ht="12.75">
      <c r="B514" s="1">
        <v>143.13</v>
      </c>
      <c r="C514" s="2">
        <v>1</v>
      </c>
      <c r="D514" s="2">
        <v>0</v>
      </c>
    </row>
    <row r="515" spans="2:4" ht="12.75">
      <c r="B515" s="1">
        <v>143.18</v>
      </c>
      <c r="C515" s="2">
        <v>1</v>
      </c>
      <c r="D515" s="2">
        <v>0</v>
      </c>
    </row>
    <row r="516" spans="2:4" ht="12.75">
      <c r="B516" s="1">
        <v>143.18</v>
      </c>
      <c r="C516" s="2">
        <v>0.5</v>
      </c>
      <c r="D516" s="2">
        <v>0</v>
      </c>
    </row>
    <row r="517" spans="2:4" ht="12.75">
      <c r="B517" s="1">
        <v>143.63</v>
      </c>
      <c r="C517" s="2">
        <v>0.5</v>
      </c>
      <c r="D517" s="2">
        <v>0</v>
      </c>
    </row>
    <row r="518" spans="2:4" ht="12.75">
      <c r="B518" s="1">
        <v>143.63</v>
      </c>
      <c r="C518" s="2">
        <v>3</v>
      </c>
      <c r="D518" s="2">
        <v>0</v>
      </c>
    </row>
    <row r="519" spans="2:4" ht="12.75">
      <c r="B519" s="1">
        <v>143.7</v>
      </c>
      <c r="C519" s="2">
        <v>3</v>
      </c>
      <c r="D519" s="2">
        <v>0</v>
      </c>
    </row>
    <row r="520" spans="2:4" ht="12.75">
      <c r="B520" s="1">
        <v>143.7</v>
      </c>
      <c r="C520" s="2">
        <v>1</v>
      </c>
      <c r="D520" s="2">
        <v>0</v>
      </c>
    </row>
    <row r="521" spans="2:4" ht="12.75">
      <c r="B521" s="1">
        <v>144.08</v>
      </c>
      <c r="C521" s="2">
        <v>1</v>
      </c>
      <c r="D521" s="2">
        <v>0</v>
      </c>
    </row>
    <row r="522" spans="2:4" ht="12.75">
      <c r="B522" s="1">
        <v>144.08</v>
      </c>
      <c r="C522" s="2">
        <v>2</v>
      </c>
      <c r="D522" s="2">
        <v>0</v>
      </c>
    </row>
    <row r="523" spans="2:4" ht="12.75">
      <c r="B523" s="1">
        <v>144.17</v>
      </c>
      <c r="C523" s="2">
        <v>2</v>
      </c>
      <c r="D523" s="2">
        <v>0</v>
      </c>
    </row>
    <row r="524" spans="2:4" ht="12.75">
      <c r="B524" s="1">
        <v>144.17</v>
      </c>
      <c r="C524" s="2">
        <v>3.5</v>
      </c>
      <c r="D524" s="2">
        <v>0</v>
      </c>
    </row>
    <row r="525" spans="2:4" ht="12.75">
      <c r="B525" s="1">
        <v>144.28</v>
      </c>
      <c r="C525" s="2">
        <v>3.5</v>
      </c>
      <c r="D525" s="2">
        <v>0</v>
      </c>
    </row>
    <row r="526" spans="2:4" ht="12.75">
      <c r="B526" s="1">
        <v>144.28</v>
      </c>
      <c r="C526" s="2">
        <v>0.5</v>
      </c>
      <c r="D526" s="2">
        <v>0</v>
      </c>
    </row>
    <row r="527" spans="2:4" ht="12.75">
      <c r="B527" s="1">
        <v>144.68</v>
      </c>
      <c r="C527" s="2">
        <v>0.5</v>
      </c>
      <c r="D527" s="2">
        <v>0</v>
      </c>
    </row>
    <row r="528" spans="2:4" ht="12.75">
      <c r="B528" s="1">
        <v>144.68</v>
      </c>
      <c r="C528" s="2">
        <v>1.5</v>
      </c>
      <c r="D528" s="2">
        <v>0</v>
      </c>
    </row>
    <row r="529" spans="2:4" ht="12.75">
      <c r="B529" s="1">
        <v>144.98</v>
      </c>
      <c r="C529" s="2">
        <v>1.5</v>
      </c>
      <c r="D529" s="2">
        <v>0</v>
      </c>
    </row>
    <row r="530" spans="2:4" ht="12.75">
      <c r="B530" s="1">
        <v>144.98</v>
      </c>
      <c r="C530" s="2">
        <v>1</v>
      </c>
      <c r="D530" s="2">
        <v>0</v>
      </c>
    </row>
    <row r="531" spans="2:4" ht="12.75">
      <c r="B531" s="1">
        <v>145.23</v>
      </c>
      <c r="C531" s="2">
        <v>1</v>
      </c>
      <c r="D531" s="2">
        <v>0</v>
      </c>
    </row>
    <row r="532" spans="2:4" ht="12.75">
      <c r="B532" s="1">
        <v>145.23</v>
      </c>
      <c r="C532" s="2">
        <v>0.5</v>
      </c>
      <c r="D532" s="2">
        <v>0</v>
      </c>
    </row>
    <row r="533" spans="2:4" ht="12.75">
      <c r="B533" s="1">
        <v>145.55</v>
      </c>
      <c r="C533" s="2">
        <v>0.5</v>
      </c>
      <c r="D533" s="2">
        <v>0</v>
      </c>
    </row>
    <row r="534" spans="2:4" ht="12.75">
      <c r="B534" s="1">
        <v>144.55</v>
      </c>
      <c r="C534" s="2">
        <v>0.5</v>
      </c>
      <c r="D534" s="2">
        <v>0</v>
      </c>
    </row>
    <row r="535" spans="2:4" ht="12.75">
      <c r="B535" s="1">
        <v>145.94</v>
      </c>
      <c r="C535" s="2">
        <v>0.5</v>
      </c>
      <c r="D535" s="2">
        <v>0</v>
      </c>
    </row>
    <row r="536" spans="2:4" ht="12.75">
      <c r="B536" s="1">
        <v>145.94</v>
      </c>
      <c r="C536" s="2">
        <v>-1</v>
      </c>
      <c r="D536" s="2">
        <v>-1</v>
      </c>
    </row>
    <row r="537" spans="2:4" ht="12.75">
      <c r="B537" s="1">
        <v>147.6</v>
      </c>
      <c r="C537" s="2">
        <v>-1</v>
      </c>
      <c r="D537" s="2">
        <v>-1</v>
      </c>
    </row>
    <row r="538" spans="2:4" ht="12.75">
      <c r="B538" s="1">
        <v>147.6</v>
      </c>
      <c r="C538" s="2">
        <v>0</v>
      </c>
      <c r="D538" s="2">
        <v>0</v>
      </c>
    </row>
    <row r="539" spans="2:4" ht="12.75">
      <c r="B539" s="1">
        <v>147.73</v>
      </c>
      <c r="C539" s="2">
        <v>0</v>
      </c>
      <c r="D539" s="2">
        <v>0</v>
      </c>
    </row>
    <row r="540" spans="2:4" ht="12.75">
      <c r="B540" s="1">
        <v>147.73</v>
      </c>
      <c r="C540" s="2">
        <v>1</v>
      </c>
      <c r="D540" s="2">
        <v>0</v>
      </c>
    </row>
    <row r="541" spans="2:4" ht="12.75">
      <c r="B541" s="1">
        <v>148.57</v>
      </c>
      <c r="C541" s="2">
        <v>1</v>
      </c>
      <c r="D541" s="2">
        <v>0</v>
      </c>
    </row>
    <row r="542" spans="2:4" ht="12.75">
      <c r="B542" s="1">
        <v>148.57</v>
      </c>
      <c r="C542" s="2">
        <v>2.5</v>
      </c>
      <c r="D542" s="2">
        <v>0</v>
      </c>
    </row>
    <row r="543" spans="2:4" ht="12.75">
      <c r="B543" s="1">
        <v>148.68</v>
      </c>
      <c r="C543" s="2">
        <v>2.5</v>
      </c>
      <c r="D543" s="2">
        <v>0</v>
      </c>
    </row>
    <row r="544" spans="2:4" ht="12.75">
      <c r="B544" s="1">
        <v>148.69</v>
      </c>
      <c r="C544" s="2">
        <v>0.5</v>
      </c>
      <c r="D544" s="2">
        <v>0</v>
      </c>
    </row>
    <row r="545" spans="2:4" ht="12.75">
      <c r="B545" s="1">
        <v>149.34</v>
      </c>
      <c r="C545" s="2">
        <v>0.5</v>
      </c>
      <c r="D545" s="2">
        <v>0</v>
      </c>
    </row>
    <row r="546" spans="2:4" ht="12.75">
      <c r="B546" s="1">
        <v>149.34</v>
      </c>
      <c r="C546" s="2">
        <v>0</v>
      </c>
      <c r="D546" s="2">
        <v>0</v>
      </c>
    </row>
    <row r="547" spans="2:4" ht="12.75">
      <c r="B547" s="1">
        <v>149.45</v>
      </c>
      <c r="C547" s="2">
        <v>0</v>
      </c>
      <c r="D547" s="2">
        <v>0</v>
      </c>
    </row>
    <row r="548" spans="2:4" ht="12.75">
      <c r="B548" s="1">
        <v>149.45</v>
      </c>
      <c r="C548" s="2">
        <v>0.5</v>
      </c>
      <c r="D548" s="2">
        <v>0</v>
      </c>
    </row>
    <row r="549" spans="2:4" ht="12.75">
      <c r="B549" s="1">
        <v>149.61</v>
      </c>
      <c r="C549" s="2">
        <v>0.5</v>
      </c>
      <c r="D549" s="2">
        <v>0</v>
      </c>
    </row>
    <row r="550" spans="2:4" ht="12.75">
      <c r="B550" s="1">
        <v>149.61</v>
      </c>
      <c r="C550" s="2">
        <v>0</v>
      </c>
      <c r="D550" s="2">
        <v>0</v>
      </c>
    </row>
    <row r="551" spans="2:4" ht="12.75">
      <c r="B551" s="1">
        <v>150.11</v>
      </c>
      <c r="C551" s="2">
        <v>0</v>
      </c>
      <c r="D551" s="2">
        <v>0</v>
      </c>
    </row>
    <row r="552" spans="2:4" ht="12.75">
      <c r="B552" s="1">
        <v>150.11</v>
      </c>
      <c r="C552" s="2">
        <v>0</v>
      </c>
      <c r="D552" s="2">
        <v>0</v>
      </c>
    </row>
    <row r="553" spans="2:4" ht="12.75">
      <c r="B553" s="1">
        <v>150.99</v>
      </c>
      <c r="C553" s="2">
        <v>0</v>
      </c>
      <c r="D553" s="2">
        <v>0</v>
      </c>
    </row>
    <row r="554" spans="2:4" ht="12.75">
      <c r="B554" s="1">
        <v>150.99</v>
      </c>
      <c r="C554" s="2">
        <v>0.5</v>
      </c>
      <c r="D554" s="2">
        <v>0</v>
      </c>
    </row>
    <row r="555" spans="2:4" ht="12.75">
      <c r="B555" s="1">
        <v>151.14</v>
      </c>
      <c r="C555" s="2">
        <v>0.5</v>
      </c>
      <c r="D555" s="2">
        <v>0</v>
      </c>
    </row>
    <row r="556" spans="2:4" ht="12.75">
      <c r="B556" s="1">
        <v>151.14</v>
      </c>
      <c r="C556" s="2">
        <v>0</v>
      </c>
      <c r="D556" s="2">
        <v>0</v>
      </c>
    </row>
    <row r="557" spans="2:4" ht="12.75">
      <c r="B557" s="1">
        <v>151.96</v>
      </c>
      <c r="C557" s="2">
        <v>0</v>
      </c>
      <c r="D557" s="2">
        <v>0</v>
      </c>
    </row>
    <row r="558" spans="2:4" ht="12.75">
      <c r="B558" s="1">
        <v>151.96</v>
      </c>
      <c r="C558" s="2">
        <v>0.5</v>
      </c>
      <c r="D558" s="2">
        <v>0</v>
      </c>
    </row>
    <row r="559" spans="2:4" ht="12.75">
      <c r="B559" s="1">
        <v>152.3</v>
      </c>
      <c r="C559" s="2">
        <v>0.5</v>
      </c>
      <c r="D559" s="2">
        <v>0</v>
      </c>
    </row>
    <row r="560" spans="2:4" ht="12.75">
      <c r="B560" s="1">
        <v>152.3</v>
      </c>
      <c r="C560" s="2">
        <v>3.5</v>
      </c>
      <c r="D560" s="2">
        <v>0</v>
      </c>
    </row>
    <row r="561" spans="2:4" ht="12.75">
      <c r="B561" s="1">
        <v>152.4</v>
      </c>
      <c r="C561" s="2">
        <v>3.5</v>
      </c>
      <c r="D561" s="2">
        <v>0</v>
      </c>
    </row>
    <row r="562" spans="2:4" ht="12.75">
      <c r="B562" s="1">
        <v>152.4</v>
      </c>
      <c r="C562" s="2">
        <v>0.8</v>
      </c>
      <c r="D562" s="2">
        <v>0</v>
      </c>
    </row>
    <row r="563" spans="2:4" ht="12.75">
      <c r="B563" s="1">
        <v>152.54</v>
      </c>
      <c r="C563" s="2">
        <v>0.8</v>
      </c>
      <c r="D563" s="2">
        <v>0</v>
      </c>
    </row>
    <row r="564" spans="2:4" ht="12.75">
      <c r="B564" s="1">
        <v>152.54</v>
      </c>
      <c r="C564" s="2">
        <v>0.5</v>
      </c>
      <c r="D564" s="2">
        <v>0</v>
      </c>
    </row>
    <row r="565" spans="2:4" ht="12.75">
      <c r="B565" s="1">
        <v>152.66</v>
      </c>
      <c r="C565" s="2">
        <v>0.5</v>
      </c>
      <c r="D565" s="2">
        <v>0</v>
      </c>
    </row>
    <row r="566" spans="2:4" ht="12.75">
      <c r="B566" s="1">
        <v>152.66</v>
      </c>
      <c r="C566" s="2">
        <v>0.8</v>
      </c>
      <c r="D566" s="2">
        <v>0</v>
      </c>
    </row>
    <row r="567" spans="2:4" ht="12.75">
      <c r="B567" s="1">
        <v>152.86</v>
      </c>
      <c r="C567" s="2">
        <v>0.8</v>
      </c>
      <c r="D567" s="2">
        <v>0</v>
      </c>
    </row>
    <row r="568" spans="2:4" ht="12.75">
      <c r="B568" s="1">
        <v>152.86</v>
      </c>
      <c r="C568" s="2">
        <v>0.5</v>
      </c>
      <c r="D568" s="2">
        <v>0</v>
      </c>
    </row>
    <row r="569" spans="2:4" ht="12.75">
      <c r="B569" s="1">
        <v>153.3</v>
      </c>
      <c r="C569" s="2">
        <v>0.5</v>
      </c>
      <c r="D569" s="2">
        <v>0</v>
      </c>
    </row>
    <row r="570" spans="2:4" ht="12.75">
      <c r="B570" s="1">
        <v>153.3</v>
      </c>
      <c r="C570" s="2">
        <v>0.8</v>
      </c>
      <c r="D570" s="2">
        <v>0</v>
      </c>
    </row>
    <row r="571" spans="2:4" ht="12.75">
      <c r="B571" s="1">
        <v>153.64</v>
      </c>
      <c r="C571" s="2">
        <v>0.8</v>
      </c>
      <c r="D571" s="2">
        <v>0</v>
      </c>
    </row>
    <row r="572" spans="2:4" ht="12.75">
      <c r="B572" s="1">
        <v>153.64</v>
      </c>
      <c r="C572" s="2">
        <v>0</v>
      </c>
      <c r="D572" s="2">
        <v>0</v>
      </c>
    </row>
    <row r="573" spans="2:4" ht="12.75">
      <c r="B573" s="1">
        <v>153.88</v>
      </c>
      <c r="C573" s="2">
        <v>0</v>
      </c>
      <c r="D573" s="2">
        <v>0</v>
      </c>
    </row>
    <row r="574" spans="2:4" ht="12.75">
      <c r="B574" s="1">
        <v>153.88</v>
      </c>
      <c r="C574" s="2">
        <v>0.8</v>
      </c>
      <c r="D574" s="2">
        <v>0</v>
      </c>
    </row>
    <row r="575" spans="2:4" ht="12.75">
      <c r="B575" s="1">
        <v>154.21</v>
      </c>
      <c r="C575" s="2">
        <v>0.8</v>
      </c>
      <c r="D575" s="2">
        <v>0</v>
      </c>
    </row>
    <row r="576" spans="2:4" ht="12.75">
      <c r="B576" s="1">
        <v>154.21</v>
      </c>
      <c r="C576" s="2">
        <v>0.5</v>
      </c>
      <c r="D576" s="2">
        <v>0</v>
      </c>
    </row>
    <row r="577" spans="2:4" ht="12.75">
      <c r="B577" s="1">
        <v>154.67</v>
      </c>
      <c r="C577" s="2">
        <v>0.5</v>
      </c>
      <c r="D577" s="2">
        <v>0</v>
      </c>
    </row>
    <row r="578" spans="2:4" ht="12.75">
      <c r="B578" s="1">
        <v>154.67</v>
      </c>
      <c r="C578" s="2">
        <v>0</v>
      </c>
      <c r="D578" s="2">
        <v>0</v>
      </c>
    </row>
    <row r="579" spans="2:4" ht="12.75">
      <c r="B579" s="1">
        <v>154.78</v>
      </c>
      <c r="C579" s="2">
        <v>0</v>
      </c>
      <c r="D579" s="2">
        <v>0</v>
      </c>
    </row>
    <row r="580" spans="2:4" ht="12.75">
      <c r="B580" s="1">
        <v>154.78</v>
      </c>
      <c r="C580" s="2">
        <v>0.5</v>
      </c>
      <c r="D580" s="2">
        <v>0</v>
      </c>
    </row>
    <row r="581" spans="2:4" ht="12.75">
      <c r="B581" s="1">
        <v>155.08</v>
      </c>
      <c r="C581" s="2">
        <v>0.5</v>
      </c>
      <c r="D581" s="2">
        <v>0</v>
      </c>
    </row>
    <row r="582" spans="2:4" ht="12.75">
      <c r="B582" s="1">
        <v>155.08</v>
      </c>
      <c r="C582" s="2">
        <v>0.5</v>
      </c>
      <c r="D582" s="2">
        <v>0</v>
      </c>
    </row>
    <row r="583" spans="2:4" ht="12.75">
      <c r="B583" s="1">
        <v>155.25</v>
      </c>
      <c r="C583" s="2">
        <v>0.5</v>
      </c>
      <c r="D583" s="2">
        <v>0</v>
      </c>
    </row>
    <row r="584" spans="2:4" ht="12.75">
      <c r="B584" s="1">
        <v>155.25</v>
      </c>
      <c r="C584" s="2">
        <v>-1</v>
      </c>
      <c r="D584" s="2">
        <v>-1</v>
      </c>
    </row>
    <row r="585" spans="2:4" ht="12.75">
      <c r="B585" s="1">
        <v>157.1</v>
      </c>
      <c r="C585" s="2">
        <v>-1</v>
      </c>
      <c r="D585" s="2">
        <v>-1</v>
      </c>
    </row>
    <row r="586" spans="2:4" ht="12.75">
      <c r="B586" s="1">
        <v>157.1</v>
      </c>
      <c r="C586" s="2">
        <v>0.8</v>
      </c>
      <c r="D586" s="2">
        <v>0</v>
      </c>
    </row>
    <row r="587" spans="2:4" ht="12.75">
      <c r="B587" s="1">
        <v>157.3</v>
      </c>
      <c r="C587" s="2">
        <v>0.8</v>
      </c>
      <c r="D587" s="2">
        <v>0</v>
      </c>
    </row>
    <row r="588" spans="2:4" ht="12.75">
      <c r="B588" s="1">
        <v>157.3</v>
      </c>
      <c r="C588" s="2">
        <v>0.5</v>
      </c>
      <c r="D588" s="2">
        <v>0</v>
      </c>
    </row>
    <row r="589" spans="2:4" ht="12.75">
      <c r="B589" s="1">
        <v>157.5</v>
      </c>
      <c r="C589" s="2">
        <v>0.5</v>
      </c>
      <c r="D589" s="2">
        <v>0</v>
      </c>
    </row>
    <row r="590" spans="2:4" ht="12.75">
      <c r="B590" s="1">
        <v>157.5</v>
      </c>
      <c r="C590" s="2">
        <v>1.5</v>
      </c>
      <c r="D590" s="2">
        <v>0</v>
      </c>
    </row>
    <row r="591" spans="2:4" ht="12.75">
      <c r="B591" s="1">
        <v>157.62</v>
      </c>
      <c r="C591" s="2">
        <v>1.5</v>
      </c>
      <c r="D591" s="2">
        <v>0</v>
      </c>
    </row>
    <row r="592" spans="2:4" ht="12.75">
      <c r="B592" s="1">
        <v>157.62</v>
      </c>
      <c r="C592" s="2">
        <v>0.8</v>
      </c>
      <c r="D592" s="2">
        <v>0</v>
      </c>
    </row>
    <row r="593" spans="2:4" ht="12.75">
      <c r="B593" s="1">
        <v>157.98</v>
      </c>
      <c r="C593" s="2">
        <v>0.8</v>
      </c>
      <c r="D593" s="2">
        <v>0</v>
      </c>
    </row>
    <row r="594" spans="2:4" ht="12.75">
      <c r="B594" s="1">
        <v>157.98</v>
      </c>
      <c r="C594" s="2">
        <v>1</v>
      </c>
      <c r="D594" s="2">
        <v>0</v>
      </c>
    </row>
    <row r="595" spans="2:4" ht="12.75">
      <c r="B595" s="1">
        <v>158.18</v>
      </c>
      <c r="C595" s="2">
        <v>1</v>
      </c>
      <c r="D595" s="2">
        <v>0</v>
      </c>
    </row>
    <row r="596" spans="2:4" ht="12.75">
      <c r="B596" s="1">
        <v>158.18</v>
      </c>
      <c r="C596" s="2">
        <v>0.5</v>
      </c>
      <c r="D596" s="2">
        <v>0</v>
      </c>
    </row>
    <row r="597" spans="2:4" ht="12.75">
      <c r="B597" s="1">
        <v>158.35</v>
      </c>
      <c r="C597" s="2">
        <v>0.5</v>
      </c>
      <c r="D597" s="2">
        <v>0</v>
      </c>
    </row>
    <row r="598" spans="2:4" ht="12.75">
      <c r="B598" s="1">
        <v>158.35</v>
      </c>
      <c r="C598" s="2">
        <v>0.8</v>
      </c>
      <c r="D598" s="2">
        <v>0</v>
      </c>
    </row>
    <row r="599" spans="2:4" ht="12.75">
      <c r="B599" s="1">
        <v>158.66</v>
      </c>
      <c r="C599" s="2">
        <v>0.8</v>
      </c>
      <c r="D599" s="2">
        <v>0</v>
      </c>
    </row>
    <row r="600" spans="2:4" ht="12.75">
      <c r="B600" s="1">
        <v>158.66</v>
      </c>
      <c r="C600" s="2">
        <v>0.5</v>
      </c>
      <c r="D600" s="2">
        <v>0</v>
      </c>
    </row>
    <row r="601" spans="2:4" ht="12.75">
      <c r="B601" s="1">
        <v>158.83</v>
      </c>
      <c r="C601" s="2">
        <v>0.5</v>
      </c>
      <c r="D601" s="2">
        <v>0</v>
      </c>
    </row>
    <row r="602" spans="2:4" ht="12.75">
      <c r="B602" s="1">
        <v>158.83</v>
      </c>
      <c r="C602" s="2">
        <v>1.5</v>
      </c>
      <c r="D602" s="2">
        <v>0</v>
      </c>
    </row>
    <row r="603" spans="2:4" ht="12.75">
      <c r="B603" s="1">
        <v>159.1</v>
      </c>
      <c r="C603" s="2">
        <v>1.5</v>
      </c>
      <c r="D603" s="2">
        <v>0</v>
      </c>
    </row>
    <row r="604" spans="2:4" ht="12.75">
      <c r="B604" s="1">
        <v>159.1</v>
      </c>
      <c r="C604" s="2">
        <v>0.8</v>
      </c>
      <c r="D604" s="2">
        <v>0</v>
      </c>
    </row>
    <row r="605" spans="2:4" ht="12.75">
      <c r="B605" s="1">
        <v>159.43</v>
      </c>
      <c r="C605" s="2">
        <v>0.8</v>
      </c>
      <c r="D605" s="2">
        <v>0</v>
      </c>
    </row>
    <row r="606" spans="2:4" ht="12.75">
      <c r="B606" s="1">
        <v>159.43</v>
      </c>
      <c r="C606" s="2">
        <v>2</v>
      </c>
      <c r="D606" s="2">
        <v>0</v>
      </c>
    </row>
    <row r="607" spans="2:4" ht="12.75">
      <c r="B607" s="1">
        <v>159.63</v>
      </c>
      <c r="C607" s="2">
        <v>2</v>
      </c>
      <c r="D607" s="2">
        <v>0</v>
      </c>
    </row>
    <row r="608" spans="2:4" ht="12.75">
      <c r="B608" s="1">
        <v>159.63</v>
      </c>
      <c r="C608" s="2">
        <v>0.5</v>
      </c>
      <c r="D608" s="2">
        <v>0</v>
      </c>
    </row>
    <row r="609" spans="2:4" ht="12.75">
      <c r="B609" s="1">
        <v>160.03</v>
      </c>
      <c r="C609" s="2">
        <v>0.5</v>
      </c>
      <c r="D609" s="2">
        <v>0</v>
      </c>
    </row>
    <row r="610" spans="2:4" ht="12.75">
      <c r="B610" s="1">
        <v>160.03</v>
      </c>
      <c r="C610" s="2">
        <v>1</v>
      </c>
      <c r="D610" s="2">
        <v>0</v>
      </c>
    </row>
    <row r="611" spans="2:4" ht="12.75">
      <c r="B611" s="1">
        <v>160.2</v>
      </c>
      <c r="C611" s="2">
        <v>1</v>
      </c>
      <c r="D611" s="2">
        <v>0</v>
      </c>
    </row>
    <row r="612" spans="2:4" ht="12.75">
      <c r="B612" s="1">
        <v>160.2</v>
      </c>
      <c r="C612" s="2">
        <v>0.8</v>
      </c>
      <c r="D612" s="2">
        <v>0</v>
      </c>
    </row>
    <row r="613" spans="2:4" ht="12.75">
      <c r="B613" s="1">
        <v>160.42</v>
      </c>
      <c r="C613" s="2">
        <v>0.8</v>
      </c>
      <c r="D613" s="2">
        <v>0</v>
      </c>
    </row>
    <row r="614" spans="2:4" ht="12.75">
      <c r="B614" s="1">
        <v>160.42</v>
      </c>
      <c r="C614" s="2">
        <v>0.5</v>
      </c>
      <c r="D614" s="2">
        <v>0</v>
      </c>
    </row>
    <row r="615" spans="2:4" ht="12.75">
      <c r="B615" s="1">
        <v>160.75</v>
      </c>
      <c r="C615" s="2">
        <v>0.5</v>
      </c>
      <c r="D615" s="2">
        <v>0</v>
      </c>
    </row>
    <row r="616" spans="2:4" ht="12.75">
      <c r="B616" s="1">
        <v>160.75</v>
      </c>
      <c r="C616" s="2">
        <v>3</v>
      </c>
      <c r="D616" s="2">
        <v>0</v>
      </c>
    </row>
    <row r="617" spans="2:4" ht="12.75">
      <c r="B617" s="1">
        <v>160.93</v>
      </c>
      <c r="C617" s="2">
        <v>3</v>
      </c>
      <c r="D617" s="2">
        <v>0</v>
      </c>
    </row>
    <row r="618" spans="2:4" ht="12.75">
      <c r="B618" s="1">
        <v>160.93</v>
      </c>
      <c r="C618" s="2">
        <v>2</v>
      </c>
      <c r="D618" s="2">
        <v>0</v>
      </c>
    </row>
    <row r="619" spans="2:4" ht="12.75">
      <c r="B619" s="1">
        <v>161.07</v>
      </c>
      <c r="C619" s="2">
        <v>2</v>
      </c>
      <c r="D619" s="2">
        <v>0</v>
      </c>
    </row>
    <row r="620" spans="2:4" ht="12.75">
      <c r="B620" s="1">
        <v>161.07</v>
      </c>
      <c r="C620" s="2">
        <v>3.5</v>
      </c>
      <c r="D620" s="2">
        <v>0</v>
      </c>
    </row>
    <row r="621" spans="2:4" ht="12.75">
      <c r="B621" s="1">
        <v>161.17</v>
      </c>
      <c r="C621" s="2">
        <v>3.5</v>
      </c>
      <c r="D621" s="2">
        <v>0</v>
      </c>
    </row>
    <row r="622" spans="2:4" ht="12.75">
      <c r="B622" s="1">
        <v>161.17</v>
      </c>
      <c r="C622" s="2">
        <v>0.5</v>
      </c>
      <c r="D622" s="2">
        <v>0</v>
      </c>
    </row>
    <row r="623" spans="2:4" ht="12.75">
      <c r="B623" s="1">
        <v>161.6</v>
      </c>
      <c r="C623" s="2">
        <v>0.5</v>
      </c>
      <c r="D623" s="2">
        <v>0</v>
      </c>
    </row>
    <row r="624" spans="2:4" ht="12.75">
      <c r="B624" s="1">
        <v>161.6</v>
      </c>
      <c r="C624" s="2">
        <v>1</v>
      </c>
      <c r="D624" s="2">
        <v>0</v>
      </c>
    </row>
    <row r="625" spans="2:4" ht="12.75">
      <c r="B625" s="1">
        <v>161.9</v>
      </c>
      <c r="C625" s="2">
        <v>1</v>
      </c>
      <c r="D625" s="2">
        <v>0</v>
      </c>
    </row>
    <row r="626" spans="2:4" ht="12.75">
      <c r="B626" s="1">
        <v>161.9</v>
      </c>
      <c r="C626" s="2">
        <v>2</v>
      </c>
      <c r="D626" s="2">
        <v>0</v>
      </c>
    </row>
    <row r="627" spans="2:4" ht="12.75">
      <c r="B627" s="1">
        <v>162.1</v>
      </c>
      <c r="C627" s="2">
        <v>2</v>
      </c>
      <c r="D627" s="2">
        <v>0</v>
      </c>
    </row>
    <row r="628" spans="2:4" ht="12.75">
      <c r="B628" s="1">
        <v>162.1</v>
      </c>
      <c r="C628" s="2">
        <v>1</v>
      </c>
      <c r="D628" s="2">
        <v>0</v>
      </c>
    </row>
    <row r="629" spans="2:4" ht="12.75">
      <c r="B629" s="1">
        <v>162.35</v>
      </c>
      <c r="C629" s="2">
        <v>1</v>
      </c>
      <c r="D629" s="2">
        <v>0</v>
      </c>
    </row>
    <row r="630" spans="2:4" ht="12.75">
      <c r="B630" s="1">
        <v>162.35</v>
      </c>
      <c r="C630" s="2">
        <v>3</v>
      </c>
      <c r="D630" s="2">
        <v>0</v>
      </c>
    </row>
    <row r="631" spans="2:4" ht="12.75">
      <c r="B631" s="1">
        <v>162.61</v>
      </c>
      <c r="C631" s="2">
        <v>3</v>
      </c>
      <c r="D631" s="2">
        <v>0</v>
      </c>
    </row>
    <row r="632" spans="2:4" ht="12.75">
      <c r="B632" s="1">
        <v>162.61</v>
      </c>
      <c r="C632" s="2">
        <v>2.5</v>
      </c>
      <c r="D632" s="2">
        <v>0</v>
      </c>
    </row>
    <row r="633" spans="2:4" ht="12.75">
      <c r="B633" s="1">
        <v>162.75</v>
      </c>
      <c r="C633" s="2">
        <v>2.5</v>
      </c>
      <c r="D633" s="2">
        <v>0</v>
      </c>
    </row>
    <row r="634" spans="2:4" ht="12.75">
      <c r="B634" s="1">
        <v>162.75</v>
      </c>
      <c r="C634" s="2">
        <v>5</v>
      </c>
      <c r="D634" s="2">
        <v>0</v>
      </c>
    </row>
    <row r="635" spans="2:4" ht="12.75">
      <c r="B635" s="1">
        <v>162.83</v>
      </c>
      <c r="C635" s="2">
        <v>5</v>
      </c>
      <c r="D635" s="2">
        <v>0</v>
      </c>
    </row>
    <row r="636" spans="2:4" ht="12.75">
      <c r="B636" s="1">
        <v>162.83</v>
      </c>
      <c r="C636" s="2">
        <v>4</v>
      </c>
      <c r="D636" s="2">
        <v>0</v>
      </c>
    </row>
    <row r="637" spans="2:4" ht="12.75">
      <c r="B637" s="1">
        <v>163.2</v>
      </c>
      <c r="C637" s="2">
        <v>4</v>
      </c>
      <c r="D637" s="2">
        <v>0</v>
      </c>
    </row>
    <row r="638" spans="2:4" ht="12.75">
      <c r="B638" s="1">
        <v>163.2</v>
      </c>
      <c r="C638" s="2">
        <v>2</v>
      </c>
      <c r="D638" s="2">
        <v>0</v>
      </c>
    </row>
    <row r="639" spans="2:4" ht="12.75">
      <c r="B639" s="1">
        <v>163.34</v>
      </c>
      <c r="C639" s="2">
        <v>2</v>
      </c>
      <c r="D639" s="2">
        <v>0</v>
      </c>
    </row>
    <row r="640" spans="2:4" ht="12.75">
      <c r="B640" s="1">
        <v>163.34</v>
      </c>
      <c r="C640" s="2">
        <v>2.5</v>
      </c>
      <c r="D640" s="2">
        <v>0</v>
      </c>
    </row>
    <row r="641" spans="2:4" ht="12.75">
      <c r="B641" s="1">
        <v>163.54</v>
      </c>
      <c r="C641" s="2">
        <v>2.5</v>
      </c>
      <c r="D641" s="2">
        <v>0</v>
      </c>
    </row>
    <row r="642" spans="2:4" ht="12.75">
      <c r="B642" s="1">
        <v>163.54</v>
      </c>
      <c r="C642" s="2">
        <v>4</v>
      </c>
      <c r="D642" s="2">
        <v>0</v>
      </c>
    </row>
    <row r="643" spans="2:4" ht="12.75">
      <c r="B643" s="1">
        <v>163.69</v>
      </c>
      <c r="C643" s="2">
        <v>4</v>
      </c>
      <c r="D643" s="2">
        <v>0</v>
      </c>
    </row>
    <row r="644" spans="2:4" ht="12.75">
      <c r="B644" s="1">
        <v>163.69</v>
      </c>
      <c r="C644" s="2">
        <v>4.5</v>
      </c>
      <c r="D644" s="2">
        <v>0</v>
      </c>
    </row>
    <row r="645" spans="2:4" ht="12.75">
      <c r="B645" s="1">
        <v>163.78</v>
      </c>
      <c r="C645" s="2">
        <v>4.5</v>
      </c>
      <c r="D645" s="2">
        <v>0</v>
      </c>
    </row>
    <row r="646" spans="2:4" ht="12.75">
      <c r="B646" s="1">
        <v>163.78</v>
      </c>
      <c r="C646" s="2">
        <v>3.5</v>
      </c>
      <c r="D646" s="2">
        <v>0</v>
      </c>
    </row>
    <row r="647" spans="2:4" ht="12.75">
      <c r="B647" s="1">
        <v>163.92</v>
      </c>
      <c r="C647" s="2">
        <v>3.5</v>
      </c>
      <c r="D647" s="2">
        <v>0</v>
      </c>
    </row>
    <row r="648" spans="2:4" ht="12.75">
      <c r="B648" s="1">
        <v>163.92</v>
      </c>
      <c r="C648" s="2">
        <v>0.8</v>
      </c>
      <c r="D648" s="2">
        <v>0</v>
      </c>
    </row>
    <row r="649" spans="2:4" ht="12.75">
      <c r="B649" s="1">
        <v>164.46</v>
      </c>
      <c r="C649" s="2">
        <v>0.8</v>
      </c>
      <c r="D649" s="2">
        <v>0</v>
      </c>
    </row>
    <row r="650" spans="2:4" ht="12.75">
      <c r="B650" s="1">
        <v>164.46</v>
      </c>
      <c r="C650" s="2">
        <v>1.5</v>
      </c>
      <c r="D650" s="2">
        <v>0</v>
      </c>
    </row>
    <row r="651" spans="2:4" ht="12.75">
      <c r="B651" s="1">
        <v>164.81</v>
      </c>
      <c r="C651" s="2">
        <v>1.5</v>
      </c>
      <c r="D651" s="2">
        <v>0</v>
      </c>
    </row>
    <row r="652" spans="2:4" ht="12.75">
      <c r="B652" s="1">
        <v>164.81</v>
      </c>
      <c r="C652" s="2">
        <v>2.5</v>
      </c>
      <c r="D652" s="2">
        <v>0</v>
      </c>
    </row>
    <row r="653" spans="2:4" ht="12.75">
      <c r="B653" s="1">
        <v>165.16</v>
      </c>
      <c r="C653" s="2">
        <v>2.5</v>
      </c>
      <c r="D653" s="2">
        <v>0</v>
      </c>
    </row>
    <row r="654" spans="2:4" ht="12.75">
      <c r="B654" s="1">
        <v>165.16</v>
      </c>
      <c r="C654" s="2">
        <v>1.5</v>
      </c>
      <c r="D654" s="2">
        <v>0</v>
      </c>
    </row>
    <row r="655" spans="2:4" ht="12.75">
      <c r="B655" s="1">
        <v>165.36</v>
      </c>
      <c r="C655" s="2">
        <v>1.5</v>
      </c>
      <c r="D655" s="2">
        <v>0</v>
      </c>
    </row>
    <row r="656" spans="2:4" ht="12.75">
      <c r="B656" s="1">
        <v>165.36</v>
      </c>
      <c r="C656" s="2">
        <v>0.5</v>
      </c>
      <c r="D656" s="2">
        <v>0</v>
      </c>
    </row>
    <row r="657" spans="2:4" ht="12.75">
      <c r="B657" s="1">
        <v>165.59</v>
      </c>
      <c r="C657" s="2">
        <v>0.5</v>
      </c>
      <c r="D657" s="2">
        <v>0</v>
      </c>
    </row>
    <row r="658" spans="2:4" ht="12.75">
      <c r="B658" s="1">
        <v>165.59</v>
      </c>
      <c r="C658" s="2">
        <v>1.5</v>
      </c>
      <c r="D658" s="2">
        <v>0</v>
      </c>
    </row>
    <row r="659" spans="2:4" ht="12.75">
      <c r="B659" s="1">
        <v>165.68</v>
      </c>
      <c r="C659" s="2">
        <v>1.5</v>
      </c>
      <c r="D659" s="2">
        <v>0</v>
      </c>
    </row>
    <row r="660" spans="2:4" ht="12.75">
      <c r="B660" s="1">
        <v>165.68</v>
      </c>
      <c r="C660" s="2">
        <v>0</v>
      </c>
      <c r="D660" s="2">
        <v>0</v>
      </c>
    </row>
    <row r="661" spans="2:4" ht="12.75">
      <c r="B661" s="1">
        <v>165.8</v>
      </c>
      <c r="C661" s="2">
        <v>0</v>
      </c>
      <c r="D661" s="2">
        <v>0</v>
      </c>
    </row>
    <row r="662" spans="2:4" ht="12.75">
      <c r="B662" s="1">
        <v>165.8</v>
      </c>
      <c r="C662" s="2">
        <v>-1</v>
      </c>
      <c r="D662" s="2">
        <v>-1</v>
      </c>
    </row>
    <row r="663" spans="2:4" ht="12.75">
      <c r="B663" s="1">
        <v>166.7</v>
      </c>
      <c r="C663" s="2">
        <v>-1</v>
      </c>
      <c r="D663" s="2">
        <v>-1</v>
      </c>
    </row>
    <row r="664" spans="2:4" ht="12.75">
      <c r="B664" s="1">
        <v>166.7</v>
      </c>
      <c r="C664" s="2">
        <v>0.5</v>
      </c>
      <c r="D664" s="2">
        <v>0</v>
      </c>
    </row>
    <row r="665" spans="2:4" ht="12.75">
      <c r="B665" s="1">
        <v>167.23</v>
      </c>
      <c r="C665" s="2">
        <v>0.5</v>
      </c>
      <c r="D665" s="2">
        <v>0</v>
      </c>
    </row>
    <row r="666" spans="2:4" ht="12.75">
      <c r="B666" s="1">
        <v>167.23</v>
      </c>
      <c r="C666" s="2">
        <v>0</v>
      </c>
      <c r="D666" s="2">
        <v>0</v>
      </c>
    </row>
    <row r="667" spans="2:4" ht="12.75">
      <c r="B667" s="1">
        <v>167.38</v>
      </c>
      <c r="C667" s="2">
        <v>0</v>
      </c>
      <c r="D667" s="2">
        <v>0</v>
      </c>
    </row>
    <row r="668" spans="2:4" ht="12.75">
      <c r="B668" s="1">
        <v>167.38</v>
      </c>
      <c r="C668" s="2">
        <v>0.5</v>
      </c>
      <c r="D668" s="2">
        <v>0</v>
      </c>
    </row>
    <row r="669" spans="2:4" ht="12.75">
      <c r="B669" s="1">
        <v>167.63</v>
      </c>
      <c r="C669" s="2">
        <v>0.5</v>
      </c>
      <c r="D669" s="2">
        <v>0</v>
      </c>
    </row>
    <row r="670" spans="2:4" ht="12.75">
      <c r="B670" s="1">
        <v>167.63</v>
      </c>
      <c r="C670" s="2">
        <v>1</v>
      </c>
      <c r="D670" s="2">
        <v>0</v>
      </c>
    </row>
    <row r="671" spans="2:4" ht="12.75">
      <c r="B671" s="1">
        <v>167.71</v>
      </c>
      <c r="C671" s="2">
        <v>1</v>
      </c>
      <c r="D671" s="2">
        <v>0</v>
      </c>
    </row>
    <row r="672" spans="2:4" ht="12.75">
      <c r="B672" s="1">
        <v>167.71</v>
      </c>
      <c r="C672" s="2">
        <v>0.5</v>
      </c>
      <c r="D672" s="2">
        <v>0</v>
      </c>
    </row>
    <row r="673" spans="2:4" ht="12.75">
      <c r="B673" s="1">
        <v>168.11</v>
      </c>
      <c r="C673" s="2">
        <v>0.5</v>
      </c>
      <c r="D673" s="2">
        <v>0</v>
      </c>
    </row>
    <row r="674" spans="2:4" ht="12.75">
      <c r="B674" s="1">
        <v>168.11</v>
      </c>
      <c r="C674" s="2">
        <v>-1</v>
      </c>
      <c r="D674" s="2">
        <v>-1</v>
      </c>
    </row>
    <row r="675" spans="2:4" ht="12.75">
      <c r="B675" s="1">
        <v>171.5</v>
      </c>
      <c r="C675" s="2">
        <v>-1</v>
      </c>
      <c r="D675" s="2">
        <v>-1</v>
      </c>
    </row>
    <row r="676" spans="2:4" ht="12.75">
      <c r="B676" s="1">
        <v>171.5</v>
      </c>
      <c r="C676" s="2">
        <v>1.5</v>
      </c>
      <c r="D676" s="2">
        <v>0</v>
      </c>
    </row>
    <row r="677" spans="2:4" ht="12.75">
      <c r="B677" s="1">
        <v>171.61</v>
      </c>
      <c r="C677" s="2">
        <v>1.5</v>
      </c>
      <c r="D677" s="2">
        <v>0</v>
      </c>
    </row>
    <row r="678" spans="2:4" ht="12.75">
      <c r="B678" s="1">
        <v>171.61</v>
      </c>
      <c r="C678" s="2">
        <v>0.5</v>
      </c>
      <c r="D678" s="2">
        <v>1</v>
      </c>
    </row>
    <row r="679" spans="2:4" ht="12.75">
      <c r="B679" s="1">
        <v>171.83</v>
      </c>
      <c r="C679" s="2">
        <v>0.5</v>
      </c>
      <c r="D679" s="2">
        <v>1</v>
      </c>
    </row>
    <row r="680" spans="2:4" ht="12.75">
      <c r="B680" s="1">
        <v>171.83</v>
      </c>
      <c r="C680" s="2">
        <v>3.5</v>
      </c>
      <c r="D680" s="2">
        <v>0</v>
      </c>
    </row>
    <row r="681" spans="2:4" ht="12.75">
      <c r="B681" s="1">
        <v>172.41</v>
      </c>
      <c r="C681" s="2">
        <v>3.5</v>
      </c>
      <c r="D681" s="2">
        <v>0</v>
      </c>
    </row>
    <row r="682" spans="2:4" ht="12.75">
      <c r="B682" s="1">
        <v>172.41</v>
      </c>
      <c r="C682" s="2">
        <v>1</v>
      </c>
      <c r="D682" s="2">
        <v>0</v>
      </c>
    </row>
    <row r="683" spans="2:4" ht="12.75">
      <c r="B683" s="1">
        <v>172.58</v>
      </c>
      <c r="C683" s="2">
        <v>1</v>
      </c>
      <c r="D683" s="2">
        <v>0</v>
      </c>
    </row>
    <row r="684" spans="2:4" ht="12.75">
      <c r="B684" s="1">
        <v>172.58</v>
      </c>
      <c r="C684" s="2">
        <v>1.5</v>
      </c>
      <c r="D684" s="2">
        <v>0.5</v>
      </c>
    </row>
    <row r="685" spans="2:4" ht="12.75">
      <c r="B685" s="1">
        <v>172.96</v>
      </c>
      <c r="C685" s="2">
        <v>1.5</v>
      </c>
      <c r="D685" s="2">
        <v>0.5</v>
      </c>
    </row>
    <row r="686" spans="2:4" ht="12.75">
      <c r="B686" s="1">
        <v>172.96</v>
      </c>
      <c r="C686" s="2">
        <v>0.5</v>
      </c>
      <c r="D686" s="2">
        <v>0.5</v>
      </c>
    </row>
    <row r="687" spans="2:4" ht="12.75">
      <c r="B687" s="1">
        <v>173.34</v>
      </c>
      <c r="C687" s="2">
        <v>0.5</v>
      </c>
      <c r="D687" s="2">
        <v>0.5</v>
      </c>
    </row>
    <row r="688" spans="2:4" ht="12.75">
      <c r="B688" s="1">
        <v>173.34</v>
      </c>
      <c r="C688" s="2">
        <v>1.5</v>
      </c>
      <c r="D688" s="2">
        <v>0</v>
      </c>
    </row>
    <row r="689" spans="2:4" ht="12.75">
      <c r="B689" s="1">
        <v>173.38</v>
      </c>
      <c r="C689" s="2">
        <v>1.5</v>
      </c>
      <c r="D689" s="2">
        <v>0</v>
      </c>
    </row>
    <row r="690" spans="2:4" ht="12.75">
      <c r="B690" s="1">
        <v>173.38</v>
      </c>
      <c r="C690" s="2">
        <v>1</v>
      </c>
      <c r="D690" s="2">
        <v>0</v>
      </c>
    </row>
    <row r="691" spans="2:4" ht="12.75">
      <c r="B691" s="1">
        <v>173.5</v>
      </c>
      <c r="C691" s="2">
        <v>1</v>
      </c>
      <c r="D691" s="2">
        <v>0</v>
      </c>
    </row>
    <row r="692" spans="2:4" ht="12.75">
      <c r="B692" s="1">
        <v>173.5</v>
      </c>
      <c r="C692" s="2">
        <v>0.8</v>
      </c>
      <c r="D692" s="2">
        <v>0</v>
      </c>
    </row>
    <row r="693" spans="2:4" ht="12.75">
      <c r="B693" s="1">
        <v>173.62</v>
      </c>
      <c r="C693" s="2">
        <v>0.8</v>
      </c>
      <c r="D693" s="2">
        <v>0</v>
      </c>
    </row>
    <row r="694" spans="2:4" ht="12.75">
      <c r="B694" s="1">
        <v>173.62</v>
      </c>
      <c r="C694" s="2">
        <v>5</v>
      </c>
      <c r="D694" s="2">
        <v>0</v>
      </c>
    </row>
    <row r="695" spans="2:4" ht="12.75">
      <c r="B695" s="1">
        <v>173.71</v>
      </c>
      <c r="C695" s="2">
        <v>5</v>
      </c>
      <c r="D695" s="2">
        <v>0</v>
      </c>
    </row>
    <row r="696" spans="2:4" ht="12.75">
      <c r="B696" s="1">
        <v>173.71</v>
      </c>
      <c r="C696" s="2">
        <v>2</v>
      </c>
      <c r="D696" s="2">
        <v>0</v>
      </c>
    </row>
    <row r="697" spans="2:4" ht="12.75">
      <c r="B697" s="1">
        <v>173.77</v>
      </c>
      <c r="C697" s="2">
        <v>2</v>
      </c>
      <c r="D697" s="2">
        <v>0</v>
      </c>
    </row>
    <row r="698" spans="2:4" ht="12.75">
      <c r="B698" s="1">
        <v>173.77</v>
      </c>
      <c r="C698" s="2">
        <v>3.5</v>
      </c>
      <c r="D698" s="2">
        <v>0</v>
      </c>
    </row>
    <row r="699" spans="2:4" ht="12.75">
      <c r="B699" s="1">
        <v>173.86</v>
      </c>
      <c r="C699" s="2">
        <v>3.5</v>
      </c>
      <c r="D699" s="2">
        <v>0</v>
      </c>
    </row>
    <row r="700" spans="2:4" ht="12.75">
      <c r="B700" s="1">
        <v>173.86</v>
      </c>
      <c r="C700" s="2">
        <v>2.5</v>
      </c>
      <c r="D700" s="2">
        <v>0</v>
      </c>
    </row>
    <row r="701" spans="2:4" ht="12.75">
      <c r="B701" s="1">
        <v>173.89</v>
      </c>
      <c r="C701" s="2">
        <v>2.5</v>
      </c>
      <c r="D701" s="2">
        <v>0</v>
      </c>
    </row>
    <row r="702" spans="2:4" ht="12.75">
      <c r="B702" s="1">
        <v>173.89</v>
      </c>
      <c r="C702" s="2">
        <v>1</v>
      </c>
      <c r="D702" s="2">
        <v>0</v>
      </c>
    </row>
    <row r="703" spans="2:4" ht="12.75">
      <c r="B703" s="1">
        <v>174.03</v>
      </c>
      <c r="C703" s="2">
        <v>1</v>
      </c>
      <c r="D703" s="2">
        <v>0</v>
      </c>
    </row>
    <row r="704" spans="2:4" ht="12.75">
      <c r="B704" s="1">
        <v>174.03</v>
      </c>
      <c r="C704" s="2">
        <v>0.5</v>
      </c>
      <c r="D704" s="2">
        <v>0</v>
      </c>
    </row>
    <row r="705" spans="2:4" ht="12.75">
      <c r="B705" s="1">
        <v>174.12</v>
      </c>
      <c r="C705" s="2">
        <v>0.5</v>
      </c>
      <c r="D705" s="2">
        <v>0</v>
      </c>
    </row>
    <row r="706" spans="2:4" ht="12.75">
      <c r="B706" s="1">
        <v>174.12</v>
      </c>
      <c r="C706" s="2">
        <v>1</v>
      </c>
      <c r="D706" s="2">
        <v>0</v>
      </c>
    </row>
    <row r="707" spans="2:4" ht="12.75">
      <c r="B707" s="1">
        <v>174.25</v>
      </c>
      <c r="C707" s="2">
        <v>1</v>
      </c>
      <c r="D707" s="2">
        <v>0</v>
      </c>
    </row>
    <row r="708" spans="2:4" ht="12.75">
      <c r="B708" s="1">
        <v>174.25</v>
      </c>
      <c r="C708" s="2">
        <v>0</v>
      </c>
      <c r="D708" s="2">
        <v>0</v>
      </c>
    </row>
    <row r="709" spans="2:4" ht="12.75">
      <c r="B709" s="1">
        <v>174.37</v>
      </c>
      <c r="C709" s="2">
        <v>0</v>
      </c>
      <c r="D709" s="2">
        <v>0</v>
      </c>
    </row>
    <row r="710" spans="2:4" ht="12.75">
      <c r="B710" s="1">
        <v>174.37</v>
      </c>
      <c r="C710" s="2">
        <v>0.8</v>
      </c>
      <c r="D710" s="2">
        <v>0</v>
      </c>
    </row>
    <row r="711" spans="2:4" ht="12.75">
      <c r="B711" s="1">
        <v>174.53</v>
      </c>
      <c r="C711" s="2">
        <v>0.8</v>
      </c>
      <c r="D711" s="2">
        <v>0</v>
      </c>
    </row>
    <row r="712" spans="2:4" ht="12.75">
      <c r="B712" s="1">
        <v>174.53</v>
      </c>
      <c r="C712" s="2">
        <v>-1</v>
      </c>
      <c r="D712" s="2">
        <v>-1</v>
      </c>
    </row>
    <row r="713" spans="2:4" ht="12.75">
      <c r="B713" s="1">
        <v>176.3</v>
      </c>
      <c r="C713" s="2">
        <v>-1</v>
      </c>
      <c r="D713" s="2">
        <v>-1</v>
      </c>
    </row>
    <row r="714" spans="2:4" ht="12.75">
      <c r="B714" s="1">
        <v>176.3</v>
      </c>
      <c r="C714" s="2">
        <v>0.5</v>
      </c>
      <c r="D714" s="2">
        <v>0</v>
      </c>
    </row>
    <row r="715" spans="2:4" ht="12.75">
      <c r="B715" s="1">
        <v>176.69</v>
      </c>
      <c r="C715" s="2">
        <v>0.5</v>
      </c>
      <c r="D715" s="2">
        <v>0</v>
      </c>
    </row>
    <row r="716" spans="2:4" ht="12.75">
      <c r="B716" s="1">
        <v>176.69</v>
      </c>
      <c r="C716" s="2">
        <v>1</v>
      </c>
      <c r="D716" s="2">
        <v>0</v>
      </c>
    </row>
    <row r="717" spans="2:4" ht="12.75">
      <c r="B717" s="1">
        <v>177.15</v>
      </c>
      <c r="C717" s="2">
        <v>1</v>
      </c>
      <c r="D717" s="2">
        <v>0</v>
      </c>
    </row>
    <row r="718" spans="2:4" ht="12.75">
      <c r="B718" s="1">
        <v>177.15</v>
      </c>
      <c r="C718" s="2">
        <v>0.5</v>
      </c>
      <c r="D718" s="2">
        <v>0</v>
      </c>
    </row>
    <row r="719" spans="2:4" ht="12.75">
      <c r="B719" s="1">
        <v>177.62</v>
      </c>
      <c r="C719" s="2">
        <v>0.5</v>
      </c>
      <c r="D719" s="2">
        <v>0</v>
      </c>
    </row>
    <row r="720" spans="2:4" ht="12.75">
      <c r="B720" s="1">
        <v>177.62</v>
      </c>
      <c r="C720" s="2">
        <v>0.5</v>
      </c>
      <c r="D720" s="2">
        <v>0</v>
      </c>
    </row>
    <row r="721" spans="2:4" ht="12.75">
      <c r="B721" s="1">
        <v>178.04</v>
      </c>
      <c r="C721" s="2">
        <v>0.5</v>
      </c>
      <c r="D721" s="2">
        <v>0</v>
      </c>
    </row>
    <row r="722" spans="2:4" ht="12.75">
      <c r="B722" s="1">
        <v>178.04</v>
      </c>
      <c r="C722" s="2">
        <v>1</v>
      </c>
      <c r="D722" s="2">
        <v>0</v>
      </c>
    </row>
    <row r="723" spans="2:4" ht="12.75">
      <c r="B723" s="1">
        <v>178.21</v>
      </c>
      <c r="C723" s="2">
        <v>1</v>
      </c>
      <c r="D723" s="2">
        <v>0</v>
      </c>
    </row>
    <row r="724" spans="2:4" ht="12.75">
      <c r="B724" s="1">
        <v>178.21</v>
      </c>
      <c r="C724" s="2">
        <v>0</v>
      </c>
      <c r="D724" s="2">
        <v>0</v>
      </c>
    </row>
    <row r="725" spans="2:4" ht="12.75">
      <c r="B725" s="1">
        <v>178.52</v>
      </c>
      <c r="C725" s="2">
        <v>0</v>
      </c>
      <c r="D725" s="2">
        <v>0</v>
      </c>
    </row>
    <row r="726" spans="2:4" ht="12.75">
      <c r="B726" s="1">
        <v>178.52</v>
      </c>
      <c r="C726" s="2">
        <v>0.5</v>
      </c>
      <c r="D726" s="2">
        <v>0</v>
      </c>
    </row>
    <row r="727" spans="2:4" ht="12.75">
      <c r="B727" s="1">
        <v>178.75</v>
      </c>
      <c r="C727" s="2">
        <v>0.5</v>
      </c>
      <c r="D727" s="2">
        <v>0</v>
      </c>
    </row>
    <row r="728" spans="2:4" ht="12.75">
      <c r="B728" s="1">
        <v>178.75</v>
      </c>
      <c r="C728" s="2">
        <v>0.5</v>
      </c>
      <c r="D728" s="2">
        <v>0</v>
      </c>
    </row>
    <row r="729" spans="2:4" ht="12.75">
      <c r="B729" s="1">
        <v>179.33</v>
      </c>
      <c r="C729" s="2">
        <v>0.5</v>
      </c>
      <c r="D729" s="2">
        <v>0</v>
      </c>
    </row>
    <row r="730" spans="2:4" ht="12.75">
      <c r="B730" s="1">
        <v>179.33</v>
      </c>
      <c r="C730" s="2">
        <v>-1</v>
      </c>
      <c r="D730" s="2">
        <v>-1</v>
      </c>
    </row>
    <row r="731" spans="2:4" ht="12.75">
      <c r="B731" s="1">
        <v>181.1</v>
      </c>
      <c r="C731" s="2">
        <v>-1</v>
      </c>
      <c r="D731" s="2">
        <v>-1</v>
      </c>
    </row>
    <row r="732" spans="2:4" ht="12.75">
      <c r="B732" s="1">
        <v>181.1</v>
      </c>
      <c r="C732" s="2">
        <v>1.5</v>
      </c>
      <c r="D732" s="2">
        <v>0</v>
      </c>
    </row>
    <row r="733" spans="2:4" ht="12.75">
      <c r="B733" s="1">
        <v>181.24</v>
      </c>
      <c r="C733" s="2">
        <v>1.5</v>
      </c>
      <c r="D733" s="2">
        <v>0</v>
      </c>
    </row>
    <row r="734" spans="2:4" ht="12.75">
      <c r="B734" s="1">
        <v>181.24</v>
      </c>
      <c r="C734" s="2">
        <v>0.5</v>
      </c>
      <c r="D734" s="2">
        <v>0</v>
      </c>
    </row>
    <row r="735" spans="2:4" ht="12.75">
      <c r="B735" s="1">
        <v>181.56</v>
      </c>
      <c r="C735" s="2">
        <v>0.5</v>
      </c>
      <c r="D735" s="2">
        <v>0</v>
      </c>
    </row>
    <row r="736" spans="2:4" ht="12.75">
      <c r="B736" s="1">
        <v>181.56</v>
      </c>
      <c r="C736" s="2">
        <v>0.7</v>
      </c>
      <c r="D736" s="2">
        <v>0</v>
      </c>
    </row>
    <row r="737" spans="2:4" ht="12.75">
      <c r="B737" s="1">
        <v>182</v>
      </c>
      <c r="C737" s="2">
        <v>0.7</v>
      </c>
      <c r="D737" s="2">
        <v>0</v>
      </c>
    </row>
    <row r="738" spans="2:4" ht="12.75">
      <c r="B738" s="1">
        <v>182</v>
      </c>
      <c r="C738" s="2">
        <v>0</v>
      </c>
      <c r="D738" s="2">
        <v>0</v>
      </c>
    </row>
    <row r="739" spans="2:4" ht="12.75">
      <c r="B739" s="1">
        <v>182.48</v>
      </c>
      <c r="C739" s="2">
        <v>0</v>
      </c>
      <c r="D739" s="2">
        <v>0</v>
      </c>
    </row>
    <row r="740" spans="2:4" ht="12.75">
      <c r="B740" s="1">
        <v>182.48</v>
      </c>
      <c r="C740" s="2">
        <v>0.5</v>
      </c>
      <c r="D740" s="2">
        <v>0</v>
      </c>
    </row>
    <row r="741" spans="2:4" ht="12.75">
      <c r="B741" s="1">
        <v>182.55</v>
      </c>
      <c r="C741" s="2">
        <v>0.5</v>
      </c>
      <c r="D741" s="2">
        <v>0</v>
      </c>
    </row>
    <row r="742" spans="2:4" ht="12.75">
      <c r="B742" s="1">
        <v>182.55</v>
      </c>
      <c r="C742" s="2">
        <v>0.5</v>
      </c>
      <c r="D742" s="2">
        <v>0</v>
      </c>
    </row>
    <row r="743" spans="2:4" ht="12.75">
      <c r="B743" s="1">
        <v>182.63</v>
      </c>
      <c r="C743" s="2">
        <v>0.5</v>
      </c>
      <c r="D743" s="2">
        <v>0</v>
      </c>
    </row>
    <row r="744" spans="2:4" ht="12.75">
      <c r="B744" s="1">
        <v>182.63</v>
      </c>
      <c r="C744" s="2">
        <v>0</v>
      </c>
      <c r="D744" s="2">
        <v>0</v>
      </c>
    </row>
    <row r="745" spans="2:4" ht="12.75">
      <c r="B745" s="1">
        <v>183.36</v>
      </c>
      <c r="C745" s="2">
        <v>0</v>
      </c>
      <c r="D745" s="2">
        <v>0</v>
      </c>
    </row>
    <row r="746" spans="2:4" ht="12.75">
      <c r="B746" s="1">
        <v>183.36</v>
      </c>
      <c r="C746" s="2">
        <v>0.5</v>
      </c>
      <c r="D746" s="2">
        <v>0</v>
      </c>
    </row>
    <row r="747" spans="2:4" ht="12.75">
      <c r="B747" s="1">
        <v>183.63</v>
      </c>
      <c r="C747" s="2">
        <v>0.5</v>
      </c>
      <c r="D747" s="2">
        <v>0</v>
      </c>
    </row>
    <row r="748" spans="2:4" ht="12.75">
      <c r="B748" s="1">
        <v>183.63</v>
      </c>
      <c r="C748" s="2">
        <v>1.5</v>
      </c>
      <c r="D748" s="2">
        <v>0</v>
      </c>
    </row>
    <row r="749" spans="2:4" ht="12.75">
      <c r="B749" s="1">
        <v>183.91</v>
      </c>
      <c r="C749" s="2">
        <v>1.5</v>
      </c>
      <c r="D749" s="2">
        <v>0</v>
      </c>
    </row>
    <row r="750" spans="2:4" ht="12.75">
      <c r="B750" s="1">
        <v>183.91</v>
      </c>
      <c r="C750" s="2">
        <v>0</v>
      </c>
      <c r="D750" s="2">
        <v>0</v>
      </c>
    </row>
    <row r="751" spans="2:4" ht="12.75">
      <c r="B751" s="1">
        <v>184.06</v>
      </c>
      <c r="C751" s="2">
        <v>0</v>
      </c>
      <c r="D751" s="2">
        <v>0</v>
      </c>
    </row>
    <row r="752" spans="2:4" ht="12.75">
      <c r="B752" s="1">
        <v>184.06</v>
      </c>
      <c r="C752" s="2">
        <v>0.5</v>
      </c>
      <c r="D752" s="2">
        <v>0</v>
      </c>
    </row>
    <row r="753" spans="2:4" ht="12.75">
      <c r="B753" s="1">
        <v>184.99</v>
      </c>
      <c r="C753" s="2">
        <v>0.5</v>
      </c>
      <c r="D753" s="2">
        <v>0</v>
      </c>
    </row>
    <row r="754" spans="2:4" ht="12.75">
      <c r="B754" s="1">
        <v>184.99</v>
      </c>
      <c r="C754" s="2">
        <v>-1</v>
      </c>
      <c r="D754" s="2">
        <v>-1</v>
      </c>
    </row>
    <row r="755" spans="2:4" ht="12.75">
      <c r="B755" s="1">
        <v>186</v>
      </c>
      <c r="C755" s="2">
        <v>-1</v>
      </c>
      <c r="D755" s="2">
        <v>-1</v>
      </c>
    </row>
    <row r="756" spans="2:4" ht="12.75">
      <c r="B756" s="1">
        <v>186</v>
      </c>
      <c r="C756" s="2">
        <v>0.8</v>
      </c>
      <c r="D756" s="2">
        <v>0</v>
      </c>
    </row>
    <row r="757" spans="2:4" ht="12.75">
      <c r="B757" s="1">
        <v>186.5</v>
      </c>
      <c r="C757" s="2">
        <v>0.8</v>
      </c>
      <c r="D757" s="2">
        <v>0</v>
      </c>
    </row>
    <row r="758" spans="2:4" ht="12.75">
      <c r="B758" s="1">
        <v>186.5</v>
      </c>
      <c r="C758" s="2">
        <v>0.5</v>
      </c>
      <c r="D758" s="2">
        <v>0</v>
      </c>
    </row>
    <row r="759" spans="2:4" ht="12.75">
      <c r="B759" s="1">
        <v>187.04</v>
      </c>
      <c r="C759" s="2">
        <v>0.5</v>
      </c>
      <c r="D759" s="2">
        <v>0</v>
      </c>
    </row>
    <row r="760" spans="2:4" ht="12.75">
      <c r="B760" s="1">
        <v>187.04</v>
      </c>
      <c r="C760" s="2">
        <v>0</v>
      </c>
      <c r="D760" s="2">
        <v>0</v>
      </c>
    </row>
    <row r="761" spans="2:4" ht="12.75">
      <c r="B761" s="1">
        <v>187.3</v>
      </c>
      <c r="C761" s="2">
        <v>0</v>
      </c>
      <c r="D761" s="2">
        <v>0</v>
      </c>
    </row>
    <row r="762" spans="2:4" ht="12.75">
      <c r="B762" s="1">
        <v>187.3</v>
      </c>
      <c r="C762" s="2">
        <v>0.5</v>
      </c>
      <c r="D762" s="2">
        <v>0</v>
      </c>
    </row>
    <row r="763" spans="2:4" ht="12.75">
      <c r="B763" s="1">
        <v>187.5</v>
      </c>
      <c r="C763" s="2">
        <v>0.5</v>
      </c>
      <c r="D763" s="2">
        <v>0</v>
      </c>
    </row>
    <row r="764" spans="2:4" ht="12.75">
      <c r="B764" s="1">
        <v>187.5</v>
      </c>
      <c r="C764" s="2">
        <v>0.5</v>
      </c>
      <c r="D764" s="2">
        <v>0</v>
      </c>
    </row>
    <row r="765" spans="2:4" ht="12.75">
      <c r="B765" s="1">
        <v>187.73</v>
      </c>
      <c r="C765" s="2">
        <v>0.5</v>
      </c>
      <c r="D765" s="2">
        <v>0</v>
      </c>
    </row>
    <row r="766" spans="2:4" ht="12.75">
      <c r="B766" s="1">
        <v>187.73</v>
      </c>
      <c r="C766" s="2">
        <v>0</v>
      </c>
      <c r="D766" s="2">
        <v>0</v>
      </c>
    </row>
    <row r="767" spans="2:4" ht="12.75">
      <c r="B767" s="1">
        <v>187.93</v>
      </c>
      <c r="C767" s="2">
        <v>0</v>
      </c>
      <c r="D767" s="2">
        <v>0</v>
      </c>
    </row>
    <row r="768" spans="2:4" ht="12.75">
      <c r="B768" s="1">
        <v>187.93</v>
      </c>
      <c r="C768" s="2">
        <v>0.5</v>
      </c>
      <c r="D768" s="2">
        <v>0</v>
      </c>
    </row>
    <row r="769" spans="2:4" ht="12.75">
      <c r="B769" s="1">
        <v>188</v>
      </c>
      <c r="C769" s="2">
        <v>0.5</v>
      </c>
      <c r="D769" s="2">
        <v>0</v>
      </c>
    </row>
    <row r="770" spans="2:4" ht="12.75">
      <c r="B770" s="1">
        <v>188</v>
      </c>
      <c r="C770" s="2">
        <v>0</v>
      </c>
      <c r="D770" s="2">
        <v>0</v>
      </c>
    </row>
    <row r="771" spans="2:4" ht="12.75">
      <c r="B771" s="1">
        <v>188.05</v>
      </c>
      <c r="C771" s="2">
        <v>0</v>
      </c>
      <c r="D771" s="2">
        <v>0</v>
      </c>
    </row>
    <row r="772" spans="2:4" ht="12.75">
      <c r="B772" s="1">
        <v>188.05</v>
      </c>
      <c r="C772" s="2">
        <v>-1</v>
      </c>
      <c r="D772" s="2">
        <v>-1</v>
      </c>
    </row>
    <row r="773" spans="2:4" ht="12.75">
      <c r="B773" s="1">
        <v>190.8</v>
      </c>
      <c r="C773" s="2">
        <v>-1</v>
      </c>
      <c r="D773" s="2">
        <v>-1</v>
      </c>
    </row>
    <row r="774" spans="2:4" ht="12.75">
      <c r="B774" s="1">
        <v>190.8</v>
      </c>
      <c r="C774" s="2">
        <v>0.5</v>
      </c>
      <c r="D774" s="2">
        <v>0</v>
      </c>
    </row>
    <row r="775" spans="2:4" ht="12.75">
      <c r="B775" s="1">
        <v>191.05</v>
      </c>
      <c r="C775" s="2">
        <v>0.5</v>
      </c>
      <c r="D775" s="2">
        <v>0</v>
      </c>
    </row>
    <row r="776" spans="2:4" ht="12.75">
      <c r="B776" s="1">
        <v>191.05</v>
      </c>
      <c r="C776" s="2">
        <v>2</v>
      </c>
      <c r="D776" s="2">
        <v>0</v>
      </c>
    </row>
    <row r="777" spans="2:4" ht="12.75">
      <c r="B777" s="1">
        <v>191.15</v>
      </c>
      <c r="C777" s="2">
        <v>2</v>
      </c>
      <c r="D777" s="2">
        <v>0</v>
      </c>
    </row>
    <row r="778" spans="2:4" ht="12.75">
      <c r="B778" s="1">
        <v>191.15</v>
      </c>
      <c r="C778" s="2">
        <v>0.3</v>
      </c>
      <c r="D778" s="2">
        <v>0</v>
      </c>
    </row>
    <row r="779" spans="2:4" ht="12.75">
      <c r="B779" s="1">
        <v>191.79</v>
      </c>
      <c r="C779" s="2">
        <v>0.3</v>
      </c>
      <c r="D779" s="2">
        <v>0</v>
      </c>
    </row>
    <row r="780" spans="2:4" ht="12.75">
      <c r="B780" s="1">
        <v>191.79</v>
      </c>
      <c r="C780" s="2">
        <v>0.5</v>
      </c>
      <c r="D780" s="2">
        <v>0</v>
      </c>
    </row>
    <row r="781" spans="2:4" ht="12.75">
      <c r="B781" s="1">
        <v>192.1</v>
      </c>
      <c r="C781" s="2">
        <v>0.5</v>
      </c>
      <c r="D781" s="2">
        <v>0</v>
      </c>
    </row>
    <row r="782" spans="2:4" ht="12.75">
      <c r="B782" s="1">
        <v>192.1</v>
      </c>
      <c r="C782" s="2">
        <v>0.5</v>
      </c>
      <c r="D782" s="2">
        <v>0</v>
      </c>
    </row>
    <row r="783" spans="2:4" ht="12.75">
      <c r="B783" s="1">
        <v>192.65</v>
      </c>
      <c r="C783" s="2">
        <v>0.5</v>
      </c>
      <c r="D783" s="2">
        <v>0</v>
      </c>
    </row>
    <row r="784" spans="2:4" ht="12.75">
      <c r="B784" s="1">
        <v>192.65</v>
      </c>
      <c r="C784" s="2">
        <v>1.5</v>
      </c>
      <c r="D784" s="2">
        <v>0</v>
      </c>
    </row>
    <row r="785" spans="2:4" ht="12.75">
      <c r="B785" s="1">
        <v>192.79</v>
      </c>
      <c r="C785" s="2">
        <v>1.5</v>
      </c>
      <c r="D785" s="2">
        <v>0</v>
      </c>
    </row>
    <row r="786" spans="2:4" ht="12.75">
      <c r="B786" s="1">
        <v>192.79</v>
      </c>
      <c r="C786" s="2">
        <v>0.8</v>
      </c>
      <c r="D786" s="2">
        <v>0</v>
      </c>
    </row>
    <row r="787" spans="2:4" ht="12.75">
      <c r="B787" s="1">
        <v>193.05</v>
      </c>
      <c r="C787" s="2">
        <v>0.8</v>
      </c>
      <c r="D787" s="2">
        <v>0</v>
      </c>
    </row>
    <row r="788" spans="2:4" ht="12.75">
      <c r="B788" s="1">
        <v>193.05</v>
      </c>
      <c r="C788" s="2">
        <v>0.3</v>
      </c>
      <c r="D788" s="2">
        <v>0</v>
      </c>
    </row>
    <row r="789" spans="2:4" ht="12.75">
      <c r="B789" s="1">
        <v>193.36</v>
      </c>
      <c r="C789" s="2">
        <v>0.3</v>
      </c>
      <c r="D789" s="2">
        <v>0</v>
      </c>
    </row>
    <row r="790" spans="2:4" ht="12.75">
      <c r="B790" s="1">
        <v>193.36</v>
      </c>
      <c r="C790" s="2">
        <v>1</v>
      </c>
      <c r="D790" s="2">
        <v>0</v>
      </c>
    </row>
    <row r="791" spans="2:4" ht="12.75">
      <c r="B791" s="1">
        <v>193.5</v>
      </c>
      <c r="C791" s="2">
        <v>1</v>
      </c>
      <c r="D791" s="2">
        <v>0</v>
      </c>
    </row>
    <row r="792" spans="2:4" ht="12.75">
      <c r="B792" s="1">
        <v>193.5</v>
      </c>
      <c r="C792" s="2">
        <v>1</v>
      </c>
      <c r="D792" s="2">
        <v>0</v>
      </c>
    </row>
    <row r="793" spans="2:4" ht="12.75">
      <c r="B793" s="1">
        <v>193.79</v>
      </c>
      <c r="C793" s="2">
        <v>1</v>
      </c>
      <c r="D793" s="2">
        <v>0</v>
      </c>
    </row>
    <row r="794" spans="2:4" ht="12.75">
      <c r="B794" s="1">
        <v>193.79</v>
      </c>
      <c r="C794" s="2">
        <v>0.3</v>
      </c>
      <c r="D794" s="2">
        <v>0</v>
      </c>
    </row>
    <row r="795" spans="2:4" ht="12.75">
      <c r="B795" s="1">
        <v>193.93</v>
      </c>
      <c r="C795" s="2">
        <v>0.3</v>
      </c>
      <c r="D795" s="2">
        <v>0</v>
      </c>
    </row>
    <row r="796" spans="2:4" ht="12.75">
      <c r="B796" s="1">
        <v>193.93</v>
      </c>
      <c r="C796" s="2">
        <v>1.5</v>
      </c>
      <c r="D796" s="2">
        <v>0</v>
      </c>
    </row>
    <row r="797" spans="2:4" ht="12.75">
      <c r="B797" s="1">
        <v>194.27</v>
      </c>
      <c r="C797" s="2">
        <v>1.5</v>
      </c>
      <c r="D797" s="2">
        <v>0</v>
      </c>
    </row>
    <row r="798" spans="2:4" ht="12.75">
      <c r="B798" s="1">
        <v>194.27</v>
      </c>
      <c r="C798" s="2">
        <v>4</v>
      </c>
      <c r="D798" s="2">
        <v>0</v>
      </c>
    </row>
    <row r="799" spans="2:4" ht="12.75">
      <c r="B799" s="1">
        <v>194.46</v>
      </c>
      <c r="C799" s="2">
        <v>4</v>
      </c>
      <c r="D799" s="2">
        <v>0</v>
      </c>
    </row>
    <row r="800" spans="2:4" ht="12.75">
      <c r="B800" s="1">
        <v>194.46</v>
      </c>
      <c r="C800" s="2">
        <v>0.5</v>
      </c>
      <c r="D800" s="2">
        <v>0</v>
      </c>
    </row>
    <row r="801" spans="2:4" ht="12.75">
      <c r="B801" s="1">
        <v>194.56</v>
      </c>
      <c r="C801" s="2">
        <v>0.5</v>
      </c>
      <c r="D801" s="2">
        <v>0</v>
      </c>
    </row>
    <row r="802" spans="2:4" ht="12.75">
      <c r="B802" s="1">
        <v>194.56</v>
      </c>
      <c r="C802" s="2">
        <v>0.8</v>
      </c>
      <c r="D802" s="2">
        <v>0</v>
      </c>
    </row>
    <row r="803" spans="2:4" ht="12.75">
      <c r="B803" s="1">
        <v>194.91</v>
      </c>
      <c r="C803" s="2">
        <v>0.8</v>
      </c>
      <c r="D803" s="2">
        <v>0</v>
      </c>
    </row>
    <row r="804" spans="2:4" ht="12.75">
      <c r="B804" s="1">
        <v>194.91</v>
      </c>
      <c r="C804" s="2">
        <v>-1</v>
      </c>
      <c r="D804" s="2">
        <v>-1</v>
      </c>
    </row>
    <row r="805" spans="2:4" ht="12.75">
      <c r="B805" s="1">
        <v>195.6</v>
      </c>
      <c r="C805" s="2">
        <v>-1</v>
      </c>
      <c r="D805" s="2">
        <v>-1</v>
      </c>
    </row>
    <row r="806" spans="2:4" ht="12.75">
      <c r="B806" s="1">
        <v>195.6</v>
      </c>
      <c r="C806" s="2">
        <v>0</v>
      </c>
      <c r="D806" s="2">
        <v>0</v>
      </c>
    </row>
    <row r="807" spans="2:4" ht="12.75">
      <c r="B807" s="1">
        <v>196.33</v>
      </c>
      <c r="C807" s="2">
        <v>0</v>
      </c>
      <c r="D807" s="2">
        <v>0</v>
      </c>
    </row>
    <row r="808" spans="2:4" ht="12.75">
      <c r="B808" s="1">
        <v>196.33</v>
      </c>
      <c r="C808" s="2">
        <v>0.8</v>
      </c>
      <c r="D808" s="2">
        <v>0</v>
      </c>
    </row>
    <row r="809" spans="2:4" ht="12.75">
      <c r="B809" s="1">
        <v>196.73</v>
      </c>
      <c r="C809" s="2">
        <v>0.8</v>
      </c>
      <c r="D809" s="2">
        <v>0</v>
      </c>
    </row>
    <row r="810" spans="2:4" ht="12.75">
      <c r="B810" s="1">
        <v>196.73</v>
      </c>
      <c r="C810" s="2">
        <v>0</v>
      </c>
      <c r="D810" s="2">
        <v>0</v>
      </c>
    </row>
    <row r="811" spans="2:4" ht="12.75">
      <c r="B811" s="1">
        <v>197.09</v>
      </c>
      <c r="C811" s="2">
        <v>0</v>
      </c>
      <c r="D811" s="2">
        <v>0</v>
      </c>
    </row>
    <row r="812" spans="2:4" ht="12.75">
      <c r="B812" s="1">
        <v>197.09</v>
      </c>
      <c r="C812" s="2">
        <v>0</v>
      </c>
      <c r="D812" s="2">
        <v>0</v>
      </c>
    </row>
    <row r="813" spans="2:4" ht="12.75">
      <c r="B813" s="1">
        <v>197.54</v>
      </c>
      <c r="C813" s="2">
        <v>0</v>
      </c>
      <c r="D813" s="2">
        <v>0</v>
      </c>
    </row>
    <row r="814" spans="2:4" ht="12.75">
      <c r="B814" s="1">
        <v>197.54</v>
      </c>
      <c r="C814" s="2">
        <v>0.8</v>
      </c>
      <c r="D814" s="2">
        <v>0</v>
      </c>
    </row>
    <row r="815" spans="2:4" ht="12.75">
      <c r="B815" s="1">
        <v>197.61</v>
      </c>
      <c r="C815" s="2">
        <v>0.8</v>
      </c>
      <c r="D815" s="2">
        <v>0</v>
      </c>
    </row>
    <row r="816" spans="2:4" ht="12.75">
      <c r="B816" s="1">
        <v>197.61</v>
      </c>
      <c r="C816" s="2">
        <v>0</v>
      </c>
      <c r="D816" s="2">
        <v>0</v>
      </c>
    </row>
    <row r="817" spans="2:4" ht="12.75">
      <c r="B817" s="1">
        <v>197.88</v>
      </c>
      <c r="C817" s="2">
        <v>0</v>
      </c>
      <c r="D817" s="2">
        <v>0</v>
      </c>
    </row>
    <row r="818" spans="2:4" ht="12.75">
      <c r="B818" s="1">
        <v>197.88</v>
      </c>
      <c r="C818" s="2">
        <v>0.5</v>
      </c>
      <c r="D818" s="2">
        <v>0</v>
      </c>
    </row>
    <row r="819" spans="2:4" ht="12.75">
      <c r="B819" s="1">
        <v>198.18</v>
      </c>
      <c r="C819" s="2">
        <v>0.5</v>
      </c>
      <c r="D819" s="2">
        <v>0</v>
      </c>
    </row>
    <row r="820" spans="2:4" ht="12.75">
      <c r="B820" s="1">
        <v>198.18</v>
      </c>
      <c r="C820" s="2">
        <v>1</v>
      </c>
      <c r="D820" s="2">
        <v>0</v>
      </c>
    </row>
    <row r="821" spans="2:4" ht="12.75">
      <c r="B821" s="1">
        <v>198.49</v>
      </c>
      <c r="C821" s="2">
        <v>1</v>
      </c>
      <c r="D821" s="2">
        <v>0</v>
      </c>
    </row>
    <row r="822" spans="2:4" ht="12.75">
      <c r="B822" s="1">
        <v>198.49</v>
      </c>
      <c r="C822" s="2">
        <v>0.5</v>
      </c>
      <c r="D822" s="2">
        <v>0</v>
      </c>
    </row>
    <row r="823" spans="2:4" ht="12.75">
      <c r="B823" s="1">
        <v>199.27</v>
      </c>
      <c r="C823" s="2">
        <v>0.5</v>
      </c>
      <c r="D823" s="2">
        <v>0</v>
      </c>
    </row>
    <row r="824" spans="2:4" ht="12.75">
      <c r="B824" s="1">
        <v>199.27</v>
      </c>
      <c r="C824" s="2">
        <v>1.5</v>
      </c>
      <c r="D824" s="2">
        <v>0</v>
      </c>
    </row>
    <row r="825" spans="2:4" ht="12.75">
      <c r="B825" s="1">
        <v>199.43</v>
      </c>
      <c r="C825" s="2">
        <v>1.5</v>
      </c>
      <c r="D825" s="2">
        <v>0</v>
      </c>
    </row>
    <row r="826" spans="2:4" ht="12.75">
      <c r="B826" s="1">
        <v>199.43</v>
      </c>
      <c r="C826" s="2">
        <v>0</v>
      </c>
      <c r="D826" s="2">
        <v>0</v>
      </c>
    </row>
    <row r="827" spans="2:4" ht="12.75">
      <c r="B827" s="1">
        <v>199.77</v>
      </c>
      <c r="C827" s="2">
        <v>0</v>
      </c>
      <c r="D827" s="2">
        <v>0</v>
      </c>
    </row>
    <row r="828" spans="2:4" ht="12.75">
      <c r="B828" s="1">
        <v>199.77</v>
      </c>
      <c r="C828" s="2">
        <v>0.5</v>
      </c>
      <c r="D828" s="2">
        <v>0</v>
      </c>
    </row>
    <row r="829" spans="2:4" ht="12.75">
      <c r="B829" s="1">
        <v>199.91</v>
      </c>
      <c r="C829" s="2">
        <v>0.5</v>
      </c>
      <c r="D829" s="2">
        <v>0</v>
      </c>
    </row>
    <row r="830" spans="2:4" ht="12.75">
      <c r="B830" s="1">
        <v>199.91</v>
      </c>
      <c r="C830" s="2">
        <v>2</v>
      </c>
      <c r="D830" s="2">
        <v>0</v>
      </c>
    </row>
    <row r="831" spans="2:4" ht="12.75">
      <c r="B831" s="1">
        <v>200.03</v>
      </c>
      <c r="C831" s="2">
        <v>2</v>
      </c>
      <c r="D831" s="2">
        <v>0</v>
      </c>
    </row>
    <row r="832" spans="2:4" ht="12.75">
      <c r="B832" s="1">
        <v>200.03</v>
      </c>
      <c r="C832" s="2">
        <v>0.5</v>
      </c>
      <c r="D832" s="2">
        <v>0</v>
      </c>
    </row>
    <row r="833" spans="2:4" ht="12.75">
      <c r="B833" s="1">
        <v>200.17</v>
      </c>
      <c r="C833" s="2">
        <v>0.5</v>
      </c>
      <c r="D833" s="2">
        <v>0</v>
      </c>
    </row>
    <row r="834" spans="2:4" ht="12.75">
      <c r="B834" s="1">
        <v>200.17</v>
      </c>
      <c r="C834" s="2">
        <v>-1</v>
      </c>
      <c r="D834" s="2">
        <v>-1</v>
      </c>
    </row>
    <row r="835" spans="2:4" ht="12.75">
      <c r="B835" s="1">
        <v>200.4</v>
      </c>
      <c r="C835" s="2">
        <v>-1</v>
      </c>
      <c r="D835" s="2">
        <v>-1</v>
      </c>
    </row>
    <row r="836" spans="2:4" ht="12.75">
      <c r="B836" s="1">
        <v>200.4</v>
      </c>
      <c r="C836" s="2">
        <v>0</v>
      </c>
      <c r="D836" s="2">
        <v>0</v>
      </c>
    </row>
    <row r="837" spans="2:4" ht="12.75">
      <c r="B837" s="1">
        <v>200.51</v>
      </c>
      <c r="C837" s="2">
        <v>0</v>
      </c>
      <c r="D837" s="2">
        <v>0</v>
      </c>
    </row>
    <row r="838" spans="2:4" ht="12.75">
      <c r="B838" s="1">
        <v>200.51</v>
      </c>
      <c r="C838" s="2">
        <v>1</v>
      </c>
      <c r="D838" s="2">
        <v>0</v>
      </c>
    </row>
    <row r="839" spans="2:4" ht="12.75">
      <c r="B839" s="1">
        <v>200.64</v>
      </c>
      <c r="C839" s="2">
        <v>1</v>
      </c>
      <c r="D839" s="2">
        <v>0</v>
      </c>
    </row>
    <row r="840" spans="2:4" ht="12.75">
      <c r="B840" s="1">
        <v>200.64</v>
      </c>
      <c r="C840" s="2">
        <v>0</v>
      </c>
      <c r="D840" s="2">
        <v>0</v>
      </c>
    </row>
    <row r="841" spans="2:4" ht="12.75">
      <c r="B841" s="1">
        <v>200.97</v>
      </c>
      <c r="C841" s="2">
        <v>0</v>
      </c>
      <c r="D841" s="2">
        <v>0</v>
      </c>
    </row>
    <row r="842" spans="2:4" ht="12.75">
      <c r="B842" s="1">
        <v>200.97</v>
      </c>
      <c r="C842" s="2">
        <v>0.5</v>
      </c>
      <c r="D842" s="2">
        <v>0</v>
      </c>
    </row>
    <row r="843" spans="2:4" ht="12.75">
      <c r="B843" s="1">
        <v>201.08</v>
      </c>
      <c r="C843" s="2">
        <v>0.5</v>
      </c>
      <c r="D843" s="2">
        <v>0</v>
      </c>
    </row>
    <row r="844" spans="2:4" ht="12.75">
      <c r="B844" s="1">
        <v>201.08</v>
      </c>
      <c r="C844" s="2">
        <v>1.5</v>
      </c>
      <c r="D844" s="2">
        <v>0</v>
      </c>
    </row>
    <row r="845" spans="2:4" ht="12.75">
      <c r="B845" s="1">
        <v>201.28</v>
      </c>
      <c r="C845" s="2">
        <v>1.5</v>
      </c>
      <c r="D845" s="2">
        <v>0</v>
      </c>
    </row>
    <row r="846" spans="2:4" ht="12.75">
      <c r="B846" s="1">
        <v>201.28</v>
      </c>
      <c r="C846" s="2">
        <v>0</v>
      </c>
      <c r="D846" s="2">
        <v>0</v>
      </c>
    </row>
    <row r="847" spans="2:4" ht="12.75">
      <c r="B847" s="1">
        <v>201.9</v>
      </c>
      <c r="C847" s="2">
        <v>0</v>
      </c>
      <c r="D847" s="2">
        <v>0</v>
      </c>
    </row>
    <row r="848" spans="2:4" ht="12.75">
      <c r="B848" s="1">
        <v>201.9</v>
      </c>
      <c r="C848" s="2">
        <v>0.2</v>
      </c>
      <c r="D848" s="2">
        <v>0</v>
      </c>
    </row>
    <row r="849" spans="2:4" ht="12.75">
      <c r="B849" s="1">
        <v>202.18</v>
      </c>
      <c r="C849" s="2">
        <v>0.2</v>
      </c>
      <c r="D849" s="2">
        <v>0</v>
      </c>
    </row>
    <row r="850" spans="2:4" ht="12.75">
      <c r="B850" s="1">
        <v>202.18</v>
      </c>
      <c r="C850" s="2">
        <v>0.5</v>
      </c>
      <c r="D850" s="2">
        <v>0</v>
      </c>
    </row>
    <row r="851" spans="2:4" ht="12.75">
      <c r="B851" s="1">
        <v>202.7</v>
      </c>
      <c r="C851" s="2">
        <v>0.5</v>
      </c>
      <c r="D851" s="2">
        <v>0</v>
      </c>
    </row>
    <row r="852" spans="2:4" ht="12.75">
      <c r="B852" s="1">
        <v>202.7</v>
      </c>
      <c r="C852" s="2">
        <v>0.3</v>
      </c>
      <c r="D852" s="2">
        <v>0</v>
      </c>
    </row>
    <row r="853" spans="2:4" ht="12.75">
      <c r="B853" s="1">
        <v>202.92</v>
      </c>
      <c r="C853" s="2">
        <v>0.3</v>
      </c>
      <c r="D853" s="2">
        <v>0</v>
      </c>
    </row>
    <row r="854" spans="2:4" ht="12.75">
      <c r="B854" s="1">
        <v>202.92</v>
      </c>
      <c r="C854" s="2">
        <v>1</v>
      </c>
      <c r="D854" s="2">
        <v>0</v>
      </c>
    </row>
    <row r="855" spans="2:4" ht="12.75">
      <c r="B855" s="1">
        <v>202.97</v>
      </c>
      <c r="C855" s="2">
        <v>1</v>
      </c>
      <c r="D855" s="2">
        <v>0</v>
      </c>
    </row>
    <row r="856" spans="2:4" ht="12.75">
      <c r="B856" s="1">
        <v>202.97</v>
      </c>
      <c r="C856" s="2">
        <v>0.3</v>
      </c>
      <c r="D856" s="2">
        <v>0</v>
      </c>
    </row>
    <row r="857" spans="2:4" ht="12.75">
      <c r="B857" s="1">
        <v>203.33</v>
      </c>
      <c r="C857" s="2">
        <v>0.3</v>
      </c>
      <c r="D857" s="2">
        <v>0</v>
      </c>
    </row>
    <row r="858" spans="2:4" ht="12.75">
      <c r="B858" s="1">
        <v>203.33</v>
      </c>
      <c r="C858" s="2">
        <v>0</v>
      </c>
      <c r="D858" s="2">
        <v>0</v>
      </c>
    </row>
    <row r="859" spans="2:4" ht="12.75">
      <c r="B859" s="1">
        <v>203.51</v>
      </c>
      <c r="C859" s="2">
        <v>0</v>
      </c>
      <c r="D859" s="2">
        <v>0</v>
      </c>
    </row>
    <row r="860" spans="2:4" ht="12.75">
      <c r="B860" s="1">
        <v>203.51</v>
      </c>
      <c r="C860" s="2">
        <v>0.5</v>
      </c>
      <c r="D860" s="2">
        <v>0</v>
      </c>
    </row>
    <row r="861" spans="2:4" ht="12.75">
      <c r="B861" s="1">
        <v>204.03</v>
      </c>
      <c r="C861" s="2">
        <v>0.5</v>
      </c>
      <c r="D861" s="2">
        <v>0</v>
      </c>
    </row>
    <row r="862" spans="2:4" ht="12.75">
      <c r="B862" s="1">
        <v>204.03</v>
      </c>
      <c r="C862" s="2">
        <v>1.5</v>
      </c>
      <c r="D862" s="2">
        <v>0</v>
      </c>
    </row>
    <row r="863" spans="2:4" ht="12.75">
      <c r="B863" s="1">
        <v>204.15</v>
      </c>
      <c r="C863" s="2">
        <v>1.5</v>
      </c>
      <c r="D863" s="2">
        <v>0</v>
      </c>
    </row>
    <row r="864" spans="2:4" ht="12.75">
      <c r="B864" s="1">
        <v>204.15</v>
      </c>
      <c r="C864" s="2">
        <v>0.5</v>
      </c>
      <c r="D864" s="2">
        <v>0</v>
      </c>
    </row>
    <row r="865" spans="2:4" ht="12.75">
      <c r="B865" s="1">
        <v>204.48</v>
      </c>
      <c r="C865" s="2">
        <v>0.5</v>
      </c>
      <c r="D865" s="2">
        <v>0</v>
      </c>
    </row>
    <row r="866" spans="2:4" ht="12.75">
      <c r="B866" s="1">
        <v>204.48</v>
      </c>
      <c r="C866" s="2">
        <v>2.5</v>
      </c>
      <c r="D866" s="2">
        <v>0</v>
      </c>
    </row>
    <row r="867" spans="2:4" ht="12.75">
      <c r="B867" s="1">
        <v>204.53</v>
      </c>
      <c r="C867" s="2">
        <v>2.5</v>
      </c>
      <c r="D867" s="2">
        <v>0</v>
      </c>
    </row>
    <row r="868" spans="2:4" ht="12.75">
      <c r="B868" s="1">
        <v>204.53</v>
      </c>
      <c r="C868" s="2">
        <v>1</v>
      </c>
      <c r="D868" s="2">
        <v>0</v>
      </c>
    </row>
    <row r="869" spans="2:4" ht="12.75">
      <c r="B869" s="1">
        <v>204.69</v>
      </c>
      <c r="C869" s="2">
        <v>1</v>
      </c>
      <c r="D869" s="2">
        <v>0</v>
      </c>
    </row>
    <row r="870" spans="2:4" ht="12.75">
      <c r="B870" s="1">
        <v>204.69</v>
      </c>
      <c r="C870" s="2">
        <v>0.3</v>
      </c>
      <c r="D870" s="2">
        <v>0</v>
      </c>
    </row>
    <row r="871" spans="2:4" ht="12.75">
      <c r="B871" s="1">
        <v>204.95</v>
      </c>
      <c r="C871" s="2">
        <v>0.3</v>
      </c>
      <c r="D871" s="2">
        <v>0</v>
      </c>
    </row>
    <row r="872" spans="2:4" ht="12.75">
      <c r="B872" s="1">
        <v>204.95</v>
      </c>
      <c r="C872" s="2">
        <v>1.5</v>
      </c>
      <c r="D872" s="2">
        <v>0</v>
      </c>
    </row>
    <row r="873" spans="2:4" ht="12.75">
      <c r="B873" s="1">
        <v>204.98</v>
      </c>
      <c r="C873" s="2">
        <v>1.5</v>
      </c>
      <c r="D873" s="2">
        <v>0</v>
      </c>
    </row>
    <row r="874" spans="2:4" ht="12.75">
      <c r="B874" s="1">
        <v>204.98</v>
      </c>
      <c r="C874" s="2">
        <v>0.5</v>
      </c>
      <c r="D874" s="2">
        <v>0</v>
      </c>
    </row>
    <row r="875" spans="2:4" ht="12.75">
      <c r="B875" s="1">
        <v>205.14</v>
      </c>
      <c r="C875" s="2">
        <v>0.5</v>
      </c>
      <c r="D875" s="2">
        <v>0</v>
      </c>
    </row>
    <row r="876" spans="2:4" ht="12.75">
      <c r="B876" s="1">
        <v>205.14</v>
      </c>
      <c r="C876" s="2">
        <v>-1</v>
      </c>
      <c r="D876" s="2">
        <v>-1</v>
      </c>
    </row>
    <row r="877" spans="2:4" ht="12.75">
      <c r="B877" s="1">
        <v>205.2</v>
      </c>
      <c r="C877" s="2">
        <v>-1</v>
      </c>
      <c r="D877" s="2">
        <v>-1</v>
      </c>
    </row>
    <row r="878" spans="2:4" ht="12.75">
      <c r="B878" s="1">
        <v>205.2</v>
      </c>
      <c r="C878" s="2">
        <v>1</v>
      </c>
      <c r="D878" s="2">
        <v>0</v>
      </c>
    </row>
    <row r="879" spans="2:4" ht="12.75">
      <c r="B879" s="1">
        <v>205.5</v>
      </c>
      <c r="C879" s="2">
        <v>1</v>
      </c>
      <c r="D879" s="2">
        <v>0</v>
      </c>
    </row>
    <row r="880" spans="2:4" ht="12.75">
      <c r="B880" s="1">
        <v>205.5</v>
      </c>
      <c r="C880" s="2">
        <v>0.5</v>
      </c>
      <c r="D880" s="2">
        <v>0</v>
      </c>
    </row>
    <row r="881" spans="2:4" ht="12.75">
      <c r="B881" s="1">
        <v>205.79</v>
      </c>
      <c r="C881" s="2">
        <v>0.5</v>
      </c>
      <c r="D881" s="2">
        <v>0</v>
      </c>
    </row>
    <row r="882" spans="2:4" ht="12.75">
      <c r="B882" s="1">
        <v>205.79</v>
      </c>
      <c r="C882" s="2">
        <v>1</v>
      </c>
      <c r="D882" s="2">
        <v>0</v>
      </c>
    </row>
    <row r="883" spans="2:4" ht="12.75">
      <c r="B883" s="1">
        <v>205.86</v>
      </c>
      <c r="C883" s="2">
        <v>1</v>
      </c>
      <c r="D883" s="2">
        <v>0</v>
      </c>
    </row>
    <row r="884" spans="2:4" ht="12.75">
      <c r="B884" s="1">
        <v>205.86</v>
      </c>
      <c r="C884" s="2">
        <v>2</v>
      </c>
      <c r="D884" s="2">
        <v>0</v>
      </c>
    </row>
    <row r="885" spans="2:4" ht="12.75">
      <c r="B885" s="1">
        <v>205.89</v>
      </c>
      <c r="C885" s="2">
        <v>2</v>
      </c>
      <c r="D885" s="2">
        <v>0</v>
      </c>
    </row>
    <row r="886" spans="2:4" ht="12.75">
      <c r="B886" s="1">
        <v>205.89</v>
      </c>
      <c r="C886" s="2">
        <v>0.5</v>
      </c>
      <c r="D886" s="2">
        <v>0</v>
      </c>
    </row>
    <row r="887" spans="2:4" ht="12.75">
      <c r="B887" s="1">
        <v>206.1</v>
      </c>
      <c r="C887" s="2">
        <v>0.5</v>
      </c>
      <c r="D887" s="2">
        <v>0</v>
      </c>
    </row>
    <row r="888" spans="2:4" ht="12.75">
      <c r="B888" s="1">
        <v>206.1</v>
      </c>
      <c r="C888" s="2">
        <v>0</v>
      </c>
      <c r="D888" s="2">
        <v>0</v>
      </c>
    </row>
    <row r="889" spans="2:4" ht="12.75">
      <c r="B889" s="1">
        <v>206.23</v>
      </c>
      <c r="C889" s="2">
        <v>0</v>
      </c>
      <c r="D889" s="2">
        <v>0</v>
      </c>
    </row>
    <row r="890" spans="2:4" ht="12.75">
      <c r="B890" s="1">
        <v>206.23</v>
      </c>
      <c r="C890" s="2">
        <v>0.5</v>
      </c>
      <c r="D890" s="2">
        <v>0</v>
      </c>
    </row>
    <row r="891" spans="2:4" ht="12.75">
      <c r="B891" s="1">
        <v>206.7</v>
      </c>
      <c r="C891" s="2">
        <v>0.5</v>
      </c>
      <c r="D891" s="2">
        <v>0</v>
      </c>
    </row>
    <row r="892" spans="2:4" ht="12.75">
      <c r="B892" s="1">
        <v>206.7</v>
      </c>
      <c r="C892" s="2">
        <v>0.5</v>
      </c>
      <c r="D892" s="2">
        <v>0</v>
      </c>
    </row>
    <row r="893" spans="2:4" ht="12.75">
      <c r="B893" s="1">
        <v>207.42</v>
      </c>
      <c r="C893" s="2">
        <v>0.5</v>
      </c>
      <c r="D893" s="2">
        <v>0</v>
      </c>
    </row>
    <row r="894" spans="2:4" ht="12.75">
      <c r="B894" s="1">
        <v>207.42</v>
      </c>
      <c r="C894" s="2">
        <v>1</v>
      </c>
      <c r="D894" s="2">
        <v>0</v>
      </c>
    </row>
    <row r="895" spans="2:4" ht="12.75">
      <c r="B895" s="1">
        <v>207.5</v>
      </c>
      <c r="C895" s="2">
        <v>1</v>
      </c>
      <c r="D895" s="2">
        <v>0</v>
      </c>
    </row>
    <row r="896" spans="2:4" ht="12.75">
      <c r="B896" s="1">
        <v>207.5</v>
      </c>
      <c r="C896" s="2">
        <v>2</v>
      </c>
      <c r="D896" s="2">
        <v>0</v>
      </c>
    </row>
    <row r="897" spans="2:4" ht="12.75">
      <c r="B897" s="1">
        <v>207.78</v>
      </c>
      <c r="C897" s="2">
        <v>2</v>
      </c>
      <c r="D897" s="2">
        <v>0</v>
      </c>
    </row>
    <row r="898" spans="2:4" ht="12.75">
      <c r="B898" s="1">
        <v>207.78</v>
      </c>
      <c r="C898" s="2">
        <v>0.5</v>
      </c>
      <c r="D898" s="2">
        <v>0</v>
      </c>
    </row>
    <row r="899" spans="2:4" ht="12.75">
      <c r="B899" s="1">
        <v>208.1</v>
      </c>
      <c r="C899" s="2">
        <v>0.5</v>
      </c>
      <c r="D899" s="2">
        <v>0</v>
      </c>
    </row>
    <row r="900" spans="2:4" ht="12.75">
      <c r="B900" s="1">
        <v>208.1</v>
      </c>
      <c r="C900" s="2">
        <v>1.5</v>
      </c>
      <c r="D900" s="2">
        <v>0</v>
      </c>
    </row>
    <row r="901" spans="2:4" ht="12.75">
      <c r="B901" s="1">
        <v>208.16</v>
      </c>
      <c r="C901" s="2">
        <v>1.5</v>
      </c>
      <c r="D901" s="2">
        <v>0</v>
      </c>
    </row>
    <row r="902" spans="2:4" ht="12.75">
      <c r="B902" s="1">
        <v>208.16</v>
      </c>
      <c r="C902" s="2">
        <v>0.5</v>
      </c>
      <c r="D902" s="2">
        <v>0</v>
      </c>
    </row>
    <row r="903" spans="2:4" ht="12.75">
      <c r="B903" s="1">
        <v>208.31</v>
      </c>
      <c r="C903" s="2">
        <v>0.5</v>
      </c>
      <c r="D903" s="2">
        <v>0</v>
      </c>
    </row>
    <row r="904" spans="2:4" ht="12.75">
      <c r="B904" s="1">
        <v>208.31</v>
      </c>
      <c r="C904" s="2">
        <v>-1</v>
      </c>
      <c r="D904" s="2">
        <v>-1</v>
      </c>
    </row>
    <row r="905" spans="2:4" ht="12.75">
      <c r="B905" s="1">
        <v>210</v>
      </c>
      <c r="C905" s="2">
        <v>-1</v>
      </c>
      <c r="D905" s="2">
        <v>-1</v>
      </c>
    </row>
    <row r="906" spans="2:4" ht="12.75">
      <c r="B906" s="1">
        <v>210</v>
      </c>
      <c r="C906" s="2">
        <v>0.8</v>
      </c>
      <c r="D906" s="2">
        <v>0</v>
      </c>
    </row>
    <row r="907" spans="2:4" ht="12.75">
      <c r="B907" s="1">
        <v>210.58</v>
      </c>
      <c r="C907" s="2">
        <v>0.8</v>
      </c>
      <c r="D907" s="2">
        <v>0</v>
      </c>
    </row>
    <row r="908" spans="2:4" ht="12.75">
      <c r="B908" s="1">
        <v>210.58</v>
      </c>
      <c r="C908" s="2">
        <v>0.5</v>
      </c>
      <c r="D908" s="2">
        <v>0</v>
      </c>
    </row>
    <row r="909" spans="2:4" ht="12.75">
      <c r="B909" s="1">
        <v>211.5</v>
      </c>
      <c r="C909" s="2">
        <v>0.5</v>
      </c>
      <c r="D909" s="2">
        <v>0</v>
      </c>
    </row>
    <row r="910" spans="2:4" ht="12.75">
      <c r="B910" s="1">
        <v>211.5</v>
      </c>
      <c r="C910" s="2">
        <v>0.3</v>
      </c>
      <c r="D910" s="2">
        <v>0</v>
      </c>
    </row>
    <row r="911" spans="2:4" ht="12.75">
      <c r="B911" s="1">
        <v>212.11</v>
      </c>
      <c r="C911" s="2">
        <v>0.3</v>
      </c>
      <c r="D911" s="2">
        <v>0</v>
      </c>
    </row>
    <row r="912" spans="2:4" ht="12.75">
      <c r="B912" s="1">
        <v>212.11</v>
      </c>
      <c r="C912" s="2">
        <v>0.6</v>
      </c>
      <c r="D912" s="2">
        <v>0</v>
      </c>
    </row>
    <row r="913" spans="2:4" ht="12.75">
      <c r="B913" s="1">
        <v>212.4</v>
      </c>
      <c r="C913" s="2">
        <v>0.6</v>
      </c>
      <c r="D913" s="2">
        <v>0</v>
      </c>
    </row>
    <row r="914" spans="2:4" ht="12.75">
      <c r="B914" s="1">
        <v>212.4</v>
      </c>
      <c r="C914" s="2">
        <v>0.2</v>
      </c>
      <c r="D914" s="2">
        <v>0</v>
      </c>
    </row>
    <row r="915" spans="2:4" ht="12.75">
      <c r="B915" s="1">
        <v>212.73</v>
      </c>
      <c r="C915" s="2">
        <v>0.2</v>
      </c>
      <c r="D915" s="2">
        <v>0</v>
      </c>
    </row>
    <row r="916" spans="2:4" ht="12.75">
      <c r="B916" s="1">
        <v>212.73</v>
      </c>
      <c r="C916" s="2">
        <v>0.8</v>
      </c>
      <c r="D916" s="2">
        <v>0</v>
      </c>
    </row>
    <row r="917" spans="2:4" ht="12.75">
      <c r="B917" s="1">
        <v>213</v>
      </c>
      <c r="C917" s="2">
        <v>0.8</v>
      </c>
      <c r="D917" s="2">
        <v>0</v>
      </c>
    </row>
    <row r="918" spans="2:4" ht="12.75">
      <c r="B918" s="1">
        <v>213</v>
      </c>
      <c r="C918" s="2">
        <v>0.3</v>
      </c>
      <c r="D918" s="2">
        <v>0</v>
      </c>
    </row>
    <row r="919" spans="2:4" ht="12.75">
      <c r="B919" s="1">
        <v>213.5</v>
      </c>
      <c r="C919" s="2">
        <v>0.3</v>
      </c>
      <c r="D919" s="2">
        <v>0</v>
      </c>
    </row>
    <row r="920" spans="2:4" ht="12.75">
      <c r="B920" s="1">
        <v>213.5</v>
      </c>
      <c r="C920" s="2">
        <v>0.5</v>
      </c>
      <c r="D920" s="2">
        <v>0</v>
      </c>
    </row>
    <row r="921" spans="2:4" ht="12.75">
      <c r="B921" s="1">
        <v>214.31</v>
      </c>
      <c r="C921" s="2">
        <v>0.5</v>
      </c>
      <c r="D921" s="2">
        <v>0</v>
      </c>
    </row>
    <row r="922" spans="2:4" ht="12.75">
      <c r="B922" s="1">
        <v>214.31</v>
      </c>
      <c r="C922" s="2">
        <v>0.5</v>
      </c>
      <c r="D922" s="2">
        <v>0</v>
      </c>
    </row>
    <row r="923" spans="2:4" ht="12.75">
      <c r="B923" s="1">
        <v>214.68</v>
      </c>
      <c r="C923" s="2">
        <v>0.5</v>
      </c>
      <c r="D923" s="2">
        <v>0</v>
      </c>
    </row>
    <row r="924" spans="2:4" ht="12.75">
      <c r="B924" s="1">
        <v>214.68</v>
      </c>
      <c r="C924" s="2">
        <v>0</v>
      </c>
      <c r="D924" s="2">
        <v>0</v>
      </c>
    </row>
    <row r="925" spans="2:4" ht="12.75">
      <c r="B925" s="1">
        <v>215.19</v>
      </c>
      <c r="C925" s="2">
        <v>0</v>
      </c>
      <c r="D925" s="2">
        <v>0</v>
      </c>
    </row>
    <row r="926" spans="2:4" ht="12.75">
      <c r="B926" s="1">
        <v>215.19</v>
      </c>
      <c r="C926" s="2">
        <v>2</v>
      </c>
      <c r="D926" s="2">
        <v>0</v>
      </c>
    </row>
    <row r="927" spans="2:4" ht="12.75">
      <c r="B927" s="1">
        <v>215.31</v>
      </c>
      <c r="C927" s="2">
        <v>2</v>
      </c>
      <c r="D927" s="2">
        <v>0</v>
      </c>
    </row>
    <row r="928" spans="2:4" ht="12.75">
      <c r="B928" s="1">
        <v>215.31</v>
      </c>
      <c r="C928" s="2">
        <v>0</v>
      </c>
      <c r="D928" s="2">
        <v>0</v>
      </c>
    </row>
    <row r="929" spans="2:4" ht="12.75">
      <c r="B929" s="1">
        <v>215.59</v>
      </c>
      <c r="C929" s="2">
        <v>0</v>
      </c>
      <c r="D929" s="2">
        <v>0</v>
      </c>
    </row>
    <row r="930" spans="2:4" ht="12.75">
      <c r="B930" s="1">
        <v>215.59</v>
      </c>
      <c r="C930" s="2">
        <v>2</v>
      </c>
      <c r="D930" s="2">
        <v>0</v>
      </c>
    </row>
    <row r="931" spans="2:4" ht="12.75">
      <c r="B931" s="1">
        <v>215.66</v>
      </c>
      <c r="C931" s="2">
        <v>2</v>
      </c>
      <c r="D931" s="2">
        <v>0</v>
      </c>
    </row>
    <row r="932" spans="2:4" ht="12.75">
      <c r="B932" s="1">
        <v>215.66</v>
      </c>
      <c r="C932" s="2">
        <v>0</v>
      </c>
      <c r="D932" s="2">
        <v>0</v>
      </c>
    </row>
    <row r="933" spans="2:4" ht="12.75">
      <c r="B933" s="1">
        <v>215.74</v>
      </c>
      <c r="C933" s="2">
        <v>0</v>
      </c>
      <c r="D933" s="2">
        <v>0</v>
      </c>
    </row>
    <row r="934" spans="2:4" ht="12.75">
      <c r="B934" s="1">
        <v>215.74</v>
      </c>
      <c r="C934" s="2">
        <v>0.5</v>
      </c>
      <c r="D934" s="2">
        <v>0</v>
      </c>
    </row>
    <row r="935" spans="2:4" ht="12.75">
      <c r="B935" s="1">
        <v>215.8</v>
      </c>
      <c r="C935" s="2">
        <v>0.5</v>
      </c>
      <c r="D935" s="2">
        <v>0</v>
      </c>
    </row>
    <row r="936" spans="2:4" ht="12.75">
      <c r="B936" s="1">
        <v>215.8</v>
      </c>
      <c r="C936" s="2">
        <v>2.5</v>
      </c>
      <c r="D936" s="2">
        <v>0</v>
      </c>
    </row>
    <row r="937" spans="2:4" ht="12.75">
      <c r="B937" s="1">
        <v>215.86</v>
      </c>
      <c r="C937" s="2">
        <v>2.5</v>
      </c>
      <c r="D937" s="2">
        <v>0</v>
      </c>
    </row>
    <row r="938" spans="2:4" ht="12.75">
      <c r="B938" s="1">
        <v>215.86</v>
      </c>
      <c r="C938" s="2">
        <v>0.5</v>
      </c>
      <c r="D938" s="2">
        <v>0</v>
      </c>
    </row>
    <row r="939" spans="2:4" ht="12.75">
      <c r="B939" s="1">
        <v>215.97</v>
      </c>
      <c r="C939" s="2">
        <v>0.5</v>
      </c>
      <c r="D939" s="2">
        <v>0</v>
      </c>
    </row>
    <row r="940" spans="2:4" ht="12.75">
      <c r="B940" s="1">
        <v>215.97</v>
      </c>
      <c r="C940" s="2">
        <v>1.5</v>
      </c>
      <c r="D940" s="2">
        <v>0</v>
      </c>
    </row>
    <row r="941" spans="2:4" ht="12.75">
      <c r="B941" s="1">
        <v>216.17</v>
      </c>
      <c r="C941" s="2">
        <v>1.5</v>
      </c>
      <c r="D941" s="2">
        <v>0</v>
      </c>
    </row>
    <row r="942" spans="2:4" ht="12.75">
      <c r="B942" s="1">
        <v>216.17</v>
      </c>
      <c r="C942" s="2">
        <v>2</v>
      </c>
      <c r="D942" s="2">
        <v>0</v>
      </c>
    </row>
    <row r="943" spans="2:4" ht="12.75">
      <c r="B943" s="1">
        <v>216.36</v>
      </c>
      <c r="C943" s="2">
        <v>2</v>
      </c>
      <c r="D943" s="2">
        <v>0</v>
      </c>
    </row>
    <row r="944" spans="2:4" ht="12.75">
      <c r="B944" s="1">
        <v>216.36</v>
      </c>
      <c r="C944" s="2">
        <v>1</v>
      </c>
      <c r="D944" s="2">
        <v>0</v>
      </c>
    </row>
    <row r="945" spans="2:4" ht="12.75">
      <c r="B945" s="1">
        <v>216.51</v>
      </c>
      <c r="C945" s="2">
        <v>1</v>
      </c>
      <c r="D945" s="2">
        <v>0</v>
      </c>
    </row>
    <row r="946" spans="2:4" ht="12.75">
      <c r="B946" s="1">
        <v>216.51</v>
      </c>
      <c r="C946" s="2">
        <v>0.5</v>
      </c>
      <c r="D946" s="2">
        <v>0</v>
      </c>
    </row>
    <row r="947" spans="2:4" ht="12.75">
      <c r="B947" s="1">
        <v>216.78</v>
      </c>
      <c r="C947" s="2">
        <v>0.5</v>
      </c>
      <c r="D947" s="2">
        <v>0</v>
      </c>
    </row>
    <row r="948" spans="2:4" ht="12.75">
      <c r="B948" s="1">
        <v>216.78</v>
      </c>
      <c r="C948" s="2">
        <v>-1</v>
      </c>
      <c r="D948" s="2">
        <v>-1</v>
      </c>
    </row>
    <row r="949" spans="2:4" ht="12.75">
      <c r="B949" s="1">
        <v>219.5</v>
      </c>
      <c r="C949" s="2">
        <v>-1</v>
      </c>
      <c r="D949" s="2">
        <v>-1</v>
      </c>
    </row>
    <row r="950" spans="2:4" ht="12.75">
      <c r="B950" s="1">
        <v>219.5</v>
      </c>
      <c r="C950" s="2">
        <v>0.5</v>
      </c>
      <c r="D950" s="2">
        <v>0</v>
      </c>
    </row>
    <row r="951" spans="2:4" ht="12.75">
      <c r="B951" s="1">
        <v>219.64</v>
      </c>
      <c r="C951" s="2">
        <v>0.5</v>
      </c>
      <c r="D951" s="2">
        <v>0</v>
      </c>
    </row>
    <row r="952" spans="2:4" ht="12.75">
      <c r="B952" s="1">
        <v>219.64</v>
      </c>
      <c r="C952" s="2">
        <v>1</v>
      </c>
      <c r="D952" s="2">
        <v>0</v>
      </c>
    </row>
    <row r="953" spans="2:4" ht="12.75">
      <c r="B953" s="1">
        <v>219.77</v>
      </c>
      <c r="C953" s="2">
        <v>1</v>
      </c>
      <c r="D953" s="2">
        <v>0</v>
      </c>
    </row>
    <row r="954" spans="2:4" ht="12.75">
      <c r="B954" s="1">
        <v>219.77</v>
      </c>
      <c r="C954" s="2">
        <v>0.5</v>
      </c>
      <c r="D954" s="2">
        <v>0</v>
      </c>
    </row>
    <row r="955" spans="2:4" ht="12.75">
      <c r="B955" s="1">
        <v>220.03</v>
      </c>
      <c r="C955" s="2">
        <v>0.5</v>
      </c>
      <c r="D955" s="2">
        <v>0</v>
      </c>
    </row>
    <row r="956" spans="2:4" ht="12.75">
      <c r="B956" s="1">
        <v>220.03</v>
      </c>
      <c r="C956" s="2">
        <v>1</v>
      </c>
      <c r="D956" s="2">
        <v>0</v>
      </c>
    </row>
    <row r="957" spans="2:4" ht="12.75">
      <c r="B957" s="1">
        <v>220.43</v>
      </c>
      <c r="C957" s="2">
        <v>1</v>
      </c>
      <c r="D957" s="2">
        <v>0</v>
      </c>
    </row>
    <row r="958" spans="2:4" ht="12.75">
      <c r="B958" s="1">
        <v>220.43</v>
      </c>
      <c r="C958" s="2">
        <v>0.5</v>
      </c>
      <c r="D958" s="2">
        <v>0</v>
      </c>
    </row>
    <row r="959" spans="2:4" ht="12.75">
      <c r="B959" s="1">
        <v>220.95</v>
      </c>
      <c r="C959" s="2">
        <v>0.5</v>
      </c>
      <c r="D959" s="2">
        <v>0</v>
      </c>
    </row>
    <row r="960" spans="2:4" ht="12.75">
      <c r="B960" s="1">
        <v>220.95</v>
      </c>
      <c r="C960" s="2">
        <v>0.8</v>
      </c>
      <c r="D960" s="2">
        <v>0</v>
      </c>
    </row>
    <row r="961" spans="2:4" ht="12.75">
      <c r="B961" s="1">
        <v>221.05</v>
      </c>
      <c r="C961" s="2">
        <v>0.8</v>
      </c>
      <c r="D961" s="2">
        <v>0</v>
      </c>
    </row>
    <row r="962" spans="2:4" ht="12.75">
      <c r="B962" s="1">
        <v>221.05</v>
      </c>
      <c r="C962" s="2">
        <v>0</v>
      </c>
      <c r="D962" s="2">
        <v>0</v>
      </c>
    </row>
    <row r="963" spans="2:4" ht="12.75">
      <c r="B963" s="1">
        <v>221.17</v>
      </c>
      <c r="C963" s="2">
        <v>0</v>
      </c>
      <c r="D963" s="2">
        <v>0</v>
      </c>
    </row>
    <row r="964" spans="2:4" ht="12.75">
      <c r="B964" s="1">
        <v>221.17</v>
      </c>
      <c r="C964" s="2">
        <v>1</v>
      </c>
      <c r="D964" s="2">
        <v>0</v>
      </c>
    </row>
    <row r="965" spans="2:4" ht="12.75">
      <c r="B965" s="1">
        <v>221.46</v>
      </c>
      <c r="C965" s="2">
        <v>1</v>
      </c>
      <c r="D965" s="2">
        <v>0</v>
      </c>
    </row>
    <row r="966" spans="2:4" ht="12.75">
      <c r="B966" s="1">
        <v>221.46</v>
      </c>
      <c r="C966" s="2">
        <v>0.5</v>
      </c>
      <c r="D966" s="2">
        <v>0</v>
      </c>
    </row>
    <row r="967" spans="2:4" ht="12.75">
      <c r="B967" s="1">
        <v>222.38</v>
      </c>
      <c r="C967" s="2">
        <v>0.5</v>
      </c>
      <c r="D967" s="2">
        <v>0</v>
      </c>
    </row>
    <row r="968" spans="2:4" ht="12.75">
      <c r="B968" s="1">
        <v>222.38</v>
      </c>
      <c r="C968" s="2">
        <v>0.8</v>
      </c>
      <c r="D968" s="2">
        <v>0</v>
      </c>
    </row>
    <row r="969" spans="2:4" ht="12.75">
      <c r="B969" s="1">
        <v>222.58</v>
      </c>
      <c r="C969" s="2">
        <v>0.8</v>
      </c>
      <c r="D969" s="2">
        <v>0</v>
      </c>
    </row>
    <row r="970" spans="2:4" ht="12.75">
      <c r="B970" s="1">
        <v>222.58</v>
      </c>
      <c r="C970" s="2">
        <v>-1</v>
      </c>
      <c r="D970" s="2">
        <v>-1</v>
      </c>
    </row>
    <row r="971" spans="2:4" ht="12.75">
      <c r="B971" s="1">
        <v>224.3</v>
      </c>
      <c r="C971" s="2">
        <v>-1</v>
      </c>
      <c r="D971" s="2">
        <v>-1</v>
      </c>
    </row>
    <row r="972" spans="2:4" ht="12.75">
      <c r="B972" s="1">
        <v>224.3</v>
      </c>
      <c r="C972" s="2">
        <v>0.5</v>
      </c>
      <c r="D972" s="2">
        <v>0</v>
      </c>
    </row>
    <row r="973" spans="2:4" ht="12.75">
      <c r="B973" s="1">
        <v>224.4</v>
      </c>
      <c r="C973" s="2">
        <v>0.5</v>
      </c>
      <c r="D973" s="2">
        <v>0</v>
      </c>
    </row>
    <row r="974" spans="2:4" ht="12.75">
      <c r="B974" s="1">
        <v>224.4</v>
      </c>
      <c r="C974" s="2">
        <v>2.5</v>
      </c>
      <c r="D974" s="2">
        <v>0</v>
      </c>
    </row>
    <row r="975" spans="2:4" ht="12.75">
      <c r="B975" s="1">
        <v>224.51</v>
      </c>
      <c r="C975" s="2">
        <v>2.5</v>
      </c>
      <c r="D975" s="2">
        <v>0</v>
      </c>
    </row>
    <row r="976" spans="2:4" ht="12.75">
      <c r="B976" s="1">
        <v>224.51</v>
      </c>
      <c r="C976" s="2">
        <v>0.5</v>
      </c>
      <c r="D976" s="2">
        <v>0</v>
      </c>
    </row>
    <row r="977" spans="2:4" ht="12.75">
      <c r="B977" s="1">
        <v>224.71</v>
      </c>
      <c r="C977" s="2">
        <v>0.5</v>
      </c>
      <c r="D977" s="2">
        <v>0</v>
      </c>
    </row>
    <row r="978" spans="2:4" ht="12.75">
      <c r="B978" s="1">
        <v>224.71</v>
      </c>
      <c r="C978" s="2">
        <v>3</v>
      </c>
      <c r="D978" s="2">
        <v>0</v>
      </c>
    </row>
    <row r="979" spans="2:4" ht="12.75">
      <c r="B979" s="1">
        <v>224.89</v>
      </c>
      <c r="C979" s="2">
        <v>3</v>
      </c>
      <c r="D979" s="2">
        <v>0</v>
      </c>
    </row>
    <row r="980" spans="2:4" ht="12.75">
      <c r="B980" s="1">
        <v>224.89</v>
      </c>
      <c r="C980" s="2">
        <v>0.5</v>
      </c>
      <c r="D980" s="2">
        <v>0</v>
      </c>
    </row>
    <row r="981" spans="2:4" ht="12.75">
      <c r="B981" s="1">
        <v>225.08</v>
      </c>
      <c r="C981" s="2">
        <v>0.5</v>
      </c>
      <c r="D981" s="2">
        <v>0</v>
      </c>
    </row>
    <row r="982" spans="2:4" ht="12.75">
      <c r="B982" s="1">
        <v>225.08</v>
      </c>
      <c r="C982" s="2">
        <v>2</v>
      </c>
      <c r="D982" s="2">
        <v>0</v>
      </c>
    </row>
    <row r="983" spans="2:4" ht="12.75">
      <c r="B983" s="1">
        <v>225.21</v>
      </c>
      <c r="C983" s="2">
        <v>2</v>
      </c>
      <c r="D983" s="2">
        <v>0</v>
      </c>
    </row>
    <row r="984" spans="2:4" ht="12.75">
      <c r="B984" s="1">
        <v>225.21</v>
      </c>
      <c r="C984" s="2">
        <v>0.5</v>
      </c>
      <c r="D984" s="2">
        <v>0</v>
      </c>
    </row>
    <row r="985" spans="2:4" ht="12.75">
      <c r="B985" s="1">
        <v>225.8</v>
      </c>
      <c r="C985" s="2">
        <v>0.5</v>
      </c>
      <c r="D985" s="2">
        <v>0</v>
      </c>
    </row>
    <row r="986" spans="2:4" ht="12.75">
      <c r="B986" s="1">
        <v>225.8</v>
      </c>
      <c r="C986" s="2">
        <v>0.5</v>
      </c>
      <c r="D986" s="2">
        <v>0</v>
      </c>
    </row>
    <row r="987" spans="2:4" ht="12.75">
      <c r="B987" s="1">
        <v>225.91</v>
      </c>
      <c r="C987" s="2">
        <v>0.5</v>
      </c>
      <c r="D987" s="2">
        <v>0</v>
      </c>
    </row>
    <row r="988" spans="2:4" ht="12.75">
      <c r="B988" s="1">
        <v>225.91</v>
      </c>
      <c r="C988" s="2">
        <v>2</v>
      </c>
      <c r="D988" s="2">
        <v>0</v>
      </c>
    </row>
    <row r="989" spans="2:4" ht="12.75">
      <c r="B989" s="1">
        <v>226.04</v>
      </c>
      <c r="C989" s="2">
        <v>2</v>
      </c>
      <c r="D989" s="2">
        <v>0</v>
      </c>
    </row>
    <row r="990" spans="2:4" ht="12.75">
      <c r="B990" s="1">
        <v>226.04</v>
      </c>
      <c r="C990" s="2">
        <v>0.5</v>
      </c>
      <c r="D990" s="2">
        <v>0</v>
      </c>
    </row>
    <row r="991" spans="2:4" ht="12.75">
      <c r="B991" s="1">
        <v>226.67</v>
      </c>
      <c r="C991" s="2">
        <v>0.5</v>
      </c>
      <c r="D991" s="2">
        <v>0</v>
      </c>
    </row>
    <row r="992" spans="2:4" ht="12.75">
      <c r="B992" s="1">
        <v>226.67</v>
      </c>
      <c r="C992" s="2">
        <v>-1</v>
      </c>
      <c r="D992" s="2">
        <v>-1</v>
      </c>
    </row>
    <row r="993" spans="2:4" ht="12.75">
      <c r="B993" s="1">
        <v>228.8</v>
      </c>
      <c r="C993" s="2">
        <v>-1</v>
      </c>
      <c r="D993" s="2">
        <v>-1</v>
      </c>
    </row>
    <row r="994" spans="2:4" ht="12.75">
      <c r="B994" s="1">
        <v>228.8</v>
      </c>
      <c r="C994" s="2">
        <v>0.5</v>
      </c>
      <c r="D994" s="2">
        <v>0</v>
      </c>
    </row>
    <row r="995" spans="2:4" ht="12.75">
      <c r="B995" s="1">
        <v>228.91</v>
      </c>
      <c r="C995" s="2">
        <v>0.5</v>
      </c>
      <c r="D995" s="2">
        <v>0</v>
      </c>
    </row>
    <row r="996" spans="2:4" ht="12.75">
      <c r="B996" s="1">
        <v>228.91</v>
      </c>
      <c r="C996" s="2">
        <v>0</v>
      </c>
      <c r="D996" s="2">
        <v>0</v>
      </c>
    </row>
    <row r="997" spans="2:4" ht="12.75">
      <c r="B997" s="1">
        <v>229.5</v>
      </c>
      <c r="C997" s="2">
        <v>0</v>
      </c>
      <c r="D997" s="2">
        <v>0</v>
      </c>
    </row>
    <row r="998" spans="2:4" ht="12.75">
      <c r="B998" s="1">
        <v>229.5</v>
      </c>
      <c r="C998" s="2">
        <v>0.5</v>
      </c>
      <c r="D998" s="2">
        <v>0</v>
      </c>
    </row>
    <row r="999" spans="2:4" ht="12.75">
      <c r="B999" s="1">
        <v>229.82</v>
      </c>
      <c r="C999" s="2">
        <v>0.5</v>
      </c>
      <c r="D999" s="2">
        <v>0</v>
      </c>
    </row>
    <row r="1000" spans="2:4" ht="12.75">
      <c r="B1000" s="1">
        <v>229.82</v>
      </c>
      <c r="C1000" s="2">
        <v>0.3</v>
      </c>
      <c r="D1000" s="2">
        <v>0</v>
      </c>
    </row>
    <row r="1001" spans="2:4" ht="12.75">
      <c r="B1001" s="1">
        <v>230.67</v>
      </c>
      <c r="C1001" s="2">
        <v>0.3</v>
      </c>
      <c r="D1001" s="2">
        <v>0</v>
      </c>
    </row>
    <row r="1002" spans="2:4" ht="12.75">
      <c r="B1002" s="1">
        <v>230.67</v>
      </c>
      <c r="C1002" s="2">
        <v>0</v>
      </c>
      <c r="D1002" s="2">
        <v>0</v>
      </c>
    </row>
    <row r="1003" spans="2:4" ht="12.75">
      <c r="B1003" s="1">
        <v>230.92</v>
      </c>
      <c r="C1003" s="2">
        <v>0</v>
      </c>
      <c r="D1003" s="2">
        <v>0</v>
      </c>
    </row>
    <row r="1004" spans="2:4" ht="12.75">
      <c r="B1004" s="1">
        <v>230.92</v>
      </c>
      <c r="C1004" s="2">
        <v>0.5</v>
      </c>
      <c r="D1004" s="2">
        <v>0</v>
      </c>
    </row>
    <row r="1005" spans="2:4" ht="12.75">
      <c r="B1005" s="1">
        <v>231.24</v>
      </c>
      <c r="C1005" s="2">
        <v>0.5</v>
      </c>
      <c r="D1005" s="2">
        <v>0</v>
      </c>
    </row>
    <row r="1006" spans="2:4" ht="12.75">
      <c r="B1006" s="1">
        <v>231.24</v>
      </c>
      <c r="C1006" s="2">
        <v>-1</v>
      </c>
      <c r="D1006" s="2">
        <v>-1</v>
      </c>
    </row>
    <row r="1007" spans="2:4" ht="12.75">
      <c r="B1007" s="1">
        <v>233.2</v>
      </c>
      <c r="C1007" s="2">
        <v>-1</v>
      </c>
      <c r="D1007" s="2">
        <v>-1</v>
      </c>
    </row>
    <row r="1008" spans="2:4" ht="12.75">
      <c r="B1008" s="1">
        <v>233.2</v>
      </c>
      <c r="C1008" s="2">
        <v>0</v>
      </c>
      <c r="D1008" s="2">
        <v>0</v>
      </c>
    </row>
    <row r="1009" spans="2:4" ht="12.75">
      <c r="B1009" s="1">
        <v>233.53</v>
      </c>
      <c r="C1009" s="2">
        <v>0</v>
      </c>
      <c r="D1009" s="2">
        <v>0</v>
      </c>
    </row>
    <row r="1010" spans="2:4" ht="12.75">
      <c r="B1010" s="1">
        <v>233.53</v>
      </c>
      <c r="C1010" s="2">
        <v>0.5</v>
      </c>
      <c r="D1010" s="2">
        <v>0</v>
      </c>
    </row>
    <row r="1011" spans="2:4" ht="12.75">
      <c r="B1011" s="1">
        <v>233.78</v>
      </c>
      <c r="C1011" s="2">
        <v>0.5</v>
      </c>
      <c r="D1011" s="2">
        <v>0</v>
      </c>
    </row>
    <row r="1012" spans="2:4" ht="12.75">
      <c r="B1012" s="1">
        <v>233.78</v>
      </c>
      <c r="C1012" s="2">
        <v>0.8</v>
      </c>
      <c r="D1012" s="2">
        <v>0</v>
      </c>
    </row>
    <row r="1013" spans="2:4" ht="12.75">
      <c r="B1013" s="1">
        <v>234.7</v>
      </c>
      <c r="C1013" s="2">
        <v>0.8</v>
      </c>
      <c r="D1013" s="2">
        <v>0</v>
      </c>
    </row>
    <row r="1014" spans="2:4" ht="12.75">
      <c r="B1014" s="1">
        <v>234.7</v>
      </c>
      <c r="C1014" s="2">
        <v>0</v>
      </c>
      <c r="D1014" s="2">
        <v>0</v>
      </c>
    </row>
    <row r="1015" spans="2:4" ht="12.75">
      <c r="B1015" s="1">
        <v>234.96</v>
      </c>
      <c r="C1015" s="2">
        <v>0</v>
      </c>
      <c r="D1015" s="2">
        <v>0</v>
      </c>
    </row>
    <row r="1016" spans="2:4" ht="12.75">
      <c r="B1016" s="1">
        <v>234.96</v>
      </c>
      <c r="C1016" s="2">
        <v>1.5</v>
      </c>
      <c r="D1016" s="2">
        <v>0</v>
      </c>
    </row>
    <row r="1017" spans="2:4" ht="12.75">
      <c r="B1017" s="1">
        <v>235.34</v>
      </c>
      <c r="C1017" s="2">
        <v>1.5</v>
      </c>
      <c r="D1017" s="2">
        <v>0</v>
      </c>
    </row>
    <row r="1018" spans="2:4" ht="12.75">
      <c r="B1018" s="1">
        <v>235.34</v>
      </c>
      <c r="C1018" s="2">
        <v>0.5</v>
      </c>
      <c r="D1018" s="2">
        <v>0</v>
      </c>
    </row>
    <row r="1019" spans="2:4" ht="12.75">
      <c r="B1019" s="1">
        <v>235.78</v>
      </c>
      <c r="C1019" s="2">
        <v>0.5</v>
      </c>
      <c r="D1019" s="2">
        <v>0</v>
      </c>
    </row>
    <row r="1020" spans="2:4" ht="12.75">
      <c r="B1020" s="1">
        <v>235.78</v>
      </c>
      <c r="C1020" s="2">
        <v>3.5</v>
      </c>
      <c r="D1020" s="2">
        <v>0</v>
      </c>
    </row>
    <row r="1021" spans="2:4" ht="12.75">
      <c r="B1021" s="1">
        <v>235.98</v>
      </c>
      <c r="C1021" s="2">
        <v>3.5</v>
      </c>
      <c r="D1021" s="2">
        <v>0</v>
      </c>
    </row>
    <row r="1022" spans="2:4" ht="12.75">
      <c r="B1022" s="1">
        <v>235.98</v>
      </c>
      <c r="C1022" s="2">
        <v>1.5</v>
      </c>
      <c r="D1022" s="2">
        <v>0</v>
      </c>
    </row>
    <row r="1023" spans="2:4" ht="12.75">
      <c r="B1023" s="1">
        <v>236.08</v>
      </c>
      <c r="C1023" s="2">
        <v>1.5</v>
      </c>
      <c r="D1023" s="2">
        <v>0</v>
      </c>
    </row>
    <row r="1024" spans="2:4" ht="12.75">
      <c r="B1024" s="1">
        <v>236.08</v>
      </c>
      <c r="C1024" s="2">
        <v>2.5</v>
      </c>
      <c r="D1024" s="2">
        <v>0</v>
      </c>
    </row>
    <row r="1025" spans="2:4" ht="12.75">
      <c r="B1025" s="1">
        <v>236.19</v>
      </c>
      <c r="C1025" s="2">
        <v>2.5</v>
      </c>
      <c r="D1025" s="2">
        <v>0</v>
      </c>
    </row>
    <row r="1026" spans="2:4" ht="12.75">
      <c r="B1026" s="1">
        <v>236.19</v>
      </c>
      <c r="C1026" s="2">
        <v>0.5</v>
      </c>
      <c r="D1026" s="2">
        <v>0</v>
      </c>
    </row>
    <row r="1027" spans="2:4" ht="12.75">
      <c r="B1027" s="1">
        <v>236.3</v>
      </c>
      <c r="C1027" s="2">
        <v>0.5</v>
      </c>
      <c r="D1027" s="2">
        <v>0</v>
      </c>
    </row>
    <row r="1028" spans="2:4" ht="12.75">
      <c r="B1028" s="1">
        <v>236.3</v>
      </c>
      <c r="C1028" s="2">
        <v>2</v>
      </c>
      <c r="D1028" s="2">
        <v>0</v>
      </c>
    </row>
    <row r="1029" spans="2:4" ht="12.75">
      <c r="B1029" s="1">
        <v>236.63</v>
      </c>
      <c r="C1029" s="2">
        <v>2</v>
      </c>
      <c r="D1029" s="2">
        <v>0</v>
      </c>
    </row>
    <row r="1030" spans="2:4" ht="12.75">
      <c r="B1030" s="1">
        <v>236.63</v>
      </c>
      <c r="C1030" s="2">
        <v>0.5</v>
      </c>
      <c r="D1030" s="2">
        <v>0</v>
      </c>
    </row>
    <row r="1031" spans="2:4" ht="12.75">
      <c r="B1031" s="1">
        <v>237.05</v>
      </c>
      <c r="C1031" s="2">
        <v>0.5</v>
      </c>
      <c r="D1031" s="2">
        <v>0</v>
      </c>
    </row>
    <row r="1032" spans="2:4" ht="12.75">
      <c r="B1032" s="1">
        <v>237.05</v>
      </c>
      <c r="C1032" s="2">
        <v>0.8</v>
      </c>
      <c r="D1032" s="2">
        <v>0</v>
      </c>
    </row>
    <row r="1033" spans="2:4" ht="12.75">
      <c r="B1033" s="1">
        <v>237.16</v>
      </c>
      <c r="C1033" s="2">
        <v>0.8</v>
      </c>
      <c r="D1033" s="2">
        <v>0</v>
      </c>
    </row>
    <row r="1034" spans="2:4" ht="12.75">
      <c r="B1034" s="1">
        <v>237.16</v>
      </c>
      <c r="C1034" s="2">
        <v>0.5</v>
      </c>
      <c r="D1034" s="2">
        <v>0</v>
      </c>
    </row>
    <row r="1035" spans="2:4" ht="12.75">
      <c r="B1035" s="1">
        <v>237.57</v>
      </c>
      <c r="C1035" s="2">
        <v>0.5</v>
      </c>
      <c r="D1035" s="2">
        <v>0</v>
      </c>
    </row>
    <row r="1036" spans="2:4" ht="12.75">
      <c r="B1036" s="1">
        <v>237.58</v>
      </c>
      <c r="C1036" s="2">
        <v>0.5</v>
      </c>
      <c r="D1036" s="2">
        <v>0</v>
      </c>
    </row>
    <row r="1037" spans="2:4" ht="12.75">
      <c r="B1037" s="1">
        <v>238</v>
      </c>
      <c r="C1037" s="2">
        <v>0.5</v>
      </c>
      <c r="D1037" s="2">
        <v>0</v>
      </c>
    </row>
    <row r="1038" spans="2:4" ht="12.75">
      <c r="B1038" s="1">
        <v>238</v>
      </c>
      <c r="C1038" s="2">
        <v>0.8</v>
      </c>
      <c r="D1038" s="2">
        <v>0</v>
      </c>
    </row>
    <row r="1039" spans="2:4" ht="12.75">
      <c r="B1039" s="1">
        <v>238.08</v>
      </c>
      <c r="C1039" s="2">
        <v>0.8</v>
      </c>
      <c r="D1039" s="2">
        <v>0</v>
      </c>
    </row>
    <row r="1040" spans="2:4" ht="12.75">
      <c r="B1040" s="1">
        <v>238.08</v>
      </c>
      <c r="C1040" s="2">
        <v>0.5</v>
      </c>
      <c r="D1040" s="2">
        <v>0</v>
      </c>
    </row>
    <row r="1041" spans="2:4" ht="12.75">
      <c r="B1041" s="1">
        <v>238.97</v>
      </c>
      <c r="C1041" s="2">
        <v>0.5</v>
      </c>
      <c r="D1041" s="2">
        <v>0</v>
      </c>
    </row>
    <row r="1042" spans="2:4" ht="12.75">
      <c r="B1042" s="1">
        <v>238.97</v>
      </c>
      <c r="C1042" s="2">
        <v>0.8</v>
      </c>
      <c r="D1042" s="2">
        <v>0</v>
      </c>
    </row>
    <row r="1043" spans="2:4" ht="12.75">
      <c r="B1043" s="1">
        <v>239.16</v>
      </c>
      <c r="C1043" s="2">
        <v>0.8</v>
      </c>
      <c r="D1043" s="2">
        <v>0</v>
      </c>
    </row>
    <row r="1044" spans="2:4" ht="12.75">
      <c r="B1044" s="1">
        <v>239.16</v>
      </c>
      <c r="C1044" s="2">
        <v>1.5</v>
      </c>
      <c r="D1044" s="2">
        <v>0</v>
      </c>
    </row>
    <row r="1045" spans="2:4" ht="12.75">
      <c r="B1045" s="1">
        <v>239.34</v>
      </c>
      <c r="C1045" s="2">
        <v>1.5</v>
      </c>
      <c r="D1045" s="2">
        <v>0</v>
      </c>
    </row>
    <row r="1046" spans="2:4" ht="12.75">
      <c r="B1046" s="1">
        <v>239.34</v>
      </c>
      <c r="C1046" s="2">
        <v>2</v>
      </c>
      <c r="D1046" s="2">
        <v>0</v>
      </c>
    </row>
    <row r="1047" spans="2:4" ht="12.75">
      <c r="B1047" s="1">
        <v>239.49</v>
      </c>
      <c r="C1047" s="2">
        <v>2</v>
      </c>
      <c r="D1047" s="2">
        <v>0</v>
      </c>
    </row>
    <row r="1048" spans="2:4" ht="12.75">
      <c r="B1048" s="1">
        <v>239.49</v>
      </c>
      <c r="C1048" s="2">
        <v>0</v>
      </c>
      <c r="D1048" s="2">
        <v>0</v>
      </c>
    </row>
    <row r="1049" spans="2:4" ht="12.75">
      <c r="B1049" s="1">
        <v>239.83</v>
      </c>
      <c r="C1049" s="2">
        <v>0</v>
      </c>
      <c r="D1049" s="2">
        <v>0</v>
      </c>
    </row>
    <row r="1050" spans="2:4" ht="12.75">
      <c r="B1050" s="1">
        <v>239.83</v>
      </c>
      <c r="C1050" s="2">
        <v>0.5</v>
      </c>
      <c r="D1050" s="2">
        <v>0</v>
      </c>
    </row>
    <row r="1051" spans="2:4" ht="12.75">
      <c r="B1051" s="1">
        <v>240.56</v>
      </c>
      <c r="C1051" s="2">
        <v>0.5</v>
      </c>
      <c r="D1051" s="2">
        <v>0</v>
      </c>
    </row>
    <row r="1052" spans="2:4" ht="12.75">
      <c r="B1052" s="1">
        <v>240.56</v>
      </c>
      <c r="C1052" s="2">
        <v>1</v>
      </c>
      <c r="D1052" s="2">
        <v>0</v>
      </c>
    </row>
    <row r="1053" spans="2:4" ht="12.75">
      <c r="B1053" s="1">
        <v>240.7</v>
      </c>
      <c r="C1053" s="2">
        <v>1</v>
      </c>
      <c r="D1053" s="2">
        <v>0</v>
      </c>
    </row>
    <row r="1054" spans="2:4" ht="12.75">
      <c r="B1054" s="1">
        <v>240.7</v>
      </c>
      <c r="C1054" s="2">
        <v>0.5</v>
      </c>
      <c r="D1054" s="2">
        <v>0</v>
      </c>
    </row>
    <row r="1055" spans="2:4" ht="12.75">
      <c r="B1055" s="1">
        <v>241.01</v>
      </c>
      <c r="C1055" s="2">
        <v>0.5</v>
      </c>
      <c r="D1055" s="2">
        <v>0</v>
      </c>
    </row>
    <row r="1056" spans="2:4" ht="12.75">
      <c r="B1056" s="1">
        <v>241.01</v>
      </c>
      <c r="C1056" s="2">
        <v>1.5</v>
      </c>
      <c r="D1056" s="2">
        <v>0</v>
      </c>
    </row>
    <row r="1057" spans="2:4" ht="12.75">
      <c r="B1057" s="1">
        <v>241.61</v>
      </c>
      <c r="C1057" s="2">
        <v>1.5</v>
      </c>
      <c r="D1057" s="2">
        <v>0</v>
      </c>
    </row>
    <row r="1058" spans="2:4" ht="12.75">
      <c r="B1058" s="1">
        <v>241.61</v>
      </c>
      <c r="C1058" s="2">
        <v>0.5</v>
      </c>
      <c r="D1058" s="2">
        <v>0</v>
      </c>
    </row>
    <row r="1059" spans="2:4" ht="12.75">
      <c r="B1059" s="1">
        <v>241.85</v>
      </c>
      <c r="C1059" s="2">
        <v>0.5</v>
      </c>
      <c r="D1059" s="2">
        <v>0</v>
      </c>
    </row>
    <row r="1060" spans="2:4" ht="12.75">
      <c r="B1060" s="1">
        <v>241.85</v>
      </c>
      <c r="C1060" s="2">
        <v>1</v>
      </c>
      <c r="D1060" s="2">
        <v>0</v>
      </c>
    </row>
    <row r="1061" spans="2:4" ht="12.75">
      <c r="B1061" s="1">
        <v>242.14</v>
      </c>
      <c r="C1061" s="2">
        <v>1</v>
      </c>
      <c r="D1061" s="2">
        <v>0</v>
      </c>
    </row>
    <row r="1062" spans="2:4" ht="12.75">
      <c r="B1062" s="1">
        <v>242.14</v>
      </c>
      <c r="C1062" s="2">
        <v>0.8</v>
      </c>
      <c r="D1062" s="2">
        <v>0</v>
      </c>
    </row>
    <row r="1063" spans="2:4" ht="12.75">
      <c r="B1063" s="1">
        <v>242.31</v>
      </c>
      <c r="C1063" s="2">
        <v>0.8</v>
      </c>
      <c r="D1063" s="2">
        <v>0</v>
      </c>
    </row>
    <row r="1064" spans="2:4" ht="12.75">
      <c r="B1064" s="1">
        <v>242.31</v>
      </c>
      <c r="C1064" s="2">
        <v>-1</v>
      </c>
      <c r="D1064" s="2">
        <v>-1</v>
      </c>
    </row>
    <row r="1065" spans="2:4" ht="12.75">
      <c r="B1065" s="1">
        <v>242.8</v>
      </c>
      <c r="C1065" s="2">
        <v>-1</v>
      </c>
      <c r="D1065" s="2">
        <v>-1</v>
      </c>
    </row>
    <row r="1066" spans="2:4" ht="12.75">
      <c r="B1066" s="1">
        <v>242.8</v>
      </c>
      <c r="C1066" s="2">
        <v>0.5</v>
      </c>
      <c r="D1066" s="2">
        <v>0</v>
      </c>
    </row>
    <row r="1067" spans="2:4" ht="12.75">
      <c r="B1067" s="1">
        <v>242.94</v>
      </c>
      <c r="C1067" s="2">
        <v>0.5</v>
      </c>
      <c r="D1067" s="2">
        <v>0</v>
      </c>
    </row>
    <row r="1068" spans="2:4" ht="12.75">
      <c r="B1068" s="1">
        <v>242.94</v>
      </c>
      <c r="C1068" s="2">
        <v>2</v>
      </c>
      <c r="D1068" s="2">
        <v>0</v>
      </c>
    </row>
    <row r="1069" spans="2:4" ht="12.75">
      <c r="B1069" s="1">
        <v>243.02</v>
      </c>
      <c r="C1069" s="2">
        <v>2</v>
      </c>
      <c r="D1069" s="2">
        <v>0</v>
      </c>
    </row>
    <row r="1070" spans="2:4" ht="12.75">
      <c r="B1070" s="1">
        <v>243.02</v>
      </c>
      <c r="C1070" s="2">
        <v>1.5</v>
      </c>
      <c r="D1070" s="2">
        <v>0</v>
      </c>
    </row>
    <row r="1071" spans="2:4" ht="12.75">
      <c r="B1071" s="1">
        <v>243.64</v>
      </c>
      <c r="C1071" s="2">
        <v>1.5</v>
      </c>
      <c r="D1071" s="2">
        <v>0</v>
      </c>
    </row>
    <row r="1072" spans="2:4" ht="12.75">
      <c r="B1072" s="1">
        <v>243.64</v>
      </c>
      <c r="C1072" s="2">
        <v>0</v>
      </c>
      <c r="D1072" s="2">
        <v>0</v>
      </c>
    </row>
    <row r="1073" spans="2:4" ht="12.75">
      <c r="B1073" s="1">
        <v>243.77</v>
      </c>
      <c r="C1073" s="2">
        <v>0</v>
      </c>
      <c r="D1073" s="2">
        <v>0</v>
      </c>
    </row>
    <row r="1074" spans="2:4" ht="12.75">
      <c r="B1074" s="1">
        <v>243.77</v>
      </c>
      <c r="C1074" s="2">
        <v>0.5</v>
      </c>
      <c r="D1074" s="2">
        <v>0</v>
      </c>
    </row>
    <row r="1075" spans="2:4" ht="12.75">
      <c r="B1075" s="1">
        <v>244.12</v>
      </c>
      <c r="C1075" s="2">
        <v>0.5</v>
      </c>
      <c r="D1075" s="2">
        <v>0</v>
      </c>
    </row>
    <row r="1076" spans="2:4" ht="12.75">
      <c r="B1076" s="1">
        <v>244.12</v>
      </c>
      <c r="C1076" s="2">
        <v>0.8</v>
      </c>
      <c r="D1076" s="2">
        <v>0</v>
      </c>
    </row>
    <row r="1077" spans="2:4" ht="12.75">
      <c r="B1077" s="1">
        <v>244.17</v>
      </c>
      <c r="C1077" s="2">
        <v>0.8</v>
      </c>
      <c r="D1077" s="2">
        <v>0</v>
      </c>
    </row>
    <row r="1078" spans="2:4" ht="12.75">
      <c r="B1078" s="1">
        <v>244.17</v>
      </c>
      <c r="C1078" s="2">
        <v>0.5</v>
      </c>
      <c r="D1078" s="2">
        <v>0</v>
      </c>
    </row>
    <row r="1079" spans="2:4" ht="12.75">
      <c r="B1079" s="1">
        <v>244.26</v>
      </c>
      <c r="C1079" s="2">
        <v>0.5</v>
      </c>
      <c r="D1079" s="2">
        <v>0</v>
      </c>
    </row>
    <row r="1080" spans="2:4" ht="12.75">
      <c r="B1080" s="1">
        <v>244.26</v>
      </c>
      <c r="C1080" s="2">
        <v>0.8</v>
      </c>
      <c r="D1080" s="2">
        <v>0</v>
      </c>
    </row>
    <row r="1081" spans="2:4" ht="12.75">
      <c r="B1081" s="1">
        <v>244.43</v>
      </c>
      <c r="C1081" s="2">
        <v>0.8</v>
      </c>
      <c r="D1081" s="2">
        <v>0</v>
      </c>
    </row>
    <row r="1082" spans="2:4" ht="12.75">
      <c r="B1082" s="1">
        <v>244.43</v>
      </c>
      <c r="C1082" s="2">
        <v>-1</v>
      </c>
      <c r="D1082" s="2">
        <v>-1</v>
      </c>
    </row>
    <row r="1083" spans="2:4" ht="12.75">
      <c r="B1083" s="1">
        <v>247.6</v>
      </c>
      <c r="C1083" s="2">
        <v>-1</v>
      </c>
      <c r="D1083" s="2">
        <v>-1</v>
      </c>
    </row>
    <row r="1084" spans="2:4" ht="12.75">
      <c r="B1084" s="1">
        <v>247.6</v>
      </c>
      <c r="C1084" s="2">
        <v>2</v>
      </c>
      <c r="D1084" s="2">
        <v>0</v>
      </c>
    </row>
    <row r="1085" spans="2:4" ht="12.75">
      <c r="B1085" s="1">
        <v>247.7</v>
      </c>
      <c r="C1085" s="2">
        <v>2</v>
      </c>
      <c r="D1085" s="2">
        <v>0</v>
      </c>
    </row>
    <row r="1086" spans="2:4" ht="12.75">
      <c r="B1086" s="1">
        <v>247.7</v>
      </c>
      <c r="C1086" s="2">
        <v>0.8</v>
      </c>
      <c r="D1086" s="2">
        <v>0</v>
      </c>
    </row>
    <row r="1087" spans="2:4" ht="12.75">
      <c r="B1087" s="1">
        <v>247.85</v>
      </c>
      <c r="C1087" s="2">
        <v>0.8</v>
      </c>
      <c r="D1087" s="2">
        <v>0</v>
      </c>
    </row>
    <row r="1088" spans="2:4" ht="12.75">
      <c r="B1088" s="1">
        <v>247.85</v>
      </c>
      <c r="C1088" s="2">
        <v>0.5</v>
      </c>
      <c r="D1088" s="2">
        <v>0</v>
      </c>
    </row>
    <row r="1089" spans="2:4" ht="12.75">
      <c r="B1089" s="1">
        <v>248.46</v>
      </c>
      <c r="C1089" s="2">
        <v>0.5</v>
      </c>
      <c r="D1089" s="2">
        <v>0</v>
      </c>
    </row>
    <row r="1090" spans="2:4" ht="12.75">
      <c r="B1090" s="1">
        <v>248.46</v>
      </c>
      <c r="C1090" s="2">
        <v>1</v>
      </c>
      <c r="D1090" s="2">
        <v>0</v>
      </c>
    </row>
    <row r="1091" spans="2:4" ht="12.75">
      <c r="B1091" s="1">
        <v>248.65</v>
      </c>
      <c r="C1091" s="2">
        <v>1</v>
      </c>
      <c r="D1091" s="2">
        <v>0</v>
      </c>
    </row>
    <row r="1092" spans="2:4" ht="12.75">
      <c r="B1092" s="1">
        <v>248.65</v>
      </c>
      <c r="C1092" s="2">
        <v>0.5</v>
      </c>
      <c r="D1092" s="2">
        <v>0</v>
      </c>
    </row>
    <row r="1093" spans="2:4" ht="12.75">
      <c r="B1093" s="1">
        <v>249.09</v>
      </c>
      <c r="C1093" s="2">
        <v>0.5</v>
      </c>
      <c r="D1093" s="2">
        <v>0</v>
      </c>
    </row>
    <row r="1094" spans="2:4" ht="12.75">
      <c r="B1094" s="1">
        <v>249.09</v>
      </c>
      <c r="C1094" s="2">
        <v>0.8</v>
      </c>
      <c r="D1094" s="2">
        <v>0</v>
      </c>
    </row>
    <row r="1095" spans="2:4" ht="12.75">
      <c r="B1095" s="1">
        <v>249.52</v>
      </c>
      <c r="C1095" s="2">
        <v>0.8</v>
      </c>
      <c r="D1095" s="2">
        <v>0</v>
      </c>
    </row>
    <row r="1096" spans="2:4" ht="12.75">
      <c r="B1096" s="1">
        <v>249.52</v>
      </c>
      <c r="C1096" s="2">
        <v>0.5</v>
      </c>
      <c r="D1096" s="2">
        <v>0</v>
      </c>
    </row>
    <row r="1097" spans="2:4" ht="12.75">
      <c r="B1097" s="1">
        <v>249.93</v>
      </c>
      <c r="C1097" s="2">
        <v>0.5</v>
      </c>
      <c r="D1097" s="2">
        <v>0</v>
      </c>
    </row>
    <row r="1098" spans="2:4" ht="12.75">
      <c r="B1098" s="1">
        <v>249.93</v>
      </c>
      <c r="C1098" s="2">
        <v>1.5</v>
      </c>
      <c r="D1098" s="2">
        <v>0</v>
      </c>
    </row>
    <row r="1099" spans="2:4" ht="12.75">
      <c r="B1099" s="1">
        <v>250.19</v>
      </c>
      <c r="C1099" s="2">
        <v>1.5</v>
      </c>
      <c r="D1099" s="2">
        <v>0</v>
      </c>
    </row>
    <row r="1100" spans="2:4" ht="12.75">
      <c r="B1100" s="1">
        <v>250.19</v>
      </c>
      <c r="C1100" s="2">
        <v>0</v>
      </c>
      <c r="D1100" s="2">
        <v>0</v>
      </c>
    </row>
    <row r="1101" spans="2:4" ht="12.75">
      <c r="B1101" s="1">
        <v>250.37</v>
      </c>
      <c r="C1101" s="2">
        <v>0</v>
      </c>
      <c r="D1101" s="2">
        <v>0</v>
      </c>
    </row>
    <row r="1102" spans="2:4" ht="12.75">
      <c r="B1102" s="1">
        <v>250.37</v>
      </c>
      <c r="C1102" s="2">
        <v>0.8</v>
      </c>
      <c r="D1102" s="2">
        <v>0</v>
      </c>
    </row>
    <row r="1103" spans="2:4" ht="12.75">
      <c r="B1103" s="1">
        <v>250.42</v>
      </c>
      <c r="C1103" s="2">
        <v>0.8</v>
      </c>
      <c r="D1103" s="2">
        <v>0</v>
      </c>
    </row>
    <row r="1104" spans="2:4" ht="12.75">
      <c r="B1104" s="1">
        <v>250.42</v>
      </c>
      <c r="C1104" s="2">
        <v>2</v>
      </c>
      <c r="D1104" s="2">
        <v>0</v>
      </c>
    </row>
    <row r="1105" spans="2:4" ht="12.75">
      <c r="B1105" s="1">
        <v>250.61</v>
      </c>
      <c r="C1105" s="2">
        <v>2</v>
      </c>
      <c r="D1105" s="2">
        <v>0</v>
      </c>
    </row>
    <row r="1106" spans="2:4" ht="12.75">
      <c r="B1106" s="1">
        <v>250.61</v>
      </c>
      <c r="C1106" s="2">
        <v>0.2</v>
      </c>
      <c r="D1106" s="2">
        <v>0</v>
      </c>
    </row>
    <row r="1107" spans="2:4" ht="12.75">
      <c r="B1107" s="1">
        <v>251.09</v>
      </c>
      <c r="C1107" s="2">
        <v>0.2</v>
      </c>
      <c r="D1107" s="2">
        <v>0</v>
      </c>
    </row>
    <row r="1108" spans="2:4" ht="12.75">
      <c r="B1108" s="1">
        <v>251.09</v>
      </c>
      <c r="C1108" s="2">
        <v>0.8</v>
      </c>
      <c r="D1108" s="2">
        <v>0</v>
      </c>
    </row>
    <row r="1109" spans="2:4" ht="12.75">
      <c r="B1109" s="1">
        <v>251.13</v>
      </c>
      <c r="C1109" s="2">
        <v>0.8</v>
      </c>
      <c r="D1109" s="2">
        <v>0</v>
      </c>
    </row>
    <row r="1110" spans="2:4" ht="12.75">
      <c r="B1110" s="1">
        <v>251.13</v>
      </c>
      <c r="C1110" s="2">
        <v>-1</v>
      </c>
      <c r="D1110" s="2">
        <v>-1</v>
      </c>
    </row>
    <row r="1111" spans="2:4" ht="12.75">
      <c r="B1111" s="1">
        <v>252.4</v>
      </c>
      <c r="C1111" s="2">
        <v>-1</v>
      </c>
      <c r="D1111" s="2">
        <v>-1</v>
      </c>
    </row>
    <row r="1112" spans="2:4" ht="12.75">
      <c r="B1112" s="1">
        <v>252.4</v>
      </c>
      <c r="C1112" s="2">
        <v>0.3</v>
      </c>
      <c r="D1112" s="2">
        <v>0</v>
      </c>
    </row>
    <row r="1113" spans="2:4" ht="12.75">
      <c r="B1113" s="1">
        <v>252.54</v>
      </c>
      <c r="C1113" s="2">
        <v>0.3</v>
      </c>
      <c r="D1113" s="2">
        <v>0</v>
      </c>
    </row>
    <row r="1114" spans="2:4" ht="12.75">
      <c r="B1114" s="1">
        <v>252.54</v>
      </c>
      <c r="C1114" s="2">
        <v>0.5</v>
      </c>
      <c r="D1114" s="2">
        <v>0</v>
      </c>
    </row>
    <row r="1115" spans="2:4" ht="12.75">
      <c r="B1115" s="1">
        <v>253.23</v>
      </c>
      <c r="C1115" s="2">
        <v>0.5</v>
      </c>
      <c r="D1115" s="2">
        <v>0</v>
      </c>
    </row>
    <row r="1116" spans="2:4" ht="12.75">
      <c r="B1116" s="1">
        <v>253.23</v>
      </c>
      <c r="C1116" s="2">
        <v>1</v>
      </c>
      <c r="D1116" s="2">
        <v>0</v>
      </c>
    </row>
    <row r="1117" spans="2:4" ht="12.75">
      <c r="B1117" s="1">
        <v>253.48</v>
      </c>
      <c r="C1117" s="2">
        <v>1</v>
      </c>
      <c r="D1117" s="2">
        <v>0</v>
      </c>
    </row>
    <row r="1118" spans="2:4" ht="12.75">
      <c r="B1118" s="1">
        <v>253.48</v>
      </c>
      <c r="C1118" s="2">
        <v>0.3</v>
      </c>
      <c r="D1118" s="2">
        <v>0</v>
      </c>
    </row>
    <row r="1119" spans="2:4" ht="12.75">
      <c r="B1119" s="1">
        <v>253.85</v>
      </c>
      <c r="C1119" s="2">
        <v>0.3</v>
      </c>
      <c r="D1119" s="2">
        <v>0</v>
      </c>
    </row>
    <row r="1120" spans="2:4" ht="12.75">
      <c r="B1120" s="1">
        <v>253.86</v>
      </c>
      <c r="C1120" s="2">
        <v>3.5</v>
      </c>
      <c r="D1120" s="2">
        <v>0</v>
      </c>
    </row>
    <row r="1121" spans="2:4" ht="12.75">
      <c r="B1121" s="1">
        <v>254.19</v>
      </c>
      <c r="C1121" s="2">
        <v>3.5</v>
      </c>
      <c r="D1121" s="2">
        <v>0</v>
      </c>
    </row>
    <row r="1122" spans="2:4" ht="12.75">
      <c r="B1122" s="1">
        <v>254.19</v>
      </c>
      <c r="C1122" s="2">
        <v>1</v>
      </c>
      <c r="D1122" s="2">
        <v>0</v>
      </c>
    </row>
    <row r="1123" spans="2:4" ht="12.75">
      <c r="B1123" s="1">
        <v>254.41</v>
      </c>
      <c r="C1123" s="2">
        <v>1</v>
      </c>
      <c r="D1123" s="2">
        <v>0</v>
      </c>
    </row>
    <row r="1124" spans="2:4" ht="12.75">
      <c r="B1124" s="1">
        <v>254.41</v>
      </c>
      <c r="C1124" s="2">
        <v>3.5</v>
      </c>
      <c r="D1124" s="2">
        <v>0</v>
      </c>
    </row>
    <row r="1125" spans="2:4" ht="12.75">
      <c r="B1125" s="1">
        <v>254.45</v>
      </c>
      <c r="C1125" s="2">
        <v>3.5</v>
      </c>
      <c r="D1125" s="2">
        <v>0</v>
      </c>
    </row>
    <row r="1126" spans="2:4" ht="12.75">
      <c r="B1126" s="1">
        <v>254.45</v>
      </c>
      <c r="C1126" s="2">
        <v>0.8</v>
      </c>
      <c r="D1126" s="2">
        <v>0</v>
      </c>
    </row>
    <row r="1127" spans="2:4" ht="12.75">
      <c r="B1127" s="1">
        <v>254.5</v>
      </c>
      <c r="C1127" s="2">
        <v>0.8</v>
      </c>
      <c r="D1127" s="2">
        <v>0</v>
      </c>
    </row>
    <row r="1128" spans="2:4" ht="12.75">
      <c r="B1128" s="1">
        <v>254.5</v>
      </c>
      <c r="C1128" s="2">
        <v>3</v>
      </c>
      <c r="D1128" s="2">
        <v>0</v>
      </c>
    </row>
    <row r="1129" spans="2:4" ht="12.75">
      <c r="B1129" s="1">
        <v>254.9</v>
      </c>
      <c r="C1129" s="2">
        <v>3</v>
      </c>
      <c r="D1129" s="2">
        <v>0</v>
      </c>
    </row>
    <row r="1130" spans="2:4" ht="12.75">
      <c r="B1130" s="1">
        <v>254.9</v>
      </c>
      <c r="C1130" s="2">
        <v>1</v>
      </c>
      <c r="D1130" s="2">
        <v>0</v>
      </c>
    </row>
    <row r="1131" spans="2:4" ht="12.75">
      <c r="B1131" s="1">
        <v>255.21</v>
      </c>
      <c r="C1131" s="2">
        <v>1</v>
      </c>
      <c r="D1131" s="2">
        <v>0</v>
      </c>
    </row>
    <row r="1132" spans="2:4" ht="12.75">
      <c r="B1132" s="1">
        <v>255.21</v>
      </c>
      <c r="C1132" s="2">
        <v>0</v>
      </c>
      <c r="D1132" s="2">
        <v>0</v>
      </c>
    </row>
    <row r="1133" spans="2:4" ht="12.75">
      <c r="B1133" s="1">
        <v>255.27</v>
      </c>
      <c r="C1133" s="2">
        <v>0</v>
      </c>
      <c r="D1133" s="2">
        <v>0</v>
      </c>
    </row>
    <row r="1134" spans="2:4" ht="12.75">
      <c r="B1134" s="1">
        <v>255.27</v>
      </c>
      <c r="C1134" s="2">
        <v>-1</v>
      </c>
      <c r="D1134" s="2">
        <v>-1</v>
      </c>
    </row>
    <row r="1135" spans="2:4" ht="12.75">
      <c r="B1135" s="1">
        <v>257.2</v>
      </c>
      <c r="C1135" s="2">
        <v>-1</v>
      </c>
      <c r="D1135" s="2">
        <v>-1</v>
      </c>
    </row>
    <row r="1136" spans="2:4" ht="12.75">
      <c r="B1136" s="1">
        <v>257.2</v>
      </c>
      <c r="C1136" s="2">
        <v>1</v>
      </c>
      <c r="D1136" s="2">
        <v>0</v>
      </c>
    </row>
    <row r="1137" spans="2:4" ht="12.75">
      <c r="B1137" s="1">
        <v>257.41</v>
      </c>
      <c r="C1137" s="2">
        <v>1</v>
      </c>
      <c r="D1137" s="2">
        <v>0</v>
      </c>
    </row>
    <row r="1138" spans="2:4" ht="12.75">
      <c r="B1138" s="1">
        <v>257.41</v>
      </c>
      <c r="C1138" s="2">
        <v>0.5</v>
      </c>
      <c r="D1138" s="2">
        <v>0</v>
      </c>
    </row>
    <row r="1139" spans="2:4" ht="12.75">
      <c r="B1139" s="1">
        <v>257.48</v>
      </c>
      <c r="C1139" s="2">
        <v>0.5</v>
      </c>
      <c r="D1139" s="2">
        <v>0</v>
      </c>
    </row>
    <row r="1140" spans="2:4" ht="12.75">
      <c r="B1140" s="1">
        <v>257.48</v>
      </c>
      <c r="C1140" s="2">
        <v>0</v>
      </c>
      <c r="D1140" s="2">
        <v>0</v>
      </c>
    </row>
    <row r="1141" spans="2:4" ht="12.75">
      <c r="B1141" s="1">
        <v>257.67</v>
      </c>
      <c r="C1141" s="2">
        <v>0</v>
      </c>
      <c r="D1141" s="2">
        <v>0</v>
      </c>
    </row>
    <row r="1142" spans="2:4" ht="12.75">
      <c r="B1142" s="1">
        <v>257.67</v>
      </c>
      <c r="C1142" s="2">
        <v>0.5</v>
      </c>
      <c r="D1142" s="2">
        <v>0</v>
      </c>
    </row>
    <row r="1143" spans="2:4" ht="12.75">
      <c r="B1143" s="1">
        <v>258.24</v>
      </c>
      <c r="C1143" s="2">
        <v>0.5</v>
      </c>
      <c r="D1143" s="2">
        <v>0</v>
      </c>
    </row>
    <row r="1144" spans="2:4" ht="12.75">
      <c r="B1144" s="1">
        <v>258.24</v>
      </c>
      <c r="C1144" s="2">
        <v>0.2</v>
      </c>
      <c r="D1144" s="2">
        <v>0</v>
      </c>
    </row>
    <row r="1145" spans="2:4" ht="12.75">
      <c r="B1145" s="1">
        <v>258.45</v>
      </c>
      <c r="C1145" s="2">
        <v>0.2</v>
      </c>
      <c r="D1145" s="2">
        <v>0</v>
      </c>
    </row>
    <row r="1146" spans="2:4" ht="12.75">
      <c r="B1146" s="1">
        <v>258.45</v>
      </c>
      <c r="C1146" s="2">
        <v>0.8</v>
      </c>
      <c r="D1146" s="2">
        <v>0</v>
      </c>
    </row>
    <row r="1147" spans="2:4" ht="12.75">
      <c r="B1147" s="1">
        <v>258.52</v>
      </c>
      <c r="C1147" s="2">
        <v>0.8</v>
      </c>
      <c r="D1147" s="2">
        <v>0</v>
      </c>
    </row>
    <row r="1148" spans="2:4" ht="12.75">
      <c r="B1148" s="1">
        <v>258.52</v>
      </c>
      <c r="C1148" s="2">
        <v>0.2</v>
      </c>
      <c r="D1148" s="2">
        <v>0</v>
      </c>
    </row>
    <row r="1149" spans="2:4" ht="12.75">
      <c r="B1149" s="1">
        <v>258.7</v>
      </c>
      <c r="C1149" s="2">
        <v>0.2</v>
      </c>
      <c r="D1149" s="2">
        <v>0</v>
      </c>
    </row>
    <row r="1150" spans="2:4" ht="12.75">
      <c r="B1150" s="1">
        <v>258.7</v>
      </c>
      <c r="C1150" s="2">
        <v>0.5</v>
      </c>
      <c r="D1150" s="2">
        <v>0</v>
      </c>
    </row>
    <row r="1151" spans="2:4" ht="12.75">
      <c r="B1151" s="1">
        <v>258.77</v>
      </c>
      <c r="C1151" s="2">
        <v>0.5</v>
      </c>
      <c r="D1151" s="2">
        <v>0</v>
      </c>
    </row>
    <row r="1152" spans="2:4" ht="12.75">
      <c r="B1152" s="1">
        <v>258.77</v>
      </c>
      <c r="C1152" s="2">
        <v>2.5</v>
      </c>
      <c r="D1152" s="2">
        <v>0</v>
      </c>
    </row>
    <row r="1153" spans="2:4" ht="12.75">
      <c r="B1153" s="1">
        <v>258.8</v>
      </c>
      <c r="C1153" s="2">
        <v>2.5</v>
      </c>
      <c r="D1153" s="2">
        <v>0</v>
      </c>
    </row>
    <row r="1154" spans="2:4" ht="12.75">
      <c r="B1154" s="1">
        <v>258.8</v>
      </c>
      <c r="C1154" s="2">
        <v>0.5</v>
      </c>
      <c r="D1154" s="2">
        <v>0</v>
      </c>
    </row>
    <row r="1155" spans="2:4" ht="12.75">
      <c r="B1155" s="1">
        <v>258.94</v>
      </c>
      <c r="C1155" s="2">
        <v>0.5</v>
      </c>
      <c r="D1155" s="2">
        <v>0</v>
      </c>
    </row>
    <row r="1156" spans="2:4" ht="12.75">
      <c r="B1156" s="1">
        <v>258.94</v>
      </c>
      <c r="C1156" s="2">
        <v>0</v>
      </c>
      <c r="D1156" s="2">
        <v>0</v>
      </c>
    </row>
    <row r="1157" spans="2:4" ht="12.75">
      <c r="B1157" s="1">
        <v>259.05</v>
      </c>
      <c r="C1157" s="2">
        <v>0</v>
      </c>
      <c r="D1157" s="2">
        <v>0</v>
      </c>
    </row>
    <row r="1158" spans="2:4" ht="12.75">
      <c r="B1158" s="1">
        <v>259.05</v>
      </c>
      <c r="C1158" s="2">
        <v>0.5</v>
      </c>
      <c r="D1158" s="2">
        <v>0</v>
      </c>
    </row>
    <row r="1159" spans="2:4" ht="12.75">
      <c r="B1159" s="1">
        <v>259.15</v>
      </c>
      <c r="C1159" s="2">
        <v>0.5</v>
      </c>
      <c r="D1159" s="2">
        <v>0</v>
      </c>
    </row>
    <row r="1160" spans="2:4" ht="12.75">
      <c r="B1160" s="1">
        <v>259.15</v>
      </c>
      <c r="C1160" s="2">
        <v>2</v>
      </c>
      <c r="D1160" s="2">
        <v>0</v>
      </c>
    </row>
    <row r="1161" spans="2:4" ht="12.75">
      <c r="B1161" s="1">
        <v>259.54</v>
      </c>
      <c r="C1161" s="2">
        <v>2</v>
      </c>
      <c r="D1161" s="2">
        <v>0</v>
      </c>
    </row>
    <row r="1162" spans="2:4" ht="12.75">
      <c r="B1162" s="1">
        <v>259.54</v>
      </c>
      <c r="C1162" s="2">
        <v>-1</v>
      </c>
      <c r="D1162" s="2">
        <v>-1</v>
      </c>
    </row>
    <row r="1163" spans="2:4" ht="12.75">
      <c r="B1163" s="1">
        <v>262</v>
      </c>
      <c r="C1163" s="2">
        <v>-1</v>
      </c>
      <c r="D1163" s="2">
        <v>-1</v>
      </c>
    </row>
    <row r="1164" spans="2:4" ht="12.75">
      <c r="B1164" s="1">
        <v>262</v>
      </c>
      <c r="C1164" s="2">
        <v>0.3</v>
      </c>
      <c r="D1164" s="2">
        <v>0</v>
      </c>
    </row>
    <row r="1165" spans="2:4" ht="12.75">
      <c r="B1165" s="1">
        <v>262.24</v>
      </c>
      <c r="C1165" s="2">
        <v>0.3</v>
      </c>
      <c r="D1165" s="2">
        <v>0</v>
      </c>
    </row>
    <row r="1166" spans="2:4" ht="12.75">
      <c r="B1166" s="1">
        <v>262.24</v>
      </c>
      <c r="C1166" s="2">
        <v>3.5</v>
      </c>
      <c r="D1166" s="2">
        <v>0</v>
      </c>
    </row>
    <row r="1167" spans="2:4" ht="12.75">
      <c r="B1167" s="1">
        <v>262.34</v>
      </c>
      <c r="C1167" s="2">
        <v>3.5</v>
      </c>
      <c r="D1167" s="2">
        <v>0</v>
      </c>
    </row>
    <row r="1168" spans="2:4" ht="12.75">
      <c r="B1168" s="1">
        <v>262.34</v>
      </c>
      <c r="C1168" s="2">
        <v>0.5</v>
      </c>
      <c r="D1168" s="2">
        <v>0</v>
      </c>
    </row>
    <row r="1169" spans="2:4" ht="12.75">
      <c r="B1169" s="1">
        <v>262.62</v>
      </c>
      <c r="C1169" s="2">
        <v>0.5</v>
      </c>
      <c r="D1169" s="2">
        <v>0</v>
      </c>
    </row>
    <row r="1170" spans="2:4" ht="12.75">
      <c r="B1170" s="1">
        <v>262.62</v>
      </c>
      <c r="C1170" s="2">
        <v>3</v>
      </c>
      <c r="D1170" s="2">
        <v>0</v>
      </c>
    </row>
    <row r="1171" spans="2:4" ht="12.75">
      <c r="B1171" s="1">
        <v>262.72</v>
      </c>
      <c r="C1171" s="2">
        <v>3</v>
      </c>
      <c r="D1171" s="2">
        <v>0</v>
      </c>
    </row>
    <row r="1172" spans="2:4" ht="12.75">
      <c r="B1172" s="1">
        <v>262.72</v>
      </c>
      <c r="C1172" s="2">
        <v>0.8</v>
      </c>
      <c r="D1172" s="2">
        <v>0</v>
      </c>
    </row>
    <row r="1173" spans="2:4" ht="12.75">
      <c r="B1173" s="1">
        <v>263.5</v>
      </c>
      <c r="C1173" s="2">
        <v>0.8</v>
      </c>
      <c r="D1173" s="2">
        <v>0</v>
      </c>
    </row>
    <row r="1174" spans="2:4" ht="12.75">
      <c r="B1174" s="1">
        <v>263.5</v>
      </c>
      <c r="C1174" s="2">
        <v>1.5</v>
      </c>
      <c r="D1174" s="2">
        <v>0</v>
      </c>
    </row>
    <row r="1175" spans="2:4" ht="12.75">
      <c r="B1175" s="1">
        <v>263.55</v>
      </c>
      <c r="C1175" s="2">
        <v>1.5</v>
      </c>
      <c r="D1175" s="2">
        <v>0</v>
      </c>
    </row>
    <row r="1176" spans="2:4" ht="12.75">
      <c r="B1176" s="1">
        <v>263.55</v>
      </c>
      <c r="C1176" s="2">
        <v>0.2</v>
      </c>
      <c r="D1176" s="2">
        <v>0</v>
      </c>
    </row>
    <row r="1177" spans="2:4" ht="12.75">
      <c r="B1177" s="1">
        <v>263.79</v>
      </c>
      <c r="C1177" s="2">
        <v>0.2</v>
      </c>
      <c r="D1177" s="2">
        <v>0</v>
      </c>
    </row>
    <row r="1178" spans="2:4" ht="12.75">
      <c r="B1178" s="1">
        <v>263.79</v>
      </c>
      <c r="C1178" s="2">
        <v>0.5</v>
      </c>
      <c r="D1178" s="2">
        <v>0</v>
      </c>
    </row>
    <row r="1179" spans="2:4" ht="12.75">
      <c r="B1179" s="1">
        <v>263.87</v>
      </c>
      <c r="C1179" s="2">
        <v>0.5</v>
      </c>
      <c r="D1179" s="2">
        <v>0</v>
      </c>
    </row>
    <row r="1180" spans="2:4" ht="12.75">
      <c r="B1180" s="1">
        <v>263.87</v>
      </c>
      <c r="C1180" s="2">
        <v>1</v>
      </c>
      <c r="D1180" s="2">
        <v>0</v>
      </c>
    </row>
    <row r="1181" spans="2:4" ht="12.75">
      <c r="B1181" s="1">
        <v>264.72</v>
      </c>
      <c r="C1181" s="2">
        <v>1</v>
      </c>
      <c r="D1181" s="2">
        <v>0</v>
      </c>
    </row>
    <row r="1182" spans="2:4" ht="12.75">
      <c r="B1182" s="1">
        <v>264.72</v>
      </c>
      <c r="C1182" s="2">
        <v>1</v>
      </c>
      <c r="D1182" s="2">
        <v>0</v>
      </c>
    </row>
    <row r="1183" spans="2:4" ht="12.75">
      <c r="B1183" s="1">
        <v>265.28</v>
      </c>
      <c r="C1183" s="2">
        <v>1</v>
      </c>
      <c r="D1183" s="2">
        <v>0</v>
      </c>
    </row>
    <row r="1184" spans="2:4" ht="12.75">
      <c r="B1184" s="1">
        <v>265.28</v>
      </c>
      <c r="C1184" s="2">
        <v>0.5</v>
      </c>
      <c r="D1184" s="2">
        <v>0</v>
      </c>
    </row>
    <row r="1185" spans="2:4" ht="12.75">
      <c r="B1185" s="1">
        <v>265.41</v>
      </c>
      <c r="C1185" s="2">
        <v>0.5</v>
      </c>
      <c r="D1185" s="2">
        <v>0</v>
      </c>
    </row>
    <row r="1186" spans="2:4" ht="12.75">
      <c r="B1186" s="1">
        <v>265.41</v>
      </c>
      <c r="C1186" s="2">
        <v>0.8</v>
      </c>
      <c r="D1186" s="2">
        <v>0</v>
      </c>
    </row>
    <row r="1187" spans="2:4" ht="12.75">
      <c r="B1187" s="1">
        <v>265.66</v>
      </c>
      <c r="C1187" s="2">
        <v>0.8</v>
      </c>
      <c r="D1187" s="2">
        <v>0</v>
      </c>
    </row>
    <row r="1188" spans="2:4" ht="12.75">
      <c r="B1188" s="1">
        <v>265.66</v>
      </c>
      <c r="C1188" s="2">
        <v>3.5</v>
      </c>
      <c r="D1188" s="2">
        <v>0</v>
      </c>
    </row>
    <row r="1189" spans="2:4" ht="12.75">
      <c r="B1189" s="1">
        <v>265.74</v>
      </c>
      <c r="C1189" s="2">
        <v>3.5</v>
      </c>
      <c r="D1189" s="2">
        <v>0</v>
      </c>
    </row>
    <row r="1190" spans="2:4" ht="12.75">
      <c r="B1190" s="1">
        <v>265.74</v>
      </c>
      <c r="C1190" s="2">
        <v>1.5</v>
      </c>
      <c r="D1190" s="2">
        <v>0</v>
      </c>
    </row>
    <row r="1191" spans="2:4" ht="12.75">
      <c r="B1191" s="1">
        <v>265.94</v>
      </c>
      <c r="C1191" s="2">
        <v>1.5</v>
      </c>
      <c r="D1191" s="2">
        <v>0</v>
      </c>
    </row>
    <row r="1192" spans="2:4" ht="12.75">
      <c r="B1192" s="1">
        <v>265.94</v>
      </c>
      <c r="C1192" s="2">
        <v>-1</v>
      </c>
      <c r="D1192" s="2">
        <v>-1</v>
      </c>
    </row>
    <row r="1193" spans="2:4" ht="12.75">
      <c r="B1193" s="1">
        <v>266.8</v>
      </c>
      <c r="C1193" s="2">
        <v>-1</v>
      </c>
      <c r="D1193" s="2">
        <v>-1</v>
      </c>
    </row>
    <row r="1194" spans="2:4" ht="12.75">
      <c r="B1194" s="1">
        <v>266.8</v>
      </c>
      <c r="C1194" s="2">
        <v>0.5</v>
      </c>
      <c r="D1194" s="2">
        <v>0</v>
      </c>
    </row>
    <row r="1195" spans="2:4" ht="12.75">
      <c r="B1195" s="1">
        <v>266.88</v>
      </c>
      <c r="C1195" s="2">
        <v>0.5</v>
      </c>
      <c r="D1195" s="2">
        <v>0</v>
      </c>
    </row>
    <row r="1196" spans="2:4" ht="12.75">
      <c r="B1196" s="1">
        <v>266.88</v>
      </c>
      <c r="C1196" s="2">
        <v>3</v>
      </c>
      <c r="D1196" s="2">
        <v>0</v>
      </c>
    </row>
    <row r="1197" spans="2:4" ht="12.75">
      <c r="B1197" s="1">
        <v>266.9</v>
      </c>
      <c r="C1197" s="2">
        <v>3</v>
      </c>
      <c r="D1197" s="2">
        <v>0</v>
      </c>
    </row>
    <row r="1198" spans="2:4" ht="12.75">
      <c r="B1198" s="1">
        <v>266.9</v>
      </c>
      <c r="C1198" s="2">
        <v>0.5</v>
      </c>
      <c r="D1198" s="2">
        <v>0</v>
      </c>
    </row>
    <row r="1199" spans="2:4" ht="12.75">
      <c r="B1199" s="1">
        <v>266.97</v>
      </c>
      <c r="C1199" s="2">
        <v>0.5</v>
      </c>
      <c r="D1199" s="2">
        <v>0</v>
      </c>
    </row>
    <row r="1200" spans="2:4" ht="12.75">
      <c r="B1200" s="1">
        <v>266.97</v>
      </c>
      <c r="C1200" s="2">
        <v>0.8</v>
      </c>
      <c r="D1200" s="2">
        <v>0</v>
      </c>
    </row>
    <row r="1201" spans="2:4" ht="12.75">
      <c r="B1201" s="1">
        <v>267.4</v>
      </c>
      <c r="C1201" s="2">
        <v>0.8</v>
      </c>
      <c r="D1201" s="2">
        <v>0</v>
      </c>
    </row>
    <row r="1202" spans="2:4" ht="12.75">
      <c r="B1202" s="1">
        <v>267.4</v>
      </c>
      <c r="C1202" s="2">
        <v>0.5</v>
      </c>
      <c r="D1202" s="2">
        <v>0</v>
      </c>
    </row>
    <row r="1203" spans="2:4" ht="12.75">
      <c r="B1203" s="1">
        <v>267.53</v>
      </c>
      <c r="C1203" s="2">
        <v>0.5</v>
      </c>
      <c r="D1203" s="2">
        <v>0</v>
      </c>
    </row>
    <row r="1204" spans="2:4" ht="12.75">
      <c r="B1204" s="1">
        <v>267.53</v>
      </c>
      <c r="C1204" s="2">
        <v>1.5</v>
      </c>
      <c r="D1204" s="2">
        <v>0</v>
      </c>
    </row>
    <row r="1205" spans="2:4" ht="12.75">
      <c r="B1205" s="1">
        <v>267.6</v>
      </c>
      <c r="C1205" s="2">
        <v>1.5</v>
      </c>
      <c r="D1205" s="2">
        <v>0</v>
      </c>
    </row>
    <row r="1206" spans="2:4" ht="12.75">
      <c r="B1206" s="1">
        <v>267.6</v>
      </c>
      <c r="C1206" s="2">
        <v>0.5</v>
      </c>
      <c r="D1206" s="2">
        <v>0</v>
      </c>
    </row>
    <row r="1207" spans="2:4" ht="12.75">
      <c r="B1207" s="1">
        <v>267.74</v>
      </c>
      <c r="C1207" s="2">
        <v>0.5</v>
      </c>
      <c r="D1207" s="2">
        <v>0</v>
      </c>
    </row>
    <row r="1208" spans="2:4" ht="12.75">
      <c r="B1208" s="1">
        <v>267.74</v>
      </c>
      <c r="C1208" s="2">
        <v>1</v>
      </c>
      <c r="D1208" s="2">
        <v>0</v>
      </c>
    </row>
    <row r="1209" spans="2:4" ht="12.75">
      <c r="B1209" s="1">
        <v>267.83</v>
      </c>
      <c r="C1209" s="2">
        <v>1</v>
      </c>
      <c r="D1209" s="2">
        <v>0</v>
      </c>
    </row>
    <row r="1210" spans="2:4" ht="12.75">
      <c r="B1210" s="1">
        <v>267.83</v>
      </c>
      <c r="C1210" s="2">
        <v>1.5</v>
      </c>
      <c r="D1210" s="2">
        <v>0</v>
      </c>
    </row>
    <row r="1211" spans="2:4" ht="12.75">
      <c r="B1211" s="1">
        <v>268.03</v>
      </c>
      <c r="C1211" s="2">
        <v>1.5</v>
      </c>
      <c r="D1211" s="2">
        <v>0</v>
      </c>
    </row>
    <row r="1212" spans="2:4" ht="12.75">
      <c r="B1212" s="1">
        <v>268.03</v>
      </c>
      <c r="C1212" s="2">
        <v>0.5</v>
      </c>
      <c r="D1212" s="2">
        <v>0</v>
      </c>
    </row>
    <row r="1213" spans="2:4" ht="12.75">
      <c r="B1213" s="1">
        <v>268.38</v>
      </c>
      <c r="C1213" s="2">
        <v>0.5</v>
      </c>
      <c r="D1213" s="2">
        <v>0</v>
      </c>
    </row>
    <row r="1214" spans="2:4" ht="12.75">
      <c r="B1214" s="1">
        <v>268.38</v>
      </c>
      <c r="C1214" s="2">
        <v>1.5</v>
      </c>
      <c r="D1214" s="2">
        <v>0</v>
      </c>
    </row>
    <row r="1215" spans="2:4" ht="12.75">
      <c r="B1215" s="1">
        <v>268.49</v>
      </c>
      <c r="C1215" s="2">
        <v>1.5</v>
      </c>
      <c r="D1215" s="2">
        <v>0</v>
      </c>
    </row>
    <row r="1216" spans="2:4" ht="12.75">
      <c r="B1216" s="1">
        <v>268.49</v>
      </c>
      <c r="C1216" s="2">
        <v>0.5</v>
      </c>
      <c r="D1216" s="2">
        <v>0</v>
      </c>
    </row>
    <row r="1217" spans="2:4" ht="12.75">
      <c r="B1217" s="1">
        <v>268.96</v>
      </c>
      <c r="C1217" s="2">
        <v>0.5</v>
      </c>
      <c r="D1217" s="2">
        <v>0</v>
      </c>
    </row>
    <row r="1218" spans="2:4" ht="12.75">
      <c r="B1218" s="1">
        <v>268.96</v>
      </c>
      <c r="C1218" s="2">
        <v>1</v>
      </c>
      <c r="D1218" s="2">
        <v>0</v>
      </c>
    </row>
    <row r="1219" spans="2:4" ht="12.75">
      <c r="B1219" s="1">
        <v>269.05</v>
      </c>
      <c r="C1219" s="2">
        <v>1</v>
      </c>
      <c r="D1219" s="2">
        <v>0</v>
      </c>
    </row>
    <row r="1220" spans="2:4" ht="12.75">
      <c r="B1220" s="1">
        <v>269.05</v>
      </c>
      <c r="C1220" s="2">
        <v>0.5</v>
      </c>
      <c r="D1220" s="2">
        <v>0</v>
      </c>
    </row>
    <row r="1221" spans="2:4" ht="12.75">
      <c r="B1221" s="1">
        <v>269.17</v>
      </c>
      <c r="C1221" s="2">
        <v>0.5</v>
      </c>
      <c r="D1221" s="2">
        <v>0</v>
      </c>
    </row>
    <row r="1222" spans="2:4" ht="12.75">
      <c r="B1222" s="1">
        <v>269.17</v>
      </c>
      <c r="C1222" s="2">
        <v>0</v>
      </c>
      <c r="D1222" s="2">
        <v>0</v>
      </c>
    </row>
    <row r="1223" spans="2:4" ht="12.75">
      <c r="B1223" s="1">
        <v>269.33</v>
      </c>
      <c r="C1223" s="2">
        <v>0</v>
      </c>
      <c r="D1223" s="2">
        <v>0</v>
      </c>
    </row>
    <row r="1224" spans="2:4" ht="12.75">
      <c r="B1224" s="1">
        <v>269.33</v>
      </c>
      <c r="C1224" s="2">
        <v>1.5</v>
      </c>
      <c r="D1224" s="2">
        <v>0</v>
      </c>
    </row>
    <row r="1225" spans="2:4" ht="12.75">
      <c r="B1225" s="1">
        <v>269.66</v>
      </c>
      <c r="C1225" s="2">
        <v>1.5</v>
      </c>
      <c r="D1225" s="2">
        <v>0</v>
      </c>
    </row>
    <row r="1226" spans="2:4" ht="12.75">
      <c r="B1226" s="1">
        <v>269.66</v>
      </c>
      <c r="C1226" s="2">
        <v>1.2</v>
      </c>
      <c r="D1226" s="2">
        <v>0</v>
      </c>
    </row>
    <row r="1227" spans="2:4" ht="12.75">
      <c r="B1227" s="1">
        <v>270.06</v>
      </c>
      <c r="C1227" s="2">
        <v>1.2</v>
      </c>
      <c r="D1227" s="2">
        <v>0</v>
      </c>
    </row>
    <row r="1228" spans="2:4" ht="12.75">
      <c r="B1228" s="1">
        <v>270.06</v>
      </c>
      <c r="C1228" s="2">
        <v>2</v>
      </c>
      <c r="D1228" s="2">
        <v>0</v>
      </c>
    </row>
    <row r="1229" spans="2:4" ht="12.75">
      <c r="B1229" s="1">
        <v>270.25</v>
      </c>
      <c r="C1229" s="2">
        <v>2</v>
      </c>
      <c r="D1229" s="2">
        <v>0</v>
      </c>
    </row>
    <row r="1230" spans="2:4" ht="12.75">
      <c r="B1230" s="1">
        <v>270.25</v>
      </c>
      <c r="C1230" s="2">
        <v>1</v>
      </c>
      <c r="D1230" s="2">
        <v>0</v>
      </c>
    </row>
    <row r="1231" spans="2:4" ht="12.75">
      <c r="B1231" s="1">
        <v>270.68</v>
      </c>
      <c r="C1231" s="2">
        <v>1</v>
      </c>
      <c r="D1231" s="2">
        <v>0</v>
      </c>
    </row>
    <row r="1232" spans="2:4" ht="12.75">
      <c r="B1232" s="1">
        <v>270.68</v>
      </c>
      <c r="C1232" s="2">
        <v>0.8</v>
      </c>
      <c r="D1232" s="2">
        <v>0</v>
      </c>
    </row>
    <row r="1233" spans="2:4" ht="12.75">
      <c r="B1233" s="1">
        <v>270.82</v>
      </c>
      <c r="C1233" s="2">
        <v>0.8</v>
      </c>
      <c r="D1233" s="2">
        <v>0</v>
      </c>
    </row>
    <row r="1234" spans="2:4" ht="12.75">
      <c r="B1234" s="1">
        <v>270.82</v>
      </c>
      <c r="C1234" s="2">
        <v>1.5</v>
      </c>
      <c r="D1234" s="2">
        <v>0</v>
      </c>
    </row>
    <row r="1235" spans="2:4" ht="12.75">
      <c r="B1235" s="1">
        <v>270.96</v>
      </c>
      <c r="C1235" s="2">
        <v>1.5</v>
      </c>
      <c r="D1235" s="2">
        <v>0</v>
      </c>
    </row>
    <row r="1236" spans="2:4" ht="12.75">
      <c r="B1236" s="1">
        <v>270.96</v>
      </c>
      <c r="C1236" s="2">
        <v>1</v>
      </c>
      <c r="D1236" s="2">
        <v>0</v>
      </c>
    </row>
    <row r="1237" spans="2:4" ht="12.75">
      <c r="B1237" s="1">
        <v>271.38</v>
      </c>
      <c r="C1237" s="2">
        <v>1</v>
      </c>
      <c r="D1237" s="2">
        <v>0</v>
      </c>
    </row>
    <row r="1238" spans="2:4" ht="12.75">
      <c r="B1238" s="1">
        <v>271.38</v>
      </c>
      <c r="C1238" s="2">
        <v>1.5</v>
      </c>
      <c r="D1238" s="2">
        <v>0</v>
      </c>
    </row>
    <row r="1239" spans="2:4" ht="12.75">
      <c r="B1239" s="1">
        <v>271.6</v>
      </c>
      <c r="C1239" s="2">
        <v>1.5</v>
      </c>
      <c r="D1239" s="2">
        <v>0</v>
      </c>
    </row>
    <row r="1240" spans="2:4" ht="12.75">
      <c r="B1240" s="1">
        <v>271.6</v>
      </c>
      <c r="C1240" s="2">
        <v>0.5</v>
      </c>
      <c r="D1240" s="2">
        <v>0</v>
      </c>
    </row>
    <row r="1241" spans="2:4" ht="12.75">
      <c r="B1241" s="1">
        <v>271.64</v>
      </c>
      <c r="C1241" s="2">
        <v>0.5</v>
      </c>
      <c r="D1241" s="2">
        <v>0</v>
      </c>
    </row>
    <row r="1242" spans="2:4" ht="12.75">
      <c r="B1242" s="1">
        <v>271.64</v>
      </c>
      <c r="C1242" s="2">
        <v>1.5</v>
      </c>
      <c r="D1242" s="2">
        <v>0</v>
      </c>
    </row>
    <row r="1243" spans="2:4" ht="12.75">
      <c r="B1243" s="1">
        <v>271.71</v>
      </c>
      <c r="C1243" s="2">
        <v>1.5</v>
      </c>
      <c r="D1243" s="2">
        <v>0</v>
      </c>
    </row>
    <row r="1244" spans="2:4" ht="12.75">
      <c r="B1244" s="1">
        <v>271.71</v>
      </c>
      <c r="C1244" s="2">
        <v>1</v>
      </c>
      <c r="D1244" s="2">
        <v>0</v>
      </c>
    </row>
    <row r="1245" spans="2:4" ht="12.75">
      <c r="B1245" s="1">
        <v>272.14</v>
      </c>
      <c r="C1245" s="2">
        <v>1</v>
      </c>
      <c r="D1245" s="2">
        <v>0</v>
      </c>
    </row>
    <row r="1246" spans="2:4" ht="12.75">
      <c r="B1246" s="1">
        <v>272.14</v>
      </c>
      <c r="C1246" s="2">
        <v>0.5</v>
      </c>
      <c r="D1246" s="2">
        <v>0</v>
      </c>
    </row>
    <row r="1247" spans="2:4" ht="12.75">
      <c r="B1247" s="1">
        <v>272.5</v>
      </c>
      <c r="C1247" s="2">
        <v>0.5</v>
      </c>
      <c r="D1247" s="2">
        <v>0</v>
      </c>
    </row>
    <row r="1248" spans="2:4" ht="12.75">
      <c r="B1248" s="1">
        <v>272.5</v>
      </c>
      <c r="C1248" s="2">
        <v>1</v>
      </c>
      <c r="D1248" s="2">
        <v>0</v>
      </c>
    </row>
    <row r="1249" spans="2:4" ht="12.75">
      <c r="B1249" s="1">
        <v>272.59</v>
      </c>
      <c r="C1249" s="2">
        <v>1</v>
      </c>
      <c r="D1249" s="2">
        <v>0</v>
      </c>
    </row>
    <row r="1250" spans="2:4" ht="12.75">
      <c r="B1250" s="1">
        <v>272.59</v>
      </c>
      <c r="C1250" s="2">
        <v>1.2</v>
      </c>
      <c r="D1250" s="2">
        <v>0</v>
      </c>
    </row>
    <row r="1251" spans="2:4" ht="12.75">
      <c r="B1251" s="1">
        <v>273.1</v>
      </c>
      <c r="C1251" s="2">
        <v>1.2</v>
      </c>
      <c r="D1251" s="2">
        <v>0</v>
      </c>
    </row>
    <row r="1252" spans="2:4" ht="12.75">
      <c r="B1252" s="1">
        <v>273.1</v>
      </c>
      <c r="C1252" s="2">
        <v>1</v>
      </c>
      <c r="D1252" s="2">
        <v>0</v>
      </c>
    </row>
    <row r="1253" spans="2:4" ht="12.75">
      <c r="B1253" s="1">
        <v>273.16</v>
      </c>
      <c r="C1253" s="2">
        <v>1</v>
      </c>
      <c r="D1253" s="2">
        <v>0</v>
      </c>
    </row>
    <row r="1254" spans="2:4" ht="12.75">
      <c r="B1254" s="1">
        <v>273.16</v>
      </c>
      <c r="C1254" s="2">
        <v>0.5</v>
      </c>
      <c r="D1254" s="2">
        <v>0</v>
      </c>
    </row>
    <row r="1255" spans="2:4" ht="12.75">
      <c r="B1255" s="1">
        <v>273.28</v>
      </c>
      <c r="C1255" s="2">
        <v>0.5</v>
      </c>
      <c r="D1255" s="2">
        <v>0</v>
      </c>
    </row>
    <row r="1256" spans="2:4" ht="12.75">
      <c r="B1256" s="1">
        <v>273.28</v>
      </c>
      <c r="C1256" s="2">
        <v>1.5</v>
      </c>
      <c r="D1256" s="2">
        <v>0</v>
      </c>
    </row>
    <row r="1257" spans="2:4" ht="12.75">
      <c r="B1257" s="1">
        <v>273.6</v>
      </c>
      <c r="C1257" s="2">
        <v>1.5</v>
      </c>
      <c r="D1257" s="2">
        <v>0</v>
      </c>
    </row>
    <row r="1258" spans="2:4" ht="12.75">
      <c r="B1258" s="1">
        <v>273.6</v>
      </c>
      <c r="C1258" s="2">
        <v>0.5</v>
      </c>
      <c r="D1258" s="2">
        <v>0</v>
      </c>
    </row>
    <row r="1259" spans="2:4" ht="12.75">
      <c r="B1259" s="1">
        <v>274.51</v>
      </c>
      <c r="C1259" s="2">
        <v>0.5</v>
      </c>
      <c r="D1259" s="2">
        <v>0</v>
      </c>
    </row>
    <row r="1260" spans="2:4" ht="12.75">
      <c r="B1260" s="1">
        <v>274.51</v>
      </c>
      <c r="C1260" s="2">
        <v>1</v>
      </c>
      <c r="D1260" s="2">
        <v>0</v>
      </c>
    </row>
    <row r="1261" spans="2:4" ht="12.75">
      <c r="B1261" s="1">
        <v>274.6</v>
      </c>
      <c r="C1261" s="2">
        <v>1</v>
      </c>
      <c r="D1261" s="2">
        <v>0</v>
      </c>
    </row>
    <row r="1262" spans="2:4" ht="12.75">
      <c r="B1262" s="1">
        <v>274.6</v>
      </c>
      <c r="C1262" s="2">
        <v>0.5</v>
      </c>
      <c r="D1262" s="2">
        <v>0</v>
      </c>
    </row>
    <row r="1263" spans="2:4" ht="12.75">
      <c r="B1263" s="1">
        <v>275.2</v>
      </c>
      <c r="C1263" s="2">
        <v>0.5</v>
      </c>
      <c r="D1263" s="2">
        <v>0</v>
      </c>
    </row>
    <row r="1264" spans="2:4" ht="12.75">
      <c r="B1264" s="1">
        <v>275.2</v>
      </c>
      <c r="C1264" s="2">
        <v>0.8</v>
      </c>
      <c r="D1264" s="2">
        <v>0</v>
      </c>
    </row>
    <row r="1265" spans="2:4" ht="12.75">
      <c r="B1265" s="1">
        <v>275.3</v>
      </c>
      <c r="C1265" s="2">
        <v>0.8</v>
      </c>
      <c r="D1265" s="2">
        <v>0</v>
      </c>
    </row>
    <row r="1266" spans="2:4" ht="12.75">
      <c r="B1266" s="1">
        <v>275.3</v>
      </c>
      <c r="C1266" s="2">
        <v>2</v>
      </c>
      <c r="D1266" s="2">
        <v>0</v>
      </c>
    </row>
    <row r="1267" spans="2:4" ht="12.75">
      <c r="B1267" s="1">
        <v>275.38</v>
      </c>
      <c r="C1267" s="2">
        <v>2</v>
      </c>
      <c r="D1267" s="2">
        <v>0</v>
      </c>
    </row>
    <row r="1268" spans="2:4" ht="12.75">
      <c r="B1268" s="1">
        <v>275.38</v>
      </c>
      <c r="C1268" s="2">
        <v>0.2</v>
      </c>
      <c r="D1268" s="2">
        <v>0</v>
      </c>
    </row>
    <row r="1269" spans="2:4" ht="12.75">
      <c r="B1269" s="1">
        <v>275.56</v>
      </c>
      <c r="C1269" s="2">
        <v>0.2</v>
      </c>
      <c r="D1269" s="2">
        <v>0</v>
      </c>
    </row>
    <row r="1270" spans="2:4" ht="12.75">
      <c r="B1270" s="1">
        <v>275.56</v>
      </c>
      <c r="C1270" s="2">
        <v>1</v>
      </c>
      <c r="D1270" s="2">
        <v>0</v>
      </c>
    </row>
    <row r="1271" spans="2:4" ht="12.75">
      <c r="B1271" s="1">
        <v>275.64</v>
      </c>
      <c r="C1271" s="2">
        <v>1</v>
      </c>
      <c r="D1271" s="2">
        <v>0</v>
      </c>
    </row>
    <row r="1272" spans="2:4" ht="12.75">
      <c r="B1272" s="1">
        <v>275.64</v>
      </c>
      <c r="C1272" s="2">
        <v>-1</v>
      </c>
      <c r="D1272" s="2">
        <v>-1</v>
      </c>
    </row>
    <row r="1273" spans="2:4" ht="12.75">
      <c r="B1273" s="1">
        <v>276.4</v>
      </c>
      <c r="C1273" s="2">
        <v>-1</v>
      </c>
      <c r="D1273" s="2">
        <v>-1</v>
      </c>
    </row>
    <row r="1274" spans="2:4" ht="12.75">
      <c r="B1274" s="1">
        <v>276.4</v>
      </c>
      <c r="C1274" s="2">
        <v>0.5</v>
      </c>
      <c r="D1274" s="2">
        <v>0</v>
      </c>
    </row>
    <row r="1275" spans="2:4" ht="12.75">
      <c r="B1275" s="1">
        <v>276.52</v>
      </c>
      <c r="C1275" s="2">
        <v>0.5</v>
      </c>
      <c r="D1275" s="2">
        <v>0</v>
      </c>
    </row>
    <row r="1276" spans="2:4" ht="12.75">
      <c r="B1276" s="1">
        <v>276.52</v>
      </c>
      <c r="C1276" s="2">
        <v>1.5</v>
      </c>
      <c r="D1276" s="2">
        <v>0</v>
      </c>
    </row>
    <row r="1277" spans="2:4" ht="12.75">
      <c r="B1277" s="1">
        <v>276.54</v>
      </c>
      <c r="C1277" s="2">
        <v>1.5</v>
      </c>
      <c r="D1277" s="2">
        <v>0</v>
      </c>
    </row>
    <row r="1278" spans="2:4" ht="12.75">
      <c r="B1278" s="1">
        <v>276.54</v>
      </c>
      <c r="C1278" s="2">
        <v>1</v>
      </c>
      <c r="D1278" s="2">
        <v>0</v>
      </c>
    </row>
    <row r="1279" spans="2:4" ht="12.75">
      <c r="B1279" s="1">
        <v>276.76</v>
      </c>
      <c r="C1279" s="2">
        <v>1</v>
      </c>
      <c r="D1279" s="2">
        <v>0</v>
      </c>
    </row>
    <row r="1280" spans="2:4" ht="12.75">
      <c r="B1280" s="1">
        <v>276.76</v>
      </c>
      <c r="C1280" s="2">
        <v>0.5</v>
      </c>
      <c r="D1280" s="2">
        <v>0</v>
      </c>
    </row>
    <row r="1281" spans="2:4" ht="12.75">
      <c r="B1281" s="1">
        <v>277.51</v>
      </c>
      <c r="C1281" s="2">
        <v>0.5</v>
      </c>
      <c r="D1281" s="2">
        <v>0</v>
      </c>
    </row>
    <row r="1282" spans="2:4" ht="12.75">
      <c r="B1282" s="1">
        <v>277.51</v>
      </c>
      <c r="C1282" s="2">
        <v>1</v>
      </c>
      <c r="D1282" s="2">
        <v>0</v>
      </c>
    </row>
    <row r="1283" spans="2:4" ht="12.75">
      <c r="B1283" s="1">
        <v>277.69</v>
      </c>
      <c r="C1283" s="2">
        <v>1</v>
      </c>
      <c r="D1283" s="2">
        <v>0</v>
      </c>
    </row>
    <row r="1284" spans="2:4" ht="12.75">
      <c r="B1284" s="1">
        <v>277.69</v>
      </c>
      <c r="C1284" s="2">
        <v>0.5</v>
      </c>
      <c r="D1284" s="2">
        <v>0</v>
      </c>
    </row>
    <row r="1285" spans="2:4" ht="12.75">
      <c r="B1285" s="1">
        <v>277.78</v>
      </c>
      <c r="C1285" s="2">
        <v>0.5</v>
      </c>
      <c r="D1285" s="2">
        <v>0</v>
      </c>
    </row>
    <row r="1286" spans="2:4" ht="12.75">
      <c r="B1286" s="1">
        <v>277.78</v>
      </c>
      <c r="C1286" s="2">
        <v>1</v>
      </c>
      <c r="D1286" s="2">
        <v>0</v>
      </c>
    </row>
    <row r="1287" spans="2:4" ht="12.75">
      <c r="B1287" s="1">
        <v>277.9</v>
      </c>
      <c r="C1287" s="2">
        <v>1</v>
      </c>
      <c r="D1287" s="2">
        <v>0</v>
      </c>
    </row>
    <row r="1288" spans="2:4" ht="12.75">
      <c r="B1288" s="1">
        <v>277.9</v>
      </c>
      <c r="C1288" s="2">
        <v>1</v>
      </c>
      <c r="D1288" s="2">
        <v>0</v>
      </c>
    </row>
    <row r="1289" spans="2:4" ht="12.75">
      <c r="B1289" s="1">
        <v>278.26</v>
      </c>
      <c r="C1289" s="2">
        <v>1</v>
      </c>
      <c r="D1289" s="2">
        <v>0</v>
      </c>
    </row>
    <row r="1290" spans="2:4" ht="12.75">
      <c r="B1290" s="1">
        <v>278.26</v>
      </c>
      <c r="C1290" s="2">
        <v>0.5</v>
      </c>
      <c r="D1290" s="2">
        <v>0</v>
      </c>
    </row>
    <row r="1291" spans="2:4" ht="12.75">
      <c r="B1291" s="1">
        <v>278.31</v>
      </c>
      <c r="C1291" s="2">
        <v>0.5</v>
      </c>
      <c r="D1291" s="2">
        <v>0</v>
      </c>
    </row>
    <row r="1292" spans="2:4" ht="12.75">
      <c r="B1292" s="1">
        <v>278.31</v>
      </c>
      <c r="C1292" s="2">
        <v>-1</v>
      </c>
      <c r="D1292" s="2">
        <v>-1</v>
      </c>
    </row>
    <row r="1293" spans="2:4" ht="12.75">
      <c r="B1293" s="1">
        <v>281.2</v>
      </c>
      <c r="C1293" s="2">
        <v>-1</v>
      </c>
      <c r="D1293" s="2">
        <v>-1</v>
      </c>
    </row>
    <row r="1294" spans="2:4" ht="12.75">
      <c r="B1294" s="1">
        <v>281.2</v>
      </c>
      <c r="C1294" s="2">
        <v>1.5</v>
      </c>
      <c r="D1294" s="2">
        <v>0</v>
      </c>
    </row>
    <row r="1295" spans="2:4" ht="12.75">
      <c r="B1295" s="1">
        <v>281.28</v>
      </c>
      <c r="C1295" s="2">
        <v>1.5</v>
      </c>
      <c r="D1295" s="2">
        <v>0</v>
      </c>
    </row>
    <row r="1296" spans="2:4" ht="12.75">
      <c r="B1296" s="1">
        <v>281.28</v>
      </c>
      <c r="C1296" s="2">
        <v>0.5</v>
      </c>
      <c r="D1296" s="2">
        <v>0</v>
      </c>
    </row>
    <row r="1297" spans="2:4" ht="12.75">
      <c r="B1297" s="1">
        <v>281.6</v>
      </c>
      <c r="C1297" s="2">
        <v>0.5</v>
      </c>
      <c r="D1297" s="2">
        <v>0</v>
      </c>
    </row>
    <row r="1298" spans="2:4" ht="12.75">
      <c r="B1298" s="1">
        <v>281.6</v>
      </c>
      <c r="C1298" s="2">
        <v>1</v>
      </c>
      <c r="D1298" s="2">
        <v>0</v>
      </c>
    </row>
    <row r="1299" spans="2:4" ht="12.75">
      <c r="B1299" s="1">
        <v>282.22</v>
      </c>
      <c r="C1299" s="2">
        <v>1</v>
      </c>
      <c r="D1299" s="2">
        <v>0</v>
      </c>
    </row>
    <row r="1300" spans="2:4" ht="12.75">
      <c r="B1300" s="1">
        <v>282.22</v>
      </c>
      <c r="C1300" s="2">
        <v>1.5</v>
      </c>
      <c r="D1300" s="2">
        <v>0</v>
      </c>
    </row>
    <row r="1301" spans="2:4" ht="12.75">
      <c r="B1301" s="1">
        <v>282.57</v>
      </c>
      <c r="C1301" s="2">
        <v>1.5</v>
      </c>
      <c r="D1301" s="2">
        <v>0</v>
      </c>
    </row>
    <row r="1302" spans="2:4" ht="12.75">
      <c r="B1302" s="1">
        <v>282.57</v>
      </c>
      <c r="C1302" s="2">
        <v>1.5</v>
      </c>
      <c r="D1302" s="2">
        <v>0</v>
      </c>
    </row>
    <row r="1303" spans="2:4" ht="12.75">
      <c r="B1303" s="1">
        <v>283.11</v>
      </c>
      <c r="C1303" s="2">
        <v>1.5</v>
      </c>
      <c r="D1303" s="2">
        <v>0</v>
      </c>
    </row>
    <row r="1304" spans="2:4" ht="12.75">
      <c r="B1304" s="1">
        <v>283.11</v>
      </c>
      <c r="C1304" s="2">
        <v>0.5</v>
      </c>
      <c r="D1304" s="2">
        <v>0</v>
      </c>
    </row>
    <row r="1305" spans="2:4" ht="12.75">
      <c r="B1305" s="1">
        <v>283.68</v>
      </c>
      <c r="C1305" s="2">
        <v>0.5</v>
      </c>
      <c r="D1305" s="2">
        <v>0</v>
      </c>
    </row>
    <row r="1306" spans="2:4" ht="12.75">
      <c r="B1306" s="1">
        <v>283.68</v>
      </c>
      <c r="C1306" s="2">
        <v>0.8</v>
      </c>
      <c r="D1306" s="2">
        <v>0</v>
      </c>
    </row>
    <row r="1307" spans="2:4" ht="12.75">
      <c r="B1307" s="1">
        <v>283.81</v>
      </c>
      <c r="C1307" s="2">
        <v>0.8</v>
      </c>
      <c r="D1307" s="2">
        <v>0</v>
      </c>
    </row>
    <row r="1308" spans="2:4" ht="12.75">
      <c r="B1308" s="1">
        <v>283.81</v>
      </c>
      <c r="C1308" s="2">
        <v>0.5</v>
      </c>
      <c r="D1308" s="2">
        <v>0</v>
      </c>
    </row>
    <row r="1309" spans="2:4" ht="12.75">
      <c r="B1309" s="1">
        <v>283.89</v>
      </c>
      <c r="C1309" s="2">
        <v>0.5</v>
      </c>
      <c r="D1309" s="2">
        <v>0</v>
      </c>
    </row>
    <row r="1310" spans="2:4" ht="12.75">
      <c r="B1310" s="1">
        <v>283.89</v>
      </c>
      <c r="C1310" s="2">
        <v>0.5</v>
      </c>
      <c r="D1310" s="2">
        <v>0</v>
      </c>
    </row>
    <row r="1311" spans="2:4" ht="12.75">
      <c r="B1311" s="1">
        <v>283.97</v>
      </c>
      <c r="C1311" s="2">
        <v>0.5</v>
      </c>
      <c r="D1311" s="2">
        <v>0</v>
      </c>
    </row>
    <row r="1312" spans="2:4" ht="12.75">
      <c r="B1312" s="1">
        <v>283.97</v>
      </c>
      <c r="C1312" s="2">
        <v>0.2</v>
      </c>
      <c r="D1312" s="2">
        <v>0</v>
      </c>
    </row>
    <row r="1313" spans="2:4" ht="12.75">
      <c r="B1313" s="1">
        <v>284.02</v>
      </c>
      <c r="C1313" s="2">
        <v>0.2</v>
      </c>
      <c r="D1313" s="2">
        <v>0</v>
      </c>
    </row>
    <row r="1314" spans="2:4" ht="12.75">
      <c r="B1314" s="1">
        <v>284.02</v>
      </c>
      <c r="C1314" s="2">
        <v>0.5</v>
      </c>
      <c r="D1314" s="2">
        <v>0</v>
      </c>
    </row>
    <row r="1315" spans="2:4" ht="12.75">
      <c r="B1315" s="1">
        <v>284.59</v>
      </c>
      <c r="C1315" s="2">
        <v>0.5</v>
      </c>
      <c r="D1315" s="2">
        <v>0</v>
      </c>
    </row>
    <row r="1316" spans="2:4" ht="12.75">
      <c r="B1316" s="1">
        <v>284.59</v>
      </c>
      <c r="C1316" s="2">
        <v>0.2</v>
      </c>
      <c r="D1316" s="2">
        <v>0</v>
      </c>
    </row>
    <row r="1317" spans="2:4" ht="12.75">
      <c r="B1317" s="1">
        <v>284.62</v>
      </c>
      <c r="C1317" s="2">
        <v>0.2</v>
      </c>
      <c r="D1317" s="2">
        <v>0</v>
      </c>
    </row>
    <row r="1318" spans="2:4" ht="12.75">
      <c r="B1318" s="1">
        <v>284.62</v>
      </c>
      <c r="C1318" s="2">
        <v>0.5</v>
      </c>
      <c r="D1318" s="2">
        <v>0</v>
      </c>
    </row>
    <row r="1319" spans="2:4" ht="12.75">
      <c r="B1319" s="1">
        <v>285.35</v>
      </c>
      <c r="C1319" s="2">
        <v>0.5</v>
      </c>
      <c r="D1319" s="2">
        <v>0</v>
      </c>
    </row>
    <row r="1320" spans="2:4" ht="12.75">
      <c r="B1320" s="1">
        <v>285.35</v>
      </c>
      <c r="C1320" s="2">
        <v>0.5</v>
      </c>
      <c r="D1320" s="2">
        <v>0</v>
      </c>
    </row>
    <row r="1321" spans="2:4" ht="12.75">
      <c r="B1321" s="1">
        <v>285.43</v>
      </c>
      <c r="C1321" s="2">
        <v>0.5</v>
      </c>
      <c r="D1321" s="2">
        <v>0</v>
      </c>
    </row>
    <row r="1322" spans="2:4" ht="12.75">
      <c r="B1322" s="1">
        <v>285.43</v>
      </c>
      <c r="C1322" s="2">
        <v>2</v>
      </c>
      <c r="D1322" s="2">
        <v>0</v>
      </c>
    </row>
    <row r="1323" spans="2:4" ht="12.75">
      <c r="B1323" s="1">
        <v>285.6</v>
      </c>
      <c r="C1323" s="2">
        <v>2</v>
      </c>
      <c r="D1323" s="2">
        <v>0</v>
      </c>
    </row>
    <row r="1324" spans="2:4" ht="12.75">
      <c r="B1324" s="1">
        <v>285.6</v>
      </c>
      <c r="C1324" s="2">
        <v>2.5</v>
      </c>
      <c r="D1324" s="2">
        <v>0</v>
      </c>
    </row>
    <row r="1325" spans="2:4" ht="12.75">
      <c r="B1325" s="1">
        <v>285.71</v>
      </c>
      <c r="C1325" s="2">
        <v>2.5</v>
      </c>
      <c r="D1325" s="2">
        <v>0</v>
      </c>
    </row>
    <row r="1326" spans="2:4" ht="12.75">
      <c r="B1326" s="1">
        <v>285.71</v>
      </c>
      <c r="C1326" s="2">
        <v>1</v>
      </c>
      <c r="D1326" s="2">
        <v>0</v>
      </c>
    </row>
    <row r="1327" spans="2:4" ht="12.75">
      <c r="B1327" s="1">
        <v>286</v>
      </c>
      <c r="C1327" s="2">
        <v>1</v>
      </c>
      <c r="D1327" s="2">
        <v>0</v>
      </c>
    </row>
    <row r="1328" spans="2:4" ht="12.75">
      <c r="B1328" s="1">
        <v>286</v>
      </c>
      <c r="C1328" s="2">
        <v>0.5</v>
      </c>
      <c r="D1328" s="2">
        <v>0</v>
      </c>
    </row>
    <row r="1329" spans="2:4" ht="12.75">
      <c r="B1329" s="1">
        <v>286.04</v>
      </c>
      <c r="C1329" s="2">
        <v>0.5</v>
      </c>
      <c r="D1329" s="2">
        <v>0</v>
      </c>
    </row>
    <row r="1330" spans="2:4" ht="12.75">
      <c r="B1330" s="1">
        <v>286.04</v>
      </c>
      <c r="C1330" s="2">
        <v>3</v>
      </c>
      <c r="D1330" s="2">
        <v>0</v>
      </c>
    </row>
    <row r="1331" spans="2:4" ht="12.75">
      <c r="B1331" s="1">
        <v>286.44</v>
      </c>
      <c r="C1331" s="2">
        <v>3</v>
      </c>
      <c r="D1331" s="2">
        <v>0</v>
      </c>
    </row>
    <row r="1332" spans="2:4" ht="12.75">
      <c r="B1332" s="1">
        <v>286.44</v>
      </c>
      <c r="C1332" s="2">
        <v>0.5</v>
      </c>
      <c r="D1332" s="2">
        <v>0</v>
      </c>
    </row>
    <row r="1333" spans="2:4" ht="12.75">
      <c r="B1333" s="1">
        <v>286.92</v>
      </c>
      <c r="C1333" s="2">
        <v>0.5</v>
      </c>
      <c r="D1333" s="2">
        <v>0</v>
      </c>
    </row>
    <row r="1334" spans="2:4" ht="12.75">
      <c r="B1334" s="1">
        <v>286.92</v>
      </c>
      <c r="C1334" s="2">
        <v>1</v>
      </c>
      <c r="D1334" s="2">
        <v>0</v>
      </c>
    </row>
    <row r="1335" spans="2:4" ht="12.75">
      <c r="B1335" s="1">
        <v>287.04</v>
      </c>
      <c r="C1335" s="2">
        <v>1</v>
      </c>
      <c r="D1335" s="2">
        <v>0</v>
      </c>
    </row>
    <row r="1336" spans="2:4" ht="12.75">
      <c r="B1336" s="1">
        <v>287.04</v>
      </c>
      <c r="C1336" s="2">
        <v>0.5</v>
      </c>
      <c r="D1336" s="2">
        <v>0</v>
      </c>
    </row>
    <row r="1337" spans="2:4" ht="12.75">
      <c r="B1337" s="1">
        <v>287.42</v>
      </c>
      <c r="C1337" s="2">
        <v>0.5</v>
      </c>
      <c r="D1337" s="2">
        <v>0</v>
      </c>
    </row>
    <row r="1338" spans="2:4" ht="12.75">
      <c r="B1338" s="1">
        <v>287.42</v>
      </c>
      <c r="C1338" s="2">
        <v>0.8</v>
      </c>
      <c r="D1338" s="2">
        <v>0</v>
      </c>
    </row>
    <row r="1339" spans="2:4" ht="12.75">
      <c r="B1339" s="1">
        <v>287.67</v>
      </c>
      <c r="C1339" s="2">
        <v>0.8</v>
      </c>
      <c r="D1339" s="2">
        <v>0</v>
      </c>
    </row>
    <row r="1340" spans="2:4" ht="12.75">
      <c r="B1340" s="1">
        <v>287.67</v>
      </c>
      <c r="C1340" s="2">
        <v>1</v>
      </c>
      <c r="D1340" s="2">
        <v>0</v>
      </c>
    </row>
    <row r="1341" spans="2:4" ht="12.75">
      <c r="B1341" s="1">
        <v>287.83</v>
      </c>
      <c r="C1341" s="2">
        <v>1</v>
      </c>
      <c r="D1341" s="2">
        <v>0</v>
      </c>
    </row>
    <row r="1342" spans="2:4" ht="12.75">
      <c r="B1342" s="1">
        <v>287.83</v>
      </c>
      <c r="C1342" s="2">
        <v>0.8</v>
      </c>
      <c r="D1342" s="2">
        <v>0</v>
      </c>
    </row>
    <row r="1343" spans="2:4" ht="12.75">
      <c r="B1343" s="1">
        <v>288.32</v>
      </c>
      <c r="C1343" s="2">
        <v>0.8</v>
      </c>
      <c r="D1343" s="2">
        <v>0</v>
      </c>
    </row>
    <row r="1344" spans="2:4" ht="12.75">
      <c r="B1344" s="1">
        <v>288.32</v>
      </c>
      <c r="C1344" s="2">
        <v>0.5</v>
      </c>
      <c r="D1344" s="2">
        <v>0</v>
      </c>
    </row>
    <row r="1345" spans="2:4" ht="12.75">
      <c r="B1345" s="1">
        <v>288.92</v>
      </c>
      <c r="C1345" s="2">
        <v>0.5</v>
      </c>
      <c r="D1345" s="2">
        <v>0</v>
      </c>
    </row>
    <row r="1346" spans="2:4" ht="12.75">
      <c r="B1346" s="1">
        <v>288.92</v>
      </c>
      <c r="C1346" s="2">
        <v>0.3</v>
      </c>
      <c r="D1346" s="2">
        <v>0</v>
      </c>
    </row>
    <row r="1347" spans="2:4" ht="12.75">
      <c r="B1347" s="1">
        <v>289.58</v>
      </c>
      <c r="C1347" s="2">
        <v>0.3</v>
      </c>
      <c r="D1347" s="2">
        <v>0</v>
      </c>
    </row>
    <row r="1348" spans="2:4" ht="12.75">
      <c r="B1348" s="1">
        <v>289.58</v>
      </c>
      <c r="C1348" s="2">
        <v>0</v>
      </c>
      <c r="D1348" s="2">
        <v>0</v>
      </c>
    </row>
    <row r="1349" spans="2:4" ht="12.75">
      <c r="B1349" s="1">
        <v>289.9</v>
      </c>
      <c r="C1349" s="2">
        <v>0</v>
      </c>
      <c r="D1349" s="2">
        <v>0</v>
      </c>
    </row>
    <row r="1350" spans="2:4" ht="12.75">
      <c r="B1350" s="1">
        <v>289.9</v>
      </c>
      <c r="C1350" s="2">
        <v>0.5</v>
      </c>
      <c r="D1350" s="2">
        <v>0</v>
      </c>
    </row>
    <row r="1351" spans="2:4" ht="12.75">
      <c r="B1351" s="1">
        <v>290.42</v>
      </c>
      <c r="C1351" s="2">
        <v>0.5</v>
      </c>
      <c r="D1351" s="2">
        <v>0</v>
      </c>
    </row>
    <row r="1352" spans="2:4" ht="12.75">
      <c r="B1352" s="1">
        <v>290.42</v>
      </c>
      <c r="C1352" s="2">
        <v>2.5</v>
      </c>
      <c r="D1352" s="2">
        <v>0</v>
      </c>
    </row>
    <row r="1353" spans="2:4" ht="12.75">
      <c r="B1353" s="1">
        <v>290.58</v>
      </c>
      <c r="C1353" s="2">
        <v>2.5</v>
      </c>
      <c r="D1353" s="2">
        <v>0</v>
      </c>
    </row>
    <row r="1354" spans="2:4" ht="12.75">
      <c r="B1354" s="1">
        <v>290.58</v>
      </c>
      <c r="C1354" s="2">
        <v>1</v>
      </c>
      <c r="D1354" s="2">
        <v>0</v>
      </c>
    </row>
    <row r="1355" spans="2:4" ht="12.75">
      <c r="B1355" s="1">
        <v>290.8</v>
      </c>
      <c r="C1355" s="2">
        <v>1</v>
      </c>
      <c r="D1355" s="2">
        <v>0</v>
      </c>
    </row>
    <row r="1356" spans="2:4" ht="12.75">
      <c r="B1356" s="1">
        <v>290.8</v>
      </c>
      <c r="C1356" s="2">
        <v>0.5</v>
      </c>
      <c r="D1356" s="2">
        <v>0</v>
      </c>
    </row>
    <row r="1357" spans="2:4" ht="12.75">
      <c r="B1357" s="1">
        <v>290.95</v>
      </c>
      <c r="C1357" s="2">
        <v>0.5</v>
      </c>
      <c r="D1357" s="2">
        <v>0</v>
      </c>
    </row>
    <row r="1358" spans="2:4" ht="12.75">
      <c r="B1358" s="1">
        <v>290.95</v>
      </c>
      <c r="C1358" s="2">
        <v>1</v>
      </c>
      <c r="D1358" s="2">
        <v>0</v>
      </c>
    </row>
    <row r="1359" spans="2:4" ht="12.75">
      <c r="B1359" s="1">
        <v>290.99</v>
      </c>
      <c r="C1359" s="2">
        <v>1</v>
      </c>
      <c r="D1359" s="2">
        <v>0</v>
      </c>
    </row>
    <row r="1360" spans="2:4" ht="12.75">
      <c r="B1360" s="1">
        <v>290.99</v>
      </c>
      <c r="C1360" s="2">
        <v>0.5</v>
      </c>
      <c r="D1360" s="2">
        <v>0.5</v>
      </c>
    </row>
    <row r="1361" spans="2:4" ht="12.75">
      <c r="B1361" s="1">
        <v>291.25</v>
      </c>
      <c r="C1361" s="2">
        <v>0.5</v>
      </c>
      <c r="D1361" s="2">
        <v>0.5</v>
      </c>
    </row>
    <row r="1362" spans="2:4" ht="12.75">
      <c r="B1362" s="1">
        <v>291.25</v>
      </c>
      <c r="C1362" s="2">
        <v>0.5</v>
      </c>
      <c r="D1362" s="2">
        <v>0</v>
      </c>
    </row>
    <row r="1363" spans="2:4" ht="12.75">
      <c r="B1363" s="1">
        <v>291.6</v>
      </c>
      <c r="C1363" s="2">
        <v>0.5</v>
      </c>
      <c r="D1363" s="2">
        <v>0</v>
      </c>
    </row>
    <row r="1364" spans="2:4" ht="12.75">
      <c r="B1364" s="1">
        <v>291.6</v>
      </c>
      <c r="C1364" s="2">
        <v>0.2</v>
      </c>
      <c r="D1364" s="2">
        <v>0</v>
      </c>
    </row>
    <row r="1365" spans="2:4" ht="12.75">
      <c r="B1365" s="1">
        <v>291.9</v>
      </c>
      <c r="C1365" s="2">
        <v>0.2</v>
      </c>
      <c r="D1365" s="2">
        <v>0</v>
      </c>
    </row>
    <row r="1366" spans="2:4" ht="12.75">
      <c r="B1366" s="1">
        <v>291.9</v>
      </c>
      <c r="C1366" s="2">
        <v>0.2</v>
      </c>
      <c r="D1366" s="2">
        <v>0</v>
      </c>
    </row>
    <row r="1367" spans="2:4" ht="12.75">
      <c r="B1367" s="1">
        <v>292.3</v>
      </c>
      <c r="C1367" s="2">
        <v>0.2</v>
      </c>
      <c r="D1367" s="2">
        <v>0</v>
      </c>
    </row>
    <row r="1368" spans="2:4" ht="12.75">
      <c r="B1368" s="1">
        <v>292.3</v>
      </c>
      <c r="C1368" s="2">
        <v>1</v>
      </c>
      <c r="D1368" s="2">
        <v>0</v>
      </c>
    </row>
    <row r="1369" spans="2:4" ht="12.75">
      <c r="B1369" s="1">
        <v>292.37</v>
      </c>
      <c r="C1369" s="2">
        <v>1</v>
      </c>
      <c r="D1369" s="2">
        <v>0</v>
      </c>
    </row>
    <row r="1370" spans="2:4" ht="12.75">
      <c r="B1370" s="1">
        <v>292.37</v>
      </c>
      <c r="C1370" s="2">
        <v>0.5</v>
      </c>
      <c r="D1370" s="2">
        <v>0</v>
      </c>
    </row>
    <row r="1371" spans="2:4" ht="12.75">
      <c r="B1371" s="1">
        <v>293.27</v>
      </c>
      <c r="C1371" s="2">
        <v>0.5</v>
      </c>
      <c r="D1371" s="2">
        <v>0</v>
      </c>
    </row>
    <row r="1372" spans="2:4" ht="12.75">
      <c r="B1372" s="1">
        <v>293.27</v>
      </c>
      <c r="C1372" s="2">
        <v>0.8</v>
      </c>
      <c r="D1372" s="2">
        <v>0</v>
      </c>
    </row>
    <row r="1373" spans="2:4" ht="12.75">
      <c r="B1373" s="1">
        <v>293.34</v>
      </c>
      <c r="C1373" s="2">
        <v>0.8</v>
      </c>
      <c r="D1373" s="2">
        <v>0</v>
      </c>
    </row>
    <row r="1374" spans="2:4" ht="12.75">
      <c r="B1374" s="1">
        <v>293.34</v>
      </c>
      <c r="C1374" s="2">
        <v>1</v>
      </c>
      <c r="D1374" s="2">
        <v>0</v>
      </c>
    </row>
    <row r="1375" spans="2:4" ht="12.75">
      <c r="B1375" s="1">
        <v>293.45</v>
      </c>
      <c r="C1375" s="2">
        <v>1</v>
      </c>
      <c r="D1375" s="2">
        <v>0</v>
      </c>
    </row>
    <row r="1376" spans="2:4" ht="12.75">
      <c r="B1376" s="1">
        <v>293.45</v>
      </c>
      <c r="C1376" s="2">
        <v>0.2</v>
      </c>
      <c r="D1376" s="2">
        <v>0</v>
      </c>
    </row>
    <row r="1377" spans="2:4" ht="12.75">
      <c r="B1377" s="1">
        <v>293.56</v>
      </c>
      <c r="C1377" s="2">
        <v>0.2</v>
      </c>
      <c r="D1377" s="2">
        <v>0</v>
      </c>
    </row>
    <row r="1378" spans="2:4" ht="12.75">
      <c r="B1378" s="1">
        <v>293.56</v>
      </c>
      <c r="C1378" s="2">
        <v>1</v>
      </c>
      <c r="D1378" s="2">
        <v>0</v>
      </c>
    </row>
    <row r="1379" spans="2:4" ht="12.75">
      <c r="B1379" s="1">
        <v>294.05</v>
      </c>
      <c r="C1379" s="2">
        <v>1</v>
      </c>
      <c r="D1379" s="2">
        <v>0</v>
      </c>
    </row>
    <row r="1380" spans="2:4" ht="12.75">
      <c r="B1380" s="1">
        <v>294.05</v>
      </c>
      <c r="C1380" s="2">
        <v>0</v>
      </c>
      <c r="D1380" s="2">
        <v>0</v>
      </c>
    </row>
    <row r="1381" spans="2:4" ht="12.75">
      <c r="B1381" s="1">
        <v>294.47</v>
      </c>
      <c r="C1381" s="2">
        <v>0</v>
      </c>
      <c r="D1381" s="2">
        <v>0</v>
      </c>
    </row>
    <row r="1382" spans="2:4" ht="12.75">
      <c r="B1382" s="1">
        <v>294.47</v>
      </c>
      <c r="C1382" s="2">
        <v>1.5</v>
      </c>
      <c r="D1382" s="2">
        <v>0</v>
      </c>
    </row>
    <row r="1383" spans="2:4" ht="12.75">
      <c r="B1383" s="1">
        <v>294.8</v>
      </c>
      <c r="C1383" s="2">
        <v>1.5</v>
      </c>
      <c r="D1383" s="2">
        <v>0</v>
      </c>
    </row>
    <row r="1384" spans="2:4" ht="12.75">
      <c r="B1384" s="1">
        <v>294.8</v>
      </c>
      <c r="C1384" s="2">
        <v>1</v>
      </c>
      <c r="D1384" s="2">
        <v>0</v>
      </c>
    </row>
    <row r="1385" spans="2:4" ht="12.75">
      <c r="B1385" s="1">
        <v>295.18</v>
      </c>
      <c r="C1385" s="2">
        <v>1</v>
      </c>
      <c r="D1385" s="2">
        <v>0</v>
      </c>
    </row>
    <row r="1386" spans="2:4" ht="12.75">
      <c r="B1386" s="1">
        <v>295.18</v>
      </c>
      <c r="C1386" s="2">
        <v>-1</v>
      </c>
      <c r="D1386" s="2">
        <v>-1</v>
      </c>
    </row>
    <row r="1387" spans="2:4" ht="12.75">
      <c r="B1387" s="1">
        <v>295.6</v>
      </c>
      <c r="C1387" s="2">
        <v>-1</v>
      </c>
      <c r="D1387" s="2">
        <v>-1</v>
      </c>
    </row>
    <row r="1388" spans="2:4" ht="12.75">
      <c r="B1388" s="1">
        <v>295.6</v>
      </c>
      <c r="C1388" s="2">
        <v>1.5</v>
      </c>
      <c r="D1388" s="2">
        <v>0</v>
      </c>
    </row>
    <row r="1389" spans="2:4" ht="12.75">
      <c r="B1389" s="1">
        <v>295.8</v>
      </c>
      <c r="C1389" s="2">
        <v>1.5</v>
      </c>
      <c r="D1389" s="2">
        <v>0</v>
      </c>
    </row>
    <row r="1390" spans="2:4" ht="12.75">
      <c r="B1390" s="1">
        <v>295.8</v>
      </c>
      <c r="C1390" s="2">
        <v>1</v>
      </c>
      <c r="D1390" s="2">
        <v>0</v>
      </c>
    </row>
    <row r="1391" spans="2:4" ht="12.75">
      <c r="B1391" s="1">
        <v>296.12</v>
      </c>
      <c r="C1391" s="2">
        <v>1</v>
      </c>
      <c r="D1391" s="2">
        <v>0</v>
      </c>
    </row>
    <row r="1392" spans="2:4" ht="12.75">
      <c r="B1392" s="1">
        <v>296.12</v>
      </c>
      <c r="C1392" s="2">
        <v>0.8</v>
      </c>
      <c r="D1392" s="2">
        <v>0</v>
      </c>
    </row>
    <row r="1393" spans="2:4" ht="12.75">
      <c r="B1393" s="1">
        <v>296.98</v>
      </c>
      <c r="C1393" s="2">
        <v>0.8</v>
      </c>
      <c r="D1393" s="2">
        <v>0</v>
      </c>
    </row>
    <row r="1394" spans="2:4" ht="12.75">
      <c r="B1394" s="1">
        <v>296.98</v>
      </c>
      <c r="C1394" s="2">
        <v>0.5</v>
      </c>
      <c r="D1394" s="2">
        <v>0</v>
      </c>
    </row>
    <row r="1395" spans="2:4" ht="12.75">
      <c r="B1395" s="1">
        <v>297.43</v>
      </c>
      <c r="C1395" s="2">
        <v>0.5</v>
      </c>
      <c r="D1395" s="2">
        <v>0</v>
      </c>
    </row>
    <row r="1396" spans="2:4" ht="12.75">
      <c r="B1396" s="1">
        <v>297.43</v>
      </c>
      <c r="C1396" s="2">
        <v>0.8</v>
      </c>
      <c r="D1396" s="2">
        <v>0</v>
      </c>
    </row>
    <row r="1397" spans="2:4" ht="12.75">
      <c r="B1397" s="1">
        <v>297.74</v>
      </c>
      <c r="C1397" s="2">
        <v>0.8</v>
      </c>
      <c r="D1397" s="2">
        <v>0</v>
      </c>
    </row>
    <row r="1398" spans="2:4" ht="12.75">
      <c r="B1398" s="1">
        <v>297.74</v>
      </c>
      <c r="C1398" s="2">
        <v>0.5</v>
      </c>
      <c r="D1398" s="2">
        <v>0</v>
      </c>
    </row>
    <row r="1399" spans="2:4" ht="12.75">
      <c r="B1399" s="1">
        <v>298.41</v>
      </c>
      <c r="C1399" s="2">
        <v>0.5</v>
      </c>
      <c r="D1399" s="2">
        <v>0</v>
      </c>
    </row>
    <row r="1400" spans="2:4" ht="12.75">
      <c r="B1400" s="1">
        <v>298.41</v>
      </c>
      <c r="C1400" s="2">
        <v>0.5</v>
      </c>
      <c r="D1400" s="2">
        <v>0</v>
      </c>
    </row>
    <row r="1401" spans="2:4" ht="12.75">
      <c r="B1401" s="1">
        <v>299.41</v>
      </c>
      <c r="C1401" s="2">
        <v>0.5</v>
      </c>
      <c r="D1401" s="2">
        <v>0</v>
      </c>
    </row>
    <row r="1402" spans="2:4" ht="12.75">
      <c r="B1402" s="1">
        <v>299.41</v>
      </c>
      <c r="C1402" s="2">
        <v>1.2</v>
      </c>
      <c r="D1402" s="2">
        <v>0</v>
      </c>
    </row>
    <row r="1403" spans="2:4" ht="12.75">
      <c r="B1403" s="1">
        <v>299.56</v>
      </c>
      <c r="C1403" s="2">
        <v>1.2</v>
      </c>
      <c r="D1403" s="2">
        <v>0</v>
      </c>
    </row>
    <row r="1404" spans="2:4" ht="12.75">
      <c r="B1404" s="1">
        <v>299.56</v>
      </c>
      <c r="C1404" s="2">
        <v>0</v>
      </c>
      <c r="D1404" s="2">
        <v>0</v>
      </c>
    </row>
    <row r="1405" spans="2:4" ht="12.75">
      <c r="B1405" s="1">
        <v>299.63</v>
      </c>
      <c r="C1405" s="2">
        <v>0</v>
      </c>
      <c r="D1405" s="2">
        <v>0</v>
      </c>
    </row>
    <row r="1406" spans="2:4" ht="12.75">
      <c r="B1406" s="1">
        <v>299.63</v>
      </c>
      <c r="C1406" s="2">
        <v>0.8</v>
      </c>
      <c r="D1406" s="2">
        <v>0</v>
      </c>
    </row>
    <row r="1407" spans="2:4" ht="12.75">
      <c r="B1407" s="1">
        <v>299.75</v>
      </c>
      <c r="C1407" s="2">
        <v>0.8</v>
      </c>
      <c r="D1407" s="2">
        <v>0</v>
      </c>
    </row>
    <row r="1408" spans="2:4" ht="12.75">
      <c r="B1408" s="1">
        <v>299.74</v>
      </c>
      <c r="C1408" s="2">
        <v>0.5</v>
      </c>
      <c r="D1408" s="2">
        <v>0</v>
      </c>
    </row>
    <row r="1409" spans="2:4" ht="12.75">
      <c r="B1409" s="1">
        <v>300</v>
      </c>
      <c r="C1409" s="2">
        <v>0.5</v>
      </c>
      <c r="D1409" s="2">
        <v>0</v>
      </c>
    </row>
    <row r="1410" spans="2:4" ht="12.75">
      <c r="B1410" s="1">
        <v>300</v>
      </c>
      <c r="C1410" s="2">
        <v>0.8</v>
      </c>
      <c r="D1410" s="2">
        <v>0</v>
      </c>
    </row>
    <row r="1411" spans="2:4" ht="12.75">
      <c r="B1411" s="1">
        <v>300.01</v>
      </c>
      <c r="C1411" s="2">
        <v>0.8</v>
      </c>
      <c r="D1411" s="2">
        <v>0</v>
      </c>
    </row>
    <row r="1412" spans="2:4" ht="12.75">
      <c r="B1412" s="1">
        <v>300.01</v>
      </c>
      <c r="C1412" s="2">
        <v>0.5</v>
      </c>
      <c r="D1412" s="2">
        <v>0</v>
      </c>
    </row>
    <row r="1413" spans="2:4" ht="12.75">
      <c r="B1413" s="1">
        <v>300.21</v>
      </c>
      <c r="C1413" s="2">
        <v>0.5</v>
      </c>
      <c r="D1413" s="2">
        <v>0</v>
      </c>
    </row>
    <row r="1414" spans="2:4" ht="12.75">
      <c r="B1414" s="1">
        <v>300.21</v>
      </c>
      <c r="C1414" s="2">
        <v>0</v>
      </c>
      <c r="D1414" s="2">
        <v>0</v>
      </c>
    </row>
    <row r="1415" spans="2:4" ht="12.75">
      <c r="B1415" s="1">
        <v>300.4</v>
      </c>
      <c r="C1415" s="2">
        <v>0</v>
      </c>
      <c r="D1415" s="2">
        <v>0</v>
      </c>
    </row>
    <row r="1416" spans="2:4" ht="12.75">
      <c r="B1416" s="1">
        <v>300.4</v>
      </c>
      <c r="C1416" s="2">
        <v>0.5</v>
      </c>
      <c r="D1416" s="2">
        <v>0</v>
      </c>
    </row>
    <row r="1417" spans="2:4" ht="12.75">
      <c r="B1417" s="1">
        <v>300.46</v>
      </c>
      <c r="C1417" s="2">
        <v>0.5</v>
      </c>
      <c r="D1417" s="2">
        <v>0</v>
      </c>
    </row>
    <row r="1418" spans="2:4" ht="12.75">
      <c r="B1418" s="1">
        <v>300.46</v>
      </c>
      <c r="C1418" s="2">
        <v>1</v>
      </c>
      <c r="D1418" s="2">
        <v>1</v>
      </c>
    </row>
    <row r="1419" spans="2:4" ht="12.75">
      <c r="B1419" s="1">
        <v>301.2</v>
      </c>
      <c r="C1419" s="2">
        <v>1</v>
      </c>
      <c r="D1419" s="2">
        <v>1</v>
      </c>
    </row>
    <row r="1420" spans="2:4" ht="12.75">
      <c r="B1420" s="1">
        <v>301.2</v>
      </c>
      <c r="C1420" s="2">
        <v>1.2</v>
      </c>
      <c r="D1420" s="2">
        <v>0</v>
      </c>
    </row>
    <row r="1421" spans="2:4" ht="12.75">
      <c r="B1421" s="1">
        <v>301.37</v>
      </c>
      <c r="C1421" s="2">
        <v>1.2</v>
      </c>
      <c r="D1421" s="2">
        <v>0</v>
      </c>
    </row>
    <row r="1422" spans="2:4" ht="12.75">
      <c r="B1422" s="1">
        <v>301.37</v>
      </c>
      <c r="C1422" s="2">
        <v>0.8</v>
      </c>
      <c r="D1422" s="2">
        <v>0</v>
      </c>
    </row>
    <row r="1423" spans="2:4" ht="12.75">
      <c r="B1423" s="1">
        <v>301.65</v>
      </c>
      <c r="C1423" s="2">
        <v>0.8</v>
      </c>
      <c r="D1423" s="2">
        <v>0</v>
      </c>
    </row>
    <row r="1424" spans="2:4" ht="12.75">
      <c r="B1424" s="1">
        <v>301.65</v>
      </c>
      <c r="C1424" s="2">
        <v>0.5</v>
      </c>
      <c r="D1424" s="2">
        <v>0</v>
      </c>
    </row>
    <row r="1425" spans="2:4" ht="12.75">
      <c r="B1425" s="1">
        <v>301.87</v>
      </c>
      <c r="C1425" s="2">
        <v>0.5</v>
      </c>
      <c r="D1425" s="2">
        <v>0</v>
      </c>
    </row>
    <row r="1426" spans="2:4" ht="12.75">
      <c r="B1426" s="1">
        <v>301.87</v>
      </c>
      <c r="C1426" s="2">
        <v>1.2</v>
      </c>
      <c r="D1426" s="2">
        <v>0</v>
      </c>
    </row>
    <row r="1427" spans="2:4" ht="12.75">
      <c r="B1427" s="1">
        <v>301.95</v>
      </c>
      <c r="C1427" s="2">
        <v>1.2</v>
      </c>
      <c r="D1427" s="2">
        <v>0</v>
      </c>
    </row>
    <row r="1428" spans="2:4" ht="12.75">
      <c r="B1428" s="1">
        <v>301.95</v>
      </c>
      <c r="C1428" s="2">
        <v>0.8</v>
      </c>
      <c r="D1428" s="2">
        <v>0</v>
      </c>
    </row>
    <row r="1429" spans="2:4" ht="12.75">
      <c r="B1429" s="1">
        <v>302.36</v>
      </c>
      <c r="C1429" s="2">
        <v>0.8</v>
      </c>
      <c r="D1429" s="2">
        <v>0</v>
      </c>
    </row>
    <row r="1430" spans="2:4" ht="12.75">
      <c r="B1430" s="1">
        <v>302.36</v>
      </c>
      <c r="C1430" s="2">
        <v>1</v>
      </c>
      <c r="D1430" s="2">
        <v>0</v>
      </c>
    </row>
    <row r="1431" spans="2:4" ht="12.75">
      <c r="B1431" s="1">
        <v>302.56</v>
      </c>
      <c r="C1431" s="2">
        <v>1</v>
      </c>
      <c r="D1431" s="2">
        <v>0</v>
      </c>
    </row>
    <row r="1432" spans="2:4" ht="12.75">
      <c r="B1432" s="1">
        <v>302.56</v>
      </c>
      <c r="C1432" s="2">
        <v>2</v>
      </c>
      <c r="D1432" s="2">
        <v>0</v>
      </c>
    </row>
    <row r="1433" spans="2:4" ht="12.75">
      <c r="B1433" s="1">
        <v>302.64</v>
      </c>
      <c r="C1433" s="2">
        <v>2</v>
      </c>
      <c r="D1433" s="2">
        <v>0</v>
      </c>
    </row>
    <row r="1434" spans="2:4" ht="12.75">
      <c r="B1434" s="1">
        <v>302.64</v>
      </c>
      <c r="C1434" s="2">
        <v>1.5</v>
      </c>
      <c r="D1434" s="2">
        <v>0</v>
      </c>
    </row>
    <row r="1435" spans="2:4" ht="12.75">
      <c r="B1435" s="1">
        <v>302.71</v>
      </c>
      <c r="C1435" s="2">
        <v>1.5</v>
      </c>
      <c r="D1435" s="2">
        <v>0</v>
      </c>
    </row>
    <row r="1436" spans="2:4" ht="12.75">
      <c r="B1436" s="1">
        <v>302.71</v>
      </c>
      <c r="C1436" s="2">
        <v>0.5</v>
      </c>
      <c r="D1436" s="2">
        <v>0</v>
      </c>
    </row>
    <row r="1437" spans="2:4" ht="12.75">
      <c r="B1437" s="1">
        <v>303.06</v>
      </c>
      <c r="C1437" s="2">
        <v>0.5</v>
      </c>
      <c r="D1437" s="2">
        <v>0</v>
      </c>
    </row>
    <row r="1438" spans="2:4" ht="12.75">
      <c r="B1438" s="1">
        <v>303.06</v>
      </c>
      <c r="C1438" s="2">
        <v>0.5</v>
      </c>
      <c r="D1438" s="2">
        <v>0</v>
      </c>
    </row>
    <row r="1439" spans="2:4" ht="12.75">
      <c r="B1439" s="1">
        <v>303.85</v>
      </c>
      <c r="C1439" s="2">
        <v>0.5</v>
      </c>
      <c r="D1439" s="2">
        <v>0</v>
      </c>
    </row>
    <row r="1440" spans="2:4" ht="12.75">
      <c r="B1440" s="1">
        <v>303.85</v>
      </c>
      <c r="C1440" s="2">
        <v>-1</v>
      </c>
      <c r="D1440" s="2">
        <v>-1</v>
      </c>
    </row>
    <row r="1441" spans="2:4" ht="12.75">
      <c r="B1441" s="1">
        <v>305.2</v>
      </c>
      <c r="C1441" s="2">
        <v>-1</v>
      </c>
      <c r="D1441" s="2">
        <v>-1</v>
      </c>
    </row>
    <row r="1442" spans="2:4" ht="12.75">
      <c r="B1442" s="1">
        <v>305.2</v>
      </c>
      <c r="C1442" s="2">
        <v>0.3</v>
      </c>
      <c r="D1442" s="2">
        <v>0</v>
      </c>
    </row>
    <row r="1443" spans="2:4" ht="12.75">
      <c r="B1443" s="1">
        <v>306.51</v>
      </c>
      <c r="C1443" s="2">
        <v>0.3</v>
      </c>
      <c r="D1443" s="2">
        <v>0</v>
      </c>
    </row>
    <row r="1444" spans="2:4" ht="12.75">
      <c r="B1444" s="1">
        <v>306.51</v>
      </c>
      <c r="C1444" s="2">
        <v>1</v>
      </c>
      <c r="D1444" s="2">
        <v>0</v>
      </c>
    </row>
    <row r="1445" spans="2:4" ht="12.75">
      <c r="B1445" s="1">
        <v>306.7</v>
      </c>
      <c r="C1445" s="2">
        <v>1</v>
      </c>
      <c r="D1445" s="2">
        <v>0</v>
      </c>
    </row>
    <row r="1446" spans="2:4" ht="12.75">
      <c r="B1446" s="1">
        <v>306.7</v>
      </c>
      <c r="C1446" s="2">
        <v>1.2</v>
      </c>
      <c r="D1446" s="2">
        <v>0</v>
      </c>
    </row>
    <row r="1447" spans="2:4" ht="12.75">
      <c r="B1447" s="1">
        <v>306.75</v>
      </c>
      <c r="C1447" s="2">
        <v>1.2</v>
      </c>
      <c r="D1447" s="2">
        <v>0</v>
      </c>
    </row>
    <row r="1448" spans="2:4" ht="12.75">
      <c r="B1448" s="1">
        <v>306.75</v>
      </c>
      <c r="C1448" s="2">
        <v>0.5</v>
      </c>
      <c r="D1448" s="2">
        <v>0</v>
      </c>
    </row>
    <row r="1449" spans="2:4" ht="12.75">
      <c r="B1449" s="1">
        <v>306.93</v>
      </c>
      <c r="C1449" s="2">
        <v>0.5</v>
      </c>
      <c r="D1449" s="2">
        <v>0</v>
      </c>
    </row>
    <row r="1450" spans="2:4" ht="12.75">
      <c r="B1450" s="1">
        <v>306.93</v>
      </c>
      <c r="C1450" s="2">
        <v>0.8</v>
      </c>
      <c r="D1450" s="2">
        <v>0</v>
      </c>
    </row>
    <row r="1451" spans="2:4" ht="12.75">
      <c r="B1451" s="1">
        <v>307.16</v>
      </c>
      <c r="C1451" s="2">
        <v>0.8</v>
      </c>
      <c r="D1451" s="2">
        <v>0</v>
      </c>
    </row>
    <row r="1452" spans="2:4" ht="12.75">
      <c r="B1452" s="1">
        <v>307.16</v>
      </c>
      <c r="C1452" s="2">
        <v>1</v>
      </c>
      <c r="D1452" s="2">
        <v>0</v>
      </c>
    </row>
    <row r="1453" spans="2:4" ht="12.75">
      <c r="B1453" s="1">
        <v>307.33</v>
      </c>
      <c r="C1453" s="2">
        <v>1</v>
      </c>
      <c r="D1453" s="2">
        <v>0</v>
      </c>
    </row>
    <row r="1454" spans="2:4" ht="12.75">
      <c r="B1454" s="1">
        <v>307.33</v>
      </c>
      <c r="C1454" s="2">
        <v>0.5</v>
      </c>
      <c r="D1454" s="2">
        <v>0</v>
      </c>
    </row>
    <row r="1455" spans="2:4" ht="12.75">
      <c r="B1455" s="1">
        <v>307.78</v>
      </c>
      <c r="C1455" s="2">
        <v>0.5</v>
      </c>
      <c r="D1455" s="2">
        <v>0</v>
      </c>
    </row>
    <row r="1456" spans="2:4" ht="12.75">
      <c r="B1456" s="1">
        <v>307.78</v>
      </c>
      <c r="C1456" s="2">
        <v>0.8</v>
      </c>
      <c r="D1456" s="2">
        <v>0</v>
      </c>
    </row>
    <row r="1457" spans="2:4" ht="12.75">
      <c r="B1457" s="1">
        <v>308</v>
      </c>
      <c r="C1457" s="2">
        <v>0.8</v>
      </c>
      <c r="D1457" s="2">
        <v>0</v>
      </c>
    </row>
    <row r="1458" spans="2:4" ht="12.75">
      <c r="B1458" s="1">
        <v>308</v>
      </c>
      <c r="C1458" s="2">
        <v>0.5</v>
      </c>
      <c r="D1458" s="2">
        <v>0</v>
      </c>
    </row>
    <row r="1459" spans="2:4" ht="12.75">
      <c r="B1459" s="1">
        <v>308.18</v>
      </c>
      <c r="C1459" s="2">
        <v>0.5</v>
      </c>
      <c r="D1459" s="2">
        <v>0</v>
      </c>
    </row>
    <row r="1460" spans="2:4" ht="12.75">
      <c r="B1460" s="1">
        <v>308.18</v>
      </c>
      <c r="C1460" s="2">
        <v>0</v>
      </c>
      <c r="D1460" s="2">
        <v>0</v>
      </c>
    </row>
    <row r="1461" spans="2:4" ht="12.75">
      <c r="B1461" s="1">
        <v>308.82</v>
      </c>
      <c r="C1461" s="2">
        <v>0</v>
      </c>
      <c r="D1461" s="2">
        <v>0</v>
      </c>
    </row>
    <row r="1462" spans="2:4" ht="12.75">
      <c r="B1462" s="1">
        <v>308.82</v>
      </c>
      <c r="C1462" s="2">
        <v>0.5</v>
      </c>
      <c r="D1462" s="2">
        <v>0</v>
      </c>
    </row>
    <row r="1463" spans="2:4" ht="12.75">
      <c r="B1463" s="1">
        <v>309.07</v>
      </c>
      <c r="C1463" s="2">
        <v>0.5</v>
      </c>
      <c r="D1463" s="2">
        <v>0</v>
      </c>
    </row>
    <row r="1464" spans="2:4" ht="12.75">
      <c r="B1464" s="1">
        <v>309.07</v>
      </c>
      <c r="C1464" s="2">
        <v>0.8</v>
      </c>
      <c r="D1464" s="2">
        <v>0</v>
      </c>
    </row>
    <row r="1465" spans="2:4" ht="12.75">
      <c r="B1465" s="1">
        <v>309.45</v>
      </c>
      <c r="C1465" s="2">
        <v>0.8</v>
      </c>
      <c r="D1465" s="2">
        <v>0</v>
      </c>
    </row>
    <row r="1466" spans="2:4" ht="12.75">
      <c r="B1466" s="1">
        <v>309.45</v>
      </c>
      <c r="C1466" s="2">
        <v>1.5</v>
      </c>
      <c r="D1466" s="2">
        <v>0</v>
      </c>
    </row>
    <row r="1467" spans="2:4" ht="12.75">
      <c r="B1467" s="1">
        <v>309.62</v>
      </c>
      <c r="C1467" s="2">
        <v>1.5</v>
      </c>
      <c r="D1467" s="2">
        <v>0</v>
      </c>
    </row>
    <row r="1468" spans="2:4" ht="12.75">
      <c r="B1468" s="1">
        <v>309.62</v>
      </c>
      <c r="C1468" s="2">
        <v>-1</v>
      </c>
      <c r="D1468" s="2">
        <v>-1</v>
      </c>
    </row>
    <row r="1469" spans="2:4" ht="12.75">
      <c r="B1469" s="1">
        <v>310</v>
      </c>
      <c r="C1469" s="2">
        <v>-1</v>
      </c>
      <c r="D1469" s="2">
        <v>-1</v>
      </c>
    </row>
    <row r="1470" spans="2:4" ht="12.75">
      <c r="B1470" s="1">
        <v>310</v>
      </c>
      <c r="C1470" s="2">
        <v>0.5</v>
      </c>
      <c r="D1470" s="2">
        <v>0</v>
      </c>
    </row>
    <row r="1471" spans="2:4" ht="12.75">
      <c r="B1471" s="1">
        <v>310.57</v>
      </c>
      <c r="C1471" s="2">
        <v>0.5</v>
      </c>
      <c r="D1471" s="2">
        <v>0</v>
      </c>
    </row>
    <row r="1472" spans="2:4" ht="12.75">
      <c r="B1472" s="1">
        <v>310.57</v>
      </c>
      <c r="C1472" s="2">
        <v>0.8</v>
      </c>
      <c r="D1472" s="2">
        <v>0</v>
      </c>
    </row>
    <row r="1473" spans="2:4" ht="12.75">
      <c r="B1473" s="1">
        <v>310.8</v>
      </c>
      <c r="C1473" s="2">
        <v>0.8</v>
      </c>
      <c r="D1473" s="2">
        <v>0</v>
      </c>
    </row>
    <row r="1474" spans="2:4" ht="12.75">
      <c r="B1474" s="1">
        <v>310.8</v>
      </c>
      <c r="C1474" s="2">
        <v>0.5</v>
      </c>
      <c r="D1474" s="2">
        <v>0</v>
      </c>
    </row>
    <row r="1475" spans="2:4" ht="12.75">
      <c r="B1475" s="1">
        <v>310.91</v>
      </c>
      <c r="C1475" s="2">
        <v>0.5</v>
      </c>
      <c r="D1475" s="2">
        <v>0</v>
      </c>
    </row>
    <row r="1476" spans="2:4" ht="12.75">
      <c r="B1476" s="1">
        <v>310.91</v>
      </c>
      <c r="C1476" s="2">
        <v>0.8</v>
      </c>
      <c r="D1476" s="2">
        <v>0</v>
      </c>
    </row>
    <row r="1477" spans="2:4" ht="12.75">
      <c r="B1477" s="1">
        <v>311.33</v>
      </c>
      <c r="C1477" s="2">
        <v>0.8</v>
      </c>
      <c r="D1477" s="2">
        <v>0</v>
      </c>
    </row>
    <row r="1478" spans="2:4" ht="12.75">
      <c r="B1478" s="1">
        <v>311.33</v>
      </c>
      <c r="C1478" s="2">
        <v>0.5</v>
      </c>
      <c r="D1478" s="2">
        <v>0</v>
      </c>
    </row>
    <row r="1479" spans="2:4" ht="12.75">
      <c r="B1479" s="1">
        <v>311.6</v>
      </c>
      <c r="C1479" s="2">
        <v>0.5</v>
      </c>
      <c r="D1479" s="2">
        <v>0</v>
      </c>
    </row>
    <row r="1480" spans="2:4" ht="12.75">
      <c r="B1480" s="1">
        <v>311.6</v>
      </c>
      <c r="C1480" s="2">
        <v>1.5</v>
      </c>
      <c r="D1480" s="2">
        <v>0</v>
      </c>
    </row>
    <row r="1481" spans="2:4" ht="12.75">
      <c r="B1481" s="1">
        <v>311.7</v>
      </c>
      <c r="C1481" s="2">
        <v>1.5</v>
      </c>
      <c r="D1481" s="2">
        <v>0</v>
      </c>
    </row>
    <row r="1482" spans="2:4" ht="12.75">
      <c r="B1482" s="1">
        <v>311.7</v>
      </c>
      <c r="C1482" s="2">
        <v>0.5</v>
      </c>
      <c r="D1482" s="2">
        <v>0.5</v>
      </c>
    </row>
    <row r="1483" spans="2:4" ht="12.75">
      <c r="B1483" s="1">
        <v>312.83</v>
      </c>
      <c r="C1483" s="2">
        <v>0.5</v>
      </c>
      <c r="D1483" s="2">
        <v>0.5</v>
      </c>
    </row>
    <row r="1484" spans="2:4" ht="12.75">
      <c r="B1484" s="1">
        <v>312.83</v>
      </c>
      <c r="C1484" s="2">
        <v>0.5</v>
      </c>
      <c r="D1484" s="2">
        <v>0.5</v>
      </c>
    </row>
    <row r="1485" spans="2:4" ht="12.75">
      <c r="B1485" s="1">
        <v>313.5</v>
      </c>
      <c r="C1485" s="2">
        <v>0.5</v>
      </c>
      <c r="D1485" s="2">
        <v>0.5</v>
      </c>
    </row>
    <row r="1486" spans="2:4" ht="12.75">
      <c r="B1486" s="1">
        <v>313.5</v>
      </c>
      <c r="C1486" s="2">
        <v>-1</v>
      </c>
      <c r="D1486" s="2">
        <v>-1</v>
      </c>
    </row>
    <row r="1487" spans="2:4" ht="12.75">
      <c r="B1487" s="1">
        <v>314.8</v>
      </c>
      <c r="C1487" s="2">
        <v>-1</v>
      </c>
      <c r="D1487" s="2">
        <v>-1</v>
      </c>
    </row>
    <row r="1488" spans="2:4" ht="12.75">
      <c r="B1488" s="1">
        <v>314.8</v>
      </c>
      <c r="C1488" s="2">
        <v>0.5</v>
      </c>
      <c r="D1488" s="2">
        <v>0</v>
      </c>
    </row>
    <row r="1489" spans="2:4" ht="12.75">
      <c r="B1489" s="1">
        <v>315.02</v>
      </c>
      <c r="C1489" s="2">
        <v>0.5</v>
      </c>
      <c r="D1489" s="2">
        <v>0</v>
      </c>
    </row>
    <row r="1490" spans="2:4" ht="12.75">
      <c r="B1490" s="1">
        <v>315.02</v>
      </c>
      <c r="C1490" s="2">
        <v>0.5</v>
      </c>
      <c r="D1490" s="2">
        <v>1</v>
      </c>
    </row>
    <row r="1491" spans="2:4" ht="12.75">
      <c r="B1491" s="1">
        <v>315.32</v>
      </c>
      <c r="C1491" s="2">
        <v>0.5</v>
      </c>
      <c r="D1491" s="2">
        <v>1</v>
      </c>
    </row>
    <row r="1492" spans="2:4" ht="12.75">
      <c r="B1492" s="1">
        <v>315.32</v>
      </c>
      <c r="C1492" s="2">
        <v>0.2</v>
      </c>
      <c r="D1492" s="2">
        <v>0</v>
      </c>
    </row>
    <row r="1493" spans="2:4" ht="12.75">
      <c r="B1493" s="1">
        <v>315.53</v>
      </c>
      <c r="C1493" s="2">
        <v>0.2</v>
      </c>
      <c r="D1493" s="2">
        <v>0</v>
      </c>
    </row>
    <row r="1494" spans="2:4" ht="12.75">
      <c r="B1494" s="1">
        <v>315.53</v>
      </c>
      <c r="C1494" s="2">
        <v>0.5</v>
      </c>
      <c r="D1494" s="2">
        <v>0</v>
      </c>
    </row>
    <row r="1495" spans="2:4" ht="12.75">
      <c r="B1495" s="1">
        <v>315.85</v>
      </c>
      <c r="C1495" s="2">
        <v>0.5</v>
      </c>
      <c r="D1495" s="2">
        <v>0</v>
      </c>
    </row>
    <row r="1496" spans="2:4" ht="12.75">
      <c r="B1496" s="1">
        <v>315.85</v>
      </c>
      <c r="C1496" s="2">
        <v>0.2</v>
      </c>
      <c r="D1496" s="2">
        <v>0</v>
      </c>
    </row>
    <row r="1497" spans="2:4" ht="12.75">
      <c r="B1497" s="1">
        <v>316.12</v>
      </c>
      <c r="C1497" s="2">
        <v>0.2</v>
      </c>
      <c r="D1497" s="2">
        <v>0</v>
      </c>
    </row>
    <row r="1498" spans="2:4" ht="12.75">
      <c r="B1498" s="1">
        <v>316.12</v>
      </c>
      <c r="C1498" s="2">
        <v>1</v>
      </c>
      <c r="D1498" s="2">
        <v>0</v>
      </c>
    </row>
    <row r="1499" spans="2:4" ht="12.75">
      <c r="B1499" s="1">
        <v>316.3</v>
      </c>
      <c r="C1499" s="2">
        <v>1</v>
      </c>
      <c r="D1499" s="2">
        <v>0</v>
      </c>
    </row>
    <row r="1500" spans="2:4" ht="12.75">
      <c r="B1500" s="1">
        <v>316.3</v>
      </c>
      <c r="C1500" s="2">
        <v>1</v>
      </c>
      <c r="D1500" s="2">
        <v>0</v>
      </c>
    </row>
    <row r="1501" spans="2:4" ht="12.75">
      <c r="B1501" s="1">
        <v>316.47</v>
      </c>
      <c r="C1501" s="2">
        <v>1</v>
      </c>
      <c r="D1501" s="2">
        <v>0</v>
      </c>
    </row>
    <row r="1502" spans="2:4" ht="12.75">
      <c r="B1502" s="1">
        <v>316.47</v>
      </c>
      <c r="C1502" s="2">
        <v>0.5</v>
      </c>
      <c r="D1502" s="2">
        <v>0</v>
      </c>
    </row>
    <row r="1503" spans="2:4" ht="12.75">
      <c r="B1503" s="1">
        <v>316.6</v>
      </c>
      <c r="C1503" s="2">
        <v>0.5</v>
      </c>
      <c r="D1503" s="2">
        <v>0</v>
      </c>
    </row>
    <row r="1504" spans="2:4" ht="12.75">
      <c r="B1504" s="1">
        <v>316.6</v>
      </c>
      <c r="C1504" s="2">
        <v>1</v>
      </c>
      <c r="D1504" s="2">
        <v>0</v>
      </c>
    </row>
    <row r="1505" spans="2:4" ht="12.75">
      <c r="B1505" s="1">
        <v>316.71</v>
      </c>
      <c r="C1505" s="2">
        <v>1</v>
      </c>
      <c r="D1505" s="2">
        <v>0</v>
      </c>
    </row>
    <row r="1506" spans="2:4" ht="12.75">
      <c r="B1506" s="1">
        <v>316.71</v>
      </c>
      <c r="C1506" s="2">
        <v>0.5</v>
      </c>
      <c r="D1506" s="2">
        <v>0</v>
      </c>
    </row>
    <row r="1507" spans="2:4" ht="12.75">
      <c r="B1507" s="1">
        <v>317.08</v>
      </c>
      <c r="C1507" s="2">
        <v>0.5</v>
      </c>
      <c r="D1507" s="2">
        <v>0</v>
      </c>
    </row>
    <row r="1508" spans="2:4" ht="12.75">
      <c r="B1508" s="1">
        <v>317.08</v>
      </c>
      <c r="C1508" s="2">
        <v>1</v>
      </c>
      <c r="D1508" s="2">
        <v>0</v>
      </c>
    </row>
    <row r="1509" spans="2:4" ht="12.75">
      <c r="B1509" s="1">
        <v>317.22</v>
      </c>
      <c r="C1509" s="2">
        <v>1</v>
      </c>
      <c r="D1509" s="2">
        <v>0</v>
      </c>
    </row>
    <row r="1510" spans="2:4" ht="12.75">
      <c r="B1510" s="1">
        <v>317.22</v>
      </c>
      <c r="C1510" s="2">
        <v>0.5</v>
      </c>
      <c r="D1510" s="2">
        <v>0</v>
      </c>
    </row>
    <row r="1511" spans="2:4" ht="12.75">
      <c r="B1511" s="1">
        <v>317.58</v>
      </c>
      <c r="C1511" s="2">
        <v>0.5</v>
      </c>
      <c r="D1511" s="2">
        <v>0</v>
      </c>
    </row>
    <row r="1512" spans="2:4" ht="12.75">
      <c r="B1512" s="1">
        <v>317.58</v>
      </c>
      <c r="C1512" s="2">
        <v>0.2</v>
      </c>
      <c r="D1512" s="2">
        <v>0</v>
      </c>
    </row>
    <row r="1513" spans="2:4" ht="12.75">
      <c r="B1513" s="1">
        <v>318.24</v>
      </c>
      <c r="C1513" s="2">
        <v>0.2</v>
      </c>
      <c r="D1513" s="2">
        <v>0</v>
      </c>
    </row>
    <row r="1514" spans="2:4" ht="12.75">
      <c r="B1514" s="1">
        <v>318.24</v>
      </c>
      <c r="C1514" s="2">
        <v>-1</v>
      </c>
      <c r="D1514" s="2">
        <v>-1</v>
      </c>
    </row>
    <row r="1515" spans="2:4" ht="12.75">
      <c r="B1515" s="1">
        <v>319.6</v>
      </c>
      <c r="C1515" s="2">
        <v>-1</v>
      </c>
      <c r="D1515" s="2">
        <v>-1</v>
      </c>
    </row>
    <row r="1516" spans="2:4" ht="12.75">
      <c r="B1516" s="1">
        <v>319.6</v>
      </c>
      <c r="C1516" s="2">
        <v>0</v>
      </c>
      <c r="D1516" s="2">
        <v>0</v>
      </c>
    </row>
    <row r="1517" spans="2:4" ht="12.75">
      <c r="B1517" s="1">
        <v>320.01</v>
      </c>
      <c r="C1517" s="2">
        <v>0</v>
      </c>
      <c r="D1517" s="2">
        <v>0</v>
      </c>
    </row>
    <row r="1518" spans="2:4" ht="12.75">
      <c r="B1518" s="1">
        <v>320.01</v>
      </c>
      <c r="C1518" s="2">
        <v>0.8</v>
      </c>
      <c r="D1518" s="2">
        <v>0</v>
      </c>
    </row>
    <row r="1519" spans="2:4" ht="12.75">
      <c r="B1519" s="1">
        <v>320.11</v>
      </c>
      <c r="C1519" s="2">
        <v>0.8</v>
      </c>
      <c r="D1519" s="2">
        <v>0</v>
      </c>
    </row>
    <row r="1520" spans="2:4" ht="12.75">
      <c r="B1520" s="1">
        <v>320.11</v>
      </c>
      <c r="C1520" s="2">
        <v>1</v>
      </c>
      <c r="D1520" s="2">
        <v>0</v>
      </c>
    </row>
    <row r="1521" spans="2:4" ht="12.75">
      <c r="B1521" s="1">
        <v>320.16</v>
      </c>
      <c r="C1521" s="2">
        <v>1</v>
      </c>
      <c r="D1521" s="2">
        <v>0</v>
      </c>
    </row>
    <row r="1522" spans="2:4" ht="12.75">
      <c r="B1522" s="1">
        <v>320.16</v>
      </c>
      <c r="C1522" s="2">
        <v>0.5</v>
      </c>
      <c r="D1522" s="2">
        <v>0</v>
      </c>
    </row>
    <row r="1523" spans="2:4" ht="12.75">
      <c r="B1523" s="1">
        <v>321.01</v>
      </c>
      <c r="C1523" s="2">
        <v>0.5</v>
      </c>
      <c r="D1523" s="2">
        <v>0</v>
      </c>
    </row>
    <row r="1524" spans="2:4" ht="12.75">
      <c r="B1524" s="1">
        <v>321.01</v>
      </c>
      <c r="C1524" s="2">
        <v>0.5</v>
      </c>
      <c r="D1524" s="2">
        <v>0</v>
      </c>
    </row>
    <row r="1525" spans="2:4" ht="12.75">
      <c r="B1525" s="1">
        <v>321.74</v>
      </c>
      <c r="C1525" s="2">
        <v>0.5</v>
      </c>
      <c r="D1525" s="2">
        <v>0</v>
      </c>
    </row>
    <row r="1526" spans="2:4" ht="12.75">
      <c r="B1526" s="1">
        <v>321.74</v>
      </c>
      <c r="C1526" s="2">
        <v>1.5</v>
      </c>
      <c r="D1526" s="2">
        <v>0</v>
      </c>
    </row>
    <row r="1527" spans="2:4" ht="12.75">
      <c r="B1527" s="1">
        <v>322.03</v>
      </c>
      <c r="C1527" s="2">
        <v>1.5</v>
      </c>
      <c r="D1527" s="2">
        <v>0</v>
      </c>
    </row>
    <row r="1528" spans="2:4" ht="12.75">
      <c r="B1528" s="1">
        <v>322.03</v>
      </c>
      <c r="C1528" s="2">
        <v>1</v>
      </c>
      <c r="D1528" s="2">
        <v>0</v>
      </c>
    </row>
    <row r="1529" spans="2:4" ht="12.75">
      <c r="B1529" s="1">
        <v>322.16</v>
      </c>
      <c r="C1529" s="2">
        <v>1</v>
      </c>
      <c r="D1529" s="2">
        <v>0</v>
      </c>
    </row>
    <row r="1530" spans="2:4" ht="12.75">
      <c r="B1530" s="1">
        <v>322.16</v>
      </c>
      <c r="C1530" s="2">
        <v>0.5</v>
      </c>
      <c r="D1530" s="2">
        <v>0</v>
      </c>
    </row>
    <row r="1531" spans="2:4" ht="12.75">
      <c r="B1531" s="1">
        <v>322.38</v>
      </c>
      <c r="C1531" s="2">
        <v>0.5</v>
      </c>
      <c r="D1531" s="2">
        <v>0</v>
      </c>
    </row>
    <row r="1532" spans="2:4" ht="12.75">
      <c r="B1532" s="1">
        <v>322.38</v>
      </c>
      <c r="C1532" s="2">
        <v>0.8</v>
      </c>
      <c r="D1532" s="2">
        <v>0</v>
      </c>
    </row>
    <row r="1533" spans="2:4" ht="12.75">
      <c r="B1533" s="1">
        <v>322.55</v>
      </c>
      <c r="C1533" s="2">
        <v>0.8</v>
      </c>
      <c r="D1533" s="2">
        <v>0</v>
      </c>
    </row>
    <row r="1534" spans="2:4" ht="12.75">
      <c r="B1534" s="1">
        <v>322.55</v>
      </c>
      <c r="C1534" s="2">
        <v>1.2</v>
      </c>
      <c r="D1534" s="2">
        <v>0</v>
      </c>
    </row>
    <row r="1535" spans="2:4" ht="12.75">
      <c r="B1535" s="1">
        <v>322.89</v>
      </c>
      <c r="C1535" s="2">
        <v>1.2</v>
      </c>
      <c r="D1535" s="2">
        <v>0</v>
      </c>
    </row>
    <row r="1536" spans="2:4" ht="12.75">
      <c r="B1536" s="1">
        <v>322.89</v>
      </c>
      <c r="C1536" s="2">
        <v>-1</v>
      </c>
      <c r="D1536" s="2">
        <v>-1</v>
      </c>
    </row>
    <row r="1537" spans="2:4" ht="12.75">
      <c r="B1537" s="1">
        <v>324.4</v>
      </c>
      <c r="C1537" s="2">
        <v>-1</v>
      </c>
      <c r="D1537" s="2">
        <v>-1</v>
      </c>
    </row>
    <row r="1538" spans="2:4" ht="12.75">
      <c r="B1538" s="1">
        <v>324.4</v>
      </c>
      <c r="C1538" s="2">
        <v>0.8</v>
      </c>
      <c r="D1538" s="2">
        <v>0</v>
      </c>
    </row>
    <row r="1539" spans="2:4" ht="12.75">
      <c r="B1539" s="1">
        <v>324.51</v>
      </c>
      <c r="C1539" s="2">
        <v>0.8</v>
      </c>
      <c r="D1539" s="2">
        <v>0</v>
      </c>
    </row>
    <row r="1540" spans="2:4" ht="12.75">
      <c r="B1540" s="1">
        <v>324.51</v>
      </c>
      <c r="C1540" s="2">
        <v>1.2</v>
      </c>
      <c r="D1540" s="2">
        <v>0</v>
      </c>
    </row>
    <row r="1541" spans="2:4" ht="12.75">
      <c r="B1541" s="1">
        <v>324.53</v>
      </c>
      <c r="C1541" s="2">
        <v>1.2</v>
      </c>
      <c r="D1541" s="2">
        <v>0</v>
      </c>
    </row>
    <row r="1542" spans="2:4" ht="12.75">
      <c r="B1542" s="1">
        <v>324.53</v>
      </c>
      <c r="C1542" s="2">
        <v>0.5</v>
      </c>
      <c r="D1542" s="2">
        <v>0</v>
      </c>
    </row>
    <row r="1543" spans="2:4" ht="12.75">
      <c r="B1543" s="1">
        <v>325.86</v>
      </c>
      <c r="C1543" s="2">
        <v>0.5</v>
      </c>
      <c r="D1543" s="2">
        <v>0</v>
      </c>
    </row>
    <row r="1544" spans="2:4" ht="12.75">
      <c r="B1544" s="1">
        <v>325.86</v>
      </c>
      <c r="C1544" s="2">
        <v>1</v>
      </c>
      <c r="D1544" s="2">
        <v>0</v>
      </c>
    </row>
    <row r="1545" spans="2:4" ht="12.75">
      <c r="B1545" s="1">
        <v>325.95</v>
      </c>
      <c r="C1545" s="2">
        <v>1</v>
      </c>
      <c r="D1545" s="2">
        <v>0</v>
      </c>
    </row>
    <row r="1546" spans="2:4" ht="12.75">
      <c r="B1546" s="1">
        <v>325.95</v>
      </c>
      <c r="C1546" s="2">
        <v>0.5</v>
      </c>
      <c r="D1546" s="2">
        <v>0</v>
      </c>
    </row>
    <row r="1547" spans="2:4" ht="12.75">
      <c r="B1547" s="1">
        <v>326.35</v>
      </c>
      <c r="C1547" s="2">
        <v>0.5</v>
      </c>
      <c r="D1547" s="2">
        <v>0</v>
      </c>
    </row>
    <row r="1548" spans="2:4" ht="12.75">
      <c r="B1548" s="1">
        <v>326.35</v>
      </c>
      <c r="C1548" s="2">
        <v>0.8</v>
      </c>
      <c r="D1548" s="2">
        <v>0</v>
      </c>
    </row>
    <row r="1549" spans="2:4" ht="12.75">
      <c r="B1549" s="1">
        <v>326.39</v>
      </c>
      <c r="C1549" s="2">
        <v>0.8</v>
      </c>
      <c r="D1549" s="2">
        <v>0</v>
      </c>
    </row>
    <row r="1550" spans="2:4" ht="12.75">
      <c r="B1550" s="1">
        <v>326.39</v>
      </c>
      <c r="C1550" s="2">
        <v>0.3</v>
      </c>
      <c r="D1550" s="2">
        <v>0</v>
      </c>
    </row>
    <row r="1551" spans="2:4" ht="12.75">
      <c r="B1551" s="1">
        <v>326.94</v>
      </c>
      <c r="C1551" s="2">
        <v>0.3</v>
      </c>
      <c r="D1551" s="2">
        <v>0</v>
      </c>
    </row>
    <row r="1552" spans="2:4" ht="12.75">
      <c r="B1552" s="1">
        <v>326.94</v>
      </c>
      <c r="C1552" s="2">
        <v>2</v>
      </c>
      <c r="D1552" s="2">
        <v>0</v>
      </c>
    </row>
    <row r="1553" spans="2:4" ht="12.75">
      <c r="B1553" s="1">
        <v>327.16</v>
      </c>
      <c r="C1553" s="2">
        <v>2</v>
      </c>
      <c r="D1553" s="2">
        <v>0</v>
      </c>
    </row>
    <row r="1554" spans="2:4" ht="12.75">
      <c r="B1554" s="1">
        <v>327.16</v>
      </c>
      <c r="C1554" s="2">
        <v>0.3</v>
      </c>
      <c r="D1554" s="2">
        <v>0</v>
      </c>
    </row>
    <row r="1555" spans="2:4" ht="12.75">
      <c r="B1555" s="1">
        <v>327.36</v>
      </c>
      <c r="C1555" s="2">
        <v>0.3</v>
      </c>
      <c r="D1555" s="2">
        <v>0</v>
      </c>
    </row>
    <row r="1556" spans="2:4" ht="12.75">
      <c r="B1556" s="1">
        <v>327.36</v>
      </c>
      <c r="C1556" s="2">
        <v>0</v>
      </c>
      <c r="D1556" s="2">
        <v>0</v>
      </c>
    </row>
    <row r="1557" spans="2:4" ht="12.75">
      <c r="B1557" s="1">
        <v>327.53</v>
      </c>
      <c r="C1557" s="2">
        <v>0</v>
      </c>
      <c r="D1557" s="2">
        <v>0</v>
      </c>
    </row>
    <row r="1558" spans="2:4" ht="12.75">
      <c r="B1558" s="1">
        <v>327.53</v>
      </c>
      <c r="C1558" s="2">
        <v>0.5</v>
      </c>
      <c r="D1558" s="2">
        <v>0.5</v>
      </c>
    </row>
    <row r="1559" spans="2:4" ht="12.75">
      <c r="B1559" s="1">
        <v>328.18</v>
      </c>
      <c r="C1559" s="2">
        <v>0.5</v>
      </c>
      <c r="D1559" s="2">
        <v>0.5</v>
      </c>
    </row>
    <row r="1560" spans="2:4" ht="12.75">
      <c r="B1560" s="1">
        <v>328.18</v>
      </c>
      <c r="C1560" s="2">
        <v>0</v>
      </c>
      <c r="D1560" s="2">
        <v>-1</v>
      </c>
    </row>
    <row r="1561" spans="2:4" ht="12.75">
      <c r="B1561" s="1">
        <v>329.2</v>
      </c>
      <c r="C1561" s="2">
        <v>-1</v>
      </c>
      <c r="D1561" s="2">
        <v>-1</v>
      </c>
    </row>
    <row r="1562" spans="2:4" ht="12.75">
      <c r="B1562" s="1">
        <v>329.2</v>
      </c>
      <c r="C1562" s="2">
        <v>0</v>
      </c>
      <c r="D1562" s="2">
        <v>0</v>
      </c>
    </row>
    <row r="1563" spans="2:4" ht="12.75">
      <c r="B1563" s="1">
        <v>329.51</v>
      </c>
      <c r="C1563" s="2">
        <v>0</v>
      </c>
      <c r="D1563" s="2">
        <v>0</v>
      </c>
    </row>
    <row r="1564" spans="2:4" ht="12.75">
      <c r="B1564" s="1">
        <v>329.51</v>
      </c>
      <c r="C1564" s="2">
        <v>0.3</v>
      </c>
      <c r="D1564" s="2">
        <v>2</v>
      </c>
    </row>
    <row r="1565" spans="2:4" ht="12.75">
      <c r="B1565" s="1">
        <v>330.43</v>
      </c>
      <c r="C1565" s="2">
        <v>0.3</v>
      </c>
      <c r="D1565" s="2">
        <v>2</v>
      </c>
    </row>
    <row r="1566" spans="2:4" ht="12.75">
      <c r="B1566" s="1">
        <v>330.43</v>
      </c>
      <c r="C1566" s="2">
        <v>0.5</v>
      </c>
      <c r="D1566" s="2">
        <v>0</v>
      </c>
    </row>
    <row r="1567" spans="2:4" ht="12.75">
      <c r="B1567" s="1">
        <v>330.5</v>
      </c>
      <c r="C1567" s="2">
        <v>0.5</v>
      </c>
      <c r="D1567" s="2">
        <v>0</v>
      </c>
    </row>
    <row r="1568" spans="2:4" ht="12.75">
      <c r="B1568" s="1">
        <v>330.5</v>
      </c>
      <c r="C1568" s="2">
        <v>1</v>
      </c>
      <c r="D1568" s="2">
        <v>0</v>
      </c>
    </row>
    <row r="1569" spans="2:4" ht="12.75">
      <c r="B1569" s="1">
        <v>330.56</v>
      </c>
      <c r="C1569" s="2">
        <v>1</v>
      </c>
      <c r="D1569" s="2">
        <v>0</v>
      </c>
    </row>
    <row r="1570" spans="2:4" ht="12.75">
      <c r="B1570" s="1">
        <v>330.56</v>
      </c>
      <c r="C1570" s="2">
        <v>0.8</v>
      </c>
      <c r="D1570" s="2">
        <v>1</v>
      </c>
    </row>
    <row r="1571" spans="2:4" ht="12.75">
      <c r="B1571" s="1">
        <v>330.84</v>
      </c>
      <c r="C1571" s="2">
        <v>0.8</v>
      </c>
      <c r="D1571" s="2">
        <v>1</v>
      </c>
    </row>
    <row r="1572" spans="2:4" ht="12.75">
      <c r="B1572" s="1">
        <v>330.84</v>
      </c>
      <c r="C1572" s="2">
        <v>0.5</v>
      </c>
      <c r="D1572" s="2">
        <v>0</v>
      </c>
    </row>
    <row r="1573" spans="2:4" ht="12.75">
      <c r="B1573" s="1">
        <v>330.93</v>
      </c>
      <c r="C1573" s="2">
        <v>0.5</v>
      </c>
      <c r="D1573" s="2">
        <v>0</v>
      </c>
    </row>
    <row r="1574" spans="2:4" ht="12.75">
      <c r="B1574" s="1">
        <v>330.93</v>
      </c>
      <c r="C1574" s="2">
        <v>0.5</v>
      </c>
      <c r="D1574" s="2">
        <v>0</v>
      </c>
    </row>
    <row r="1575" spans="2:4" ht="12.75">
      <c r="B1575" s="1">
        <v>331.23</v>
      </c>
      <c r="C1575" s="2">
        <v>0.5</v>
      </c>
      <c r="D1575" s="2">
        <v>0</v>
      </c>
    </row>
    <row r="1576" spans="2:4" ht="12.75">
      <c r="B1576" s="1">
        <v>331.23</v>
      </c>
      <c r="C1576" s="2">
        <v>0.5</v>
      </c>
      <c r="D1576" s="2">
        <v>2</v>
      </c>
    </row>
    <row r="1577" spans="2:4" ht="12.75">
      <c r="B1577" s="1">
        <v>331.32</v>
      </c>
      <c r="C1577" s="2">
        <v>0.5</v>
      </c>
      <c r="D1577" s="2">
        <v>2</v>
      </c>
    </row>
    <row r="1578" spans="2:4" ht="12.75">
      <c r="B1578" s="1">
        <v>331.32</v>
      </c>
      <c r="C1578" s="2">
        <v>-1</v>
      </c>
      <c r="D1578" s="2">
        <v>-1</v>
      </c>
    </row>
    <row r="1579" spans="2:4" ht="12.75">
      <c r="B1579" s="1">
        <v>334</v>
      </c>
      <c r="C1579" s="2">
        <v>-1</v>
      </c>
      <c r="D1579" s="2">
        <v>-1</v>
      </c>
    </row>
    <row r="1580" spans="2:4" ht="12.75">
      <c r="B1580" s="1">
        <v>334</v>
      </c>
      <c r="C1580" s="2">
        <v>0.3</v>
      </c>
      <c r="D1580" s="2">
        <v>0</v>
      </c>
    </row>
    <row r="1581" spans="2:4" ht="12.75">
      <c r="B1581" s="1">
        <v>335.5</v>
      </c>
      <c r="C1581" s="2">
        <v>0.3</v>
      </c>
      <c r="D1581" s="2">
        <v>0</v>
      </c>
    </row>
    <row r="1582" spans="2:4" ht="12.75">
      <c r="B1582" s="1">
        <v>335.5</v>
      </c>
      <c r="C1582" s="2">
        <v>0.5</v>
      </c>
      <c r="D1582" s="2">
        <v>3</v>
      </c>
    </row>
    <row r="1583" spans="2:4" ht="12.75">
      <c r="B1583" s="1">
        <v>335.56</v>
      </c>
      <c r="C1583" s="2">
        <v>0.5</v>
      </c>
      <c r="D1583" s="2">
        <v>3</v>
      </c>
    </row>
    <row r="1584" spans="2:4" ht="12.75">
      <c r="B1584" s="1">
        <v>335.56</v>
      </c>
      <c r="C1584" s="2">
        <v>0.5</v>
      </c>
      <c r="D1584" s="2">
        <v>0</v>
      </c>
    </row>
    <row r="1585" spans="2:4" ht="12.75">
      <c r="B1585" s="1">
        <v>335.7</v>
      </c>
      <c r="C1585" s="2">
        <v>0.5</v>
      </c>
      <c r="D1585" s="2">
        <v>0</v>
      </c>
    </row>
    <row r="1586" spans="2:4" ht="12.75">
      <c r="B1586" s="1">
        <v>335.7</v>
      </c>
      <c r="C1586" s="2">
        <v>0.5</v>
      </c>
      <c r="D1586" s="2">
        <v>2.5</v>
      </c>
    </row>
    <row r="1587" spans="2:4" ht="12.75">
      <c r="B1587" s="1">
        <v>335.9</v>
      </c>
      <c r="C1587" s="2">
        <v>0.5</v>
      </c>
      <c r="D1587" s="2">
        <v>2.5</v>
      </c>
    </row>
    <row r="1588" spans="2:4" ht="12.75">
      <c r="B1588" s="1">
        <v>335.9</v>
      </c>
      <c r="C1588" s="2">
        <v>0.5</v>
      </c>
      <c r="D1588" s="2">
        <v>0</v>
      </c>
    </row>
    <row r="1589" spans="2:4" ht="12.75">
      <c r="B1589" s="1">
        <v>336.04</v>
      </c>
      <c r="C1589" s="2">
        <v>0.5</v>
      </c>
      <c r="D1589" s="2">
        <v>0</v>
      </c>
    </row>
    <row r="1590" spans="2:4" ht="12.75">
      <c r="B1590" s="1">
        <v>336.04</v>
      </c>
      <c r="C1590" s="2">
        <v>0.8</v>
      </c>
      <c r="D1590" s="2">
        <v>0</v>
      </c>
    </row>
    <row r="1591" spans="2:4" ht="12.75">
      <c r="B1591" s="1">
        <v>336.39</v>
      </c>
      <c r="C1591" s="2">
        <v>0.8</v>
      </c>
      <c r="D1591" s="2">
        <v>0</v>
      </c>
    </row>
    <row r="1592" spans="2:4" ht="12.75">
      <c r="B1592" s="1">
        <v>336.39</v>
      </c>
      <c r="C1592" s="2">
        <v>0.5</v>
      </c>
      <c r="D1592" s="2">
        <v>0</v>
      </c>
    </row>
    <row r="1593" spans="2:4" ht="12.75">
      <c r="B1593" s="1">
        <v>336.81</v>
      </c>
      <c r="C1593" s="2">
        <v>0.5</v>
      </c>
      <c r="D1593" s="2">
        <v>0</v>
      </c>
    </row>
    <row r="1594" spans="2:4" ht="12.75">
      <c r="B1594" s="1">
        <v>336.81</v>
      </c>
      <c r="C1594" s="2">
        <v>-1</v>
      </c>
      <c r="D1594" s="2">
        <v>-1</v>
      </c>
    </row>
    <row r="1595" spans="2:4" ht="12.75">
      <c r="B1595" s="1">
        <v>338.8</v>
      </c>
      <c r="C1595" s="2">
        <v>-1</v>
      </c>
      <c r="D1595" s="2">
        <v>-1</v>
      </c>
    </row>
    <row r="1596" spans="2:4" ht="12.75">
      <c r="B1596" s="1">
        <v>338.8</v>
      </c>
      <c r="C1596" s="2">
        <v>1</v>
      </c>
      <c r="D1596" s="2">
        <v>0</v>
      </c>
    </row>
    <row r="1597" spans="2:4" ht="12.75">
      <c r="B1597" s="1">
        <v>339.21</v>
      </c>
      <c r="C1597" s="2">
        <v>1</v>
      </c>
      <c r="D1597" s="2">
        <v>0</v>
      </c>
    </row>
    <row r="1598" spans="2:4" ht="12.75">
      <c r="B1598" s="1">
        <v>339.21</v>
      </c>
      <c r="C1598" s="2">
        <v>0.5</v>
      </c>
      <c r="D1598" s="2">
        <v>0</v>
      </c>
    </row>
    <row r="1599" spans="2:4" ht="12.75">
      <c r="B1599" s="1">
        <v>339.63</v>
      </c>
      <c r="C1599" s="2">
        <v>0.5</v>
      </c>
      <c r="D1599" s="2">
        <v>0</v>
      </c>
    </row>
    <row r="1600" spans="2:4" ht="12.75">
      <c r="B1600" s="1">
        <v>339.63</v>
      </c>
      <c r="C1600" s="2">
        <v>0.2</v>
      </c>
      <c r="D1600" s="2">
        <v>0</v>
      </c>
    </row>
    <row r="1601" spans="2:4" ht="12.75">
      <c r="B1601" s="1">
        <v>339.99</v>
      </c>
      <c r="C1601" s="2">
        <v>0.2</v>
      </c>
      <c r="D1601" s="2">
        <v>0</v>
      </c>
    </row>
    <row r="1602" spans="2:4" ht="12.75">
      <c r="B1602" s="1">
        <v>339.99</v>
      </c>
      <c r="C1602" s="2">
        <v>0.5</v>
      </c>
      <c r="D1602" s="2">
        <v>0</v>
      </c>
    </row>
    <row r="1603" spans="2:4" ht="12.75">
      <c r="B1603" s="1">
        <v>340.3</v>
      </c>
      <c r="C1603" s="2">
        <v>0.5</v>
      </c>
      <c r="D1603" s="2">
        <v>0</v>
      </c>
    </row>
    <row r="1604" spans="2:4" ht="12.75">
      <c r="B1604" s="1">
        <v>340.3</v>
      </c>
      <c r="C1604" s="2">
        <v>1</v>
      </c>
      <c r="D1604" s="2">
        <v>0</v>
      </c>
    </row>
    <row r="1605" spans="2:4" ht="12.75">
      <c r="B1605" s="1">
        <v>340.33</v>
      </c>
      <c r="C1605" s="2">
        <v>1</v>
      </c>
      <c r="D1605" s="2">
        <v>0</v>
      </c>
    </row>
    <row r="1606" spans="2:4" ht="12.75">
      <c r="B1606" s="1">
        <v>340.33</v>
      </c>
      <c r="C1606" s="2">
        <v>0.3</v>
      </c>
      <c r="D1606" s="2">
        <v>0</v>
      </c>
    </row>
    <row r="1607" spans="2:4" ht="12.75">
      <c r="B1607" s="1">
        <v>340.88</v>
      </c>
      <c r="C1607" s="2">
        <v>0.3</v>
      </c>
      <c r="D1607" s="2">
        <v>0</v>
      </c>
    </row>
    <row r="1608" spans="2:4" ht="12.75">
      <c r="B1608" s="1">
        <v>340.88</v>
      </c>
      <c r="C1608" s="2">
        <v>0.5</v>
      </c>
      <c r="D1608" s="2">
        <v>1</v>
      </c>
    </row>
    <row r="1609" spans="2:4" ht="12.75">
      <c r="B1609" s="1">
        <v>341.1</v>
      </c>
      <c r="C1609" s="2">
        <v>0.5</v>
      </c>
      <c r="D1609" s="2">
        <v>1</v>
      </c>
    </row>
    <row r="1610" spans="2:4" ht="12.75">
      <c r="B1610" s="1">
        <v>341.1</v>
      </c>
      <c r="C1610" s="2">
        <v>0.3</v>
      </c>
      <c r="D1610" s="2">
        <v>0</v>
      </c>
    </row>
    <row r="1611" spans="2:4" ht="12.75">
      <c r="B1611" s="1">
        <v>341.67</v>
      </c>
      <c r="C1611" s="2">
        <v>0.3</v>
      </c>
      <c r="D1611" s="2">
        <v>0</v>
      </c>
    </row>
    <row r="1612" spans="2:4" ht="12.75">
      <c r="B1612" s="1">
        <v>341.67</v>
      </c>
      <c r="C1612" s="2">
        <v>1.5</v>
      </c>
      <c r="D1612" s="2">
        <v>0</v>
      </c>
    </row>
    <row r="1613" spans="2:4" ht="12.75">
      <c r="B1613" s="1">
        <v>341.8</v>
      </c>
      <c r="C1613" s="2">
        <v>1.5</v>
      </c>
      <c r="D1613" s="2">
        <v>0</v>
      </c>
    </row>
    <row r="1614" spans="2:4" ht="12.75">
      <c r="B1614" s="1">
        <v>341.8</v>
      </c>
      <c r="C1614" s="2">
        <v>1.5</v>
      </c>
      <c r="D1614" s="2">
        <v>0</v>
      </c>
    </row>
    <row r="1615" spans="2:4" ht="12.75">
      <c r="B1615" s="1">
        <v>341.88</v>
      </c>
      <c r="C1615" s="2">
        <v>1.5</v>
      </c>
      <c r="D1615" s="2">
        <v>0</v>
      </c>
    </row>
    <row r="1616" spans="2:4" ht="12.75">
      <c r="B1616" s="1">
        <v>341.88</v>
      </c>
      <c r="C1616" s="2">
        <v>0.5</v>
      </c>
      <c r="D1616" s="2">
        <v>0</v>
      </c>
    </row>
    <row r="1617" spans="2:4" ht="12.75">
      <c r="B1617" s="1">
        <v>342.09</v>
      </c>
      <c r="C1617" s="2">
        <v>0.5</v>
      </c>
      <c r="D1617" s="2">
        <v>0</v>
      </c>
    </row>
    <row r="1618" spans="2:4" ht="12.75">
      <c r="B1618" s="1">
        <v>342.09</v>
      </c>
      <c r="C1618" s="2">
        <v>0.2</v>
      </c>
      <c r="D1618" s="2">
        <v>0</v>
      </c>
    </row>
    <row r="1619" spans="2:4" ht="12.75">
      <c r="B1619" s="1">
        <v>342.18</v>
      </c>
      <c r="C1619" s="2">
        <v>0.2</v>
      </c>
      <c r="D1619" s="2">
        <v>0</v>
      </c>
    </row>
    <row r="1620" spans="2:4" ht="12.75">
      <c r="B1620" s="1">
        <v>342.18</v>
      </c>
      <c r="C1620" s="2">
        <v>-1</v>
      </c>
      <c r="D1620" s="2">
        <v>-1</v>
      </c>
    </row>
    <row r="1621" spans="2:4" ht="12.75">
      <c r="B1621" s="1">
        <v>343.6</v>
      </c>
      <c r="C1621" s="2">
        <v>-1</v>
      </c>
      <c r="D1621" s="2">
        <v>-1</v>
      </c>
    </row>
    <row r="1622" spans="2:4" ht="12.75">
      <c r="B1622" s="1">
        <v>343.6</v>
      </c>
      <c r="C1622" s="2">
        <v>0.8</v>
      </c>
      <c r="D1622" s="2">
        <v>0</v>
      </c>
    </row>
    <row r="1623" spans="2:4" ht="12.75">
      <c r="B1623" s="1">
        <v>343.87</v>
      </c>
      <c r="C1623" s="2">
        <v>0.8</v>
      </c>
      <c r="D1623" s="2">
        <v>0</v>
      </c>
    </row>
    <row r="1624" spans="2:4" ht="12.75">
      <c r="B1624" s="1">
        <v>343.87</v>
      </c>
      <c r="C1624" s="2">
        <v>0.5</v>
      </c>
      <c r="D1624" s="2">
        <v>0</v>
      </c>
    </row>
    <row r="1625" spans="2:4" ht="12.75">
      <c r="B1625" s="1">
        <v>344.21</v>
      </c>
      <c r="C1625" s="2">
        <v>0.5</v>
      </c>
      <c r="D1625" s="2">
        <v>0</v>
      </c>
    </row>
    <row r="1626" spans="2:4" ht="12.75">
      <c r="B1626" s="1">
        <v>344.21</v>
      </c>
      <c r="C1626" s="2">
        <v>1</v>
      </c>
      <c r="D1626" s="2">
        <v>0</v>
      </c>
    </row>
    <row r="1627" spans="2:4" ht="12.75">
      <c r="B1627" s="1">
        <v>345.02</v>
      </c>
      <c r="C1627" s="2">
        <v>1</v>
      </c>
      <c r="D1627" s="2">
        <v>0</v>
      </c>
    </row>
    <row r="1628" spans="2:4" ht="12.75">
      <c r="B1628" s="1">
        <v>345.02</v>
      </c>
      <c r="C1628" s="2">
        <v>0.5</v>
      </c>
      <c r="D1628" s="2">
        <v>0</v>
      </c>
    </row>
    <row r="1629" spans="2:4" ht="12.75">
      <c r="B1629" s="1">
        <v>346.18</v>
      </c>
      <c r="C1629" s="2">
        <v>0.5</v>
      </c>
      <c r="D1629" s="2">
        <v>0</v>
      </c>
    </row>
    <row r="1630" spans="2:4" ht="12.75">
      <c r="B1630" s="1">
        <v>346.18</v>
      </c>
      <c r="C1630" s="2">
        <v>1.5</v>
      </c>
      <c r="D1630" s="2">
        <v>0</v>
      </c>
    </row>
    <row r="1631" spans="2:4" ht="12.75">
      <c r="B1631" s="1">
        <v>346.26</v>
      </c>
      <c r="C1631" s="2">
        <v>1.5</v>
      </c>
      <c r="D1631" s="2">
        <v>0</v>
      </c>
    </row>
    <row r="1632" spans="2:4" ht="12.75">
      <c r="B1632" s="1">
        <v>346.26</v>
      </c>
      <c r="C1632" s="2">
        <v>1</v>
      </c>
      <c r="D1632" s="2">
        <v>0</v>
      </c>
    </row>
    <row r="1633" spans="2:4" ht="12.75">
      <c r="B1633" s="1">
        <v>346.36</v>
      </c>
      <c r="C1633" s="2">
        <v>1</v>
      </c>
      <c r="D1633" s="2">
        <v>0</v>
      </c>
    </row>
    <row r="1634" spans="2:4" ht="12.75">
      <c r="B1634" s="1">
        <v>346.36</v>
      </c>
      <c r="C1634" s="2">
        <v>0</v>
      </c>
      <c r="D1634" s="2">
        <v>0</v>
      </c>
    </row>
    <row r="1635" spans="2:4" ht="12.75">
      <c r="B1635" s="1">
        <v>346.65</v>
      </c>
      <c r="C1635" s="2">
        <v>0</v>
      </c>
      <c r="D1635" s="2">
        <v>0</v>
      </c>
    </row>
    <row r="1636" spans="2:4" ht="12.75">
      <c r="B1636" s="1">
        <v>346.65</v>
      </c>
      <c r="C1636" s="2">
        <v>0.8</v>
      </c>
      <c r="D1636" s="2">
        <v>0</v>
      </c>
    </row>
    <row r="1637" spans="2:4" ht="12.75">
      <c r="B1637" s="1">
        <v>346.96</v>
      </c>
      <c r="C1637" s="2">
        <v>0.8</v>
      </c>
      <c r="D1637" s="2">
        <v>0</v>
      </c>
    </row>
    <row r="1638" spans="2:4" ht="12.75">
      <c r="B1638" s="1">
        <v>346.96</v>
      </c>
      <c r="C1638" s="2">
        <v>0.5</v>
      </c>
      <c r="D1638" s="2">
        <v>0</v>
      </c>
    </row>
    <row r="1639" spans="2:4" ht="12.75">
      <c r="B1639" s="1">
        <v>347.65</v>
      </c>
      <c r="C1639" s="2">
        <v>0.5</v>
      </c>
      <c r="D1639" s="2">
        <v>0</v>
      </c>
    </row>
    <row r="1640" spans="2:4" ht="12.75">
      <c r="B1640" s="1">
        <v>347.65</v>
      </c>
      <c r="C1640" s="2">
        <v>0.3</v>
      </c>
      <c r="D1640" s="2">
        <v>0</v>
      </c>
    </row>
    <row r="1641" spans="2:4" ht="12.75">
      <c r="B1641" s="1">
        <v>347.96</v>
      </c>
      <c r="C1641" s="2">
        <v>0.3</v>
      </c>
      <c r="D1641" s="2">
        <v>0</v>
      </c>
    </row>
    <row r="1642" spans="2:4" ht="12.75">
      <c r="B1642" s="1">
        <v>347.96</v>
      </c>
      <c r="C1642" s="2">
        <v>-1</v>
      </c>
      <c r="D1642" s="2">
        <v>-1</v>
      </c>
    </row>
    <row r="1643" spans="2:4" ht="12.75">
      <c r="B1643" s="1">
        <v>348.4</v>
      </c>
      <c r="C1643" s="2">
        <v>-1</v>
      </c>
      <c r="D1643" s="2">
        <v>-1</v>
      </c>
    </row>
    <row r="1644" spans="2:4" ht="12.75">
      <c r="B1644" s="1">
        <v>348.4</v>
      </c>
      <c r="C1644" s="2">
        <v>0.5</v>
      </c>
      <c r="D1644" s="2">
        <v>0</v>
      </c>
    </row>
    <row r="1645" spans="2:4" ht="12.75">
      <c r="B1645" s="1">
        <v>349</v>
      </c>
      <c r="C1645" s="2">
        <v>0.5</v>
      </c>
      <c r="D1645" s="2">
        <v>0</v>
      </c>
    </row>
    <row r="1646" spans="2:4" ht="12.75">
      <c r="B1646" s="1">
        <v>349</v>
      </c>
      <c r="C1646" s="2">
        <v>0.2</v>
      </c>
      <c r="D1646" s="2">
        <v>0</v>
      </c>
    </row>
    <row r="1647" spans="2:4" ht="12.75">
      <c r="B1647" s="1">
        <v>349.28</v>
      </c>
      <c r="C1647" s="2">
        <v>0.2</v>
      </c>
      <c r="D1647" s="2">
        <v>0</v>
      </c>
    </row>
    <row r="1648" spans="2:4" ht="12.75">
      <c r="B1648" s="1">
        <v>349.28</v>
      </c>
      <c r="C1648" s="2">
        <v>0.5</v>
      </c>
      <c r="D1648" s="2">
        <v>0</v>
      </c>
    </row>
    <row r="1649" spans="2:4" ht="12.75">
      <c r="B1649" s="1">
        <v>349.86</v>
      </c>
      <c r="C1649" s="2">
        <v>0.5</v>
      </c>
      <c r="D1649" s="2">
        <v>0</v>
      </c>
    </row>
    <row r="1650" spans="2:4" ht="12.75">
      <c r="B1650" s="1">
        <v>349.86</v>
      </c>
      <c r="C1650" s="2">
        <v>1</v>
      </c>
      <c r="D1650" s="2">
        <v>0</v>
      </c>
    </row>
    <row r="1651" spans="2:4" ht="12.75">
      <c r="B1651" s="1">
        <v>350.2</v>
      </c>
      <c r="C1651" s="2">
        <v>1</v>
      </c>
      <c r="D1651" s="2">
        <v>0</v>
      </c>
    </row>
    <row r="1652" spans="2:4" ht="12.75">
      <c r="B1652" s="1">
        <v>350.2</v>
      </c>
      <c r="C1652" s="2">
        <v>0.5</v>
      </c>
      <c r="D1652" s="2">
        <v>0</v>
      </c>
    </row>
    <row r="1653" spans="2:4" ht="12.75">
      <c r="B1653" s="1">
        <v>351.28</v>
      </c>
      <c r="C1653" s="2">
        <v>0.5</v>
      </c>
      <c r="D1653" s="2">
        <v>0</v>
      </c>
    </row>
    <row r="1654" spans="2:4" ht="12.75">
      <c r="B1654" s="1">
        <v>351.28</v>
      </c>
      <c r="C1654" s="2">
        <v>0.8</v>
      </c>
      <c r="D1654" s="2">
        <v>0</v>
      </c>
    </row>
    <row r="1655" spans="2:4" ht="12.75">
      <c r="B1655" s="1">
        <v>352.4</v>
      </c>
      <c r="C1655" s="2">
        <v>0.8</v>
      </c>
      <c r="D1655" s="2">
        <v>0</v>
      </c>
    </row>
    <row r="1656" spans="2:4" ht="12.75">
      <c r="B1656" s="1">
        <v>352.4</v>
      </c>
      <c r="C1656" s="2">
        <v>-1</v>
      </c>
      <c r="D1656" s="2">
        <v>-1</v>
      </c>
    </row>
    <row r="1657" spans="2:4" ht="12.75">
      <c r="B1657" s="1">
        <v>353.2</v>
      </c>
      <c r="C1657" s="2">
        <v>-1</v>
      </c>
      <c r="D1657" s="2">
        <v>-1</v>
      </c>
    </row>
    <row r="1658" spans="2:4" ht="12.75">
      <c r="B1658" s="1">
        <v>353.2</v>
      </c>
      <c r="C1658" s="2">
        <v>0.2</v>
      </c>
      <c r="D1658" s="2">
        <v>0</v>
      </c>
    </row>
    <row r="1659" spans="2:4" ht="12.75">
      <c r="B1659" s="1">
        <v>353.65</v>
      </c>
      <c r="C1659" s="2">
        <v>0.2</v>
      </c>
      <c r="D1659" s="2">
        <v>0</v>
      </c>
    </row>
    <row r="1660" spans="2:4" ht="12.75">
      <c r="B1660" s="1">
        <v>353.65</v>
      </c>
      <c r="C1660" s="2">
        <v>0.5</v>
      </c>
      <c r="D1660" s="2">
        <v>0</v>
      </c>
    </row>
    <row r="1661" spans="2:4" ht="12.75">
      <c r="B1661" s="1">
        <v>354.32</v>
      </c>
      <c r="C1661" s="2">
        <v>0.5</v>
      </c>
      <c r="D1661" s="2">
        <v>0</v>
      </c>
    </row>
    <row r="1662" spans="2:4" ht="12.75">
      <c r="B1662" s="1">
        <v>354.32</v>
      </c>
      <c r="C1662" s="2">
        <v>0.8</v>
      </c>
      <c r="D1662" s="2">
        <v>0</v>
      </c>
    </row>
    <row r="1663" spans="2:4" ht="12.75">
      <c r="B1663" s="1">
        <v>354.4</v>
      </c>
      <c r="C1663" s="2">
        <v>0.8</v>
      </c>
      <c r="D1663" s="2">
        <v>0</v>
      </c>
    </row>
    <row r="1664" spans="2:4" ht="12.75">
      <c r="B1664" s="1">
        <v>354.4</v>
      </c>
      <c r="C1664" s="2">
        <v>0</v>
      </c>
      <c r="D1664" s="2">
        <v>0</v>
      </c>
    </row>
    <row r="1665" spans="2:4" ht="12.75">
      <c r="B1665" s="1">
        <v>354.5</v>
      </c>
      <c r="C1665" s="2">
        <v>0</v>
      </c>
      <c r="D1665" s="2">
        <v>0</v>
      </c>
    </row>
    <row r="1666" spans="2:4" ht="12.75">
      <c r="B1666" s="1">
        <v>354.5</v>
      </c>
      <c r="C1666" s="2">
        <v>0.5</v>
      </c>
      <c r="D1666" s="2">
        <v>0</v>
      </c>
    </row>
    <row r="1667" spans="2:4" ht="12.75">
      <c r="B1667" s="1">
        <v>354.55</v>
      </c>
      <c r="C1667" s="2">
        <v>0.5</v>
      </c>
      <c r="D1667" s="2">
        <v>0</v>
      </c>
    </row>
    <row r="1668" spans="2:4" ht="12.75">
      <c r="B1668" s="1">
        <v>354.55</v>
      </c>
      <c r="C1668" s="2">
        <v>0.5</v>
      </c>
      <c r="D1668" s="2">
        <v>0</v>
      </c>
    </row>
    <row r="1669" spans="2:4" ht="12.75">
      <c r="B1669" s="1">
        <v>355.43</v>
      </c>
      <c r="C1669" s="2">
        <v>0.5</v>
      </c>
      <c r="D1669" s="2">
        <v>0</v>
      </c>
    </row>
    <row r="1670" spans="2:4" ht="12.75">
      <c r="B1670" s="1">
        <v>355.43</v>
      </c>
      <c r="C1670" s="2">
        <v>1</v>
      </c>
      <c r="D1670" s="2">
        <v>0</v>
      </c>
    </row>
    <row r="1671" spans="2:4" ht="12.75">
      <c r="B1671" s="1">
        <v>355.58</v>
      </c>
      <c r="C1671" s="2">
        <v>1</v>
      </c>
      <c r="D1671" s="2">
        <v>0</v>
      </c>
    </row>
    <row r="1672" spans="2:4" ht="12.75">
      <c r="B1672" s="1">
        <v>355.58</v>
      </c>
      <c r="C1672" s="2">
        <v>0.5</v>
      </c>
      <c r="D1672" s="2">
        <v>0</v>
      </c>
    </row>
    <row r="1673" spans="2:4" ht="12.75">
      <c r="B1673" s="1">
        <v>355.8</v>
      </c>
      <c r="C1673" s="2">
        <v>0.5</v>
      </c>
      <c r="D1673" s="2">
        <v>0</v>
      </c>
    </row>
    <row r="1674" spans="2:4" ht="12.75">
      <c r="B1674" s="1">
        <v>355.8</v>
      </c>
      <c r="C1674" s="2">
        <v>0.3</v>
      </c>
      <c r="D1674" s="2">
        <v>0</v>
      </c>
    </row>
    <row r="1675" spans="2:4" ht="12.75">
      <c r="B1675" s="1">
        <v>356.05</v>
      </c>
      <c r="C1675" s="2">
        <v>0.3</v>
      </c>
      <c r="D1675" s="2">
        <v>0</v>
      </c>
    </row>
    <row r="1676" spans="2:4" ht="12.75">
      <c r="B1676" s="1">
        <v>356.05</v>
      </c>
      <c r="C1676" s="2">
        <v>0.3</v>
      </c>
      <c r="D1676" s="2">
        <v>0</v>
      </c>
    </row>
    <row r="1677" spans="2:4" ht="12.75">
      <c r="B1677" s="1">
        <v>356.48</v>
      </c>
      <c r="C1677" s="2">
        <v>0.3</v>
      </c>
      <c r="D1677" s="2">
        <v>0</v>
      </c>
    </row>
    <row r="1678" spans="2:4" ht="12.75">
      <c r="B1678" s="1">
        <v>356.48</v>
      </c>
      <c r="C1678" s="2">
        <v>-1</v>
      </c>
      <c r="D1678" s="2">
        <v>-1</v>
      </c>
    </row>
    <row r="1679" spans="2:4" ht="12.75">
      <c r="B1679" s="1">
        <v>358</v>
      </c>
      <c r="C1679" s="2">
        <v>-1</v>
      </c>
      <c r="D1679" s="2">
        <v>-1</v>
      </c>
    </row>
    <row r="1680" spans="2:4" ht="12.75">
      <c r="B1680" s="1">
        <v>358</v>
      </c>
      <c r="C1680" s="2">
        <v>0.3</v>
      </c>
      <c r="D1680" s="2">
        <v>0</v>
      </c>
    </row>
    <row r="1681" spans="2:4" ht="12.75">
      <c r="B1681" s="1">
        <v>358.12</v>
      </c>
      <c r="C1681" s="2">
        <v>0.3</v>
      </c>
      <c r="D1681" s="2">
        <v>0</v>
      </c>
    </row>
    <row r="1682" spans="2:4" ht="12.75">
      <c r="B1682" s="1">
        <v>358.12</v>
      </c>
      <c r="C1682" s="2">
        <v>0.8</v>
      </c>
      <c r="D1682" s="2">
        <v>0</v>
      </c>
    </row>
    <row r="1683" spans="2:4" ht="12.75">
      <c r="B1683" s="1">
        <v>358.32</v>
      </c>
      <c r="C1683" s="2">
        <v>0.8</v>
      </c>
      <c r="D1683" s="2">
        <v>0</v>
      </c>
    </row>
    <row r="1684" spans="2:4" ht="12.75">
      <c r="B1684" s="1">
        <v>358.32</v>
      </c>
      <c r="C1684" s="2">
        <v>0.5</v>
      </c>
      <c r="D1684" s="2">
        <v>0.5</v>
      </c>
    </row>
    <row r="1685" spans="2:4" ht="12.75">
      <c r="B1685" s="1">
        <v>358.69</v>
      </c>
      <c r="C1685" s="2">
        <v>0.5</v>
      </c>
      <c r="D1685" s="2">
        <v>0.5</v>
      </c>
    </row>
    <row r="1686" spans="2:4" ht="12.75">
      <c r="B1686" s="1">
        <v>358.69</v>
      </c>
      <c r="C1686" s="2">
        <v>0.8</v>
      </c>
      <c r="D1686" s="2">
        <v>0.5</v>
      </c>
    </row>
    <row r="1687" spans="2:4" ht="12.75">
      <c r="B1687" s="1">
        <v>359.04</v>
      </c>
      <c r="C1687" s="2">
        <v>0.8</v>
      </c>
      <c r="D1687" s="2">
        <v>0.5</v>
      </c>
    </row>
    <row r="1688" spans="2:4" ht="12.75">
      <c r="B1688" s="1">
        <v>359.04</v>
      </c>
      <c r="C1688" s="2">
        <v>0.5</v>
      </c>
      <c r="D1688" s="2">
        <v>0.5</v>
      </c>
    </row>
    <row r="1689" spans="2:4" ht="12.75">
      <c r="B1689" s="1">
        <v>359.25</v>
      </c>
      <c r="C1689" s="2">
        <v>0.5</v>
      </c>
      <c r="D1689" s="2">
        <v>0.5</v>
      </c>
    </row>
    <row r="1690" spans="2:4" ht="12.75">
      <c r="B1690" s="1">
        <v>359.25</v>
      </c>
      <c r="C1690" s="2">
        <v>0.8</v>
      </c>
      <c r="D1690" s="2">
        <v>0.5</v>
      </c>
    </row>
    <row r="1691" spans="2:4" ht="12.75">
      <c r="B1691" s="1">
        <v>359.49</v>
      </c>
      <c r="C1691" s="2">
        <v>0.8</v>
      </c>
      <c r="D1691" s="2">
        <v>0.5</v>
      </c>
    </row>
    <row r="1692" spans="2:4" ht="12.75">
      <c r="B1692" s="1">
        <v>359.49</v>
      </c>
      <c r="C1692" s="2">
        <v>0.5</v>
      </c>
      <c r="D1692" s="2">
        <v>1</v>
      </c>
    </row>
    <row r="1693" spans="2:4" ht="12.75">
      <c r="B1693" s="1">
        <v>360.02</v>
      </c>
      <c r="C1693" s="2">
        <v>0.5</v>
      </c>
      <c r="D1693" s="2">
        <v>1</v>
      </c>
    </row>
    <row r="1694" spans="2:4" ht="12.75">
      <c r="B1694" s="1">
        <v>360.02</v>
      </c>
      <c r="C1694" s="2">
        <v>0.8</v>
      </c>
      <c r="D1694" s="2">
        <v>0.5</v>
      </c>
    </row>
    <row r="1695" spans="2:4" ht="12.75">
      <c r="B1695" s="1">
        <v>360.19</v>
      </c>
      <c r="C1695" s="2">
        <v>0.8</v>
      </c>
      <c r="D1695" s="2">
        <v>0.5</v>
      </c>
    </row>
    <row r="1696" spans="2:4" ht="12.75">
      <c r="B1696" s="1">
        <v>360.19</v>
      </c>
      <c r="C1696" s="2">
        <v>0.8</v>
      </c>
      <c r="D1696" s="2">
        <v>2</v>
      </c>
    </row>
    <row r="1697" spans="2:4" ht="12.75">
      <c r="B1697" s="1">
        <v>360.83</v>
      </c>
      <c r="C1697" s="2">
        <v>0.8</v>
      </c>
      <c r="D1697" s="2">
        <v>2</v>
      </c>
    </row>
    <row r="1698" spans="2:4" ht="12.75">
      <c r="B1698" s="1">
        <v>360.83</v>
      </c>
      <c r="C1698" s="2">
        <v>0.5</v>
      </c>
      <c r="D1698" s="2">
        <v>0.5</v>
      </c>
    </row>
    <row r="1699" spans="2:4" ht="12.75">
      <c r="B1699" s="1">
        <v>361.4</v>
      </c>
      <c r="C1699" s="2">
        <v>0.5</v>
      </c>
      <c r="D1699" s="2">
        <v>0.5</v>
      </c>
    </row>
    <row r="1700" spans="2:4" ht="12.75">
      <c r="B1700" s="1">
        <v>361.4</v>
      </c>
      <c r="C1700" s="2">
        <v>-1</v>
      </c>
      <c r="D1700" s="2">
        <v>-1</v>
      </c>
    </row>
    <row r="1701" spans="2:4" ht="12.75">
      <c r="B1701" s="1">
        <v>362.8</v>
      </c>
      <c r="C1701" s="2">
        <v>-1</v>
      </c>
      <c r="D1701" s="2">
        <v>-1</v>
      </c>
    </row>
    <row r="1702" spans="2:4" ht="12.75">
      <c r="B1702" s="1">
        <v>362.8</v>
      </c>
      <c r="C1702" s="2">
        <v>0.5</v>
      </c>
      <c r="D1702" s="2">
        <v>0</v>
      </c>
    </row>
    <row r="1703" spans="2:4" ht="12.75">
      <c r="B1703" s="1">
        <v>362.99</v>
      </c>
      <c r="C1703" s="2">
        <v>0.5</v>
      </c>
      <c r="D1703" s="2">
        <v>0</v>
      </c>
    </row>
    <row r="1704" spans="2:4" ht="12.75">
      <c r="B1704" s="1">
        <v>362.99</v>
      </c>
      <c r="C1704" s="2">
        <v>0</v>
      </c>
      <c r="D1704" s="2">
        <v>0</v>
      </c>
    </row>
    <row r="1705" spans="2:4" ht="12.75">
      <c r="B1705" s="1">
        <v>363.42</v>
      </c>
      <c r="C1705" s="2">
        <v>0</v>
      </c>
      <c r="D1705" s="2">
        <v>0</v>
      </c>
    </row>
    <row r="1706" spans="2:4" ht="12.75">
      <c r="B1706" s="1">
        <v>363.42</v>
      </c>
      <c r="C1706" s="2">
        <v>0.5</v>
      </c>
      <c r="D1706" s="2">
        <v>0</v>
      </c>
    </row>
    <row r="1707" spans="2:4" ht="12.75">
      <c r="B1707" s="1">
        <v>363.51</v>
      </c>
      <c r="C1707" s="2">
        <v>0.5</v>
      </c>
      <c r="D1707" s="2">
        <v>0</v>
      </c>
    </row>
    <row r="1708" spans="2:4" ht="12.75">
      <c r="B1708" s="1">
        <v>363.51</v>
      </c>
      <c r="C1708" s="2">
        <v>0</v>
      </c>
      <c r="D1708" s="2">
        <v>0</v>
      </c>
    </row>
    <row r="1709" spans="2:4" ht="12.75">
      <c r="B1709" s="1">
        <v>363.92</v>
      </c>
      <c r="C1709" s="2">
        <v>0</v>
      </c>
      <c r="D1709" s="2">
        <v>0</v>
      </c>
    </row>
    <row r="1710" spans="2:4" ht="12.75">
      <c r="B1710" s="1">
        <v>363.92</v>
      </c>
      <c r="C1710" s="2">
        <v>0.5</v>
      </c>
      <c r="D1710" s="2">
        <v>0</v>
      </c>
    </row>
    <row r="1711" spans="2:4" ht="12.75">
      <c r="B1711" s="1">
        <v>364.16</v>
      </c>
      <c r="C1711" s="2">
        <v>0.5</v>
      </c>
      <c r="D1711" s="2">
        <v>0</v>
      </c>
    </row>
    <row r="1712" spans="2:4" ht="12.75">
      <c r="B1712" s="1">
        <v>364.16</v>
      </c>
      <c r="C1712" s="2">
        <v>0.2</v>
      </c>
      <c r="D1712" s="2">
        <v>0</v>
      </c>
    </row>
    <row r="1713" spans="2:4" ht="12.75">
      <c r="B1713" s="1">
        <v>365.36</v>
      </c>
      <c r="C1713" s="2">
        <v>0.2</v>
      </c>
      <c r="D1713" s="2">
        <v>0</v>
      </c>
    </row>
    <row r="1714" spans="2:4" ht="12.75">
      <c r="B1714" s="1">
        <v>365.36</v>
      </c>
      <c r="C1714" s="2">
        <v>0.2</v>
      </c>
      <c r="D1714" s="2">
        <v>0</v>
      </c>
    </row>
    <row r="1715" spans="2:4" ht="12.75">
      <c r="B1715" s="1">
        <v>366.21</v>
      </c>
      <c r="C1715" s="2">
        <v>0.2</v>
      </c>
      <c r="D1715" s="2">
        <v>0</v>
      </c>
    </row>
    <row r="1716" spans="2:4" ht="12.75">
      <c r="B1716" s="1">
        <v>366.21</v>
      </c>
      <c r="C1716" s="2">
        <v>0.5</v>
      </c>
      <c r="D1716" s="2">
        <v>0</v>
      </c>
    </row>
    <row r="1717" spans="2:4" ht="12.75">
      <c r="B1717" s="1">
        <v>366.78</v>
      </c>
      <c r="C1717" s="2">
        <v>0.5</v>
      </c>
      <c r="D1717" s="2">
        <v>0</v>
      </c>
    </row>
    <row r="1718" spans="2:4" ht="12.75">
      <c r="B1718" s="1">
        <v>366.78</v>
      </c>
      <c r="C1718" s="2">
        <v>0</v>
      </c>
      <c r="D1718" s="2">
        <v>0</v>
      </c>
    </row>
    <row r="1719" spans="2:4" ht="12.75">
      <c r="B1719" s="1">
        <v>367.03</v>
      </c>
      <c r="C1719" s="2">
        <v>0</v>
      </c>
      <c r="D1719" s="2">
        <v>0</v>
      </c>
    </row>
    <row r="1720" spans="2:4" ht="12.75">
      <c r="B1720" s="1">
        <v>367.03</v>
      </c>
      <c r="C1720" s="2">
        <v>0.8</v>
      </c>
      <c r="D1720" s="2">
        <v>0</v>
      </c>
    </row>
    <row r="1721" spans="2:4" ht="12.75">
      <c r="B1721" s="1">
        <v>367.28</v>
      </c>
      <c r="C1721" s="2">
        <v>0.8</v>
      </c>
      <c r="D1721" s="2">
        <v>0</v>
      </c>
    </row>
    <row r="1722" spans="2:4" ht="12.75">
      <c r="B1722" s="1">
        <v>367.28</v>
      </c>
      <c r="C1722" s="2">
        <v>0.2</v>
      </c>
      <c r="D1722" s="2">
        <v>0</v>
      </c>
    </row>
    <row r="1723" spans="2:4" ht="12.75">
      <c r="B1723" s="1">
        <v>368.13</v>
      </c>
      <c r="C1723" s="2">
        <v>0.2</v>
      </c>
      <c r="D1723" s="2">
        <v>0</v>
      </c>
    </row>
    <row r="1724" spans="2:4" ht="12.75">
      <c r="B1724" s="1">
        <v>368.13</v>
      </c>
      <c r="C1724" s="2">
        <v>0</v>
      </c>
      <c r="D1724" s="2">
        <v>0</v>
      </c>
    </row>
    <row r="1725" spans="2:4" ht="12.75">
      <c r="B1725" s="1">
        <v>368.77</v>
      </c>
      <c r="C1725" s="2">
        <v>0</v>
      </c>
      <c r="D1725" s="2">
        <v>0</v>
      </c>
    </row>
    <row r="1726" spans="2:4" ht="12.75">
      <c r="B1726" s="1">
        <v>368.77</v>
      </c>
      <c r="C1726" s="2">
        <v>0.5</v>
      </c>
      <c r="D1726" s="2">
        <v>0</v>
      </c>
    </row>
    <row r="1727" spans="2:4" ht="12.75">
      <c r="B1727" s="1">
        <v>370.1</v>
      </c>
      <c r="C1727" s="2">
        <v>0.5</v>
      </c>
      <c r="D1727" s="2">
        <v>0</v>
      </c>
    </row>
    <row r="1728" spans="2:4" ht="12.75">
      <c r="B1728" s="1">
        <v>370.08</v>
      </c>
      <c r="C1728" s="2">
        <v>0.5</v>
      </c>
      <c r="D1728" s="2">
        <v>0</v>
      </c>
    </row>
    <row r="1729" spans="2:4" ht="12.75">
      <c r="B1729" s="1">
        <v>370.69</v>
      </c>
      <c r="C1729" s="2">
        <v>0.5</v>
      </c>
      <c r="D1729" s="2">
        <v>0</v>
      </c>
    </row>
    <row r="1730" spans="2:4" ht="12.75">
      <c r="B1730" s="1">
        <v>370.69</v>
      </c>
      <c r="C1730" s="2">
        <v>0</v>
      </c>
      <c r="D1730" s="2">
        <v>0</v>
      </c>
    </row>
    <row r="1731" spans="2:4" ht="12.75">
      <c r="B1731" s="1">
        <v>371.42</v>
      </c>
      <c r="C1731" s="2">
        <v>0</v>
      </c>
      <c r="D1731" s="2">
        <v>0</v>
      </c>
    </row>
    <row r="1732" spans="2:4" ht="12.75">
      <c r="B1732" s="1">
        <v>371.42</v>
      </c>
      <c r="C1732" s="2">
        <v>0.5</v>
      </c>
      <c r="D1732" s="2">
        <v>0</v>
      </c>
    </row>
    <row r="1733" spans="2:4" ht="12.75">
      <c r="B1733" s="1">
        <v>371.54</v>
      </c>
      <c r="C1733" s="2">
        <v>0.5</v>
      </c>
      <c r="D1733" s="2">
        <v>0</v>
      </c>
    </row>
    <row r="1734" spans="2:4" ht="12.75">
      <c r="B1734" s="1">
        <v>371.54</v>
      </c>
      <c r="C1734" s="2">
        <v>0</v>
      </c>
      <c r="D1734" s="2">
        <v>0</v>
      </c>
    </row>
    <row r="1735" spans="2:4" ht="12.75">
      <c r="B1735" s="1">
        <v>372.11</v>
      </c>
      <c r="C1735" s="2">
        <v>0</v>
      </c>
      <c r="D1735" s="2">
        <v>0</v>
      </c>
    </row>
    <row r="1736" spans="2:4" ht="12.75">
      <c r="B1736" s="1">
        <v>372.11</v>
      </c>
      <c r="C1736" s="2">
        <v>0.5</v>
      </c>
      <c r="D1736" s="2">
        <v>0</v>
      </c>
    </row>
    <row r="1737" spans="2:4" ht="12.75">
      <c r="B1737" s="1">
        <v>372.4</v>
      </c>
      <c r="C1737" s="2">
        <v>0.5</v>
      </c>
      <c r="D1737" s="2">
        <v>0</v>
      </c>
    </row>
    <row r="1738" spans="2:4" ht="12.75">
      <c r="B1738" s="1">
        <v>372.4</v>
      </c>
      <c r="C1738" s="2">
        <v>0</v>
      </c>
      <c r="D1738" s="2">
        <v>0</v>
      </c>
    </row>
    <row r="1739" spans="2:4" ht="12.75">
      <c r="B1739" s="1">
        <v>373.13</v>
      </c>
      <c r="C1739" s="2">
        <v>0</v>
      </c>
      <c r="D1739" s="2">
        <v>0</v>
      </c>
    </row>
    <row r="1740" spans="2:4" ht="12.75">
      <c r="B1740" s="1">
        <v>373.13</v>
      </c>
      <c r="C1740" s="2">
        <v>0.5</v>
      </c>
      <c r="D1740" s="2">
        <v>0</v>
      </c>
    </row>
    <row r="1741" spans="2:4" ht="12.75">
      <c r="B1741" s="1">
        <v>373.54</v>
      </c>
      <c r="C1741" s="2">
        <v>0.5</v>
      </c>
      <c r="D1741" s="2">
        <v>0</v>
      </c>
    </row>
    <row r="1742" spans="2:4" ht="12.75">
      <c r="B1742" s="1">
        <v>373.54</v>
      </c>
      <c r="C1742" s="2">
        <v>0</v>
      </c>
      <c r="D1742" s="2">
        <v>0</v>
      </c>
    </row>
    <row r="1743" spans="2:4" ht="12.75">
      <c r="B1743" s="1">
        <v>373.85</v>
      </c>
      <c r="C1743" s="2">
        <v>0</v>
      </c>
      <c r="D1743" s="2">
        <v>0</v>
      </c>
    </row>
    <row r="1744" spans="2:4" ht="12.75">
      <c r="B1744" s="1">
        <v>373.85</v>
      </c>
      <c r="C1744" s="2">
        <v>0.3</v>
      </c>
      <c r="D1744" s="2">
        <v>0</v>
      </c>
    </row>
    <row r="1745" spans="2:4" ht="12.75">
      <c r="B1745" s="1">
        <v>374.07</v>
      </c>
      <c r="C1745" s="2">
        <v>0.3</v>
      </c>
      <c r="D1745" s="2">
        <v>0</v>
      </c>
    </row>
    <row r="1746" spans="2:4" ht="12.75">
      <c r="B1746" s="1">
        <v>374.07</v>
      </c>
      <c r="C1746" s="2">
        <v>0</v>
      </c>
      <c r="D1746" s="2">
        <v>0</v>
      </c>
    </row>
    <row r="1747" spans="2:4" ht="12.75">
      <c r="B1747" s="1">
        <v>375.03</v>
      </c>
      <c r="C1747" s="2">
        <v>0</v>
      </c>
      <c r="D1747" s="2">
        <v>0</v>
      </c>
    </row>
    <row r="1748" spans="2:4" ht="12.75">
      <c r="B1748" s="1">
        <v>375.03</v>
      </c>
      <c r="C1748" s="2">
        <v>0.5</v>
      </c>
      <c r="D1748" s="2">
        <v>0</v>
      </c>
    </row>
    <row r="1749" spans="2:4" ht="12.75">
      <c r="B1749" s="1">
        <v>375.15</v>
      </c>
      <c r="C1749" s="2">
        <v>0.5</v>
      </c>
      <c r="D1749" s="2">
        <v>0</v>
      </c>
    </row>
    <row r="1750" spans="2:4" ht="12.75">
      <c r="B1750" s="1">
        <v>375.15</v>
      </c>
      <c r="C1750" s="2">
        <v>0</v>
      </c>
      <c r="D1750" s="2">
        <v>0</v>
      </c>
    </row>
    <row r="1751" spans="2:4" ht="12.75">
      <c r="B1751" s="1">
        <v>375.52</v>
      </c>
      <c r="C1751" s="2">
        <v>0</v>
      </c>
      <c r="D1751" s="2">
        <v>0</v>
      </c>
    </row>
    <row r="1752" spans="2:4" ht="12.75">
      <c r="B1752" s="1">
        <v>375.52</v>
      </c>
      <c r="C1752" s="2">
        <v>0.5</v>
      </c>
      <c r="D1752" s="2">
        <v>0</v>
      </c>
    </row>
    <row r="1753" spans="2:4" ht="12.75">
      <c r="B1753" s="1">
        <v>375.94</v>
      </c>
      <c r="C1753" s="2">
        <v>0.5</v>
      </c>
      <c r="D1753" s="2">
        <v>0</v>
      </c>
    </row>
    <row r="1754" spans="2:4" ht="12.75">
      <c r="B1754" s="1">
        <v>375.94</v>
      </c>
      <c r="C1754" s="2">
        <v>0</v>
      </c>
      <c r="D1754" s="2">
        <v>0</v>
      </c>
    </row>
    <row r="1755" spans="2:4" ht="12.75">
      <c r="B1755" s="1">
        <v>376.09</v>
      </c>
      <c r="C1755" s="2">
        <v>0</v>
      </c>
      <c r="D1755" s="2">
        <v>0</v>
      </c>
    </row>
    <row r="1756" spans="2:4" ht="12.75">
      <c r="B1756" s="1">
        <v>376.09</v>
      </c>
      <c r="C1756" s="2">
        <v>0.5</v>
      </c>
      <c r="D1756" s="2">
        <v>0</v>
      </c>
    </row>
    <row r="1757" spans="2:4" ht="12.75">
      <c r="B1757" s="1">
        <v>376.29</v>
      </c>
      <c r="C1757" s="2">
        <v>0.5</v>
      </c>
      <c r="D1757" s="2">
        <v>0</v>
      </c>
    </row>
    <row r="1758" spans="2:4" ht="12.75">
      <c r="B1758" s="1">
        <v>376.29</v>
      </c>
      <c r="C1758" s="2">
        <v>1</v>
      </c>
      <c r="D1758" s="2">
        <v>0</v>
      </c>
    </row>
    <row r="1759" spans="2:4" ht="12.75">
      <c r="B1759" s="1">
        <v>376.41</v>
      </c>
      <c r="C1759" s="2">
        <v>1</v>
      </c>
      <c r="D1759" s="2">
        <v>0</v>
      </c>
    </row>
    <row r="1760" spans="2:4" ht="12.75">
      <c r="B1760" s="1">
        <v>376.41</v>
      </c>
      <c r="C1760" s="2">
        <v>0.5</v>
      </c>
      <c r="D1760" s="2">
        <v>0</v>
      </c>
    </row>
    <row r="1761" spans="2:4" ht="12.75">
      <c r="B1761" s="1">
        <v>376.8</v>
      </c>
      <c r="C1761" s="2">
        <v>0.5</v>
      </c>
      <c r="D1761" s="2">
        <v>0</v>
      </c>
    </row>
    <row r="1762" spans="2:4" ht="12.75">
      <c r="B1762" s="1">
        <v>376.8</v>
      </c>
      <c r="C1762" s="2">
        <v>-1</v>
      </c>
      <c r="D1762" s="2">
        <v>-1</v>
      </c>
    </row>
    <row r="1763" spans="2:4" ht="12.75">
      <c r="B1763" s="1">
        <v>377.2</v>
      </c>
      <c r="C1763" s="2">
        <v>-1</v>
      </c>
      <c r="D1763" s="2">
        <v>-1</v>
      </c>
    </row>
    <row r="1764" spans="2:4" ht="12.75">
      <c r="B1764" s="1">
        <v>377.2</v>
      </c>
      <c r="C1764" s="2">
        <v>0.5</v>
      </c>
      <c r="D1764" s="2">
        <v>0</v>
      </c>
    </row>
    <row r="1765" spans="2:4" ht="12.75">
      <c r="B1765" s="1">
        <v>377.48</v>
      </c>
      <c r="C1765" s="2">
        <v>0.5</v>
      </c>
      <c r="D1765" s="2">
        <v>0</v>
      </c>
    </row>
    <row r="1766" spans="2:4" ht="12.75">
      <c r="B1766" s="1">
        <v>377.48</v>
      </c>
      <c r="C1766" s="2">
        <v>1</v>
      </c>
      <c r="D1766" s="2">
        <v>0</v>
      </c>
    </row>
    <row r="1767" spans="2:4" ht="12.75">
      <c r="B1767" s="1">
        <v>377.62</v>
      </c>
      <c r="C1767" s="2">
        <v>1</v>
      </c>
      <c r="D1767" s="2">
        <v>0</v>
      </c>
    </row>
    <row r="1768" spans="2:4" ht="12.75">
      <c r="B1768" s="1">
        <v>377.62</v>
      </c>
      <c r="C1768" s="2">
        <v>0.5</v>
      </c>
      <c r="D1768" s="2">
        <v>0</v>
      </c>
    </row>
    <row r="1769" spans="2:4" ht="12.75">
      <c r="B1769" s="1">
        <v>378.7</v>
      </c>
      <c r="C1769" s="2">
        <v>0.5</v>
      </c>
      <c r="D1769" s="2">
        <v>0</v>
      </c>
    </row>
    <row r="1770" spans="2:4" ht="12.75">
      <c r="B1770" s="1">
        <v>378.7</v>
      </c>
      <c r="C1770" s="2">
        <v>0</v>
      </c>
      <c r="D1770" s="2">
        <v>0</v>
      </c>
    </row>
    <row r="1771" spans="2:4" ht="12.75">
      <c r="B1771" s="1">
        <v>379.15</v>
      </c>
      <c r="C1771" s="2">
        <v>0</v>
      </c>
      <c r="D1771" s="2">
        <v>0</v>
      </c>
    </row>
    <row r="1772" spans="2:4" ht="12.75">
      <c r="B1772" s="1">
        <v>379.15</v>
      </c>
      <c r="C1772" s="2">
        <v>0.8</v>
      </c>
      <c r="D1772" s="2">
        <v>0</v>
      </c>
    </row>
    <row r="1773" spans="2:4" ht="12.75">
      <c r="B1773" s="1">
        <v>379.36</v>
      </c>
      <c r="C1773" s="2">
        <v>0.8</v>
      </c>
      <c r="D1773" s="2">
        <v>0</v>
      </c>
    </row>
    <row r="1774" spans="2:4" ht="12.75">
      <c r="B1774" s="1">
        <v>379.36</v>
      </c>
      <c r="C1774" s="2">
        <v>0</v>
      </c>
      <c r="D1774" s="2">
        <v>0</v>
      </c>
    </row>
    <row r="1775" spans="2:4" ht="12.75">
      <c r="B1775" s="1">
        <v>379.58</v>
      </c>
      <c r="C1775" s="2">
        <v>0</v>
      </c>
      <c r="D1775" s="2">
        <v>0</v>
      </c>
    </row>
    <row r="1776" spans="2:4" ht="12.75">
      <c r="B1776" s="1">
        <v>379.58</v>
      </c>
      <c r="C1776" s="2">
        <v>0.8</v>
      </c>
      <c r="D1776" s="2">
        <v>0</v>
      </c>
    </row>
    <row r="1777" spans="2:4" ht="12.75">
      <c r="B1777" s="1">
        <v>379.68</v>
      </c>
      <c r="C1777" s="2">
        <v>0.8</v>
      </c>
      <c r="D1777" s="2">
        <v>0</v>
      </c>
    </row>
    <row r="1778" spans="2:4" ht="12.75">
      <c r="B1778" s="1">
        <v>379.68</v>
      </c>
      <c r="C1778" s="2">
        <v>0</v>
      </c>
      <c r="D1778" s="2">
        <v>0</v>
      </c>
    </row>
    <row r="1779" spans="2:4" ht="12.75">
      <c r="B1779" s="1">
        <v>379.94</v>
      </c>
      <c r="C1779" s="2">
        <v>0</v>
      </c>
      <c r="D1779" s="2">
        <v>0</v>
      </c>
    </row>
    <row r="1780" spans="2:4" ht="12.75">
      <c r="B1780" s="1">
        <v>379.94</v>
      </c>
      <c r="C1780" s="2">
        <v>0.5</v>
      </c>
      <c r="D1780" s="2">
        <v>0</v>
      </c>
    </row>
    <row r="1781" spans="2:4" ht="12.75">
      <c r="B1781" s="1">
        <v>380.01</v>
      </c>
      <c r="C1781" s="2">
        <v>0.5</v>
      </c>
      <c r="D1781" s="2">
        <v>0</v>
      </c>
    </row>
    <row r="1782" spans="2:4" ht="12.75">
      <c r="B1782" s="1">
        <v>380.01</v>
      </c>
      <c r="C1782" s="2">
        <v>0.5</v>
      </c>
      <c r="D1782" s="2">
        <v>0</v>
      </c>
    </row>
    <row r="1783" spans="2:4" ht="12.75">
      <c r="B1783" s="1">
        <v>380.44</v>
      </c>
      <c r="C1783" s="2">
        <v>0.5</v>
      </c>
      <c r="D1783" s="2">
        <v>0</v>
      </c>
    </row>
    <row r="1784" spans="2:4" ht="12.75">
      <c r="B1784" s="1">
        <v>380.44</v>
      </c>
      <c r="C1784" s="2">
        <v>0</v>
      </c>
      <c r="D1784" s="2">
        <v>0</v>
      </c>
    </row>
    <row r="1785" spans="2:4" ht="12.75">
      <c r="B1785" s="1">
        <v>380.65</v>
      </c>
      <c r="C1785" s="2">
        <v>0</v>
      </c>
      <c r="D1785" s="2">
        <v>0</v>
      </c>
    </row>
    <row r="1786" spans="2:4" ht="12.75">
      <c r="B1786" s="1">
        <v>380.65</v>
      </c>
      <c r="C1786" s="2">
        <v>0.8</v>
      </c>
      <c r="D1786" s="2">
        <v>0</v>
      </c>
    </row>
    <row r="1787" spans="2:4" ht="12.75">
      <c r="B1787" s="1">
        <v>380.68</v>
      </c>
      <c r="C1787" s="2">
        <v>0.8</v>
      </c>
      <c r="D1787" s="2">
        <v>0</v>
      </c>
    </row>
    <row r="1788" spans="2:4" ht="12.75">
      <c r="B1788" s="1">
        <v>380.68</v>
      </c>
      <c r="C1788" s="2">
        <v>0.3</v>
      </c>
      <c r="D1788" s="2">
        <v>0</v>
      </c>
    </row>
    <row r="1789" spans="2:4" ht="12.75">
      <c r="B1789" s="1">
        <v>381.22</v>
      </c>
      <c r="C1789" s="2">
        <v>0.3</v>
      </c>
      <c r="D1789" s="2">
        <v>0</v>
      </c>
    </row>
    <row r="1790" spans="2:4" ht="12.75">
      <c r="B1790" s="1">
        <v>381.22</v>
      </c>
      <c r="C1790" s="2">
        <v>-1</v>
      </c>
      <c r="D1790" s="2">
        <v>-1</v>
      </c>
    </row>
    <row r="1791" spans="2:4" ht="12.75">
      <c r="B1791" s="1">
        <v>382</v>
      </c>
      <c r="C1791" s="2">
        <v>-1</v>
      </c>
      <c r="D1791" s="2">
        <v>-1</v>
      </c>
    </row>
    <row r="1792" spans="2:4" ht="12.75">
      <c r="B1792" s="1">
        <v>382</v>
      </c>
      <c r="C1792" s="2">
        <v>1</v>
      </c>
      <c r="D1792" s="2">
        <v>0</v>
      </c>
    </row>
    <row r="1793" spans="2:4" ht="12.75">
      <c r="B1793" s="1">
        <v>382.3</v>
      </c>
      <c r="C1793" s="2">
        <v>1</v>
      </c>
      <c r="D1793" s="2">
        <v>0</v>
      </c>
    </row>
    <row r="1794" spans="2:4" ht="12.75">
      <c r="B1794" s="1">
        <v>382.3</v>
      </c>
      <c r="C1794" s="2">
        <v>0</v>
      </c>
      <c r="D1794" s="2">
        <v>0</v>
      </c>
    </row>
    <row r="1795" spans="2:4" ht="12.75">
      <c r="B1795" s="1">
        <v>382.84</v>
      </c>
      <c r="C1795" s="2">
        <v>0</v>
      </c>
      <c r="D1795" s="2">
        <v>0</v>
      </c>
    </row>
    <row r="1796" spans="2:4" ht="12.75">
      <c r="B1796" s="1">
        <v>382.84</v>
      </c>
      <c r="C1796" s="2">
        <v>0.5</v>
      </c>
      <c r="D1796" s="2">
        <v>0</v>
      </c>
    </row>
    <row r="1797" spans="2:4" ht="12.75">
      <c r="B1797" s="1">
        <v>383.04</v>
      </c>
      <c r="C1797" s="2">
        <v>0.5</v>
      </c>
      <c r="D1797" s="2">
        <v>0</v>
      </c>
    </row>
    <row r="1798" spans="2:4" ht="12.75">
      <c r="B1798" s="1">
        <v>383.04</v>
      </c>
      <c r="C1798" s="2">
        <v>0.2</v>
      </c>
      <c r="D1798" s="2">
        <v>0</v>
      </c>
    </row>
    <row r="1799" spans="2:4" ht="12.75">
      <c r="B1799" s="1">
        <v>383.78</v>
      </c>
      <c r="C1799" s="2">
        <v>0.2</v>
      </c>
      <c r="D1799" s="2">
        <v>0</v>
      </c>
    </row>
    <row r="1800" spans="2:4" ht="12.75">
      <c r="B1800" s="1">
        <v>383.78</v>
      </c>
      <c r="C1800" s="2">
        <v>2</v>
      </c>
      <c r="D1800" s="2">
        <v>0</v>
      </c>
    </row>
    <row r="1801" spans="2:4" ht="12.75">
      <c r="B1801" s="1">
        <v>383.83</v>
      </c>
      <c r="C1801" s="2">
        <v>2</v>
      </c>
      <c r="D1801" s="2">
        <v>0</v>
      </c>
    </row>
    <row r="1802" spans="2:4" ht="12.75">
      <c r="B1802" s="1">
        <v>383.83</v>
      </c>
      <c r="C1802" s="2">
        <v>0</v>
      </c>
      <c r="D1802" s="2">
        <v>0</v>
      </c>
    </row>
    <row r="1803" spans="2:4" ht="12.75">
      <c r="B1803" s="1">
        <v>384.08</v>
      </c>
      <c r="C1803" s="2">
        <v>0</v>
      </c>
      <c r="D1803" s="2">
        <v>0</v>
      </c>
    </row>
    <row r="1804" spans="2:4" ht="12.75">
      <c r="B1804" s="1">
        <v>384.08</v>
      </c>
      <c r="C1804" s="2">
        <v>0.8</v>
      </c>
      <c r="D1804" s="2">
        <v>0</v>
      </c>
    </row>
    <row r="1805" spans="2:4" ht="12.75">
      <c r="B1805" s="1">
        <v>384.52</v>
      </c>
      <c r="C1805" s="2">
        <v>0.8</v>
      </c>
      <c r="D1805" s="2">
        <v>0</v>
      </c>
    </row>
    <row r="1806" spans="2:4" ht="12.75">
      <c r="B1806" s="1">
        <v>384.52</v>
      </c>
      <c r="C1806" s="2">
        <v>0.8</v>
      </c>
      <c r="D1806" s="2">
        <v>0</v>
      </c>
    </row>
    <row r="1807" spans="2:4" ht="12.75">
      <c r="B1807" s="1">
        <v>385.36</v>
      </c>
      <c r="C1807" s="2">
        <v>0.8</v>
      </c>
      <c r="D1807" s="2">
        <v>0</v>
      </c>
    </row>
    <row r="1808" spans="2:4" ht="12.75">
      <c r="B1808" s="1">
        <v>385.36</v>
      </c>
      <c r="C1808" s="2">
        <v>1.5</v>
      </c>
      <c r="D1808" s="2">
        <v>0</v>
      </c>
    </row>
    <row r="1809" spans="2:4" ht="12.75">
      <c r="B1809" s="1">
        <v>385.5</v>
      </c>
      <c r="C1809" s="2">
        <v>1.5</v>
      </c>
      <c r="D1809" s="2">
        <v>0</v>
      </c>
    </row>
    <row r="1810" spans="2:4" ht="12.75">
      <c r="B1810" s="1">
        <v>385.5</v>
      </c>
      <c r="C1810" s="2">
        <v>0</v>
      </c>
      <c r="D1810" s="2">
        <v>0</v>
      </c>
    </row>
    <row r="1811" spans="2:4" ht="12.75">
      <c r="B1811" s="1">
        <v>385.97</v>
      </c>
      <c r="C1811" s="2">
        <v>0</v>
      </c>
      <c r="D1811" s="2">
        <v>0</v>
      </c>
    </row>
    <row r="1812" spans="2:4" ht="12.75">
      <c r="B1812" s="1">
        <v>385.97</v>
      </c>
      <c r="C1812" s="2">
        <v>0</v>
      </c>
      <c r="D1812" s="2">
        <v>0</v>
      </c>
    </row>
    <row r="1813" spans="2:4" ht="12.75">
      <c r="B1813" s="1">
        <v>386.07</v>
      </c>
      <c r="C1813" s="2">
        <v>0</v>
      </c>
      <c r="D1813" s="2">
        <v>0</v>
      </c>
    </row>
    <row r="1814" spans="2:4" ht="12.75">
      <c r="B1814" s="1">
        <v>386.07</v>
      </c>
      <c r="C1814" s="2">
        <v>-1</v>
      </c>
      <c r="D1814" s="2">
        <v>-1</v>
      </c>
    </row>
    <row r="1815" spans="2:4" ht="12.75">
      <c r="B1815" s="1">
        <v>386.9</v>
      </c>
      <c r="C1815" s="2">
        <v>-1</v>
      </c>
      <c r="D1815" s="2">
        <v>-1</v>
      </c>
    </row>
    <row r="1816" spans="2:4" ht="12.75">
      <c r="B1816" s="1">
        <v>386.9</v>
      </c>
      <c r="C1816" s="2">
        <v>0.5</v>
      </c>
      <c r="D1816" s="2">
        <v>0</v>
      </c>
    </row>
    <row r="1817" spans="2:4" ht="12.75">
      <c r="B1817" s="1">
        <v>387.65</v>
      </c>
      <c r="C1817" s="2">
        <v>0.5</v>
      </c>
      <c r="D1817" s="2">
        <v>0</v>
      </c>
    </row>
    <row r="1818" spans="2:4" ht="12.75">
      <c r="B1818" s="1">
        <v>387.65</v>
      </c>
      <c r="C1818" s="2">
        <v>0.3</v>
      </c>
      <c r="D1818" s="2">
        <v>0</v>
      </c>
    </row>
    <row r="1819" spans="2:4" ht="12.75">
      <c r="B1819" s="1">
        <v>388.12</v>
      </c>
      <c r="C1819" s="2">
        <v>0.3</v>
      </c>
      <c r="D1819" s="2">
        <v>0</v>
      </c>
    </row>
    <row r="1820" spans="2:4" ht="12.75">
      <c r="B1820" s="1">
        <v>388.12</v>
      </c>
      <c r="C1820" s="2">
        <v>0</v>
      </c>
      <c r="D1820" s="2">
        <v>0</v>
      </c>
    </row>
    <row r="1821" spans="2:4" ht="12.75">
      <c r="B1821" s="1">
        <v>388.36</v>
      </c>
      <c r="C1821" s="2">
        <v>0</v>
      </c>
      <c r="D1821" s="2">
        <v>0</v>
      </c>
    </row>
    <row r="1822" spans="2:4" ht="12.75">
      <c r="B1822" s="1">
        <v>388.36</v>
      </c>
      <c r="C1822" s="2">
        <v>0.5</v>
      </c>
      <c r="D1822" s="2">
        <v>1</v>
      </c>
    </row>
    <row r="1823" spans="2:4" ht="12.75">
      <c r="B1823" s="1">
        <v>388.72</v>
      </c>
      <c r="C1823" s="2">
        <v>0.5</v>
      </c>
      <c r="D1823" s="2">
        <v>1</v>
      </c>
    </row>
    <row r="1824" spans="2:4" ht="12.75">
      <c r="B1824" s="1">
        <v>388.72</v>
      </c>
      <c r="C1824" s="2">
        <v>0.3</v>
      </c>
      <c r="D1824" s="2">
        <v>0</v>
      </c>
    </row>
    <row r="1825" spans="2:4" ht="12.75">
      <c r="B1825" s="1">
        <v>389.24</v>
      </c>
      <c r="C1825" s="2">
        <v>0.3</v>
      </c>
      <c r="D1825" s="2">
        <v>0</v>
      </c>
    </row>
    <row r="1826" spans="2:4" ht="12.75">
      <c r="B1826" s="1">
        <v>389.24</v>
      </c>
      <c r="C1826" s="2">
        <v>0</v>
      </c>
      <c r="D1826" s="2">
        <v>1</v>
      </c>
    </row>
    <row r="1827" spans="2:4" ht="12.75">
      <c r="B1827" s="1">
        <v>389.49</v>
      </c>
      <c r="C1827" s="2">
        <v>0</v>
      </c>
      <c r="D1827" s="2">
        <v>1</v>
      </c>
    </row>
    <row r="1828" spans="2:4" ht="12.75">
      <c r="B1828" s="1">
        <v>389.49</v>
      </c>
      <c r="C1828" s="2">
        <v>0.5</v>
      </c>
      <c r="D1828" s="2">
        <v>0</v>
      </c>
    </row>
    <row r="1829" spans="2:4" ht="12.75">
      <c r="B1829" s="1">
        <v>390.42</v>
      </c>
      <c r="C1829" s="2">
        <v>0.5</v>
      </c>
      <c r="D1829" s="2">
        <v>0</v>
      </c>
    </row>
    <row r="1830" spans="2:4" ht="12.75">
      <c r="B1830" s="1">
        <v>390.42</v>
      </c>
      <c r="C1830" s="2">
        <v>0</v>
      </c>
      <c r="D1830" s="2">
        <v>0.5</v>
      </c>
    </row>
    <row r="1831" spans="2:4" ht="12.75">
      <c r="B1831" s="1">
        <v>390.6</v>
      </c>
      <c r="C1831" s="2">
        <v>0</v>
      </c>
      <c r="D1831" s="2">
        <v>0.5</v>
      </c>
    </row>
    <row r="1832" spans="2:4" ht="12.75">
      <c r="B1832" s="1">
        <v>390.6</v>
      </c>
      <c r="C1832" s="2">
        <v>-1</v>
      </c>
      <c r="D1832" s="2">
        <v>-1</v>
      </c>
    </row>
    <row r="1833" spans="2:4" ht="12.75">
      <c r="B1833" s="1">
        <v>391.7</v>
      </c>
      <c r="C1833" s="2">
        <v>-1</v>
      </c>
      <c r="D1833" s="2">
        <v>-1</v>
      </c>
    </row>
    <row r="1834" spans="2:4" ht="12.75">
      <c r="B1834" s="1">
        <v>391.7</v>
      </c>
      <c r="C1834" s="2">
        <v>0</v>
      </c>
      <c r="D1834" s="2">
        <v>0.5</v>
      </c>
    </row>
    <row r="1835" spans="2:4" ht="12.75">
      <c r="B1835" s="1">
        <v>392.2</v>
      </c>
      <c r="C1835" s="2">
        <v>0</v>
      </c>
      <c r="D1835" s="2">
        <v>0.5</v>
      </c>
    </row>
    <row r="1836" spans="2:4" ht="12.75">
      <c r="B1836" s="1">
        <v>392.2</v>
      </c>
      <c r="C1836" s="2">
        <v>0</v>
      </c>
      <c r="D1836" s="2">
        <v>0</v>
      </c>
    </row>
    <row r="1837" spans="2:4" ht="12.75">
      <c r="B1837" s="1">
        <v>392.84</v>
      </c>
      <c r="C1837" s="2">
        <v>0</v>
      </c>
      <c r="D1837" s="2">
        <v>0</v>
      </c>
    </row>
    <row r="1838" spans="2:4" ht="12.75">
      <c r="B1838" s="1">
        <v>392.84</v>
      </c>
      <c r="C1838" s="2">
        <v>0.3</v>
      </c>
      <c r="D1838" s="2">
        <v>0</v>
      </c>
    </row>
    <row r="1839" spans="2:4" ht="12.75">
      <c r="B1839" s="1">
        <v>393.57</v>
      </c>
      <c r="C1839" s="2">
        <v>0.3</v>
      </c>
      <c r="D1839" s="2">
        <v>0</v>
      </c>
    </row>
    <row r="1840" spans="2:4" ht="12.75">
      <c r="B1840" s="1">
        <v>393.57</v>
      </c>
      <c r="C1840" s="2">
        <v>0</v>
      </c>
      <c r="D1840" s="2">
        <v>0</v>
      </c>
    </row>
    <row r="1841" spans="2:4" ht="12.75">
      <c r="B1841" s="1">
        <v>394.13</v>
      </c>
      <c r="C1841" s="2">
        <v>0</v>
      </c>
      <c r="D1841" s="2">
        <v>0</v>
      </c>
    </row>
    <row r="1842" spans="2:4" ht="12.75">
      <c r="B1842" s="1">
        <v>394.13</v>
      </c>
      <c r="C1842" s="2">
        <v>0</v>
      </c>
      <c r="D1842" s="2">
        <v>0</v>
      </c>
    </row>
    <row r="1843" spans="2:4" ht="12.75">
      <c r="B1843" s="1">
        <v>394.76</v>
      </c>
      <c r="C1843" s="2">
        <v>0</v>
      </c>
      <c r="D1843" s="2">
        <v>0</v>
      </c>
    </row>
    <row r="1844" spans="2:4" ht="12.75">
      <c r="B1844" s="1">
        <v>394.76</v>
      </c>
      <c r="C1844" s="2">
        <v>0.8</v>
      </c>
      <c r="D1844" s="2">
        <v>0</v>
      </c>
    </row>
    <row r="1845" spans="2:4" ht="12.75">
      <c r="B1845" s="1">
        <v>394.96</v>
      </c>
      <c r="C1845" s="2">
        <v>0.8</v>
      </c>
      <c r="D1845" s="2">
        <v>0</v>
      </c>
    </row>
    <row r="1846" spans="2:4" ht="12.75">
      <c r="B1846" s="1">
        <v>394.96</v>
      </c>
      <c r="C1846" s="2">
        <v>0.3</v>
      </c>
      <c r="D1846" s="2">
        <v>0</v>
      </c>
    </row>
    <row r="1847" spans="2:4" ht="12.75">
      <c r="B1847" s="1">
        <v>395.28</v>
      </c>
      <c r="C1847" s="2">
        <v>0.3</v>
      </c>
      <c r="D1847" s="2">
        <v>0</v>
      </c>
    </row>
    <row r="1848" spans="2:4" ht="12.75">
      <c r="B1848" s="1">
        <v>395.28</v>
      </c>
      <c r="C1848" s="2">
        <v>1.5</v>
      </c>
      <c r="D1848" s="2">
        <v>0</v>
      </c>
    </row>
    <row r="1849" spans="2:4" ht="12.75">
      <c r="B1849" s="1">
        <v>395.32</v>
      </c>
      <c r="C1849" s="2">
        <v>1.5</v>
      </c>
      <c r="D1849" s="2">
        <v>0</v>
      </c>
    </row>
    <row r="1850" spans="2:4" ht="12.75">
      <c r="B1850" s="1">
        <v>395.32</v>
      </c>
      <c r="C1850" s="2">
        <v>2</v>
      </c>
      <c r="D1850" s="2">
        <v>0</v>
      </c>
    </row>
    <row r="1851" spans="2:4" ht="12.75">
      <c r="B1851" s="1">
        <v>395.39</v>
      </c>
      <c r="C1851" s="2">
        <v>2</v>
      </c>
      <c r="D1851" s="2">
        <v>0</v>
      </c>
    </row>
    <row r="1852" spans="2:4" ht="12.75">
      <c r="B1852" s="1">
        <v>395.39</v>
      </c>
      <c r="C1852" s="2">
        <v>0.3</v>
      </c>
      <c r="D1852" s="2">
        <v>0.5</v>
      </c>
    </row>
    <row r="1853" spans="2:4" ht="12.75">
      <c r="B1853" s="1">
        <v>396.5</v>
      </c>
      <c r="C1853" s="2">
        <v>0.3</v>
      </c>
      <c r="D1853" s="2">
        <v>0.5</v>
      </c>
    </row>
    <row r="1854" spans="2:4" ht="12.75">
      <c r="B1854" s="1">
        <v>396.5</v>
      </c>
      <c r="C1854" s="2">
        <v>0.8</v>
      </c>
      <c r="D1854" s="2">
        <v>0</v>
      </c>
    </row>
    <row r="1855" spans="2:4" ht="12.75">
      <c r="B1855" s="1">
        <v>396.85</v>
      </c>
      <c r="C1855" s="2">
        <v>0.8</v>
      </c>
      <c r="D1855" s="2">
        <v>0</v>
      </c>
    </row>
    <row r="1856" spans="2:4" ht="12.75">
      <c r="B1856" s="1">
        <v>396.85</v>
      </c>
      <c r="C1856" s="2">
        <v>0</v>
      </c>
      <c r="D1856" s="2">
        <v>0</v>
      </c>
    </row>
    <row r="1857" spans="2:4" ht="12.75">
      <c r="B1857" s="1">
        <v>397.4</v>
      </c>
      <c r="C1857" s="2">
        <v>0</v>
      </c>
      <c r="D1857" s="2">
        <v>0</v>
      </c>
    </row>
    <row r="1858" spans="2:4" ht="12.75">
      <c r="B1858" s="1">
        <v>397.4</v>
      </c>
      <c r="C1858" s="2">
        <v>0.5</v>
      </c>
      <c r="D1858" s="2">
        <v>0</v>
      </c>
    </row>
    <row r="1859" spans="2:4" ht="12.75">
      <c r="B1859" s="1">
        <v>397.79</v>
      </c>
      <c r="C1859" s="2">
        <v>0.5</v>
      </c>
      <c r="D1859" s="2">
        <v>0</v>
      </c>
    </row>
    <row r="1860" spans="2:4" ht="12.75">
      <c r="B1860" s="1">
        <v>397.79</v>
      </c>
      <c r="C1860" s="2">
        <v>0</v>
      </c>
      <c r="D1860" s="2">
        <v>0</v>
      </c>
    </row>
    <row r="1861" spans="2:4" ht="12.75">
      <c r="B1861" s="1">
        <v>398.25</v>
      </c>
      <c r="C1861" s="2">
        <v>0</v>
      </c>
      <c r="D1861" s="2">
        <v>0</v>
      </c>
    </row>
    <row r="1862" spans="2:4" ht="12.75">
      <c r="B1862" s="1">
        <v>398.25</v>
      </c>
      <c r="C1862" s="2">
        <v>0.5</v>
      </c>
      <c r="D1862" s="2">
        <v>0</v>
      </c>
    </row>
    <row r="1863" spans="2:4" ht="12.75">
      <c r="B1863" s="1">
        <v>398.46</v>
      </c>
      <c r="C1863" s="2">
        <v>0.5</v>
      </c>
      <c r="D1863" s="2">
        <v>0</v>
      </c>
    </row>
    <row r="1864" spans="2:4" ht="12.75">
      <c r="B1864" s="1">
        <v>398.46</v>
      </c>
      <c r="C1864" s="2">
        <v>0</v>
      </c>
      <c r="D1864" s="2">
        <v>0</v>
      </c>
    </row>
    <row r="1865" spans="2:4" ht="12.75">
      <c r="B1865" s="1">
        <v>398.69</v>
      </c>
      <c r="C1865" s="2">
        <v>0</v>
      </c>
      <c r="D1865" s="2">
        <v>0</v>
      </c>
    </row>
    <row r="1866" spans="2:4" ht="12.75">
      <c r="B1866" s="1">
        <v>398.69</v>
      </c>
      <c r="C1866" s="2">
        <v>1.5</v>
      </c>
      <c r="D1866" s="2">
        <v>0</v>
      </c>
    </row>
    <row r="1867" spans="2:4" ht="12.75">
      <c r="B1867" s="1">
        <v>398.89</v>
      </c>
      <c r="C1867" s="2">
        <v>1.5</v>
      </c>
      <c r="D1867" s="2">
        <v>0</v>
      </c>
    </row>
    <row r="1868" spans="2:4" ht="12.75">
      <c r="B1868" s="1">
        <v>398.89</v>
      </c>
      <c r="C1868" s="2">
        <v>0</v>
      </c>
      <c r="D1868" s="2">
        <v>0</v>
      </c>
    </row>
    <row r="1869" spans="2:4" ht="12.75">
      <c r="B1869" s="1">
        <v>399.23</v>
      </c>
      <c r="C1869" s="2">
        <v>0</v>
      </c>
      <c r="D1869" s="2">
        <v>0</v>
      </c>
    </row>
    <row r="1870" spans="2:4" ht="12.75">
      <c r="B1870" s="1">
        <v>399.23</v>
      </c>
      <c r="C1870" s="2">
        <v>0.5</v>
      </c>
      <c r="D1870" s="2">
        <v>0.5</v>
      </c>
    </row>
    <row r="1871" spans="2:4" ht="12.75">
      <c r="B1871" s="1">
        <v>400.58</v>
      </c>
      <c r="C1871" s="2">
        <v>0.5</v>
      </c>
      <c r="D1871" s="2">
        <v>0.5</v>
      </c>
    </row>
    <row r="1872" spans="2:4" ht="12.75">
      <c r="B1872" s="1">
        <v>400.58</v>
      </c>
      <c r="C1872" s="2">
        <v>0.5</v>
      </c>
      <c r="D1872" s="2">
        <v>0.5</v>
      </c>
    </row>
    <row r="1873" spans="2:4" ht="12.75">
      <c r="B1873" s="1">
        <v>401.25</v>
      </c>
      <c r="C1873" s="2">
        <v>0.5</v>
      </c>
      <c r="D1873" s="2">
        <v>0.5</v>
      </c>
    </row>
    <row r="1874" spans="2:4" ht="12.75">
      <c r="B1874" s="1">
        <v>401.25</v>
      </c>
      <c r="C1874" s="2">
        <v>0</v>
      </c>
      <c r="D1874" s="2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39"/>
  <sheetViews>
    <sheetView workbookViewId="0" topLeftCell="A1">
      <selection activeCell="A1" sqref="A1"/>
    </sheetView>
  </sheetViews>
  <sheetFormatPr defaultColWidth="9.140625" defaultRowHeight="12.75"/>
  <cols>
    <col min="1" max="5" width="8.8515625" style="0" customWidth="1"/>
    <col min="6" max="6" width="9.140625" style="20" customWidth="1"/>
    <col min="7" max="7" width="9.140625" style="3" customWidth="1"/>
    <col min="8" max="8" width="8.8515625" style="0" customWidth="1"/>
    <col min="9" max="9" width="18.421875" style="0" customWidth="1"/>
    <col min="10" max="11" width="8.8515625" style="0" customWidth="1"/>
    <col min="12" max="12" width="9.140625" style="90" customWidth="1"/>
    <col min="13" max="13" width="16.140625" style="90" customWidth="1"/>
    <col min="14" max="14" width="9.140625" style="90" customWidth="1"/>
    <col min="15" max="16384" width="8.8515625" style="0" customWidth="1"/>
  </cols>
  <sheetData>
    <row r="1" spans="6:14" s="17" customFormat="1" ht="12.75">
      <c r="F1" s="86" t="s">
        <v>810</v>
      </c>
      <c r="G1" s="86" t="s">
        <v>811</v>
      </c>
      <c r="H1" s="17" t="s">
        <v>809</v>
      </c>
      <c r="I1" s="17" t="s">
        <v>812</v>
      </c>
      <c r="J1" s="17" t="s">
        <v>494</v>
      </c>
      <c r="L1" s="89" t="s">
        <v>809</v>
      </c>
      <c r="M1" s="89" t="s">
        <v>812</v>
      </c>
      <c r="N1" s="89" t="s">
        <v>494</v>
      </c>
    </row>
    <row r="2" spans="1:14" ht="12.75">
      <c r="A2" s="2" t="s">
        <v>771</v>
      </c>
      <c r="B2" s="2">
        <v>1</v>
      </c>
      <c r="C2" s="2" t="s">
        <v>622</v>
      </c>
      <c r="D2" s="2">
        <v>0</v>
      </c>
      <c r="E2" s="2">
        <v>40</v>
      </c>
      <c r="F2" s="6">
        <v>20.5</v>
      </c>
      <c r="G2" s="6">
        <v>20.9</v>
      </c>
      <c r="H2" s="30">
        <v>0</v>
      </c>
      <c r="I2" t="s">
        <v>813</v>
      </c>
      <c r="J2" s="21">
        <f>G2-F2</f>
        <v>0.3999999999999986</v>
      </c>
      <c r="L2" s="7">
        <v>0</v>
      </c>
      <c r="M2" s="7" t="s">
        <v>813</v>
      </c>
      <c r="N2" s="7">
        <v>0.3999999999999986</v>
      </c>
    </row>
    <row r="3" spans="1:14" ht="12.75">
      <c r="A3" s="2" t="s">
        <v>771</v>
      </c>
      <c r="B3" s="2">
        <v>1</v>
      </c>
      <c r="C3" s="2" t="s">
        <v>772</v>
      </c>
      <c r="D3" s="2">
        <v>40</v>
      </c>
      <c r="E3" s="2">
        <v>138</v>
      </c>
      <c r="F3" s="6">
        <v>20.9</v>
      </c>
      <c r="G3" s="6">
        <v>21.9</v>
      </c>
      <c r="H3" s="30">
        <v>0.5</v>
      </c>
      <c r="I3" t="s">
        <v>813</v>
      </c>
      <c r="J3" s="21">
        <f aca="true" t="shared" si="0" ref="J3:J66">G3-F3</f>
        <v>1</v>
      </c>
      <c r="L3" s="7">
        <v>0.5</v>
      </c>
      <c r="M3" s="7" t="s">
        <v>813</v>
      </c>
      <c r="N3" s="7">
        <v>1</v>
      </c>
    </row>
    <row r="4" spans="1:14" ht="12.75">
      <c r="A4" s="2" t="s">
        <v>771</v>
      </c>
      <c r="B4" s="2">
        <v>2</v>
      </c>
      <c r="C4" s="2" t="s">
        <v>641</v>
      </c>
      <c r="D4" s="2">
        <v>0</v>
      </c>
      <c r="E4" s="2">
        <v>23</v>
      </c>
      <c r="F4" s="6">
        <v>21.9</v>
      </c>
      <c r="G4" s="6">
        <v>22.13</v>
      </c>
      <c r="H4" s="30">
        <v>0</v>
      </c>
      <c r="I4" t="s">
        <v>813</v>
      </c>
      <c r="J4" s="21">
        <f t="shared" si="0"/>
        <v>0.23000000000000043</v>
      </c>
      <c r="L4" s="7">
        <v>0</v>
      </c>
      <c r="M4" s="7" t="s">
        <v>813</v>
      </c>
      <c r="N4" s="7">
        <v>0.23</v>
      </c>
    </row>
    <row r="5" spans="1:14" ht="12.75">
      <c r="A5" s="2" t="s">
        <v>771</v>
      </c>
      <c r="B5" s="2">
        <v>2</v>
      </c>
      <c r="C5" s="2" t="s">
        <v>610</v>
      </c>
      <c r="D5" s="2">
        <v>23</v>
      </c>
      <c r="E5" s="2">
        <v>33</v>
      </c>
      <c r="F5" s="6">
        <v>22.13</v>
      </c>
      <c r="G5" s="6">
        <v>22.23</v>
      </c>
      <c r="H5" s="30">
        <v>0.5</v>
      </c>
      <c r="I5" t="s">
        <v>813</v>
      </c>
      <c r="J5" s="21">
        <f t="shared" si="0"/>
        <v>0.10000000000000142</v>
      </c>
      <c r="L5" s="7">
        <v>0.5</v>
      </c>
      <c r="M5" s="7" t="s">
        <v>813</v>
      </c>
      <c r="N5" s="7">
        <v>0.10000000000000142</v>
      </c>
    </row>
    <row r="6" spans="1:14" ht="12.75">
      <c r="A6" s="2" t="s">
        <v>771</v>
      </c>
      <c r="B6" s="2">
        <v>2</v>
      </c>
      <c r="C6" s="2" t="s">
        <v>643</v>
      </c>
      <c r="D6" s="2">
        <v>33</v>
      </c>
      <c r="E6" s="2">
        <v>76</v>
      </c>
      <c r="F6" s="6">
        <v>22.23</v>
      </c>
      <c r="G6" s="6">
        <v>22.66</v>
      </c>
      <c r="H6" s="30">
        <v>0</v>
      </c>
      <c r="I6" t="s">
        <v>813</v>
      </c>
      <c r="J6" s="21">
        <f t="shared" si="0"/>
        <v>0.4299999999999997</v>
      </c>
      <c r="L6" s="7">
        <v>0</v>
      </c>
      <c r="M6" s="7" t="s">
        <v>813</v>
      </c>
      <c r="N6" s="7">
        <v>0.43</v>
      </c>
    </row>
    <row r="7" spans="1:14" ht="12.75">
      <c r="A7" s="2" t="s">
        <v>771</v>
      </c>
      <c r="B7" s="2">
        <v>2</v>
      </c>
      <c r="C7" s="2" t="s">
        <v>651</v>
      </c>
      <c r="D7" s="2">
        <v>76</v>
      </c>
      <c r="E7" s="2">
        <v>119</v>
      </c>
      <c r="F7" s="6">
        <v>22.66</v>
      </c>
      <c r="G7" s="6">
        <v>23.09</v>
      </c>
      <c r="H7" s="30">
        <v>0.5</v>
      </c>
      <c r="I7" t="s">
        <v>813</v>
      </c>
      <c r="J7" s="21">
        <f t="shared" si="0"/>
        <v>0.4299999999999997</v>
      </c>
      <c r="L7" s="7">
        <v>0.5</v>
      </c>
      <c r="M7" s="7" t="s">
        <v>813</v>
      </c>
      <c r="N7" s="7">
        <v>0.43</v>
      </c>
    </row>
    <row r="8" spans="1:14" ht="12.75">
      <c r="A8" s="2" t="s">
        <v>771</v>
      </c>
      <c r="B8" s="2">
        <v>2</v>
      </c>
      <c r="C8" s="2" t="s">
        <v>660</v>
      </c>
      <c r="D8" s="2">
        <v>119</v>
      </c>
      <c r="E8" s="2">
        <v>122</v>
      </c>
      <c r="F8" s="6">
        <v>23.09</v>
      </c>
      <c r="G8" s="6">
        <v>23.12</v>
      </c>
      <c r="H8" s="30">
        <v>4</v>
      </c>
      <c r="I8" t="s">
        <v>813</v>
      </c>
      <c r="J8" s="21">
        <f t="shared" si="0"/>
        <v>0.030000000000001137</v>
      </c>
      <c r="L8" s="7">
        <v>4</v>
      </c>
      <c r="M8" s="7" t="s">
        <v>813</v>
      </c>
      <c r="N8" s="7">
        <v>0.030000000000001137</v>
      </c>
    </row>
    <row r="9" spans="1:14" ht="12.75">
      <c r="A9" s="2" t="s">
        <v>771</v>
      </c>
      <c r="B9" s="2">
        <v>2</v>
      </c>
      <c r="C9" s="2" t="s">
        <v>621</v>
      </c>
      <c r="D9" s="2">
        <v>122</v>
      </c>
      <c r="E9" s="2">
        <v>130</v>
      </c>
      <c r="F9" s="6">
        <v>23.12</v>
      </c>
      <c r="G9" s="6">
        <v>23.2</v>
      </c>
      <c r="H9" s="30">
        <v>0</v>
      </c>
      <c r="I9" t="s">
        <v>813</v>
      </c>
      <c r="J9" s="21">
        <f t="shared" si="0"/>
        <v>0.0799999999999983</v>
      </c>
      <c r="L9" s="7">
        <v>0</v>
      </c>
      <c r="M9" s="7" t="s">
        <v>813</v>
      </c>
      <c r="N9" s="7">
        <v>0.0799999999999983</v>
      </c>
    </row>
    <row r="10" spans="1:14" ht="12.75">
      <c r="A10" s="2" t="s">
        <v>771</v>
      </c>
      <c r="B10" s="2">
        <v>2</v>
      </c>
      <c r="C10" s="2" t="s">
        <v>667</v>
      </c>
      <c r="D10" s="2">
        <v>130</v>
      </c>
      <c r="E10" s="2">
        <v>135</v>
      </c>
      <c r="F10" s="6">
        <v>23.2</v>
      </c>
      <c r="G10" s="6">
        <v>23.27</v>
      </c>
      <c r="H10" s="30">
        <v>4</v>
      </c>
      <c r="I10" t="s">
        <v>813</v>
      </c>
      <c r="J10" s="21">
        <f t="shared" si="0"/>
        <v>0.07000000000000028</v>
      </c>
      <c r="L10" s="7">
        <v>4</v>
      </c>
      <c r="M10" s="7" t="s">
        <v>813</v>
      </c>
      <c r="N10" s="7">
        <v>0.07000000000000028</v>
      </c>
    </row>
    <row r="11" spans="1:14" ht="12.75">
      <c r="A11" s="2" t="s">
        <v>771</v>
      </c>
      <c r="B11" s="2">
        <v>3</v>
      </c>
      <c r="C11" s="2" t="s">
        <v>622</v>
      </c>
      <c r="D11" s="2">
        <v>0</v>
      </c>
      <c r="E11" s="2">
        <v>7</v>
      </c>
      <c r="F11" s="6">
        <v>23.27</v>
      </c>
      <c r="G11" s="6">
        <v>23.35</v>
      </c>
      <c r="H11" s="30">
        <v>4.5</v>
      </c>
      <c r="I11" t="s">
        <v>813</v>
      </c>
      <c r="J11" s="21">
        <f t="shared" si="0"/>
        <v>0.08000000000000185</v>
      </c>
      <c r="L11" s="7">
        <v>4.5</v>
      </c>
      <c r="M11" s="7" t="s">
        <v>813</v>
      </c>
      <c r="N11" s="7">
        <v>0.08000000000000185</v>
      </c>
    </row>
    <row r="12" spans="1:14" ht="12.75">
      <c r="A12" s="2" t="s">
        <v>771</v>
      </c>
      <c r="B12" s="2">
        <v>3</v>
      </c>
      <c r="C12" s="2" t="s">
        <v>609</v>
      </c>
      <c r="D12" s="2">
        <v>8</v>
      </c>
      <c r="E12" s="2">
        <v>16</v>
      </c>
      <c r="F12" s="6">
        <v>23.35</v>
      </c>
      <c r="G12" s="6">
        <v>23.45</v>
      </c>
      <c r="H12" s="30">
        <v>3</v>
      </c>
      <c r="I12" t="s">
        <v>813</v>
      </c>
      <c r="J12" s="21">
        <f t="shared" si="0"/>
        <v>0.09999999999999787</v>
      </c>
      <c r="L12" s="7">
        <v>3</v>
      </c>
      <c r="M12" s="7" t="s">
        <v>813</v>
      </c>
      <c r="N12" s="7">
        <v>0.09999999999999787</v>
      </c>
    </row>
    <row r="13" spans="1:14" ht="12.75">
      <c r="A13" s="2" t="s">
        <v>771</v>
      </c>
      <c r="B13" s="2">
        <v>3</v>
      </c>
      <c r="C13" s="2" t="s">
        <v>649</v>
      </c>
      <c r="D13" s="2">
        <v>18</v>
      </c>
      <c r="E13" s="2">
        <v>47</v>
      </c>
      <c r="F13" s="6">
        <v>23.45</v>
      </c>
      <c r="G13" s="6">
        <v>23.74</v>
      </c>
      <c r="H13" s="30">
        <v>1</v>
      </c>
      <c r="I13" t="s">
        <v>813</v>
      </c>
      <c r="J13" s="21">
        <f t="shared" si="0"/>
        <v>0.28999999999999915</v>
      </c>
      <c r="L13" s="7">
        <v>1</v>
      </c>
      <c r="M13" s="7" t="s">
        <v>813</v>
      </c>
      <c r="N13" s="7">
        <v>0.28999999999999915</v>
      </c>
    </row>
    <row r="14" spans="1:14" ht="12.75">
      <c r="A14" s="2" t="s">
        <v>771</v>
      </c>
      <c r="B14" s="2">
        <v>3</v>
      </c>
      <c r="C14" s="2" t="s">
        <v>612</v>
      </c>
      <c r="D14" s="2">
        <v>47</v>
      </c>
      <c r="E14" s="2">
        <v>53</v>
      </c>
      <c r="F14" s="6">
        <v>23.74</v>
      </c>
      <c r="G14" s="6">
        <v>23.81</v>
      </c>
      <c r="H14" s="30">
        <v>2.5</v>
      </c>
      <c r="I14" t="s">
        <v>813</v>
      </c>
      <c r="J14" s="21">
        <f t="shared" si="0"/>
        <v>0.07000000000000028</v>
      </c>
      <c r="L14" s="7">
        <v>2.5</v>
      </c>
      <c r="M14" s="7" t="s">
        <v>813</v>
      </c>
      <c r="N14" s="7">
        <v>0.07000000000000028</v>
      </c>
    </row>
    <row r="15" spans="1:14" ht="12.75">
      <c r="A15" s="2" t="s">
        <v>771</v>
      </c>
      <c r="B15" s="2">
        <v>3</v>
      </c>
      <c r="C15" s="2" t="s">
        <v>654</v>
      </c>
      <c r="D15" s="2">
        <v>54</v>
      </c>
      <c r="E15" s="2">
        <v>65</v>
      </c>
      <c r="F15" s="6">
        <v>23.81</v>
      </c>
      <c r="G15" s="6">
        <v>23.92</v>
      </c>
      <c r="H15" s="30">
        <v>0</v>
      </c>
      <c r="I15" t="s">
        <v>813</v>
      </c>
      <c r="J15" s="21">
        <f t="shared" si="0"/>
        <v>0.11000000000000298</v>
      </c>
      <c r="L15" s="7">
        <v>0</v>
      </c>
      <c r="M15" s="7" t="s">
        <v>813</v>
      </c>
      <c r="N15" s="7">
        <v>0.11000000000000298</v>
      </c>
    </row>
    <row r="16" spans="1:14" ht="12.75">
      <c r="A16" s="2" t="s">
        <v>773</v>
      </c>
      <c r="B16" s="2">
        <v>1</v>
      </c>
      <c r="C16" s="2" t="s">
        <v>680</v>
      </c>
      <c r="D16" s="2">
        <v>0</v>
      </c>
      <c r="E16" s="2">
        <v>61</v>
      </c>
      <c r="F16" s="6">
        <v>26.8</v>
      </c>
      <c r="G16" s="6">
        <v>27.42</v>
      </c>
      <c r="H16" s="30">
        <v>0</v>
      </c>
      <c r="I16" t="s">
        <v>813</v>
      </c>
      <c r="J16" s="21">
        <f t="shared" si="0"/>
        <v>0.620000000000001</v>
      </c>
      <c r="L16" s="7">
        <v>0</v>
      </c>
      <c r="M16" s="7" t="s">
        <v>813</v>
      </c>
      <c r="N16" s="7">
        <v>0.620000000000001</v>
      </c>
    </row>
    <row r="17" spans="1:14" ht="12.75">
      <c r="A17" s="2" t="s">
        <v>773</v>
      </c>
      <c r="B17" s="2">
        <v>1</v>
      </c>
      <c r="C17" s="2" t="s">
        <v>650</v>
      </c>
      <c r="D17" s="2">
        <v>62</v>
      </c>
      <c r="E17" s="2">
        <v>80</v>
      </c>
      <c r="F17" s="6">
        <v>27.42</v>
      </c>
      <c r="G17" s="6">
        <v>27.6</v>
      </c>
      <c r="H17" s="30">
        <v>0.5</v>
      </c>
      <c r="I17" t="s">
        <v>813</v>
      </c>
      <c r="J17" s="21">
        <f t="shared" si="0"/>
        <v>0.17999999999999972</v>
      </c>
      <c r="L17" s="7">
        <v>0.5</v>
      </c>
      <c r="M17" s="7" t="s">
        <v>813</v>
      </c>
      <c r="N17" s="7">
        <v>0.18</v>
      </c>
    </row>
    <row r="18" spans="1:14" ht="12.75">
      <c r="A18" s="2" t="s">
        <v>773</v>
      </c>
      <c r="B18" s="2">
        <v>1</v>
      </c>
      <c r="C18" s="2" t="s">
        <v>613</v>
      </c>
      <c r="D18" s="2">
        <v>80</v>
      </c>
      <c r="E18" s="2">
        <v>95</v>
      </c>
      <c r="F18" s="6">
        <v>27.6</v>
      </c>
      <c r="G18" s="6">
        <v>27.75</v>
      </c>
      <c r="H18" s="30">
        <v>0</v>
      </c>
      <c r="I18" t="s">
        <v>813</v>
      </c>
      <c r="J18" s="21">
        <f t="shared" si="0"/>
        <v>0.14999999999999858</v>
      </c>
      <c r="L18" s="7">
        <v>0</v>
      </c>
      <c r="M18" s="7" t="s">
        <v>813</v>
      </c>
      <c r="N18" s="7">
        <v>0.14999999999999858</v>
      </c>
    </row>
    <row r="19" spans="1:14" ht="12.75">
      <c r="A19" s="2" t="s">
        <v>773</v>
      </c>
      <c r="B19" s="2">
        <v>1</v>
      </c>
      <c r="C19" s="2" t="s">
        <v>681</v>
      </c>
      <c r="D19" s="2">
        <v>95</v>
      </c>
      <c r="E19" s="2">
        <v>128</v>
      </c>
      <c r="F19" s="6">
        <v>27.75</v>
      </c>
      <c r="G19" s="6">
        <v>28.08</v>
      </c>
      <c r="H19" s="30">
        <v>0.5</v>
      </c>
      <c r="I19" t="s">
        <v>813</v>
      </c>
      <c r="J19" s="21">
        <f t="shared" si="0"/>
        <v>0.3299999999999983</v>
      </c>
      <c r="L19" s="7">
        <v>0.5</v>
      </c>
      <c r="M19" s="7" t="s">
        <v>813</v>
      </c>
      <c r="N19" s="7">
        <v>0.3299999999999983</v>
      </c>
    </row>
    <row r="20" spans="1:14" ht="12.75">
      <c r="A20" s="2" t="s">
        <v>774</v>
      </c>
      <c r="B20" s="2">
        <v>1</v>
      </c>
      <c r="C20" s="2" t="s">
        <v>641</v>
      </c>
      <c r="D20" s="2">
        <v>0</v>
      </c>
      <c r="E20" s="2">
        <v>9</v>
      </c>
      <c r="F20" s="6">
        <v>31.3</v>
      </c>
      <c r="G20" s="6">
        <v>31.39</v>
      </c>
      <c r="H20" s="30">
        <v>0</v>
      </c>
      <c r="I20" t="s">
        <v>813</v>
      </c>
      <c r="J20" s="21">
        <f t="shared" si="0"/>
        <v>0.08999999999999986</v>
      </c>
      <c r="L20" s="7">
        <v>0</v>
      </c>
      <c r="M20" s="7" t="s">
        <v>813</v>
      </c>
      <c r="N20" s="7">
        <v>0.08999999999999986</v>
      </c>
    </row>
    <row r="21" spans="1:14" ht="12.75">
      <c r="A21" s="2" t="s">
        <v>775</v>
      </c>
      <c r="B21" s="2">
        <v>1</v>
      </c>
      <c r="C21" s="2" t="s">
        <v>682</v>
      </c>
      <c r="D21" s="2">
        <v>0</v>
      </c>
      <c r="E21" s="2">
        <v>48</v>
      </c>
      <c r="F21" s="6">
        <v>31.4</v>
      </c>
      <c r="G21" s="6">
        <v>31.88</v>
      </c>
      <c r="H21" s="30">
        <v>0.5</v>
      </c>
      <c r="I21" t="s">
        <v>813</v>
      </c>
      <c r="J21" s="21">
        <f t="shared" si="0"/>
        <v>0.4800000000000004</v>
      </c>
      <c r="L21" s="7">
        <v>0.5</v>
      </c>
      <c r="M21" s="7" t="s">
        <v>813</v>
      </c>
      <c r="N21" s="7">
        <v>0.48</v>
      </c>
    </row>
    <row r="22" spans="1:14" ht="12.75">
      <c r="A22" s="2" t="s">
        <v>775</v>
      </c>
      <c r="B22" s="2">
        <v>1</v>
      </c>
      <c r="C22" s="2" t="s">
        <v>613</v>
      </c>
      <c r="D22" s="2">
        <v>48</v>
      </c>
      <c r="E22" s="2">
        <v>56</v>
      </c>
      <c r="F22" s="6">
        <v>31.88</v>
      </c>
      <c r="G22" s="6">
        <v>31.96</v>
      </c>
      <c r="H22" s="30">
        <v>1.5</v>
      </c>
      <c r="I22" t="s">
        <v>813</v>
      </c>
      <c r="J22" s="21">
        <f t="shared" si="0"/>
        <v>0.08000000000000185</v>
      </c>
      <c r="L22" s="7">
        <v>1.5</v>
      </c>
      <c r="M22" s="7" t="s">
        <v>813</v>
      </c>
      <c r="N22" s="7">
        <v>0.08000000000000185</v>
      </c>
    </row>
    <row r="23" spans="1:14" ht="12.75">
      <c r="A23" s="2" t="s">
        <v>775</v>
      </c>
      <c r="B23" s="2">
        <v>1</v>
      </c>
      <c r="C23" s="2" t="s">
        <v>630</v>
      </c>
      <c r="D23" s="2">
        <v>56</v>
      </c>
      <c r="E23" s="2">
        <v>66</v>
      </c>
      <c r="F23" s="6">
        <v>31.96</v>
      </c>
      <c r="G23" s="6">
        <v>32.06</v>
      </c>
      <c r="H23" s="30">
        <v>3</v>
      </c>
      <c r="I23" t="s">
        <v>813</v>
      </c>
      <c r="J23" s="21">
        <f t="shared" si="0"/>
        <v>0.10000000000000142</v>
      </c>
      <c r="L23" s="7">
        <v>3</v>
      </c>
      <c r="M23" s="7" t="s">
        <v>813</v>
      </c>
      <c r="N23" s="7">
        <v>0.10000000000000142</v>
      </c>
    </row>
    <row r="24" spans="1:14" ht="12.75">
      <c r="A24" s="2" t="s">
        <v>775</v>
      </c>
      <c r="B24" s="2">
        <v>1</v>
      </c>
      <c r="C24" s="2" t="s">
        <v>614</v>
      </c>
      <c r="D24" s="2">
        <v>67</v>
      </c>
      <c r="E24" s="2">
        <v>68</v>
      </c>
      <c r="F24" s="6">
        <v>32.07</v>
      </c>
      <c r="G24" s="6">
        <v>32.08</v>
      </c>
      <c r="H24" s="30">
        <v>4</v>
      </c>
      <c r="I24" t="s">
        <v>814</v>
      </c>
      <c r="J24" s="21">
        <f t="shared" si="0"/>
        <v>0.00999999999999801</v>
      </c>
      <c r="L24" s="7">
        <v>4</v>
      </c>
      <c r="M24" s="7" t="s">
        <v>814</v>
      </c>
      <c r="N24" s="7">
        <v>0.00999999999999801</v>
      </c>
    </row>
    <row r="25" spans="1:14" ht="12.75">
      <c r="A25" s="2" t="s">
        <v>775</v>
      </c>
      <c r="B25" s="2">
        <v>1</v>
      </c>
      <c r="C25" s="2" t="s">
        <v>752</v>
      </c>
      <c r="D25" s="2">
        <v>68</v>
      </c>
      <c r="E25" s="2">
        <v>107</v>
      </c>
      <c r="F25" s="6">
        <v>32.08</v>
      </c>
      <c r="G25" s="6">
        <v>32.5</v>
      </c>
      <c r="H25" s="30">
        <v>3</v>
      </c>
      <c r="I25" t="s">
        <v>814</v>
      </c>
      <c r="J25" s="21">
        <f t="shared" si="0"/>
        <v>0.4200000000000017</v>
      </c>
      <c r="L25" s="7">
        <v>3</v>
      </c>
      <c r="M25" s="7" t="s">
        <v>814</v>
      </c>
      <c r="N25" s="7">
        <v>0.4200000000000017</v>
      </c>
    </row>
    <row r="26" spans="1:14" ht="12.75">
      <c r="A26" s="2" t="s">
        <v>775</v>
      </c>
      <c r="B26" s="2">
        <v>1</v>
      </c>
      <c r="C26" s="2" t="s">
        <v>741</v>
      </c>
      <c r="D26" s="2">
        <v>110</v>
      </c>
      <c r="E26" s="2">
        <v>118</v>
      </c>
      <c r="F26" s="6">
        <v>32.5</v>
      </c>
      <c r="G26" s="6">
        <v>32.61</v>
      </c>
      <c r="H26" s="30">
        <v>5</v>
      </c>
      <c r="I26" t="s">
        <v>814</v>
      </c>
      <c r="J26" s="21">
        <f t="shared" si="0"/>
        <v>0.10999999999999943</v>
      </c>
      <c r="L26" s="7">
        <v>5</v>
      </c>
      <c r="M26" s="7" t="s">
        <v>814</v>
      </c>
      <c r="N26" s="7">
        <v>0.10999999999999943</v>
      </c>
    </row>
    <row r="27" spans="1:14" ht="12.75">
      <c r="A27" s="2" t="s">
        <v>775</v>
      </c>
      <c r="B27" s="2">
        <v>1</v>
      </c>
      <c r="C27" s="2" t="s">
        <v>776</v>
      </c>
      <c r="D27" s="2">
        <v>121</v>
      </c>
      <c r="E27" s="2">
        <v>131</v>
      </c>
      <c r="F27" s="6">
        <v>32.61</v>
      </c>
      <c r="G27" s="6">
        <v>32.74</v>
      </c>
      <c r="H27" s="30">
        <v>3.5</v>
      </c>
      <c r="I27" t="s">
        <v>814</v>
      </c>
      <c r="J27" s="21">
        <f t="shared" si="0"/>
        <v>0.13000000000000256</v>
      </c>
      <c r="L27" s="7">
        <v>3.5</v>
      </c>
      <c r="M27" s="7" t="s">
        <v>814</v>
      </c>
      <c r="N27" s="7">
        <v>0.13000000000000256</v>
      </c>
    </row>
    <row r="28" spans="1:14" ht="12.75">
      <c r="A28" s="2" t="s">
        <v>775</v>
      </c>
      <c r="B28" s="2">
        <v>1</v>
      </c>
      <c r="C28" s="2" t="s">
        <v>777</v>
      </c>
      <c r="D28" s="2">
        <v>134</v>
      </c>
      <c r="E28" s="2">
        <v>139</v>
      </c>
      <c r="F28" s="6">
        <v>32.74</v>
      </c>
      <c r="G28" s="6">
        <v>32.79</v>
      </c>
      <c r="H28" s="30">
        <v>5</v>
      </c>
      <c r="I28" t="s">
        <v>814</v>
      </c>
      <c r="J28" s="21">
        <f t="shared" si="0"/>
        <v>0.04999999999999716</v>
      </c>
      <c r="L28" s="7">
        <v>5</v>
      </c>
      <c r="M28" s="7" t="s">
        <v>814</v>
      </c>
      <c r="N28" s="7">
        <v>0.04999999999999716</v>
      </c>
    </row>
    <row r="29" spans="1:14" ht="12.75">
      <c r="A29" s="2" t="s">
        <v>775</v>
      </c>
      <c r="B29" s="2">
        <v>1</v>
      </c>
      <c r="C29" s="2" t="s">
        <v>778</v>
      </c>
      <c r="D29" s="2">
        <v>139</v>
      </c>
      <c r="E29" s="2">
        <v>149</v>
      </c>
      <c r="F29" s="6">
        <v>32.79</v>
      </c>
      <c r="G29" s="6">
        <v>32.9</v>
      </c>
      <c r="H29" s="30">
        <v>3.5</v>
      </c>
      <c r="I29" t="s">
        <v>814</v>
      </c>
      <c r="J29" s="21">
        <f t="shared" si="0"/>
        <v>0.10999999999999943</v>
      </c>
      <c r="L29" s="7">
        <v>3.5</v>
      </c>
      <c r="M29" s="7" t="s">
        <v>814</v>
      </c>
      <c r="N29" s="7">
        <v>0.10999999999999943</v>
      </c>
    </row>
    <row r="30" spans="1:14" ht="12.75">
      <c r="A30" s="2" t="s">
        <v>775</v>
      </c>
      <c r="B30" s="2">
        <v>2</v>
      </c>
      <c r="C30" s="2" t="s">
        <v>639</v>
      </c>
      <c r="D30" s="2">
        <v>0</v>
      </c>
      <c r="E30" s="2">
        <v>19</v>
      </c>
      <c r="F30" s="6">
        <v>32.9</v>
      </c>
      <c r="G30" s="6">
        <v>33.09</v>
      </c>
      <c r="H30" s="30">
        <v>3</v>
      </c>
      <c r="I30" t="s">
        <v>814</v>
      </c>
      <c r="J30" s="21">
        <f t="shared" si="0"/>
        <v>0.19000000000000483</v>
      </c>
      <c r="L30" s="7">
        <v>3</v>
      </c>
      <c r="M30" s="7" t="s">
        <v>814</v>
      </c>
      <c r="N30" s="7">
        <v>0.19000000000000483</v>
      </c>
    </row>
    <row r="31" spans="1:14" ht="12.75">
      <c r="A31" s="2" t="s">
        <v>775</v>
      </c>
      <c r="B31" s="2">
        <v>2</v>
      </c>
      <c r="C31" s="2" t="s">
        <v>611</v>
      </c>
      <c r="D31" s="2">
        <v>19</v>
      </c>
      <c r="E31" s="2">
        <v>25</v>
      </c>
      <c r="F31" s="6">
        <v>33.09</v>
      </c>
      <c r="G31" s="6">
        <v>33.15</v>
      </c>
      <c r="H31" s="30">
        <v>4</v>
      </c>
      <c r="I31" t="s">
        <v>814</v>
      </c>
      <c r="J31" s="21">
        <f t="shared" si="0"/>
        <v>0.05999999999999517</v>
      </c>
      <c r="L31" s="7">
        <v>4</v>
      </c>
      <c r="M31" s="7" t="s">
        <v>814</v>
      </c>
      <c r="N31" s="7">
        <v>0.05999999999999517</v>
      </c>
    </row>
    <row r="32" spans="1:14" ht="12.75">
      <c r="A32" s="2" t="s">
        <v>775</v>
      </c>
      <c r="B32" s="2">
        <v>2</v>
      </c>
      <c r="C32" s="2" t="s">
        <v>697</v>
      </c>
      <c r="D32" s="2">
        <v>25</v>
      </c>
      <c r="E32" s="2">
        <v>41</v>
      </c>
      <c r="F32" s="6">
        <v>33.15</v>
      </c>
      <c r="G32" s="6">
        <v>33.31</v>
      </c>
      <c r="H32" s="30">
        <v>3</v>
      </c>
      <c r="I32" t="s">
        <v>814</v>
      </c>
      <c r="J32" s="21">
        <f t="shared" si="0"/>
        <v>0.1600000000000037</v>
      </c>
      <c r="L32" s="7">
        <v>3</v>
      </c>
      <c r="M32" s="7" t="s">
        <v>814</v>
      </c>
      <c r="N32" s="7">
        <v>0.1600000000000037</v>
      </c>
    </row>
    <row r="33" spans="1:14" ht="12.75">
      <c r="A33" s="2" t="s">
        <v>775</v>
      </c>
      <c r="B33" s="2">
        <v>2</v>
      </c>
      <c r="C33" s="2" t="s">
        <v>714</v>
      </c>
      <c r="D33" s="2">
        <v>41</v>
      </c>
      <c r="E33" s="2">
        <v>82</v>
      </c>
      <c r="F33" s="6">
        <v>33.31</v>
      </c>
      <c r="G33" s="6">
        <v>33.72</v>
      </c>
      <c r="H33" s="30">
        <v>1.5</v>
      </c>
      <c r="I33" t="s">
        <v>814</v>
      </c>
      <c r="J33" s="21">
        <f t="shared" si="0"/>
        <v>0.4099999999999966</v>
      </c>
      <c r="L33" s="7">
        <v>1.5</v>
      </c>
      <c r="M33" s="7" t="s">
        <v>814</v>
      </c>
      <c r="N33" s="7">
        <v>0.4099999999999966</v>
      </c>
    </row>
    <row r="34" spans="1:14" ht="12.75">
      <c r="A34" s="2" t="s">
        <v>775</v>
      </c>
      <c r="B34" s="2">
        <v>2</v>
      </c>
      <c r="C34" s="2" t="s">
        <v>724</v>
      </c>
      <c r="D34" s="2">
        <v>82</v>
      </c>
      <c r="E34" s="2">
        <v>123</v>
      </c>
      <c r="F34" s="6">
        <v>33.72</v>
      </c>
      <c r="G34" s="6">
        <v>34.14</v>
      </c>
      <c r="H34" s="30">
        <v>2</v>
      </c>
      <c r="I34" t="s">
        <v>814</v>
      </c>
      <c r="J34" s="21">
        <f t="shared" si="0"/>
        <v>0.4200000000000017</v>
      </c>
      <c r="L34" s="7">
        <v>2</v>
      </c>
      <c r="M34" s="7" t="s">
        <v>814</v>
      </c>
      <c r="N34" s="7">
        <v>0.4200000000000017</v>
      </c>
    </row>
    <row r="35" spans="1:14" ht="12.75">
      <c r="A35" s="2" t="s">
        <v>775</v>
      </c>
      <c r="B35" s="2">
        <v>2</v>
      </c>
      <c r="C35" s="2" t="s">
        <v>776</v>
      </c>
      <c r="D35" s="2">
        <v>124</v>
      </c>
      <c r="E35" s="2">
        <v>132</v>
      </c>
      <c r="F35" s="6">
        <v>34.14</v>
      </c>
      <c r="G35" s="6">
        <v>34.22</v>
      </c>
      <c r="H35" s="30">
        <v>1</v>
      </c>
      <c r="I35" t="s">
        <v>814</v>
      </c>
      <c r="J35" s="21">
        <f t="shared" si="0"/>
        <v>0.0799999999999983</v>
      </c>
      <c r="L35" s="7">
        <v>1</v>
      </c>
      <c r="M35" s="7" t="s">
        <v>814</v>
      </c>
      <c r="N35" s="7">
        <v>0.0799999999999983</v>
      </c>
    </row>
    <row r="36" spans="1:14" ht="12.75">
      <c r="A36" s="2" t="s">
        <v>775</v>
      </c>
      <c r="B36" s="2">
        <v>2</v>
      </c>
      <c r="C36" s="2" t="s">
        <v>777</v>
      </c>
      <c r="D36" s="2" t="s">
        <v>779</v>
      </c>
      <c r="E36" s="2">
        <v>138</v>
      </c>
      <c r="F36" s="6">
        <v>34.22</v>
      </c>
      <c r="G36" s="6">
        <v>34.28</v>
      </c>
      <c r="H36" s="30">
        <v>2</v>
      </c>
      <c r="I36" t="s">
        <v>814</v>
      </c>
      <c r="J36" s="21">
        <f t="shared" si="0"/>
        <v>0.060000000000002274</v>
      </c>
      <c r="L36" s="7">
        <v>2</v>
      </c>
      <c r="M36" s="7" t="s">
        <v>814</v>
      </c>
      <c r="N36" s="7">
        <v>0.060000000000002274</v>
      </c>
    </row>
    <row r="37" spans="1:14" ht="12.75">
      <c r="A37" s="2" t="s">
        <v>775</v>
      </c>
      <c r="B37" s="2">
        <v>2</v>
      </c>
      <c r="C37" s="2" t="s">
        <v>755</v>
      </c>
      <c r="D37" s="2">
        <v>138</v>
      </c>
      <c r="E37" s="2">
        <v>150</v>
      </c>
      <c r="F37" s="6">
        <v>34.28</v>
      </c>
      <c r="G37" s="6">
        <v>34.4</v>
      </c>
      <c r="H37" s="30">
        <v>3</v>
      </c>
      <c r="I37" t="s">
        <v>815</v>
      </c>
      <c r="J37" s="21">
        <f t="shared" si="0"/>
        <v>0.11999999999999744</v>
      </c>
      <c r="L37" s="7">
        <v>3</v>
      </c>
      <c r="M37" s="7" t="s">
        <v>815</v>
      </c>
      <c r="N37" s="7">
        <v>0.11999999999999744</v>
      </c>
    </row>
    <row r="38" spans="1:14" ht="12.75">
      <c r="A38" s="2" t="s">
        <v>775</v>
      </c>
      <c r="B38" s="2">
        <v>3</v>
      </c>
      <c r="C38" s="2" t="s">
        <v>622</v>
      </c>
      <c r="D38" s="2">
        <v>0</v>
      </c>
      <c r="E38" s="2">
        <v>7</v>
      </c>
      <c r="F38" s="6">
        <v>34.4</v>
      </c>
      <c r="G38" s="6">
        <v>34.47</v>
      </c>
      <c r="H38" s="30">
        <v>3.5</v>
      </c>
      <c r="I38" t="s">
        <v>815</v>
      </c>
      <c r="J38" s="21">
        <f t="shared" si="0"/>
        <v>0.07000000000000028</v>
      </c>
      <c r="L38" s="7">
        <v>3.5</v>
      </c>
      <c r="M38" s="7" t="s">
        <v>815</v>
      </c>
      <c r="N38" s="7">
        <v>0.07000000000000028</v>
      </c>
    </row>
    <row r="39" spans="1:14" ht="12.75">
      <c r="A39" s="2" t="s">
        <v>775</v>
      </c>
      <c r="B39" s="2">
        <v>3</v>
      </c>
      <c r="C39" s="2" t="s">
        <v>628</v>
      </c>
      <c r="D39" s="2">
        <v>8</v>
      </c>
      <c r="E39" s="2">
        <v>25</v>
      </c>
      <c r="F39" s="6">
        <v>34.48</v>
      </c>
      <c r="G39" s="6">
        <v>34.67</v>
      </c>
      <c r="H39" s="30">
        <v>2.5</v>
      </c>
      <c r="I39" t="s">
        <v>815</v>
      </c>
      <c r="J39" s="21">
        <f t="shared" si="0"/>
        <v>0.19000000000000483</v>
      </c>
      <c r="L39" s="7">
        <v>2.5</v>
      </c>
      <c r="M39" s="7" t="s">
        <v>815</v>
      </c>
      <c r="N39" s="7">
        <v>0.19000000000000483</v>
      </c>
    </row>
    <row r="40" spans="1:14" ht="12.75">
      <c r="A40" s="2" t="s">
        <v>775</v>
      </c>
      <c r="B40" s="2">
        <v>3</v>
      </c>
      <c r="C40" s="2" t="s">
        <v>611</v>
      </c>
      <c r="D40" s="2">
        <v>27</v>
      </c>
      <c r="E40" s="2">
        <v>36</v>
      </c>
      <c r="F40" s="6">
        <v>34.67</v>
      </c>
      <c r="G40" s="6">
        <v>34.76</v>
      </c>
      <c r="H40" s="30">
        <v>3</v>
      </c>
      <c r="I40" t="s">
        <v>815</v>
      </c>
      <c r="J40" s="21">
        <f t="shared" si="0"/>
        <v>0.0899999999999963</v>
      </c>
      <c r="L40" s="7">
        <v>3</v>
      </c>
      <c r="M40" s="7" t="s">
        <v>815</v>
      </c>
      <c r="N40" s="7">
        <v>0.0899999999999963</v>
      </c>
    </row>
    <row r="41" spans="1:14" ht="12.75">
      <c r="A41" s="2" t="s">
        <v>780</v>
      </c>
      <c r="B41" s="2">
        <v>1</v>
      </c>
      <c r="C41" s="2" t="s">
        <v>641</v>
      </c>
      <c r="D41" s="2">
        <v>0</v>
      </c>
      <c r="E41" s="2">
        <v>15</v>
      </c>
      <c r="F41" s="6">
        <v>36</v>
      </c>
      <c r="G41" s="6">
        <v>36.15</v>
      </c>
      <c r="H41" s="30">
        <v>1</v>
      </c>
      <c r="I41" t="s">
        <v>815</v>
      </c>
      <c r="J41" s="21">
        <f t="shared" si="0"/>
        <v>0.14999999999999858</v>
      </c>
      <c r="L41" s="7">
        <v>1</v>
      </c>
      <c r="M41" s="7" t="s">
        <v>815</v>
      </c>
      <c r="N41" s="7">
        <v>0.14999999999999858</v>
      </c>
    </row>
    <row r="42" spans="1:14" ht="12.75">
      <c r="A42" s="2" t="s">
        <v>780</v>
      </c>
      <c r="B42" s="2">
        <v>1</v>
      </c>
      <c r="C42" s="2" t="s">
        <v>649</v>
      </c>
      <c r="D42" s="2">
        <v>15</v>
      </c>
      <c r="E42" s="2">
        <v>80</v>
      </c>
      <c r="F42" s="6">
        <v>36.15</v>
      </c>
      <c r="G42" s="6">
        <v>36.81</v>
      </c>
      <c r="H42" s="30">
        <v>3</v>
      </c>
      <c r="I42" t="s">
        <v>815</v>
      </c>
      <c r="J42" s="21">
        <f t="shared" si="0"/>
        <v>0.6600000000000037</v>
      </c>
      <c r="L42" s="7">
        <v>3</v>
      </c>
      <c r="M42" s="7" t="s">
        <v>815</v>
      </c>
      <c r="N42" s="7">
        <v>0.6600000000000037</v>
      </c>
    </row>
    <row r="43" spans="1:14" ht="12.75">
      <c r="A43" s="2" t="s">
        <v>780</v>
      </c>
      <c r="B43" s="2">
        <v>1</v>
      </c>
      <c r="C43" s="2" t="s">
        <v>656</v>
      </c>
      <c r="D43" s="2">
        <v>81</v>
      </c>
      <c r="E43" s="2">
        <v>101</v>
      </c>
      <c r="F43" s="6">
        <v>36.81</v>
      </c>
      <c r="G43" s="6">
        <v>37.01</v>
      </c>
      <c r="H43" s="30">
        <v>1</v>
      </c>
      <c r="I43" t="s">
        <v>815</v>
      </c>
      <c r="J43" s="21">
        <f t="shared" si="0"/>
        <v>0.19999999999999574</v>
      </c>
      <c r="L43" s="7">
        <v>1</v>
      </c>
      <c r="M43" s="7" t="s">
        <v>815</v>
      </c>
      <c r="N43" s="7">
        <v>0.19999999999999574</v>
      </c>
    </row>
    <row r="44" spans="1:14" ht="12.75">
      <c r="A44" s="2" t="s">
        <v>780</v>
      </c>
      <c r="B44" s="2">
        <v>1</v>
      </c>
      <c r="C44" s="2" t="s">
        <v>677</v>
      </c>
      <c r="D44" s="2">
        <v>101</v>
      </c>
      <c r="E44" s="2">
        <v>140</v>
      </c>
      <c r="F44" s="6">
        <v>37.01</v>
      </c>
      <c r="G44" s="6">
        <v>37.41</v>
      </c>
      <c r="H44" s="30">
        <v>3</v>
      </c>
      <c r="I44" t="s">
        <v>815</v>
      </c>
      <c r="J44" s="21">
        <f t="shared" si="0"/>
        <v>0.3999999999999986</v>
      </c>
      <c r="L44" s="7">
        <v>3</v>
      </c>
      <c r="M44" s="7" t="s">
        <v>815</v>
      </c>
      <c r="N44" s="7">
        <v>0.3999999999999986</v>
      </c>
    </row>
    <row r="45" spans="1:14" ht="12.75">
      <c r="A45" s="2" t="s">
        <v>780</v>
      </c>
      <c r="B45" s="2">
        <v>2</v>
      </c>
      <c r="C45" s="2" t="s">
        <v>641</v>
      </c>
      <c r="D45" s="2">
        <v>0</v>
      </c>
      <c r="E45" s="2">
        <v>34</v>
      </c>
      <c r="F45" s="6">
        <v>37.41</v>
      </c>
      <c r="G45" s="6">
        <v>37.75</v>
      </c>
      <c r="H45" s="30">
        <v>2</v>
      </c>
      <c r="I45" t="s">
        <v>815</v>
      </c>
      <c r="J45" s="21">
        <f t="shared" si="0"/>
        <v>0.3400000000000034</v>
      </c>
      <c r="L45" s="7">
        <v>2</v>
      </c>
      <c r="M45" s="7" t="s">
        <v>815</v>
      </c>
      <c r="N45" s="7">
        <v>0.3400000000000034</v>
      </c>
    </row>
    <row r="46" spans="1:14" ht="12.75">
      <c r="A46" s="2" t="s">
        <v>780</v>
      </c>
      <c r="B46" s="2">
        <v>2</v>
      </c>
      <c r="C46" s="2" t="s">
        <v>628</v>
      </c>
      <c r="D46" s="2">
        <v>34</v>
      </c>
      <c r="E46" s="2">
        <v>68</v>
      </c>
      <c r="F46" s="6">
        <v>37.75</v>
      </c>
      <c r="G46" s="6">
        <v>38.1</v>
      </c>
      <c r="H46" s="30">
        <v>1</v>
      </c>
      <c r="I46" t="s">
        <v>815</v>
      </c>
      <c r="J46" s="21">
        <f t="shared" si="0"/>
        <v>0.3500000000000014</v>
      </c>
      <c r="L46" s="7">
        <v>1</v>
      </c>
      <c r="M46" s="7" t="s">
        <v>815</v>
      </c>
      <c r="N46" s="7">
        <v>0.3500000000000014</v>
      </c>
    </row>
    <row r="47" spans="1:14" ht="12.75">
      <c r="A47" s="2" t="s">
        <v>780</v>
      </c>
      <c r="B47" s="2">
        <v>2</v>
      </c>
      <c r="C47" s="2" t="s">
        <v>712</v>
      </c>
      <c r="D47" s="2">
        <v>69</v>
      </c>
      <c r="E47" s="2">
        <v>132</v>
      </c>
      <c r="F47" s="6">
        <v>38.1</v>
      </c>
      <c r="G47" s="6">
        <v>38.74</v>
      </c>
      <c r="H47" s="30">
        <v>2.5</v>
      </c>
      <c r="I47" t="s">
        <v>815</v>
      </c>
      <c r="J47" s="21">
        <f t="shared" si="0"/>
        <v>0.6400000000000006</v>
      </c>
      <c r="L47" s="7">
        <v>2.5</v>
      </c>
      <c r="M47" s="7" t="s">
        <v>815</v>
      </c>
      <c r="N47" s="7">
        <v>0.6400000000000006</v>
      </c>
    </row>
    <row r="48" spans="1:14" ht="12.75">
      <c r="A48" s="2" t="s">
        <v>780</v>
      </c>
      <c r="B48" s="2">
        <v>2</v>
      </c>
      <c r="C48" s="2" t="s">
        <v>615</v>
      </c>
      <c r="D48" s="2">
        <v>133</v>
      </c>
      <c r="E48" s="2">
        <v>145</v>
      </c>
      <c r="F48" s="6">
        <v>38.74</v>
      </c>
      <c r="G48" s="6">
        <v>38.87</v>
      </c>
      <c r="H48" s="30">
        <v>3</v>
      </c>
      <c r="I48" t="s">
        <v>815</v>
      </c>
      <c r="J48" s="21">
        <f t="shared" si="0"/>
        <v>0.12999999999999545</v>
      </c>
      <c r="L48" s="7">
        <v>3</v>
      </c>
      <c r="M48" s="7" t="s">
        <v>815</v>
      </c>
      <c r="N48" s="7">
        <v>0.12999999999999545</v>
      </c>
    </row>
    <row r="49" spans="1:14" ht="12.75">
      <c r="A49" s="2" t="s">
        <v>780</v>
      </c>
      <c r="B49" s="2">
        <v>3</v>
      </c>
      <c r="C49" s="2" t="s">
        <v>623</v>
      </c>
      <c r="D49" s="2">
        <v>0</v>
      </c>
      <c r="E49" s="2">
        <v>41</v>
      </c>
      <c r="F49" s="6">
        <v>38.87</v>
      </c>
      <c r="G49" s="6">
        <v>39.3</v>
      </c>
      <c r="H49" s="30">
        <v>2.5</v>
      </c>
      <c r="I49" t="s">
        <v>815</v>
      </c>
      <c r="J49" s="21">
        <f t="shared" si="0"/>
        <v>0.4299999999999997</v>
      </c>
      <c r="L49" s="7">
        <v>2.5</v>
      </c>
      <c r="M49" s="7" t="s">
        <v>815</v>
      </c>
      <c r="N49" s="7">
        <v>0.43</v>
      </c>
    </row>
    <row r="50" spans="1:14" ht="12.75">
      <c r="A50" s="2" t="s">
        <v>780</v>
      </c>
      <c r="B50" s="2">
        <v>3</v>
      </c>
      <c r="C50" s="2" t="s">
        <v>634</v>
      </c>
      <c r="D50" s="2">
        <v>43</v>
      </c>
      <c r="E50" s="2">
        <v>98</v>
      </c>
      <c r="F50" s="6">
        <v>39.3</v>
      </c>
      <c r="G50" s="6">
        <v>39.86</v>
      </c>
      <c r="H50" s="30">
        <v>1.5</v>
      </c>
      <c r="I50" t="s">
        <v>815</v>
      </c>
      <c r="J50" s="21">
        <f t="shared" si="0"/>
        <v>0.5600000000000023</v>
      </c>
      <c r="L50" s="7">
        <v>1.5</v>
      </c>
      <c r="M50" s="7" t="s">
        <v>815</v>
      </c>
      <c r="N50" s="7">
        <v>0.5600000000000023</v>
      </c>
    </row>
    <row r="51" spans="1:14" ht="12.75">
      <c r="A51" s="2" t="s">
        <v>780</v>
      </c>
      <c r="B51" s="2">
        <v>3</v>
      </c>
      <c r="C51" s="2" t="s">
        <v>636</v>
      </c>
      <c r="D51" s="2">
        <v>99</v>
      </c>
      <c r="E51" s="2">
        <v>119</v>
      </c>
      <c r="F51" s="6">
        <v>39.86</v>
      </c>
      <c r="G51" s="6">
        <v>39.99</v>
      </c>
      <c r="H51" s="30">
        <v>0.5</v>
      </c>
      <c r="I51" t="s">
        <v>815</v>
      </c>
      <c r="J51" s="21">
        <f t="shared" si="0"/>
        <v>0.13000000000000256</v>
      </c>
      <c r="L51" s="7">
        <v>0.5</v>
      </c>
      <c r="M51" s="7" t="s">
        <v>815</v>
      </c>
      <c r="N51" s="7">
        <v>0.13000000000000256</v>
      </c>
    </row>
    <row r="52" spans="1:14" ht="12.75">
      <c r="A52" s="2" t="s">
        <v>780</v>
      </c>
      <c r="B52" s="2">
        <v>3</v>
      </c>
      <c r="C52" s="2" t="s">
        <v>600</v>
      </c>
      <c r="D52" s="2">
        <v>12</v>
      </c>
      <c r="E52" s="2">
        <v>145</v>
      </c>
      <c r="F52" s="6">
        <v>39.99</v>
      </c>
      <c r="G52" s="6">
        <v>40.33</v>
      </c>
      <c r="H52" s="30">
        <v>1.5</v>
      </c>
      <c r="I52" t="s">
        <v>815</v>
      </c>
      <c r="J52" s="21">
        <f t="shared" si="0"/>
        <v>0.3399999999999963</v>
      </c>
      <c r="L52" s="7">
        <v>1.5</v>
      </c>
      <c r="M52" s="7" t="s">
        <v>815</v>
      </c>
      <c r="N52" s="7">
        <v>0.3399999999999963</v>
      </c>
    </row>
    <row r="53" spans="1:14" ht="12.75">
      <c r="A53" s="2" t="s">
        <v>780</v>
      </c>
      <c r="B53" s="2">
        <v>4</v>
      </c>
      <c r="C53" s="2" t="s">
        <v>639</v>
      </c>
      <c r="D53" s="2">
        <v>0</v>
      </c>
      <c r="E53" s="2">
        <v>21</v>
      </c>
      <c r="F53" s="6">
        <v>40.33</v>
      </c>
      <c r="G53" s="6">
        <v>40.54</v>
      </c>
      <c r="H53" s="30">
        <v>0.5</v>
      </c>
      <c r="I53" t="s">
        <v>815</v>
      </c>
      <c r="J53" s="21">
        <f t="shared" si="0"/>
        <v>0.21000000000000085</v>
      </c>
      <c r="L53" s="7">
        <v>0.5</v>
      </c>
      <c r="M53" s="7" t="s">
        <v>815</v>
      </c>
      <c r="N53" s="7">
        <v>0.21000000000000085</v>
      </c>
    </row>
    <row r="54" spans="1:14" ht="12.75">
      <c r="A54" s="2" t="s">
        <v>781</v>
      </c>
      <c r="B54" s="2">
        <v>1</v>
      </c>
      <c r="C54" s="2" t="s">
        <v>604</v>
      </c>
      <c r="D54" s="2">
        <v>0</v>
      </c>
      <c r="E54" s="2">
        <v>19</v>
      </c>
      <c r="F54" s="6">
        <v>40.8</v>
      </c>
      <c r="G54" s="6">
        <v>40.99</v>
      </c>
      <c r="H54" s="30">
        <v>1</v>
      </c>
      <c r="I54" t="s">
        <v>816</v>
      </c>
      <c r="J54" s="21">
        <f t="shared" si="0"/>
        <v>0.19000000000000483</v>
      </c>
      <c r="L54" s="7">
        <v>1</v>
      </c>
      <c r="M54" s="7" t="s">
        <v>816</v>
      </c>
      <c r="N54" s="7">
        <v>0.19000000000000483</v>
      </c>
    </row>
    <row r="55" spans="1:14" ht="12.75">
      <c r="A55" s="2" t="s">
        <v>781</v>
      </c>
      <c r="B55" s="2">
        <v>1</v>
      </c>
      <c r="C55" s="2" t="s">
        <v>605</v>
      </c>
      <c r="D55" s="2">
        <v>19</v>
      </c>
      <c r="E55" s="2">
        <v>23</v>
      </c>
      <c r="F55" s="6">
        <v>40.99</v>
      </c>
      <c r="G55" s="6">
        <v>41.02</v>
      </c>
      <c r="H55" s="30">
        <v>0.5</v>
      </c>
      <c r="I55" t="s">
        <v>816</v>
      </c>
      <c r="J55" s="21">
        <f t="shared" si="0"/>
        <v>0.030000000000001137</v>
      </c>
      <c r="L55" s="7">
        <v>0.5</v>
      </c>
      <c r="M55" s="7" t="s">
        <v>816</v>
      </c>
      <c r="N55" s="7">
        <v>0.030000000000001137</v>
      </c>
    </row>
    <row r="56" spans="1:14" ht="12.75">
      <c r="A56" s="2" t="s">
        <v>781</v>
      </c>
      <c r="B56" s="2">
        <v>1</v>
      </c>
      <c r="C56" s="2" t="s">
        <v>653</v>
      </c>
      <c r="D56" s="2">
        <v>24</v>
      </c>
      <c r="E56" s="2">
        <v>51</v>
      </c>
      <c r="F56" s="6">
        <v>41.04</v>
      </c>
      <c r="G56" s="6">
        <v>41.31</v>
      </c>
      <c r="H56" s="30">
        <v>1.5</v>
      </c>
      <c r="I56" t="s">
        <v>815</v>
      </c>
      <c r="J56" s="21">
        <f t="shared" si="0"/>
        <v>0.2700000000000031</v>
      </c>
      <c r="L56" s="7">
        <v>1.5</v>
      </c>
      <c r="M56" s="7" t="s">
        <v>815</v>
      </c>
      <c r="N56" s="7">
        <v>0.2700000000000031</v>
      </c>
    </row>
    <row r="57" spans="1:14" ht="12.75">
      <c r="A57" s="2" t="s">
        <v>781</v>
      </c>
      <c r="B57" s="2">
        <v>1</v>
      </c>
      <c r="C57" s="2" t="s">
        <v>630</v>
      </c>
      <c r="D57" s="2">
        <v>52</v>
      </c>
      <c r="E57" s="2">
        <v>63</v>
      </c>
      <c r="F57" s="6">
        <v>41.32</v>
      </c>
      <c r="G57" s="6">
        <v>41.43</v>
      </c>
      <c r="H57" s="30">
        <v>3</v>
      </c>
      <c r="I57" t="s">
        <v>815</v>
      </c>
      <c r="J57" s="21">
        <f t="shared" si="0"/>
        <v>0.10999999999999943</v>
      </c>
      <c r="L57" s="7">
        <v>3</v>
      </c>
      <c r="M57" s="7" t="s">
        <v>815</v>
      </c>
      <c r="N57" s="7">
        <v>0.10999999999999943</v>
      </c>
    </row>
    <row r="58" spans="1:14" ht="12.75">
      <c r="A58" s="2" t="s">
        <v>781</v>
      </c>
      <c r="B58" s="2">
        <v>1</v>
      </c>
      <c r="C58" s="2" t="s">
        <v>782</v>
      </c>
      <c r="D58" s="2">
        <v>65</v>
      </c>
      <c r="E58" s="2">
        <v>102</v>
      </c>
      <c r="F58" s="6">
        <v>41.45</v>
      </c>
      <c r="G58" s="6">
        <v>41.82</v>
      </c>
      <c r="H58" s="30">
        <v>1.5</v>
      </c>
      <c r="I58" t="s">
        <v>815</v>
      </c>
      <c r="J58" s="21">
        <f t="shared" si="0"/>
        <v>0.36999999999999744</v>
      </c>
      <c r="L58" s="7">
        <v>1.5</v>
      </c>
      <c r="M58" s="7" t="s">
        <v>815</v>
      </c>
      <c r="N58" s="7">
        <v>0.36999999999999744</v>
      </c>
    </row>
    <row r="59" spans="1:14" ht="12.75">
      <c r="A59" s="2" t="s">
        <v>781</v>
      </c>
      <c r="B59" s="2">
        <v>1</v>
      </c>
      <c r="C59" s="2" t="s">
        <v>667</v>
      </c>
      <c r="D59" s="2">
        <v>103</v>
      </c>
      <c r="E59" s="2">
        <v>117</v>
      </c>
      <c r="F59" s="6">
        <v>41.83</v>
      </c>
      <c r="G59" s="6">
        <v>41.97</v>
      </c>
      <c r="H59" s="30">
        <v>3.5</v>
      </c>
      <c r="I59" t="s">
        <v>815</v>
      </c>
      <c r="J59" s="21">
        <f t="shared" si="0"/>
        <v>0.14000000000000057</v>
      </c>
      <c r="L59" s="7">
        <v>3.5</v>
      </c>
      <c r="M59" s="7" t="s">
        <v>815</v>
      </c>
      <c r="N59" s="7">
        <v>0.14000000000000057</v>
      </c>
    </row>
    <row r="60" spans="1:14" ht="12.75">
      <c r="A60" s="2" t="s">
        <v>781</v>
      </c>
      <c r="B60" s="2">
        <v>1</v>
      </c>
      <c r="C60" s="2" t="s">
        <v>668</v>
      </c>
      <c r="D60" s="2">
        <v>119</v>
      </c>
      <c r="E60" s="2">
        <v>149</v>
      </c>
      <c r="F60" s="6">
        <v>41.99</v>
      </c>
      <c r="G60" s="6">
        <v>42.29</v>
      </c>
      <c r="H60" s="30">
        <v>1.5</v>
      </c>
      <c r="I60" t="s">
        <v>815</v>
      </c>
      <c r="J60" s="21">
        <f t="shared" si="0"/>
        <v>0.29999999999999716</v>
      </c>
      <c r="L60" s="7">
        <v>1.5</v>
      </c>
      <c r="M60" s="7" t="s">
        <v>815</v>
      </c>
      <c r="N60" s="7">
        <v>0.29999999999999716</v>
      </c>
    </row>
    <row r="61" spans="1:14" ht="12.75">
      <c r="A61" s="2" t="s">
        <v>781</v>
      </c>
      <c r="B61" s="2">
        <v>2</v>
      </c>
      <c r="C61" s="2" t="s">
        <v>639</v>
      </c>
      <c r="D61" s="2">
        <v>0</v>
      </c>
      <c r="E61" s="2">
        <v>26</v>
      </c>
      <c r="F61" s="6">
        <v>42.3</v>
      </c>
      <c r="G61" s="6">
        <v>42.56</v>
      </c>
      <c r="H61" s="30">
        <v>1.5</v>
      </c>
      <c r="I61" t="s">
        <v>815</v>
      </c>
      <c r="J61" s="21">
        <f t="shared" si="0"/>
        <v>0.2600000000000051</v>
      </c>
      <c r="L61" s="7">
        <v>1.5</v>
      </c>
      <c r="M61" s="7" t="s">
        <v>815</v>
      </c>
      <c r="N61" s="7">
        <v>0.2600000000000051</v>
      </c>
    </row>
    <row r="62" spans="1:14" ht="12.75">
      <c r="A62" s="2" t="s">
        <v>781</v>
      </c>
      <c r="B62" s="2">
        <v>2</v>
      </c>
      <c r="C62" s="2" t="s">
        <v>611</v>
      </c>
      <c r="D62" s="2">
        <v>26</v>
      </c>
      <c r="E62" s="2">
        <v>37</v>
      </c>
      <c r="F62" s="6">
        <v>42.56</v>
      </c>
      <c r="G62" s="6">
        <v>42.67</v>
      </c>
      <c r="H62" s="30">
        <v>2</v>
      </c>
      <c r="I62" t="s">
        <v>815</v>
      </c>
      <c r="J62" s="21">
        <f t="shared" si="0"/>
        <v>0.10999999999999943</v>
      </c>
      <c r="L62" s="7">
        <v>2</v>
      </c>
      <c r="M62" s="7" t="s">
        <v>815</v>
      </c>
      <c r="N62" s="7">
        <v>0.10999999999999943</v>
      </c>
    </row>
    <row r="63" spans="1:14" ht="12.75">
      <c r="A63" s="2" t="s">
        <v>781</v>
      </c>
      <c r="B63" s="2">
        <v>2</v>
      </c>
      <c r="C63" s="2" t="s">
        <v>605</v>
      </c>
      <c r="D63" s="2">
        <v>38</v>
      </c>
      <c r="E63" s="2">
        <v>49</v>
      </c>
      <c r="F63" s="6">
        <v>42.68</v>
      </c>
      <c r="G63" s="6">
        <v>42.78</v>
      </c>
      <c r="H63" s="30">
        <v>3.5</v>
      </c>
      <c r="I63" t="s">
        <v>815</v>
      </c>
      <c r="J63" s="21">
        <f t="shared" si="0"/>
        <v>0.10000000000000142</v>
      </c>
      <c r="L63" s="7">
        <v>3.5</v>
      </c>
      <c r="M63" s="7" t="s">
        <v>815</v>
      </c>
      <c r="N63" s="7">
        <v>0.10000000000000142</v>
      </c>
    </row>
    <row r="64" spans="1:14" ht="12.75">
      <c r="A64" s="2" t="s">
        <v>781</v>
      </c>
      <c r="B64" s="2">
        <v>2</v>
      </c>
      <c r="C64" s="2" t="s">
        <v>624</v>
      </c>
      <c r="D64" s="2">
        <v>50</v>
      </c>
      <c r="E64" s="2">
        <v>66</v>
      </c>
      <c r="F64" s="6">
        <v>42.8</v>
      </c>
      <c r="G64" s="6">
        <v>42.96</v>
      </c>
      <c r="H64" s="30">
        <v>0.5</v>
      </c>
      <c r="I64" t="s">
        <v>813</v>
      </c>
      <c r="J64" s="21">
        <f t="shared" si="0"/>
        <v>0.1600000000000037</v>
      </c>
      <c r="L64" s="7">
        <v>0.5</v>
      </c>
      <c r="M64" s="7" t="s">
        <v>813</v>
      </c>
      <c r="N64" s="7">
        <v>0.1600000000000037</v>
      </c>
    </row>
    <row r="65" spans="1:14" ht="12.75">
      <c r="A65" s="2" t="s">
        <v>781</v>
      </c>
      <c r="B65" s="2">
        <v>2</v>
      </c>
      <c r="C65" s="2" t="s">
        <v>625</v>
      </c>
      <c r="D65" s="2">
        <v>66</v>
      </c>
      <c r="E65" s="2">
        <v>114</v>
      </c>
      <c r="F65" s="6">
        <v>42.96</v>
      </c>
      <c r="G65" s="6">
        <v>43.44</v>
      </c>
      <c r="H65" s="30">
        <v>0</v>
      </c>
      <c r="I65" t="s">
        <v>813</v>
      </c>
      <c r="J65" s="21">
        <f t="shared" si="0"/>
        <v>0.4799999999999969</v>
      </c>
      <c r="L65" s="7">
        <v>0</v>
      </c>
      <c r="M65" s="7" t="s">
        <v>813</v>
      </c>
      <c r="N65" s="7">
        <v>0.4799999999999969</v>
      </c>
    </row>
    <row r="66" spans="1:14" ht="12.75">
      <c r="A66" s="2" t="s">
        <v>781</v>
      </c>
      <c r="B66" s="2">
        <v>3</v>
      </c>
      <c r="C66" s="2" t="s">
        <v>622</v>
      </c>
      <c r="D66" s="2">
        <v>0</v>
      </c>
      <c r="E66" s="2">
        <v>13</v>
      </c>
      <c r="F66" s="6">
        <v>43.44</v>
      </c>
      <c r="G66" s="6">
        <v>43.57</v>
      </c>
      <c r="H66" s="30">
        <v>0.5</v>
      </c>
      <c r="I66" t="s">
        <v>813</v>
      </c>
      <c r="J66" s="21">
        <f t="shared" si="0"/>
        <v>0.13000000000000256</v>
      </c>
      <c r="L66" s="7">
        <v>0.5</v>
      </c>
      <c r="M66" s="7" t="s">
        <v>813</v>
      </c>
      <c r="N66" s="7">
        <v>0.13000000000000256</v>
      </c>
    </row>
    <row r="67" spans="1:14" ht="12.75">
      <c r="A67" s="2" t="s">
        <v>781</v>
      </c>
      <c r="B67" s="2">
        <v>3</v>
      </c>
      <c r="C67" s="2" t="s">
        <v>622</v>
      </c>
      <c r="D67" s="2">
        <v>13</v>
      </c>
      <c r="E67" s="2">
        <v>84</v>
      </c>
      <c r="F67" s="6">
        <v>43.57</v>
      </c>
      <c r="G67" s="6">
        <v>44.28</v>
      </c>
      <c r="H67" s="30">
        <v>0</v>
      </c>
      <c r="I67" t="s">
        <v>813</v>
      </c>
      <c r="J67" s="21">
        <f aca="true" t="shared" si="1" ref="J67:J130">G67-F67</f>
        <v>0.7100000000000009</v>
      </c>
      <c r="L67" s="7">
        <v>0</v>
      </c>
      <c r="M67" s="7" t="s">
        <v>813</v>
      </c>
      <c r="N67" s="7">
        <v>0.7100000000000009</v>
      </c>
    </row>
    <row r="68" spans="1:14" ht="12.75">
      <c r="A68" s="2" t="s">
        <v>781</v>
      </c>
      <c r="B68" s="2">
        <v>3</v>
      </c>
      <c r="C68" s="2" t="s">
        <v>628</v>
      </c>
      <c r="D68" s="2">
        <v>84</v>
      </c>
      <c r="E68" s="2">
        <v>110</v>
      </c>
      <c r="F68" s="6">
        <v>44.28</v>
      </c>
      <c r="G68" s="6">
        <v>44.54</v>
      </c>
      <c r="H68" s="30">
        <v>0.5</v>
      </c>
      <c r="I68" t="s">
        <v>813</v>
      </c>
      <c r="J68" s="21">
        <f t="shared" si="1"/>
        <v>0.259999999999998</v>
      </c>
      <c r="L68" s="7">
        <v>0.5</v>
      </c>
      <c r="M68" s="7" t="s">
        <v>813</v>
      </c>
      <c r="N68" s="7">
        <v>0.259999999999998</v>
      </c>
    </row>
    <row r="69" spans="1:14" ht="12.75">
      <c r="A69" s="2" t="s">
        <v>781</v>
      </c>
      <c r="B69" s="2">
        <v>3</v>
      </c>
      <c r="C69" s="2" t="s">
        <v>610</v>
      </c>
      <c r="D69" s="2">
        <v>110</v>
      </c>
      <c r="E69" s="2">
        <v>136</v>
      </c>
      <c r="F69" s="6">
        <v>44.54</v>
      </c>
      <c r="G69" s="6">
        <v>44.79</v>
      </c>
      <c r="H69" s="30">
        <v>0</v>
      </c>
      <c r="I69" t="s">
        <v>813</v>
      </c>
      <c r="J69" s="21">
        <f t="shared" si="1"/>
        <v>0.25</v>
      </c>
      <c r="L69" s="7">
        <v>0</v>
      </c>
      <c r="M69" s="7" t="s">
        <v>813</v>
      </c>
      <c r="N69" s="7">
        <v>0.25</v>
      </c>
    </row>
    <row r="70" spans="1:14" ht="12.75">
      <c r="A70" s="2" t="s">
        <v>781</v>
      </c>
      <c r="B70" s="2">
        <v>4</v>
      </c>
      <c r="C70" s="2" t="s">
        <v>641</v>
      </c>
      <c r="D70" s="2">
        <v>0</v>
      </c>
      <c r="E70" s="2">
        <v>25</v>
      </c>
      <c r="F70" s="6">
        <v>44.79</v>
      </c>
      <c r="G70" s="6">
        <v>45.04</v>
      </c>
      <c r="H70" s="30">
        <v>0</v>
      </c>
      <c r="I70" t="s">
        <v>813</v>
      </c>
      <c r="J70" s="21">
        <f t="shared" si="1"/>
        <v>0.25</v>
      </c>
      <c r="L70" s="7">
        <v>0</v>
      </c>
      <c r="M70" s="7" t="s">
        <v>813</v>
      </c>
      <c r="N70" s="7">
        <v>0.25</v>
      </c>
    </row>
    <row r="71" spans="1:14" ht="12.75">
      <c r="A71" s="2" t="s">
        <v>783</v>
      </c>
      <c r="B71" s="2">
        <v>1</v>
      </c>
      <c r="C71" s="2" t="s">
        <v>622</v>
      </c>
      <c r="D71" s="2">
        <v>0</v>
      </c>
      <c r="E71" s="2">
        <v>5</v>
      </c>
      <c r="F71" s="6">
        <v>45.6</v>
      </c>
      <c r="G71" s="6">
        <v>45.65</v>
      </c>
      <c r="H71" s="30">
        <v>0</v>
      </c>
      <c r="I71" t="s">
        <v>813</v>
      </c>
      <c r="J71" s="21">
        <f t="shared" si="1"/>
        <v>0.04999999999999716</v>
      </c>
      <c r="L71" s="7">
        <v>0</v>
      </c>
      <c r="M71" s="7" t="s">
        <v>813</v>
      </c>
      <c r="N71" s="7">
        <v>0.04999999999999716</v>
      </c>
    </row>
    <row r="72" spans="1:14" ht="12.75">
      <c r="A72" s="2" t="s">
        <v>783</v>
      </c>
      <c r="B72" s="2">
        <v>1</v>
      </c>
      <c r="C72" s="2" t="s">
        <v>609</v>
      </c>
      <c r="D72" s="2">
        <v>5.5</v>
      </c>
      <c r="E72" s="2">
        <v>15</v>
      </c>
      <c r="F72" s="6">
        <v>45.655</v>
      </c>
      <c r="G72" s="6">
        <v>45.75</v>
      </c>
      <c r="H72" s="30">
        <v>2</v>
      </c>
      <c r="I72" t="s">
        <v>815</v>
      </c>
      <c r="J72" s="21">
        <f t="shared" si="1"/>
        <v>0.09499999999999886</v>
      </c>
      <c r="L72" s="7">
        <v>2</v>
      </c>
      <c r="M72" s="7" t="s">
        <v>815</v>
      </c>
      <c r="N72" s="7">
        <v>0.09499999999999886</v>
      </c>
    </row>
    <row r="73" spans="1:14" ht="12.75">
      <c r="A73" s="2" t="s">
        <v>783</v>
      </c>
      <c r="B73" s="2">
        <v>1</v>
      </c>
      <c r="C73" s="2" t="s">
        <v>689</v>
      </c>
      <c r="D73" s="2">
        <v>16</v>
      </c>
      <c r="E73" s="2">
        <v>36</v>
      </c>
      <c r="F73" s="6">
        <v>45.76</v>
      </c>
      <c r="G73" s="6">
        <v>45.96</v>
      </c>
      <c r="H73" s="30">
        <v>1</v>
      </c>
      <c r="I73" t="s">
        <v>815</v>
      </c>
      <c r="J73" s="21">
        <f t="shared" si="1"/>
        <v>0.20000000000000284</v>
      </c>
      <c r="L73" s="7">
        <v>1</v>
      </c>
      <c r="M73" s="7" t="s">
        <v>815</v>
      </c>
      <c r="N73" s="7">
        <v>0.20000000000000284</v>
      </c>
    </row>
    <row r="74" spans="1:14" ht="12.75">
      <c r="A74" s="2" t="s">
        <v>783</v>
      </c>
      <c r="B74" s="2">
        <v>1</v>
      </c>
      <c r="C74" s="2" t="s">
        <v>613</v>
      </c>
      <c r="D74" s="2">
        <v>36</v>
      </c>
      <c r="E74" s="2">
        <v>43</v>
      </c>
      <c r="F74" s="6">
        <v>45.96</v>
      </c>
      <c r="G74" s="6">
        <v>46.03</v>
      </c>
      <c r="H74" s="30">
        <v>1.5</v>
      </c>
      <c r="I74" t="s">
        <v>815</v>
      </c>
      <c r="J74" s="21">
        <f t="shared" si="1"/>
        <v>0.07000000000000028</v>
      </c>
      <c r="L74" s="7">
        <v>1.5</v>
      </c>
      <c r="M74" s="7" t="s">
        <v>815</v>
      </c>
      <c r="N74" s="7">
        <v>0.07000000000000028</v>
      </c>
    </row>
    <row r="75" spans="1:14" ht="12.75">
      <c r="A75" s="2" t="s">
        <v>783</v>
      </c>
      <c r="B75" s="2">
        <v>1</v>
      </c>
      <c r="C75" s="2" t="s">
        <v>632</v>
      </c>
      <c r="D75" s="2">
        <v>44</v>
      </c>
      <c r="E75" s="2">
        <v>56</v>
      </c>
      <c r="F75" s="6">
        <v>46.04</v>
      </c>
      <c r="G75" s="6">
        <v>46.16</v>
      </c>
      <c r="H75" s="30">
        <v>0</v>
      </c>
      <c r="I75" t="s">
        <v>813</v>
      </c>
      <c r="J75" s="21">
        <f t="shared" si="1"/>
        <v>0.11999999999999744</v>
      </c>
      <c r="L75" s="7">
        <v>0</v>
      </c>
      <c r="M75" s="7" t="s">
        <v>813</v>
      </c>
      <c r="N75" s="7">
        <v>0.11999999999999744</v>
      </c>
    </row>
    <row r="76" spans="1:14" ht="12.75">
      <c r="A76" s="2" t="s">
        <v>783</v>
      </c>
      <c r="B76" s="2">
        <v>1</v>
      </c>
      <c r="C76" s="2" t="s">
        <v>632</v>
      </c>
      <c r="D76" s="2">
        <v>56</v>
      </c>
      <c r="E76" s="2">
        <v>66</v>
      </c>
      <c r="F76" s="6">
        <v>46.16</v>
      </c>
      <c r="G76" s="6">
        <v>46.26</v>
      </c>
      <c r="H76" s="30">
        <v>0.5</v>
      </c>
      <c r="I76" t="s">
        <v>813</v>
      </c>
      <c r="J76" s="21">
        <f t="shared" si="1"/>
        <v>0.10000000000000142</v>
      </c>
      <c r="L76" s="7">
        <v>0.5</v>
      </c>
      <c r="M76" s="7" t="s">
        <v>813</v>
      </c>
      <c r="N76" s="7">
        <v>0.10000000000000142</v>
      </c>
    </row>
    <row r="77" spans="1:14" ht="12.75">
      <c r="A77" s="2" t="s">
        <v>783</v>
      </c>
      <c r="B77" s="2">
        <v>1</v>
      </c>
      <c r="C77" s="2" t="s">
        <v>632</v>
      </c>
      <c r="D77" s="2">
        <v>66</v>
      </c>
      <c r="E77" s="2">
        <v>97</v>
      </c>
      <c r="F77" s="6">
        <v>46.26</v>
      </c>
      <c r="G77" s="6">
        <v>46.57</v>
      </c>
      <c r="H77" s="30">
        <v>0</v>
      </c>
      <c r="I77" t="s">
        <v>813</v>
      </c>
      <c r="J77" s="21">
        <f t="shared" si="1"/>
        <v>0.3100000000000023</v>
      </c>
      <c r="L77" s="7">
        <v>0</v>
      </c>
      <c r="M77" s="7" t="s">
        <v>813</v>
      </c>
      <c r="N77" s="7">
        <v>0.3100000000000023</v>
      </c>
    </row>
    <row r="78" spans="1:14" ht="12.75">
      <c r="A78" s="2" t="s">
        <v>783</v>
      </c>
      <c r="B78" s="2">
        <v>2</v>
      </c>
      <c r="C78" s="2" t="s">
        <v>622</v>
      </c>
      <c r="D78" s="2">
        <v>0</v>
      </c>
      <c r="E78" s="2">
        <v>41</v>
      </c>
      <c r="F78" s="6">
        <v>46.58</v>
      </c>
      <c r="G78" s="6">
        <v>46.99</v>
      </c>
      <c r="H78" s="30">
        <v>0</v>
      </c>
      <c r="I78" t="s">
        <v>813</v>
      </c>
      <c r="J78" s="21">
        <f t="shared" si="1"/>
        <v>0.4100000000000037</v>
      </c>
      <c r="L78" s="7">
        <v>0</v>
      </c>
      <c r="M78" s="7" t="s">
        <v>813</v>
      </c>
      <c r="N78" s="7">
        <v>0.4100000000000037</v>
      </c>
    </row>
    <row r="79" spans="1:14" ht="12.75">
      <c r="A79" s="2" t="s">
        <v>783</v>
      </c>
      <c r="B79" s="2">
        <v>2</v>
      </c>
      <c r="C79" s="2" t="s">
        <v>740</v>
      </c>
      <c r="D79" s="2">
        <v>41</v>
      </c>
      <c r="E79" s="2">
        <v>144</v>
      </c>
      <c r="F79" s="6">
        <v>46.99</v>
      </c>
      <c r="G79" s="6">
        <v>48.02</v>
      </c>
      <c r="H79" s="30">
        <v>0.5</v>
      </c>
      <c r="I79" t="s">
        <v>813</v>
      </c>
      <c r="J79" s="21">
        <f t="shared" si="1"/>
        <v>1.0300000000000011</v>
      </c>
      <c r="L79" s="7">
        <v>0.5</v>
      </c>
      <c r="M79" s="7" t="s">
        <v>813</v>
      </c>
      <c r="N79" s="7">
        <v>1.03</v>
      </c>
    </row>
    <row r="80" spans="1:14" ht="12.75">
      <c r="A80" s="2" t="s">
        <v>783</v>
      </c>
      <c r="B80" s="2">
        <v>3</v>
      </c>
      <c r="C80" s="2" t="s">
        <v>622</v>
      </c>
      <c r="D80" s="2">
        <v>0</v>
      </c>
      <c r="E80" s="2">
        <v>5</v>
      </c>
      <c r="F80" s="6">
        <v>48.03</v>
      </c>
      <c r="G80" s="6">
        <v>48.08</v>
      </c>
      <c r="H80" s="30">
        <v>0</v>
      </c>
      <c r="I80" t="s">
        <v>813</v>
      </c>
      <c r="J80" s="21">
        <f t="shared" si="1"/>
        <v>0.04999999999999716</v>
      </c>
      <c r="L80" s="7">
        <v>0</v>
      </c>
      <c r="M80" s="7" t="s">
        <v>813</v>
      </c>
      <c r="N80" s="7">
        <v>0.04999999999999716</v>
      </c>
    </row>
    <row r="81" spans="1:14" ht="12.75">
      <c r="A81" s="2" t="s">
        <v>783</v>
      </c>
      <c r="B81" s="2">
        <v>3</v>
      </c>
      <c r="C81" s="2" t="s">
        <v>628</v>
      </c>
      <c r="D81" s="2">
        <v>6</v>
      </c>
      <c r="E81" s="2">
        <v>20</v>
      </c>
      <c r="F81" s="6">
        <v>48.09</v>
      </c>
      <c r="G81" s="6">
        <v>48.23</v>
      </c>
      <c r="H81" s="30">
        <v>3</v>
      </c>
      <c r="I81" t="s">
        <v>813</v>
      </c>
      <c r="J81" s="21">
        <f t="shared" si="1"/>
        <v>0.13999999999999346</v>
      </c>
      <c r="L81" s="7">
        <v>3</v>
      </c>
      <c r="M81" s="7" t="s">
        <v>813</v>
      </c>
      <c r="N81" s="7">
        <v>0.13999999999999346</v>
      </c>
    </row>
    <row r="82" spans="1:14" ht="12.75">
      <c r="A82" s="2" t="s">
        <v>783</v>
      </c>
      <c r="B82" s="2">
        <v>3</v>
      </c>
      <c r="C82" s="2" t="s">
        <v>744</v>
      </c>
      <c r="D82" s="2">
        <v>21</v>
      </c>
      <c r="E82" s="2">
        <v>110</v>
      </c>
      <c r="F82" s="6">
        <v>48.24</v>
      </c>
      <c r="G82" s="6">
        <v>49.13</v>
      </c>
      <c r="H82" s="30">
        <v>1.5</v>
      </c>
      <c r="I82" t="s">
        <v>814</v>
      </c>
      <c r="J82" s="21">
        <f t="shared" si="1"/>
        <v>0.8900000000000006</v>
      </c>
      <c r="L82" s="7">
        <v>1.5</v>
      </c>
      <c r="M82" s="7" t="s">
        <v>814</v>
      </c>
      <c r="N82" s="7">
        <v>0.8900000000000006</v>
      </c>
    </row>
    <row r="83" spans="1:14" ht="12.75">
      <c r="A83" s="2" t="s">
        <v>784</v>
      </c>
      <c r="B83" s="2">
        <v>1</v>
      </c>
      <c r="C83" s="2" t="s">
        <v>639</v>
      </c>
      <c r="D83" s="2">
        <v>0</v>
      </c>
      <c r="E83" s="2">
        <v>16</v>
      </c>
      <c r="F83" s="6">
        <v>50.5</v>
      </c>
      <c r="G83" s="6">
        <v>50.66</v>
      </c>
      <c r="H83" s="30">
        <v>1</v>
      </c>
      <c r="I83" t="s">
        <v>814</v>
      </c>
      <c r="J83" s="21">
        <f t="shared" si="1"/>
        <v>0.1599999999999966</v>
      </c>
      <c r="L83" s="7">
        <v>1</v>
      </c>
      <c r="M83" s="7" t="s">
        <v>814</v>
      </c>
      <c r="N83" s="7">
        <v>0.1599999999999966</v>
      </c>
    </row>
    <row r="84" spans="1:14" ht="12.75">
      <c r="A84" s="2" t="s">
        <v>784</v>
      </c>
      <c r="B84" s="2">
        <v>1</v>
      </c>
      <c r="C84" s="2" t="s">
        <v>785</v>
      </c>
      <c r="D84" s="2">
        <v>19</v>
      </c>
      <c r="E84" s="2">
        <v>130</v>
      </c>
      <c r="F84" s="6">
        <v>50.69</v>
      </c>
      <c r="G84" s="6">
        <v>51.8</v>
      </c>
      <c r="H84" s="30">
        <v>1</v>
      </c>
      <c r="I84" t="s">
        <v>814</v>
      </c>
      <c r="J84" s="21">
        <f t="shared" si="1"/>
        <v>1.1099999999999994</v>
      </c>
      <c r="L84" s="7">
        <v>1</v>
      </c>
      <c r="M84" s="7" t="s">
        <v>814</v>
      </c>
      <c r="N84" s="7">
        <v>1.11</v>
      </c>
    </row>
    <row r="85" spans="1:14" ht="12.75">
      <c r="A85" s="2" t="s">
        <v>784</v>
      </c>
      <c r="B85" s="2">
        <v>1</v>
      </c>
      <c r="C85" s="2" t="s">
        <v>667</v>
      </c>
      <c r="D85" s="2">
        <v>130</v>
      </c>
      <c r="E85" s="2">
        <v>145</v>
      </c>
      <c r="F85" s="6">
        <v>51.8</v>
      </c>
      <c r="G85" s="6">
        <v>51.95</v>
      </c>
      <c r="H85" s="30">
        <v>1</v>
      </c>
      <c r="I85" t="s">
        <v>814</v>
      </c>
      <c r="J85" s="21">
        <f t="shared" si="1"/>
        <v>0.15000000000000568</v>
      </c>
      <c r="L85" s="7">
        <v>1</v>
      </c>
      <c r="M85" s="7" t="s">
        <v>814</v>
      </c>
      <c r="N85" s="7">
        <v>0.15000000000000568</v>
      </c>
    </row>
    <row r="86" spans="1:14" ht="12.75">
      <c r="A86" s="2" t="s">
        <v>784</v>
      </c>
      <c r="B86" s="2">
        <v>2</v>
      </c>
      <c r="C86" s="2" t="s">
        <v>682</v>
      </c>
      <c r="D86" s="2">
        <v>0</v>
      </c>
      <c r="E86" s="2">
        <v>79</v>
      </c>
      <c r="F86" s="6">
        <v>51.96</v>
      </c>
      <c r="G86" s="87">
        <v>52.59</v>
      </c>
      <c r="H86" s="30">
        <v>1</v>
      </c>
      <c r="I86" t="s">
        <v>814</v>
      </c>
      <c r="J86" s="21">
        <f t="shared" si="1"/>
        <v>0.6300000000000026</v>
      </c>
      <c r="L86" s="7">
        <v>1</v>
      </c>
      <c r="M86" s="7" t="s">
        <v>814</v>
      </c>
      <c r="N86" s="7">
        <v>0.6300000000000026</v>
      </c>
    </row>
    <row r="87" spans="1:14" ht="12.75">
      <c r="A87" s="2"/>
      <c r="B87" s="2"/>
      <c r="C87" s="2"/>
      <c r="D87" s="2"/>
      <c r="E87" s="2"/>
      <c r="F87" s="87">
        <v>52.61</v>
      </c>
      <c r="G87" s="6">
        <v>52.75</v>
      </c>
      <c r="H87" s="30">
        <v>1</v>
      </c>
      <c r="I87" t="s">
        <v>817</v>
      </c>
      <c r="J87" s="21">
        <f t="shared" si="1"/>
        <v>0.14000000000000057</v>
      </c>
      <c r="L87" s="7">
        <v>1</v>
      </c>
      <c r="M87" s="7" t="s">
        <v>817</v>
      </c>
      <c r="N87" s="7">
        <v>0.14000000000000057</v>
      </c>
    </row>
    <row r="88" spans="1:14" ht="12.75">
      <c r="A88" s="2" t="s">
        <v>784</v>
      </c>
      <c r="B88" s="2">
        <v>2</v>
      </c>
      <c r="C88" s="2" t="s">
        <v>786</v>
      </c>
      <c r="D88" s="2">
        <v>79</v>
      </c>
      <c r="E88" s="2">
        <v>142</v>
      </c>
      <c r="F88" s="6">
        <v>52.75</v>
      </c>
      <c r="G88" s="6">
        <v>53.4</v>
      </c>
      <c r="H88" s="30">
        <v>0.5</v>
      </c>
      <c r="I88" t="s">
        <v>817</v>
      </c>
      <c r="J88" s="21">
        <f t="shared" si="1"/>
        <v>0.6499999999999986</v>
      </c>
      <c r="L88" s="7">
        <v>0.5</v>
      </c>
      <c r="M88" s="7" t="s">
        <v>817</v>
      </c>
      <c r="N88" s="7">
        <v>0.6499999999999986</v>
      </c>
    </row>
    <row r="89" spans="1:14" ht="12.75">
      <c r="A89" s="2" t="s">
        <v>784</v>
      </c>
      <c r="B89" s="2">
        <v>3</v>
      </c>
      <c r="C89" s="2" t="s">
        <v>622</v>
      </c>
      <c r="D89" s="2">
        <v>0</v>
      </c>
      <c r="E89" s="2">
        <v>14</v>
      </c>
      <c r="F89" s="6">
        <v>53.4</v>
      </c>
      <c r="G89" s="6">
        <v>53.53</v>
      </c>
      <c r="H89" s="30">
        <v>1</v>
      </c>
      <c r="I89" t="s">
        <v>817</v>
      </c>
      <c r="J89" s="21">
        <f t="shared" si="1"/>
        <v>0.13000000000000256</v>
      </c>
      <c r="L89" s="7">
        <v>1</v>
      </c>
      <c r="M89" s="7" t="s">
        <v>817</v>
      </c>
      <c r="N89" s="7">
        <v>0.13000000000000256</v>
      </c>
    </row>
    <row r="90" spans="1:14" ht="12.75">
      <c r="A90" s="2" t="s">
        <v>787</v>
      </c>
      <c r="B90" s="2">
        <v>1</v>
      </c>
      <c r="C90" s="2" t="s">
        <v>680</v>
      </c>
      <c r="D90" s="2">
        <v>0</v>
      </c>
      <c r="E90" s="2">
        <v>44</v>
      </c>
      <c r="F90" s="6">
        <v>55.3</v>
      </c>
      <c r="G90" s="6">
        <v>55.33</v>
      </c>
      <c r="H90" s="30">
        <v>0</v>
      </c>
      <c r="I90" t="s">
        <v>816</v>
      </c>
      <c r="J90" s="21">
        <f t="shared" si="1"/>
        <v>0.030000000000001137</v>
      </c>
      <c r="L90" s="7">
        <v>0</v>
      </c>
      <c r="M90" s="7" t="s">
        <v>816</v>
      </c>
      <c r="N90" s="7">
        <v>0.030000000000001137</v>
      </c>
    </row>
    <row r="91" spans="1:14" ht="12.75">
      <c r="A91" s="2"/>
      <c r="B91" s="2"/>
      <c r="C91" s="2"/>
      <c r="D91" s="2"/>
      <c r="E91" s="2"/>
      <c r="F91" s="6">
        <v>55.33</v>
      </c>
      <c r="G91" s="6">
        <v>55.74</v>
      </c>
      <c r="H91" s="30">
        <v>0</v>
      </c>
      <c r="I91" t="s">
        <v>813</v>
      </c>
      <c r="J91" s="21">
        <f t="shared" si="1"/>
        <v>0.4100000000000037</v>
      </c>
      <c r="L91" s="7">
        <v>0</v>
      </c>
      <c r="M91" s="7" t="s">
        <v>813</v>
      </c>
      <c r="N91" s="7">
        <v>0.4100000000000037</v>
      </c>
    </row>
    <row r="92" spans="1:14" ht="12.75">
      <c r="A92" s="2" t="s">
        <v>787</v>
      </c>
      <c r="B92" s="2">
        <v>1</v>
      </c>
      <c r="C92" s="2" t="s">
        <v>618</v>
      </c>
      <c r="D92" s="2">
        <v>44</v>
      </c>
      <c r="E92" s="2">
        <v>102</v>
      </c>
      <c r="F92" s="6">
        <v>55.75</v>
      </c>
      <c r="G92" s="6">
        <v>56.07</v>
      </c>
      <c r="H92" s="30">
        <v>1</v>
      </c>
      <c r="I92" t="s">
        <v>815</v>
      </c>
      <c r="J92" s="21">
        <f t="shared" si="1"/>
        <v>0.3200000000000003</v>
      </c>
      <c r="L92" s="7">
        <v>1</v>
      </c>
      <c r="M92" s="7" t="s">
        <v>815</v>
      </c>
      <c r="N92" s="7">
        <v>0.32</v>
      </c>
    </row>
    <row r="93" spans="1:14" ht="12.75">
      <c r="A93" s="2"/>
      <c r="B93" s="2"/>
      <c r="C93" s="2"/>
      <c r="D93" s="2"/>
      <c r="E93" s="2"/>
      <c r="F93" s="6">
        <v>56.09</v>
      </c>
      <c r="G93" s="6">
        <v>56.32</v>
      </c>
      <c r="H93" s="30">
        <v>1</v>
      </c>
      <c r="I93" t="s">
        <v>814</v>
      </c>
      <c r="J93" s="21">
        <f t="shared" si="1"/>
        <v>0.22999999999999687</v>
      </c>
      <c r="L93" s="7">
        <v>1</v>
      </c>
      <c r="M93" s="7" t="s">
        <v>814</v>
      </c>
      <c r="N93" s="7">
        <v>0.22999999999999687</v>
      </c>
    </row>
    <row r="94" spans="1:14" ht="12.75">
      <c r="A94" s="2" t="s">
        <v>787</v>
      </c>
      <c r="B94" s="2">
        <v>1</v>
      </c>
      <c r="C94" s="2" t="s">
        <v>615</v>
      </c>
      <c r="D94" s="2">
        <v>102</v>
      </c>
      <c r="E94" s="2">
        <v>113</v>
      </c>
      <c r="F94" s="6">
        <v>56.32</v>
      </c>
      <c r="G94" s="6">
        <v>56.43</v>
      </c>
      <c r="H94" s="30">
        <v>1.5</v>
      </c>
      <c r="I94" t="s">
        <v>814</v>
      </c>
      <c r="J94" s="21">
        <f t="shared" si="1"/>
        <v>0.10999999999999943</v>
      </c>
      <c r="L94" s="7">
        <v>1.5</v>
      </c>
      <c r="M94" s="7" t="s">
        <v>814</v>
      </c>
      <c r="N94" s="7">
        <v>0.10999999999999943</v>
      </c>
    </row>
    <row r="95" spans="1:14" ht="12.75">
      <c r="A95" s="2" t="s">
        <v>787</v>
      </c>
      <c r="B95" s="2">
        <v>1</v>
      </c>
      <c r="C95" s="2" t="s">
        <v>615</v>
      </c>
      <c r="D95" s="2">
        <v>113</v>
      </c>
      <c r="E95" s="2">
        <v>125</v>
      </c>
      <c r="F95" s="6">
        <v>56.43</v>
      </c>
      <c r="G95" s="6">
        <v>56.55</v>
      </c>
      <c r="H95" s="30">
        <v>1</v>
      </c>
      <c r="I95" t="s">
        <v>814</v>
      </c>
      <c r="J95" s="21">
        <f t="shared" si="1"/>
        <v>0.11999999999999744</v>
      </c>
      <c r="L95" s="7">
        <v>1</v>
      </c>
      <c r="M95" s="7" t="s">
        <v>814</v>
      </c>
      <c r="N95" s="7">
        <v>0.11999999999999744</v>
      </c>
    </row>
    <row r="96" spans="1:14" ht="12.75">
      <c r="A96" s="2" t="s">
        <v>787</v>
      </c>
      <c r="B96" s="2">
        <v>1</v>
      </c>
      <c r="C96" s="2" t="s">
        <v>788</v>
      </c>
      <c r="D96" s="2">
        <v>125</v>
      </c>
      <c r="E96" s="2">
        <v>136</v>
      </c>
      <c r="F96" s="6">
        <v>56.55</v>
      </c>
      <c r="G96" s="6">
        <v>56.66</v>
      </c>
      <c r="H96" s="30">
        <v>2.5</v>
      </c>
      <c r="I96" t="s">
        <v>814</v>
      </c>
      <c r="J96" s="21">
        <f t="shared" si="1"/>
        <v>0.10999999999999943</v>
      </c>
      <c r="L96" s="7">
        <v>2.5</v>
      </c>
      <c r="M96" s="7" t="s">
        <v>814</v>
      </c>
      <c r="N96" s="7">
        <v>0.10999999999999943</v>
      </c>
    </row>
    <row r="97" spans="1:14" ht="12.75">
      <c r="A97" s="2" t="s">
        <v>787</v>
      </c>
      <c r="B97" s="2">
        <v>2</v>
      </c>
      <c r="C97" s="2" t="s">
        <v>641</v>
      </c>
      <c r="D97" s="2">
        <v>0</v>
      </c>
      <c r="E97" s="2">
        <v>20</v>
      </c>
      <c r="F97" s="6">
        <v>56.66</v>
      </c>
      <c r="G97" s="6">
        <v>56.86</v>
      </c>
      <c r="H97" s="30">
        <v>3.5</v>
      </c>
      <c r="I97" t="s">
        <v>814</v>
      </c>
      <c r="J97" s="21">
        <f t="shared" si="1"/>
        <v>0.20000000000000284</v>
      </c>
      <c r="L97" s="7">
        <v>3.5</v>
      </c>
      <c r="M97" s="7" t="s">
        <v>814</v>
      </c>
      <c r="N97" s="7">
        <v>0.20000000000000284</v>
      </c>
    </row>
    <row r="98" spans="1:14" ht="12.75">
      <c r="A98" s="2" t="s">
        <v>787</v>
      </c>
      <c r="B98" s="2">
        <v>2</v>
      </c>
      <c r="C98" s="2" t="s">
        <v>673</v>
      </c>
      <c r="D98" s="2">
        <v>20</v>
      </c>
      <c r="E98" s="2">
        <v>93</v>
      </c>
      <c r="F98" s="6">
        <v>56.87</v>
      </c>
      <c r="G98" s="6">
        <v>57.59</v>
      </c>
      <c r="H98" s="30">
        <v>1.5</v>
      </c>
      <c r="I98" t="s">
        <v>815</v>
      </c>
      <c r="J98" s="21">
        <f t="shared" si="1"/>
        <v>0.720000000000006</v>
      </c>
      <c r="L98" s="7">
        <v>1.5</v>
      </c>
      <c r="M98" s="7" t="s">
        <v>815</v>
      </c>
      <c r="N98" s="7">
        <v>0.720000000000006</v>
      </c>
    </row>
    <row r="99" spans="1:14" ht="12.75">
      <c r="A99" s="2" t="s">
        <v>787</v>
      </c>
      <c r="B99" s="2">
        <v>2</v>
      </c>
      <c r="C99" s="2" t="s">
        <v>788</v>
      </c>
      <c r="D99" s="2">
        <v>94</v>
      </c>
      <c r="E99" s="2">
        <v>112</v>
      </c>
      <c r="F99" s="6">
        <v>57.6</v>
      </c>
      <c r="G99" s="6">
        <v>57.78</v>
      </c>
      <c r="H99" s="30">
        <v>3</v>
      </c>
      <c r="I99" t="s">
        <v>815</v>
      </c>
      <c r="J99" s="21">
        <f t="shared" si="1"/>
        <v>0.17999999999999972</v>
      </c>
      <c r="L99" s="7">
        <v>3</v>
      </c>
      <c r="M99" s="7" t="s">
        <v>815</v>
      </c>
      <c r="N99" s="7">
        <v>0.18</v>
      </c>
    </row>
    <row r="100" spans="1:14" ht="12.75">
      <c r="A100" s="2" t="s">
        <v>787</v>
      </c>
      <c r="B100" s="2">
        <v>2</v>
      </c>
      <c r="C100" s="2" t="s">
        <v>789</v>
      </c>
      <c r="D100" s="2">
        <v>113</v>
      </c>
      <c r="E100" s="2">
        <v>146</v>
      </c>
      <c r="F100" s="6">
        <v>57.79</v>
      </c>
      <c r="G100" s="6">
        <v>58.12</v>
      </c>
      <c r="H100" s="30">
        <v>1.5</v>
      </c>
      <c r="I100" t="s">
        <v>815</v>
      </c>
      <c r="J100" s="21">
        <f t="shared" si="1"/>
        <v>0.3299999999999983</v>
      </c>
      <c r="L100" s="7">
        <v>1.5</v>
      </c>
      <c r="M100" s="7" t="s">
        <v>815</v>
      </c>
      <c r="N100" s="7">
        <v>0.3299999999999983</v>
      </c>
    </row>
    <row r="101" spans="1:14" ht="12.75">
      <c r="A101" s="2" t="s">
        <v>787</v>
      </c>
      <c r="B101" s="2">
        <v>3</v>
      </c>
      <c r="C101" s="2" t="s">
        <v>623</v>
      </c>
      <c r="D101" s="2">
        <v>0</v>
      </c>
      <c r="E101" s="2">
        <v>39</v>
      </c>
      <c r="F101" s="6">
        <v>58.11</v>
      </c>
      <c r="G101" s="6">
        <v>58.5</v>
      </c>
      <c r="H101" s="30">
        <v>1.5</v>
      </c>
      <c r="I101" t="s">
        <v>815</v>
      </c>
      <c r="J101" s="21">
        <f t="shared" si="1"/>
        <v>0.39000000000000057</v>
      </c>
      <c r="L101" s="7">
        <v>1.5</v>
      </c>
      <c r="M101" s="7" t="s">
        <v>815</v>
      </c>
      <c r="N101" s="7">
        <v>0.39000000000000057</v>
      </c>
    </row>
    <row r="102" spans="1:14" ht="12.75">
      <c r="A102" s="2" t="s">
        <v>787</v>
      </c>
      <c r="B102" s="2">
        <v>3</v>
      </c>
      <c r="C102" s="2" t="s">
        <v>617</v>
      </c>
      <c r="D102" s="2">
        <v>39</v>
      </c>
      <c r="E102" s="2">
        <v>51</v>
      </c>
      <c r="F102" s="6">
        <v>58.5</v>
      </c>
      <c r="G102" s="6">
        <v>58.62</v>
      </c>
      <c r="H102" s="30">
        <v>3</v>
      </c>
      <c r="I102" t="s">
        <v>815</v>
      </c>
      <c r="J102" s="21">
        <f t="shared" si="1"/>
        <v>0.11999999999999744</v>
      </c>
      <c r="L102" s="7">
        <v>3</v>
      </c>
      <c r="M102" s="7" t="s">
        <v>815</v>
      </c>
      <c r="N102" s="7">
        <v>0.11999999999999744</v>
      </c>
    </row>
    <row r="103" spans="1:14" ht="12.75">
      <c r="A103" s="2" t="s">
        <v>787</v>
      </c>
      <c r="B103" s="2">
        <v>3</v>
      </c>
      <c r="C103" s="2" t="s">
        <v>790</v>
      </c>
      <c r="D103" s="2">
        <v>51</v>
      </c>
      <c r="E103" s="2">
        <v>83</v>
      </c>
      <c r="F103" s="6">
        <v>58.62</v>
      </c>
      <c r="G103" s="6">
        <v>58.94</v>
      </c>
      <c r="H103" s="30">
        <v>1.5</v>
      </c>
      <c r="I103" t="s">
        <v>815</v>
      </c>
      <c r="J103" s="21">
        <f t="shared" si="1"/>
        <v>0.3200000000000003</v>
      </c>
      <c r="L103" s="7">
        <v>1.5</v>
      </c>
      <c r="M103" s="7" t="s">
        <v>815</v>
      </c>
      <c r="N103" s="7">
        <v>0.32</v>
      </c>
    </row>
    <row r="104" spans="1:14" ht="12.75">
      <c r="A104" s="2" t="s">
        <v>791</v>
      </c>
      <c r="B104" s="2">
        <v>1</v>
      </c>
      <c r="C104" s="2" t="s">
        <v>641</v>
      </c>
      <c r="D104" s="2">
        <v>0</v>
      </c>
      <c r="E104" s="2">
        <v>10</v>
      </c>
      <c r="F104" s="6">
        <v>60.2</v>
      </c>
      <c r="G104" s="6">
        <v>60.23</v>
      </c>
      <c r="H104" s="30">
        <v>0</v>
      </c>
      <c r="I104" t="s">
        <v>815</v>
      </c>
      <c r="J104" s="21">
        <f t="shared" si="1"/>
        <v>0.02999999999999403</v>
      </c>
      <c r="L104" s="7">
        <v>0</v>
      </c>
      <c r="M104" s="7" t="s">
        <v>815</v>
      </c>
      <c r="N104" s="7">
        <v>0.02999999999999403</v>
      </c>
    </row>
    <row r="105" spans="1:14" ht="12.75">
      <c r="A105" s="2" t="s">
        <v>791</v>
      </c>
      <c r="B105" s="2">
        <v>1</v>
      </c>
      <c r="C105" s="2" t="s">
        <v>649</v>
      </c>
      <c r="D105" s="2">
        <v>11</v>
      </c>
      <c r="E105" s="2">
        <v>40</v>
      </c>
      <c r="F105" s="6">
        <v>60.23</v>
      </c>
      <c r="G105" s="6">
        <v>60.3</v>
      </c>
      <c r="H105" s="30">
        <v>3</v>
      </c>
      <c r="I105" t="s">
        <v>814</v>
      </c>
      <c r="J105" s="21">
        <f t="shared" si="1"/>
        <v>0.07000000000000028</v>
      </c>
      <c r="L105" s="7">
        <v>3</v>
      </c>
      <c r="M105" s="7" t="s">
        <v>814</v>
      </c>
      <c r="N105" s="7">
        <v>0.07000000000000028</v>
      </c>
    </row>
    <row r="106" spans="1:14" ht="12.75">
      <c r="A106" s="2"/>
      <c r="B106" s="2"/>
      <c r="C106" s="2"/>
      <c r="D106" s="2"/>
      <c r="E106" s="2"/>
      <c r="F106" s="6">
        <v>60.31</v>
      </c>
      <c r="G106" s="6">
        <v>60.6</v>
      </c>
      <c r="H106" s="30">
        <v>3</v>
      </c>
      <c r="I106" t="s">
        <v>814</v>
      </c>
      <c r="J106" s="21">
        <f t="shared" si="1"/>
        <v>0.28999999999999915</v>
      </c>
      <c r="L106" s="7">
        <v>3</v>
      </c>
      <c r="M106" s="7" t="s">
        <v>814</v>
      </c>
      <c r="N106" s="7">
        <v>0.28999999999999915</v>
      </c>
    </row>
    <row r="107" spans="1:14" ht="12.75">
      <c r="A107" s="2" t="s">
        <v>791</v>
      </c>
      <c r="B107" s="2">
        <v>1</v>
      </c>
      <c r="C107" s="2" t="s">
        <v>624</v>
      </c>
      <c r="D107" s="2">
        <v>40</v>
      </c>
      <c r="E107" s="2">
        <v>55</v>
      </c>
      <c r="F107" s="6">
        <v>60.6</v>
      </c>
      <c r="G107" s="6">
        <v>60.75</v>
      </c>
      <c r="H107" s="30">
        <v>1</v>
      </c>
      <c r="I107" t="s">
        <v>814</v>
      </c>
      <c r="J107" s="21">
        <f t="shared" si="1"/>
        <v>0.14999999999999858</v>
      </c>
      <c r="L107" s="7">
        <v>1</v>
      </c>
      <c r="M107" s="7" t="s">
        <v>814</v>
      </c>
      <c r="N107" s="7">
        <v>0.14999999999999858</v>
      </c>
    </row>
    <row r="108" spans="1:14" ht="12.75">
      <c r="A108" s="2" t="s">
        <v>791</v>
      </c>
      <c r="B108" s="2">
        <v>1</v>
      </c>
      <c r="C108" s="2" t="s">
        <v>613</v>
      </c>
      <c r="D108" s="2">
        <v>56</v>
      </c>
      <c r="E108" s="2">
        <v>65</v>
      </c>
      <c r="F108" s="6">
        <v>60.76</v>
      </c>
      <c r="G108" s="6">
        <v>60.85</v>
      </c>
      <c r="H108" s="30">
        <v>2.5</v>
      </c>
      <c r="I108" t="s">
        <v>814</v>
      </c>
      <c r="J108" s="21">
        <f t="shared" si="1"/>
        <v>0.09000000000000341</v>
      </c>
      <c r="L108" s="7">
        <v>2.5</v>
      </c>
      <c r="M108" s="7" t="s">
        <v>814</v>
      </c>
      <c r="N108" s="7">
        <v>0.09000000000000341</v>
      </c>
    </row>
    <row r="109" spans="1:14" ht="12.75">
      <c r="A109" s="2" t="s">
        <v>791</v>
      </c>
      <c r="B109" s="2">
        <v>1</v>
      </c>
      <c r="C109" s="2" t="s">
        <v>630</v>
      </c>
      <c r="D109" s="2">
        <v>66</v>
      </c>
      <c r="E109" s="2">
        <v>84</v>
      </c>
      <c r="F109" s="6">
        <v>60.86</v>
      </c>
      <c r="G109" s="6">
        <v>61.04</v>
      </c>
      <c r="H109" s="30">
        <v>1</v>
      </c>
      <c r="I109" t="s">
        <v>814</v>
      </c>
      <c r="J109" s="21">
        <f t="shared" si="1"/>
        <v>0.17999999999999972</v>
      </c>
      <c r="L109" s="7">
        <v>1</v>
      </c>
      <c r="M109" s="7" t="s">
        <v>814</v>
      </c>
      <c r="N109" s="7">
        <v>0.18</v>
      </c>
    </row>
    <row r="110" spans="1:14" ht="12.75">
      <c r="A110" s="2" t="s">
        <v>791</v>
      </c>
      <c r="B110" s="2">
        <v>1</v>
      </c>
      <c r="C110" s="2" t="s">
        <v>614</v>
      </c>
      <c r="D110" s="2">
        <v>85</v>
      </c>
      <c r="E110" s="2">
        <v>98</v>
      </c>
      <c r="F110" s="6">
        <v>61.05</v>
      </c>
      <c r="G110" s="6">
        <v>61.19</v>
      </c>
      <c r="H110" s="30">
        <v>0.5</v>
      </c>
      <c r="I110" t="s">
        <v>814</v>
      </c>
      <c r="J110" s="21">
        <f t="shared" si="1"/>
        <v>0.14000000000000057</v>
      </c>
      <c r="L110" s="7">
        <v>0.5</v>
      </c>
      <c r="M110" s="7" t="s">
        <v>814</v>
      </c>
      <c r="N110" s="7">
        <v>0.14000000000000057</v>
      </c>
    </row>
    <row r="111" spans="1:14" ht="12.75">
      <c r="A111" s="2" t="s">
        <v>791</v>
      </c>
      <c r="B111" s="2">
        <v>1</v>
      </c>
      <c r="C111" s="2" t="s">
        <v>615</v>
      </c>
      <c r="D111" s="2">
        <v>91</v>
      </c>
      <c r="E111" s="2">
        <v>107</v>
      </c>
      <c r="F111" s="6">
        <v>61.1</v>
      </c>
      <c r="G111" s="6">
        <v>61.31</v>
      </c>
      <c r="H111" s="30">
        <v>1</v>
      </c>
      <c r="I111" t="s">
        <v>818</v>
      </c>
      <c r="J111" s="21">
        <f t="shared" si="1"/>
        <v>0.21000000000000085</v>
      </c>
      <c r="L111" s="7">
        <v>1</v>
      </c>
      <c r="M111" s="7" t="s">
        <v>818</v>
      </c>
      <c r="N111" s="7">
        <v>0.21000000000000085</v>
      </c>
    </row>
    <row r="112" spans="1:14" ht="12.75">
      <c r="A112" s="2" t="s">
        <v>791</v>
      </c>
      <c r="B112" s="2">
        <v>1</v>
      </c>
      <c r="C112" s="2" t="s">
        <v>600</v>
      </c>
      <c r="D112" s="2">
        <v>112</v>
      </c>
      <c r="E112" s="2">
        <v>120</v>
      </c>
      <c r="F112" s="6">
        <v>61.32</v>
      </c>
      <c r="G112" s="6">
        <v>61.41</v>
      </c>
      <c r="H112" s="30">
        <v>0.5</v>
      </c>
      <c r="I112" t="s">
        <v>815</v>
      </c>
      <c r="J112" s="21">
        <f t="shared" si="1"/>
        <v>0.0899999999999963</v>
      </c>
      <c r="L112" s="7">
        <v>0.5</v>
      </c>
      <c r="M112" s="7" t="s">
        <v>815</v>
      </c>
      <c r="N112" s="7">
        <v>0.0899999999999963</v>
      </c>
    </row>
    <row r="113" spans="1:14" ht="12.75">
      <c r="A113" s="2" t="s">
        <v>791</v>
      </c>
      <c r="B113" s="2">
        <v>1</v>
      </c>
      <c r="C113" s="2" t="s">
        <v>660</v>
      </c>
      <c r="D113" s="2">
        <v>121</v>
      </c>
      <c r="E113" s="2">
        <v>132</v>
      </c>
      <c r="F113" s="6">
        <v>61.41</v>
      </c>
      <c r="G113" s="6">
        <v>61.52</v>
      </c>
      <c r="H113" s="30">
        <v>3.5</v>
      </c>
      <c r="I113" t="s">
        <v>814</v>
      </c>
      <c r="J113" s="21">
        <f t="shared" si="1"/>
        <v>0.11000000000000654</v>
      </c>
      <c r="L113" s="7">
        <v>3.5</v>
      </c>
      <c r="M113" s="7" t="s">
        <v>814</v>
      </c>
      <c r="N113" s="7">
        <v>0.11000000000000654</v>
      </c>
    </row>
    <row r="114" spans="1:14" ht="12.75">
      <c r="A114" s="2" t="s">
        <v>791</v>
      </c>
      <c r="B114" s="2">
        <v>1</v>
      </c>
      <c r="C114" s="2" t="s">
        <v>621</v>
      </c>
      <c r="D114" s="2">
        <v>133</v>
      </c>
      <c r="E114" s="2">
        <v>136</v>
      </c>
      <c r="F114" s="6">
        <v>61.53</v>
      </c>
      <c r="G114" s="6">
        <v>61.57</v>
      </c>
      <c r="H114" s="30">
        <v>0.5</v>
      </c>
      <c r="I114" t="s">
        <v>814</v>
      </c>
      <c r="J114" s="21">
        <f t="shared" si="1"/>
        <v>0.03999999999999915</v>
      </c>
      <c r="L114" s="7">
        <v>0.5</v>
      </c>
      <c r="M114" s="7" t="s">
        <v>814</v>
      </c>
      <c r="N114" s="7">
        <v>0.03999999999999915</v>
      </c>
    </row>
    <row r="115" spans="1:14" ht="12.75">
      <c r="A115" s="2" t="s">
        <v>791</v>
      </c>
      <c r="B115" s="2">
        <v>2</v>
      </c>
      <c r="C115" s="2" t="s">
        <v>622</v>
      </c>
      <c r="D115" s="2">
        <v>0</v>
      </c>
      <c r="E115" s="2">
        <v>16</v>
      </c>
      <c r="F115" s="6">
        <v>61.58</v>
      </c>
      <c r="G115" s="6">
        <v>61.74</v>
      </c>
      <c r="H115" s="30">
        <v>1</v>
      </c>
      <c r="I115" t="s">
        <v>815</v>
      </c>
      <c r="J115" s="21">
        <f t="shared" si="1"/>
        <v>0.1600000000000037</v>
      </c>
      <c r="L115" s="7">
        <v>1</v>
      </c>
      <c r="M115" s="7" t="s">
        <v>815</v>
      </c>
      <c r="N115" s="7">
        <v>0.1600000000000037</v>
      </c>
    </row>
    <row r="116" spans="1:14" ht="12.75">
      <c r="A116" s="2" t="s">
        <v>791</v>
      </c>
      <c r="B116" s="2">
        <v>2</v>
      </c>
      <c r="C116" s="2" t="s">
        <v>757</v>
      </c>
      <c r="D116" s="2">
        <v>17</v>
      </c>
      <c r="E116" s="2">
        <v>68</v>
      </c>
      <c r="F116" s="6">
        <v>61.75</v>
      </c>
      <c r="G116" s="6">
        <v>62.26</v>
      </c>
      <c r="H116" s="30">
        <v>0.5</v>
      </c>
      <c r="I116" t="s">
        <v>815</v>
      </c>
      <c r="J116" s="21">
        <f t="shared" si="1"/>
        <v>0.509999999999998</v>
      </c>
      <c r="L116" s="7">
        <v>0.5</v>
      </c>
      <c r="M116" s="7" t="s">
        <v>815</v>
      </c>
      <c r="N116" s="7">
        <v>0.509999999999998</v>
      </c>
    </row>
    <row r="117" spans="1:14" ht="12.75">
      <c r="A117" s="2" t="s">
        <v>792</v>
      </c>
      <c r="B117" s="2">
        <v>1</v>
      </c>
      <c r="C117" s="2" t="s">
        <v>622</v>
      </c>
      <c r="D117" s="2">
        <v>0</v>
      </c>
      <c r="E117" s="2">
        <v>3</v>
      </c>
      <c r="F117" s="6">
        <v>64.9</v>
      </c>
      <c r="G117" s="6">
        <v>64.95</v>
      </c>
      <c r="H117" s="30">
        <v>2.5</v>
      </c>
      <c r="I117" t="s">
        <v>815</v>
      </c>
      <c r="J117" s="21">
        <f t="shared" si="1"/>
        <v>0.04999999999999716</v>
      </c>
      <c r="L117" s="7">
        <v>2.5</v>
      </c>
      <c r="M117" s="7" t="s">
        <v>815</v>
      </c>
      <c r="N117" s="7">
        <v>0.04999999999999716</v>
      </c>
    </row>
    <row r="118" spans="1:14" ht="12.75">
      <c r="A118" s="2" t="s">
        <v>792</v>
      </c>
      <c r="B118" s="2">
        <v>1</v>
      </c>
      <c r="C118" s="2" t="s">
        <v>628</v>
      </c>
      <c r="D118" s="2">
        <v>4</v>
      </c>
      <c r="E118" s="2">
        <v>11</v>
      </c>
      <c r="F118" s="6">
        <v>64.95</v>
      </c>
      <c r="G118" s="6">
        <v>65.01</v>
      </c>
      <c r="H118" s="30">
        <v>0.5</v>
      </c>
      <c r="I118" t="s">
        <v>814</v>
      </c>
      <c r="J118" s="21">
        <f t="shared" si="1"/>
        <v>0.060000000000002274</v>
      </c>
      <c r="L118" s="7">
        <v>0.5</v>
      </c>
      <c r="M118" s="7" t="s">
        <v>814</v>
      </c>
      <c r="N118" s="7">
        <v>0.060000000000002274</v>
      </c>
    </row>
    <row r="119" spans="1:14" ht="12.75">
      <c r="A119" s="2" t="s">
        <v>792</v>
      </c>
      <c r="B119" s="2">
        <v>1</v>
      </c>
      <c r="C119" s="2" t="s">
        <v>643</v>
      </c>
      <c r="D119" s="2">
        <v>12</v>
      </c>
      <c r="E119" s="2">
        <v>36</v>
      </c>
      <c r="F119" s="6">
        <v>65.02</v>
      </c>
      <c r="G119" s="6">
        <v>65.26</v>
      </c>
      <c r="H119" s="30">
        <v>1</v>
      </c>
      <c r="I119" t="s">
        <v>815</v>
      </c>
      <c r="J119" s="21">
        <f t="shared" si="1"/>
        <v>0.2400000000000091</v>
      </c>
      <c r="L119" s="7">
        <v>1</v>
      </c>
      <c r="M119" s="7" t="s">
        <v>815</v>
      </c>
      <c r="N119" s="7">
        <v>0.2400000000000091</v>
      </c>
    </row>
    <row r="120" spans="1:14" ht="12.75">
      <c r="A120" s="2" t="s">
        <v>792</v>
      </c>
      <c r="B120" s="2">
        <v>1</v>
      </c>
      <c r="C120" s="2" t="s">
        <v>654</v>
      </c>
      <c r="D120" s="2">
        <v>36</v>
      </c>
      <c r="E120" s="2">
        <v>64</v>
      </c>
      <c r="F120" s="6">
        <v>65.26</v>
      </c>
      <c r="G120" s="6">
        <v>65.54</v>
      </c>
      <c r="H120" s="30">
        <v>0.5</v>
      </c>
      <c r="I120" t="s">
        <v>815</v>
      </c>
      <c r="J120" s="21">
        <f t="shared" si="1"/>
        <v>0.28000000000000114</v>
      </c>
      <c r="L120" s="7">
        <v>0.5</v>
      </c>
      <c r="M120" s="7" t="s">
        <v>815</v>
      </c>
      <c r="N120" s="7">
        <v>0.28000000000000114</v>
      </c>
    </row>
    <row r="121" spans="1:14" ht="12.75">
      <c r="A121" s="2" t="s">
        <v>792</v>
      </c>
      <c r="B121" s="2">
        <v>1</v>
      </c>
      <c r="C121" s="2" t="s">
        <v>613</v>
      </c>
      <c r="D121" s="2">
        <v>65</v>
      </c>
      <c r="E121" s="2">
        <v>71</v>
      </c>
      <c r="F121" s="6">
        <v>65.55</v>
      </c>
      <c r="G121" s="6">
        <v>65.61</v>
      </c>
      <c r="H121" s="30">
        <v>3</v>
      </c>
      <c r="I121" t="s">
        <v>815</v>
      </c>
      <c r="J121" s="21">
        <f t="shared" si="1"/>
        <v>0.060000000000002274</v>
      </c>
      <c r="L121" s="7">
        <v>3</v>
      </c>
      <c r="M121" s="7" t="s">
        <v>815</v>
      </c>
      <c r="N121" s="7">
        <v>0.060000000000002274</v>
      </c>
    </row>
    <row r="122" spans="1:14" ht="12.75">
      <c r="A122" s="2" t="s">
        <v>792</v>
      </c>
      <c r="B122" s="2">
        <v>1</v>
      </c>
      <c r="C122" s="2" t="s">
        <v>685</v>
      </c>
      <c r="D122" s="2">
        <v>71</v>
      </c>
      <c r="E122" s="2">
        <v>138</v>
      </c>
      <c r="F122" s="6">
        <v>65.61</v>
      </c>
      <c r="G122" s="6">
        <v>66.28</v>
      </c>
      <c r="H122" s="30">
        <v>0.5</v>
      </c>
      <c r="I122" t="s">
        <v>815</v>
      </c>
      <c r="J122" s="21">
        <f t="shared" si="1"/>
        <v>0.6700000000000017</v>
      </c>
      <c r="L122" s="7">
        <v>0.5</v>
      </c>
      <c r="M122" s="7" t="s">
        <v>815</v>
      </c>
      <c r="N122" s="7">
        <v>0.6700000000000017</v>
      </c>
    </row>
    <row r="123" spans="1:14" ht="12.75">
      <c r="A123" s="2" t="s">
        <v>792</v>
      </c>
      <c r="B123" s="2">
        <v>2</v>
      </c>
      <c r="C123" s="2" t="s">
        <v>622</v>
      </c>
      <c r="D123" s="2">
        <v>0</v>
      </c>
      <c r="E123" s="2">
        <v>27</v>
      </c>
      <c r="F123" s="6">
        <v>66.29</v>
      </c>
      <c r="G123" s="6">
        <v>66.56</v>
      </c>
      <c r="H123" s="30">
        <v>0</v>
      </c>
      <c r="I123" t="s">
        <v>815</v>
      </c>
      <c r="J123" s="21">
        <f t="shared" si="1"/>
        <v>0.269999999999996</v>
      </c>
      <c r="L123" s="7">
        <v>0</v>
      </c>
      <c r="M123" s="7" t="s">
        <v>815</v>
      </c>
      <c r="N123" s="7">
        <v>0.269999999999996</v>
      </c>
    </row>
    <row r="124" spans="1:14" ht="12.75">
      <c r="A124" s="2" t="s">
        <v>792</v>
      </c>
      <c r="B124" s="2">
        <v>2</v>
      </c>
      <c r="C124" s="2" t="s">
        <v>699</v>
      </c>
      <c r="D124" s="2">
        <v>28</v>
      </c>
      <c r="E124" s="2">
        <v>96</v>
      </c>
      <c r="F124" s="6">
        <v>66.57</v>
      </c>
      <c r="G124" s="6">
        <v>67.25</v>
      </c>
      <c r="H124" s="30">
        <v>0.5</v>
      </c>
      <c r="I124" t="s">
        <v>815</v>
      </c>
      <c r="J124" s="21">
        <f t="shared" si="1"/>
        <v>0.6800000000000068</v>
      </c>
      <c r="L124" s="7">
        <v>0.5</v>
      </c>
      <c r="M124" s="7" t="s">
        <v>815</v>
      </c>
      <c r="N124" s="7">
        <v>0.6800000000000068</v>
      </c>
    </row>
    <row r="125" spans="1:14" ht="12.75">
      <c r="A125" s="2" t="s">
        <v>792</v>
      </c>
      <c r="B125" s="2">
        <v>2</v>
      </c>
      <c r="C125" s="2" t="s">
        <v>642</v>
      </c>
      <c r="D125" s="2">
        <v>97</v>
      </c>
      <c r="E125" s="2">
        <v>145</v>
      </c>
      <c r="F125" s="6">
        <v>67.26</v>
      </c>
      <c r="G125" s="6">
        <v>67.74</v>
      </c>
      <c r="H125" s="30">
        <v>0</v>
      </c>
      <c r="I125" t="s">
        <v>815</v>
      </c>
      <c r="J125" s="21">
        <f t="shared" si="1"/>
        <v>0.47999999999998977</v>
      </c>
      <c r="L125" s="7">
        <v>0</v>
      </c>
      <c r="M125" s="7" t="s">
        <v>815</v>
      </c>
      <c r="N125" s="7">
        <v>0.47999999999998977</v>
      </c>
    </row>
    <row r="126" spans="1:14" ht="12.75">
      <c r="A126" s="2" t="s">
        <v>792</v>
      </c>
      <c r="B126" s="2">
        <v>3</v>
      </c>
      <c r="C126" s="2" t="s">
        <v>772</v>
      </c>
      <c r="D126" s="2">
        <v>0</v>
      </c>
      <c r="E126" s="2">
        <v>105</v>
      </c>
      <c r="F126" s="6">
        <v>67.75</v>
      </c>
      <c r="G126" s="6">
        <v>68.81</v>
      </c>
      <c r="H126" s="30">
        <v>0</v>
      </c>
      <c r="I126" t="s">
        <v>815</v>
      </c>
      <c r="J126" s="21">
        <f t="shared" si="1"/>
        <v>1.0600000000000023</v>
      </c>
      <c r="L126" s="7">
        <v>0</v>
      </c>
      <c r="M126" s="7" t="s">
        <v>815</v>
      </c>
      <c r="N126" s="7">
        <v>1.06</v>
      </c>
    </row>
    <row r="127" spans="1:14" ht="12.75">
      <c r="A127" s="2" t="s">
        <v>793</v>
      </c>
      <c r="B127" s="2">
        <v>1</v>
      </c>
      <c r="C127" s="2" t="s">
        <v>622</v>
      </c>
      <c r="D127" s="2">
        <v>0</v>
      </c>
      <c r="E127" s="2">
        <v>4</v>
      </c>
      <c r="F127" s="6">
        <v>68.8</v>
      </c>
      <c r="G127" s="6">
        <v>69.85</v>
      </c>
      <c r="H127" s="30">
        <v>0.5</v>
      </c>
      <c r="I127" t="s">
        <v>817</v>
      </c>
      <c r="J127" s="21">
        <f t="shared" si="1"/>
        <v>1.0499999999999972</v>
      </c>
      <c r="L127" s="7">
        <v>0.5</v>
      </c>
      <c r="M127" s="7" t="s">
        <v>817</v>
      </c>
      <c r="N127" s="7">
        <v>1.05</v>
      </c>
    </row>
    <row r="128" spans="1:14" ht="12.75">
      <c r="A128" s="2" t="s">
        <v>793</v>
      </c>
      <c r="B128" s="2">
        <v>1</v>
      </c>
      <c r="C128" s="2" t="s">
        <v>609</v>
      </c>
      <c r="D128" s="2">
        <v>5</v>
      </c>
      <c r="E128" s="2">
        <v>10</v>
      </c>
      <c r="F128" s="6">
        <v>69.85</v>
      </c>
      <c r="G128" s="6">
        <v>69.91</v>
      </c>
      <c r="H128" s="30">
        <v>1.5</v>
      </c>
      <c r="I128" t="s">
        <v>817</v>
      </c>
      <c r="J128" s="21">
        <f t="shared" si="1"/>
        <v>0.060000000000002274</v>
      </c>
      <c r="L128" s="7">
        <v>1.5</v>
      </c>
      <c r="M128" s="7" t="s">
        <v>817</v>
      </c>
      <c r="N128" s="7">
        <v>0.060000000000002274</v>
      </c>
    </row>
    <row r="129" spans="1:14" ht="12.75">
      <c r="A129" s="2" t="s">
        <v>793</v>
      </c>
      <c r="B129" s="2">
        <v>1</v>
      </c>
      <c r="C129" s="2" t="s">
        <v>794</v>
      </c>
      <c r="D129" s="2">
        <v>11</v>
      </c>
      <c r="E129" s="2">
        <v>104</v>
      </c>
      <c r="F129" s="6">
        <v>69.91</v>
      </c>
      <c r="G129" s="6">
        <v>70.84</v>
      </c>
      <c r="H129" s="30">
        <v>0.5</v>
      </c>
      <c r="I129" t="s">
        <v>817</v>
      </c>
      <c r="J129" s="21">
        <f t="shared" si="1"/>
        <v>0.9300000000000068</v>
      </c>
      <c r="L129" s="7">
        <v>0.5</v>
      </c>
      <c r="M129" s="7" t="s">
        <v>817</v>
      </c>
      <c r="N129" s="7">
        <v>0.9300000000000068</v>
      </c>
    </row>
    <row r="130" spans="1:14" ht="12.75">
      <c r="A130" s="2" t="s">
        <v>793</v>
      </c>
      <c r="B130" s="2">
        <v>1</v>
      </c>
      <c r="C130" s="2" t="s">
        <v>737</v>
      </c>
      <c r="D130" s="2">
        <v>104</v>
      </c>
      <c r="E130" s="2">
        <v>146</v>
      </c>
      <c r="F130" s="6">
        <v>70.84</v>
      </c>
      <c r="G130" s="6">
        <v>71.26</v>
      </c>
      <c r="H130" s="30">
        <v>0</v>
      </c>
      <c r="I130" t="s">
        <v>817</v>
      </c>
      <c r="J130" s="21">
        <f t="shared" si="1"/>
        <v>0.4200000000000017</v>
      </c>
      <c r="L130" s="7">
        <v>0</v>
      </c>
      <c r="M130" s="7" t="s">
        <v>817</v>
      </c>
      <c r="N130" s="7">
        <v>0.4200000000000017</v>
      </c>
    </row>
    <row r="131" spans="1:14" ht="12.75">
      <c r="A131" s="2" t="s">
        <v>793</v>
      </c>
      <c r="B131" s="2">
        <v>2</v>
      </c>
      <c r="C131" s="2" t="s">
        <v>682</v>
      </c>
      <c r="D131" s="2">
        <v>0</v>
      </c>
      <c r="E131" s="2">
        <v>66</v>
      </c>
      <c r="F131" s="6">
        <v>71.27</v>
      </c>
      <c r="G131" s="6">
        <v>71.93</v>
      </c>
      <c r="H131" s="30">
        <v>0.5</v>
      </c>
      <c r="I131" t="s">
        <v>817</v>
      </c>
      <c r="J131" s="21">
        <f aca="true" t="shared" si="2" ref="J131:J194">G131-F131</f>
        <v>0.6600000000000108</v>
      </c>
      <c r="L131" s="7">
        <v>0.5</v>
      </c>
      <c r="M131" s="7" t="s">
        <v>817</v>
      </c>
      <c r="N131" s="7">
        <v>0.6600000000000108</v>
      </c>
    </row>
    <row r="132" spans="1:14" ht="12.75">
      <c r="A132" s="2" t="s">
        <v>793</v>
      </c>
      <c r="B132" s="2">
        <v>2</v>
      </c>
      <c r="C132" s="2" t="s">
        <v>681</v>
      </c>
      <c r="D132" s="2">
        <v>66</v>
      </c>
      <c r="E132" s="2">
        <v>102</v>
      </c>
      <c r="F132" s="6">
        <v>71.93</v>
      </c>
      <c r="G132" s="6">
        <v>72.29</v>
      </c>
      <c r="H132" s="30">
        <v>0</v>
      </c>
      <c r="I132" t="s">
        <v>817</v>
      </c>
      <c r="J132" s="21">
        <f t="shared" si="2"/>
        <v>0.35999999999999943</v>
      </c>
      <c r="L132" s="7">
        <v>0</v>
      </c>
      <c r="M132" s="7" t="s">
        <v>817</v>
      </c>
      <c r="N132" s="7">
        <v>0.35999999999999943</v>
      </c>
    </row>
    <row r="133" spans="1:14" ht="12.75">
      <c r="A133" s="2" t="s">
        <v>793</v>
      </c>
      <c r="B133" s="2">
        <v>2</v>
      </c>
      <c r="C133" s="2" t="s">
        <v>708</v>
      </c>
      <c r="D133" s="2">
        <v>102</v>
      </c>
      <c r="E133" s="2">
        <v>132</v>
      </c>
      <c r="F133" s="6">
        <v>72.29</v>
      </c>
      <c r="G133" s="6">
        <v>72.58</v>
      </c>
      <c r="H133" s="30">
        <v>0.5</v>
      </c>
      <c r="I133" t="s">
        <v>817</v>
      </c>
      <c r="J133" s="21">
        <f t="shared" si="2"/>
        <v>0.28999999999999204</v>
      </c>
      <c r="L133" s="7">
        <v>0.5</v>
      </c>
      <c r="M133" s="7" t="s">
        <v>817</v>
      </c>
      <c r="N133" s="7">
        <v>0.28999999999999204</v>
      </c>
    </row>
    <row r="134" spans="1:14" ht="12.75">
      <c r="A134" s="2" t="s">
        <v>793</v>
      </c>
      <c r="B134" s="2">
        <v>3</v>
      </c>
      <c r="C134" s="2" t="s">
        <v>637</v>
      </c>
      <c r="D134" s="2">
        <v>0</v>
      </c>
      <c r="E134" s="2">
        <v>78</v>
      </c>
      <c r="F134" s="6">
        <v>72.58</v>
      </c>
      <c r="G134" s="6">
        <v>73.36</v>
      </c>
      <c r="H134" s="30">
        <v>0.5</v>
      </c>
      <c r="I134" t="s">
        <v>817</v>
      </c>
      <c r="J134" s="21">
        <f t="shared" si="2"/>
        <v>0.7800000000000011</v>
      </c>
      <c r="L134" s="7">
        <v>0.5</v>
      </c>
      <c r="M134" s="7" t="s">
        <v>817</v>
      </c>
      <c r="N134" s="7">
        <v>0.7800000000000011</v>
      </c>
    </row>
    <row r="135" spans="1:14" ht="12.75">
      <c r="A135" s="2" t="s">
        <v>793</v>
      </c>
      <c r="B135" s="2">
        <v>3</v>
      </c>
      <c r="C135" s="2" t="s">
        <v>632</v>
      </c>
      <c r="D135" s="2">
        <v>78</v>
      </c>
      <c r="E135" s="2">
        <v>83</v>
      </c>
      <c r="F135" s="6">
        <v>73.36</v>
      </c>
      <c r="G135" s="6">
        <v>73.41</v>
      </c>
      <c r="H135" s="30">
        <v>1</v>
      </c>
      <c r="I135" t="s">
        <v>817</v>
      </c>
      <c r="J135" s="21">
        <f t="shared" si="2"/>
        <v>0.04999999999999716</v>
      </c>
      <c r="L135" s="7">
        <v>1</v>
      </c>
      <c r="M135" s="7" t="s">
        <v>817</v>
      </c>
      <c r="N135" s="7">
        <v>0.04999999999999716</v>
      </c>
    </row>
    <row r="136" spans="1:14" ht="12.75">
      <c r="A136" s="2" t="s">
        <v>795</v>
      </c>
      <c r="B136" s="2">
        <v>1</v>
      </c>
      <c r="C136" s="2" t="s">
        <v>622</v>
      </c>
      <c r="D136" s="2">
        <v>0</v>
      </c>
      <c r="E136" s="2">
        <v>4</v>
      </c>
      <c r="F136" s="6">
        <v>74.5</v>
      </c>
      <c r="G136" s="6">
        <v>74.54</v>
      </c>
      <c r="H136" s="30">
        <v>0.5</v>
      </c>
      <c r="I136" t="s">
        <v>817</v>
      </c>
      <c r="J136" s="21">
        <f t="shared" si="2"/>
        <v>0.04000000000000625</v>
      </c>
      <c r="L136" s="7">
        <v>0.5</v>
      </c>
      <c r="M136" s="7" t="s">
        <v>817</v>
      </c>
      <c r="N136" s="7">
        <v>0.04000000000000625</v>
      </c>
    </row>
    <row r="137" spans="1:14" ht="12.75">
      <c r="A137" s="2" t="s">
        <v>795</v>
      </c>
      <c r="B137" s="2">
        <v>1</v>
      </c>
      <c r="C137" s="2" t="s">
        <v>609</v>
      </c>
      <c r="D137" s="2">
        <v>4</v>
      </c>
      <c r="E137" s="2">
        <v>11</v>
      </c>
      <c r="F137" s="6">
        <v>74.54</v>
      </c>
      <c r="G137" s="6">
        <v>74.6</v>
      </c>
      <c r="H137" s="30">
        <v>0</v>
      </c>
      <c r="I137" t="s">
        <v>817</v>
      </c>
      <c r="J137" s="21">
        <f t="shared" si="2"/>
        <v>0.05999999999998806</v>
      </c>
      <c r="L137" s="7">
        <v>0</v>
      </c>
      <c r="M137" s="7" t="s">
        <v>817</v>
      </c>
      <c r="N137" s="7">
        <v>0.05999999999998806</v>
      </c>
    </row>
    <row r="138" spans="1:14" ht="12.75">
      <c r="A138" s="2" t="s">
        <v>795</v>
      </c>
      <c r="B138" s="2">
        <v>1</v>
      </c>
      <c r="C138" s="2" t="s">
        <v>657</v>
      </c>
      <c r="D138" s="2">
        <v>11</v>
      </c>
      <c r="E138" s="2">
        <v>50</v>
      </c>
      <c r="F138" s="6">
        <v>74.61</v>
      </c>
      <c r="G138" s="6">
        <v>75</v>
      </c>
      <c r="H138" s="30">
        <v>2.5</v>
      </c>
      <c r="I138" t="s">
        <v>814</v>
      </c>
      <c r="J138" s="21">
        <f t="shared" si="2"/>
        <v>0.39000000000000057</v>
      </c>
      <c r="L138" s="7">
        <v>2.5</v>
      </c>
      <c r="M138" s="7" t="s">
        <v>814</v>
      </c>
      <c r="N138" s="7">
        <v>0.39000000000000057</v>
      </c>
    </row>
    <row r="139" spans="1:14" ht="12.75">
      <c r="A139" s="2" t="s">
        <v>795</v>
      </c>
      <c r="B139" s="2">
        <v>1</v>
      </c>
      <c r="C139" s="2" t="s">
        <v>652</v>
      </c>
      <c r="D139" s="2">
        <v>50</v>
      </c>
      <c r="E139" s="2">
        <v>114</v>
      </c>
      <c r="F139" s="6">
        <v>75</v>
      </c>
      <c r="G139" s="6">
        <v>75.64</v>
      </c>
      <c r="H139" s="30">
        <v>1.5</v>
      </c>
      <c r="I139" t="s">
        <v>814</v>
      </c>
      <c r="J139" s="21">
        <f t="shared" si="2"/>
        <v>0.6400000000000006</v>
      </c>
      <c r="L139" s="7">
        <v>1.5</v>
      </c>
      <c r="M139" s="7" t="s">
        <v>814</v>
      </c>
      <c r="N139" s="7">
        <v>0.6400000000000006</v>
      </c>
    </row>
    <row r="140" spans="1:14" ht="12.75">
      <c r="A140" s="2" t="s">
        <v>795</v>
      </c>
      <c r="B140" s="2">
        <v>1</v>
      </c>
      <c r="C140" s="2" t="s">
        <v>790</v>
      </c>
      <c r="D140" s="2">
        <v>114</v>
      </c>
      <c r="E140" s="2">
        <v>130</v>
      </c>
      <c r="F140" s="6">
        <v>75.64</v>
      </c>
      <c r="G140" s="6">
        <v>75.8</v>
      </c>
      <c r="H140" s="30">
        <v>2.5</v>
      </c>
      <c r="I140" t="s">
        <v>814</v>
      </c>
      <c r="J140" s="21">
        <f t="shared" si="2"/>
        <v>0.1599999999999966</v>
      </c>
      <c r="L140" s="7">
        <v>2.5</v>
      </c>
      <c r="M140" s="7" t="s">
        <v>814</v>
      </c>
      <c r="N140" s="7">
        <v>0.1599999999999966</v>
      </c>
    </row>
    <row r="141" spans="1:14" ht="12.75">
      <c r="A141" s="2" t="s">
        <v>795</v>
      </c>
      <c r="B141" s="2">
        <v>2</v>
      </c>
      <c r="C141" s="2" t="s">
        <v>641</v>
      </c>
      <c r="D141" s="2">
        <v>0</v>
      </c>
      <c r="E141" s="2">
        <v>44</v>
      </c>
      <c r="F141" s="6">
        <v>75.83</v>
      </c>
      <c r="G141" s="6">
        <v>76.28</v>
      </c>
      <c r="H141" s="30">
        <v>2.5</v>
      </c>
      <c r="I141" t="s">
        <v>814</v>
      </c>
      <c r="J141" s="21">
        <f t="shared" si="2"/>
        <v>0.45000000000000284</v>
      </c>
      <c r="L141" s="7">
        <v>2.5</v>
      </c>
      <c r="M141" s="7" t="s">
        <v>814</v>
      </c>
      <c r="N141" s="7">
        <v>0.45000000000000284</v>
      </c>
    </row>
    <row r="142" spans="1:14" ht="12.75">
      <c r="A142" s="2" t="s">
        <v>795</v>
      </c>
      <c r="B142" s="2">
        <v>2</v>
      </c>
      <c r="C142" s="2" t="s">
        <v>610</v>
      </c>
      <c r="D142" s="2">
        <v>45</v>
      </c>
      <c r="E142" s="2">
        <v>71</v>
      </c>
      <c r="F142" s="6">
        <v>76.28</v>
      </c>
      <c r="G142" s="6">
        <v>76.54</v>
      </c>
      <c r="H142" s="30">
        <v>0.5</v>
      </c>
      <c r="I142" t="s">
        <v>814</v>
      </c>
      <c r="J142" s="21">
        <f t="shared" si="2"/>
        <v>0.2600000000000051</v>
      </c>
      <c r="L142" s="7">
        <v>0.5</v>
      </c>
      <c r="M142" s="7" t="s">
        <v>814</v>
      </c>
      <c r="N142" s="7">
        <v>0.2600000000000051</v>
      </c>
    </row>
    <row r="143" spans="1:14" ht="12.75">
      <c r="A143" s="2" t="s">
        <v>795</v>
      </c>
      <c r="B143" s="2">
        <v>2</v>
      </c>
      <c r="C143" s="2" t="s">
        <v>643</v>
      </c>
      <c r="D143" s="2">
        <v>71</v>
      </c>
      <c r="E143" s="2">
        <v>103</v>
      </c>
      <c r="F143" s="6">
        <v>76.54</v>
      </c>
      <c r="G143" s="6">
        <v>76.86</v>
      </c>
      <c r="H143" s="30">
        <v>1</v>
      </c>
      <c r="I143" t="s">
        <v>814</v>
      </c>
      <c r="J143" s="21">
        <f t="shared" si="2"/>
        <v>0.3199999999999932</v>
      </c>
      <c r="L143" s="7">
        <v>1</v>
      </c>
      <c r="M143" s="7" t="s">
        <v>814</v>
      </c>
      <c r="N143" s="7">
        <v>0.3199999999999932</v>
      </c>
    </row>
    <row r="144" spans="1:14" ht="12.75">
      <c r="A144" s="2" t="s">
        <v>795</v>
      </c>
      <c r="B144" s="2">
        <v>2</v>
      </c>
      <c r="C144" s="2" t="s">
        <v>613</v>
      </c>
      <c r="D144" s="2">
        <v>103</v>
      </c>
      <c r="E144" s="2">
        <v>108</v>
      </c>
      <c r="F144" s="6">
        <v>76.86</v>
      </c>
      <c r="G144" s="6">
        <v>76.91</v>
      </c>
      <c r="H144" s="30">
        <v>2</v>
      </c>
      <c r="I144" t="s">
        <v>814</v>
      </c>
      <c r="J144" s="21">
        <f t="shared" si="2"/>
        <v>0.04999999999999716</v>
      </c>
      <c r="L144" s="7">
        <v>2</v>
      </c>
      <c r="M144" s="7" t="s">
        <v>814</v>
      </c>
      <c r="N144" s="7">
        <v>0.04999999999999716</v>
      </c>
    </row>
    <row r="145" spans="1:14" ht="12.75">
      <c r="A145" s="2" t="s">
        <v>795</v>
      </c>
      <c r="B145" s="2">
        <v>2</v>
      </c>
      <c r="C145" s="2" t="s">
        <v>630</v>
      </c>
      <c r="D145" s="2">
        <v>108</v>
      </c>
      <c r="E145" s="2">
        <v>121</v>
      </c>
      <c r="F145" s="6">
        <v>76.91</v>
      </c>
      <c r="G145" s="6">
        <v>77.05</v>
      </c>
      <c r="H145" s="30">
        <v>0</v>
      </c>
      <c r="I145" t="s">
        <v>814</v>
      </c>
      <c r="J145" s="21">
        <f t="shared" si="2"/>
        <v>0.14000000000000057</v>
      </c>
      <c r="L145" s="7">
        <v>0</v>
      </c>
      <c r="M145" s="7" t="s">
        <v>814</v>
      </c>
      <c r="N145" s="7">
        <v>0.14000000000000057</v>
      </c>
    </row>
    <row r="146" spans="1:14" ht="12.75">
      <c r="A146" s="2" t="s">
        <v>795</v>
      </c>
      <c r="B146" s="2">
        <v>2</v>
      </c>
      <c r="C146" s="2" t="s">
        <v>636</v>
      </c>
      <c r="D146" s="2">
        <v>122</v>
      </c>
      <c r="E146" s="2">
        <v>142</v>
      </c>
      <c r="F146" s="6">
        <v>77.05</v>
      </c>
      <c r="G146" s="6">
        <v>77.25</v>
      </c>
      <c r="H146" s="30">
        <v>3</v>
      </c>
      <c r="I146" t="s">
        <v>814</v>
      </c>
      <c r="J146" s="21">
        <f t="shared" si="2"/>
        <v>0.20000000000000284</v>
      </c>
      <c r="L146" s="7">
        <v>3</v>
      </c>
      <c r="M146" s="7" t="s">
        <v>814</v>
      </c>
      <c r="N146" s="7">
        <v>0.20000000000000284</v>
      </c>
    </row>
    <row r="147" spans="1:14" ht="12.75">
      <c r="A147" s="2" t="s">
        <v>795</v>
      </c>
      <c r="B147" s="2">
        <v>3</v>
      </c>
      <c r="C147" s="2" t="s">
        <v>726</v>
      </c>
      <c r="D147" s="2">
        <v>0</v>
      </c>
      <c r="E147" s="2">
        <v>60</v>
      </c>
      <c r="F147" s="6">
        <v>77.26</v>
      </c>
      <c r="G147" s="6">
        <v>77.85</v>
      </c>
      <c r="H147" s="30">
        <v>0.5</v>
      </c>
      <c r="I147" t="s">
        <v>815</v>
      </c>
      <c r="J147" s="21">
        <f t="shared" si="2"/>
        <v>0.5899999999999892</v>
      </c>
      <c r="L147" s="7">
        <v>0.5</v>
      </c>
      <c r="M147" s="7" t="s">
        <v>815</v>
      </c>
      <c r="N147" s="7">
        <v>0.5899999999999892</v>
      </c>
    </row>
    <row r="148" spans="1:14" ht="12.75">
      <c r="A148" s="2" t="s">
        <v>795</v>
      </c>
      <c r="B148" s="2">
        <v>3</v>
      </c>
      <c r="C148" s="2" t="s">
        <v>646</v>
      </c>
      <c r="D148" s="2">
        <v>60</v>
      </c>
      <c r="E148" s="2">
        <v>74</v>
      </c>
      <c r="F148" s="6">
        <v>77.86</v>
      </c>
      <c r="G148" s="6">
        <v>78</v>
      </c>
      <c r="H148" s="30">
        <v>2</v>
      </c>
      <c r="I148" t="s">
        <v>814</v>
      </c>
      <c r="J148" s="21">
        <f t="shared" si="2"/>
        <v>0.14000000000000057</v>
      </c>
      <c r="L148" s="7">
        <v>2</v>
      </c>
      <c r="M148" s="7" t="s">
        <v>814</v>
      </c>
      <c r="N148" s="7">
        <v>0.14000000000000057</v>
      </c>
    </row>
    <row r="149" spans="1:14" ht="12.75">
      <c r="A149" s="2" t="s">
        <v>796</v>
      </c>
      <c r="B149" s="2">
        <v>1</v>
      </c>
      <c r="C149" s="2" t="s">
        <v>622</v>
      </c>
      <c r="D149" s="2">
        <v>0</v>
      </c>
      <c r="E149" s="2">
        <v>6</v>
      </c>
      <c r="F149" s="6">
        <v>79.4</v>
      </c>
      <c r="G149" s="6">
        <v>79.46</v>
      </c>
      <c r="H149" s="30">
        <v>0.5</v>
      </c>
      <c r="I149" t="s">
        <v>817</v>
      </c>
      <c r="J149" s="21">
        <f t="shared" si="2"/>
        <v>0.05999999999998806</v>
      </c>
      <c r="L149" s="7">
        <v>0.5</v>
      </c>
      <c r="M149" s="7" t="s">
        <v>817</v>
      </c>
      <c r="N149" s="7">
        <v>0.05999999999998806</v>
      </c>
    </row>
    <row r="150" spans="1:14" ht="12.75">
      <c r="A150" s="2" t="s">
        <v>796</v>
      </c>
      <c r="B150" s="2">
        <v>1</v>
      </c>
      <c r="C150" s="2" t="s">
        <v>628</v>
      </c>
      <c r="D150" s="2">
        <v>6</v>
      </c>
      <c r="E150" s="2">
        <v>19</v>
      </c>
      <c r="F150" s="6">
        <v>79.46</v>
      </c>
      <c r="G150" s="6">
        <v>79.58</v>
      </c>
      <c r="H150" s="30">
        <v>0</v>
      </c>
      <c r="I150" t="s">
        <v>817</v>
      </c>
      <c r="J150" s="21">
        <f t="shared" si="2"/>
        <v>0.12000000000000455</v>
      </c>
      <c r="L150" s="7">
        <v>0</v>
      </c>
      <c r="M150" s="7" t="s">
        <v>817</v>
      </c>
      <c r="N150" s="7">
        <v>0.12000000000000455</v>
      </c>
    </row>
    <row r="151" spans="1:14" ht="12.75">
      <c r="A151" s="2" t="s">
        <v>796</v>
      </c>
      <c r="B151" s="2">
        <v>1</v>
      </c>
      <c r="C151" s="2" t="s">
        <v>611</v>
      </c>
      <c r="D151" s="2">
        <v>19</v>
      </c>
      <c r="E151" s="2">
        <v>30</v>
      </c>
      <c r="F151" s="6">
        <v>79.6</v>
      </c>
      <c r="G151" s="6">
        <v>79.7</v>
      </c>
      <c r="H151" s="30">
        <v>0.5</v>
      </c>
      <c r="I151" t="s">
        <v>815</v>
      </c>
      <c r="J151" s="21">
        <f t="shared" si="2"/>
        <v>0.10000000000000853</v>
      </c>
      <c r="L151" s="7">
        <v>0.5</v>
      </c>
      <c r="M151" s="7" t="s">
        <v>815</v>
      </c>
      <c r="N151" s="7">
        <v>0.10000000000000853</v>
      </c>
    </row>
    <row r="152" spans="1:14" ht="12.75">
      <c r="A152" s="2" t="s">
        <v>796</v>
      </c>
      <c r="B152" s="2">
        <v>1</v>
      </c>
      <c r="C152" s="2" t="s">
        <v>697</v>
      </c>
      <c r="D152" s="2">
        <v>30</v>
      </c>
      <c r="E152" s="2">
        <v>45</v>
      </c>
      <c r="F152" s="6">
        <v>79.7</v>
      </c>
      <c r="G152" s="6">
        <v>79.85</v>
      </c>
      <c r="H152" s="30">
        <v>2.5</v>
      </c>
      <c r="I152" t="s">
        <v>815</v>
      </c>
      <c r="J152" s="21">
        <f t="shared" si="2"/>
        <v>0.14999999999999147</v>
      </c>
      <c r="L152" s="7">
        <v>2.5</v>
      </c>
      <c r="M152" s="7" t="s">
        <v>815</v>
      </c>
      <c r="N152" s="7">
        <v>0.14999999999999147</v>
      </c>
    </row>
    <row r="153" spans="1:14" ht="12.75">
      <c r="A153" s="2" t="s">
        <v>796</v>
      </c>
      <c r="B153" s="2">
        <v>1</v>
      </c>
      <c r="C153" s="2" t="s">
        <v>714</v>
      </c>
      <c r="D153" s="2">
        <v>45</v>
      </c>
      <c r="E153" s="2">
        <v>90</v>
      </c>
      <c r="F153" s="6">
        <v>79.85</v>
      </c>
      <c r="G153" s="6">
        <v>80.3</v>
      </c>
      <c r="H153" s="30">
        <v>0</v>
      </c>
      <c r="I153" t="s">
        <v>815</v>
      </c>
      <c r="J153" s="21">
        <f t="shared" si="2"/>
        <v>0.45000000000000284</v>
      </c>
      <c r="L153" s="7">
        <v>0</v>
      </c>
      <c r="M153" s="7" t="s">
        <v>815</v>
      </c>
      <c r="N153" s="7">
        <v>0.45000000000000284</v>
      </c>
    </row>
    <row r="154" spans="1:14" ht="12.75">
      <c r="A154" s="2" t="s">
        <v>796</v>
      </c>
      <c r="B154" s="2">
        <v>1</v>
      </c>
      <c r="C154" s="2" t="s">
        <v>797</v>
      </c>
      <c r="D154" s="2">
        <v>90</v>
      </c>
      <c r="E154" s="2">
        <v>134</v>
      </c>
      <c r="F154" s="6">
        <v>80.3</v>
      </c>
      <c r="G154" s="6">
        <v>80.74</v>
      </c>
      <c r="H154" s="30">
        <v>0.5</v>
      </c>
      <c r="I154" t="s">
        <v>815</v>
      </c>
      <c r="J154" s="21">
        <f t="shared" si="2"/>
        <v>0.4399999999999977</v>
      </c>
      <c r="L154" s="7">
        <v>0.5</v>
      </c>
      <c r="M154" s="7" t="s">
        <v>815</v>
      </c>
      <c r="N154" s="7">
        <v>0.4399999999999977</v>
      </c>
    </row>
    <row r="155" spans="1:14" ht="12.75">
      <c r="A155" s="2" t="s">
        <v>796</v>
      </c>
      <c r="B155" s="2">
        <v>2</v>
      </c>
      <c r="C155" s="2" t="s">
        <v>622</v>
      </c>
      <c r="D155" s="2">
        <v>0</v>
      </c>
      <c r="E155" s="2">
        <v>17</v>
      </c>
      <c r="F155" s="6">
        <v>80.74</v>
      </c>
      <c r="G155" s="6">
        <v>80.91</v>
      </c>
      <c r="H155" s="30">
        <v>0.5</v>
      </c>
      <c r="I155" t="s">
        <v>815</v>
      </c>
      <c r="J155" s="21">
        <f t="shared" si="2"/>
        <v>0.1700000000000017</v>
      </c>
      <c r="L155" s="7">
        <v>0.5</v>
      </c>
      <c r="M155" s="7" t="s">
        <v>815</v>
      </c>
      <c r="N155" s="7">
        <v>0.1700000000000017</v>
      </c>
    </row>
    <row r="156" spans="1:14" ht="12.75">
      <c r="A156" s="2" t="s">
        <v>796</v>
      </c>
      <c r="B156" s="2">
        <v>2</v>
      </c>
      <c r="C156" s="2" t="s">
        <v>623</v>
      </c>
      <c r="D156" s="2">
        <v>17</v>
      </c>
      <c r="E156" s="2">
        <v>57</v>
      </c>
      <c r="F156" s="6">
        <v>80.91</v>
      </c>
      <c r="G156" s="6">
        <v>81.31</v>
      </c>
      <c r="H156" s="30">
        <v>0</v>
      </c>
      <c r="I156" t="s">
        <v>815</v>
      </c>
      <c r="J156" s="21">
        <f t="shared" si="2"/>
        <v>0.4000000000000057</v>
      </c>
      <c r="L156" s="7">
        <v>0</v>
      </c>
      <c r="M156" s="7" t="s">
        <v>815</v>
      </c>
      <c r="N156" s="7">
        <v>0.4000000000000057</v>
      </c>
    </row>
    <row r="157" spans="1:14" ht="12.75">
      <c r="A157" s="2" t="s">
        <v>796</v>
      </c>
      <c r="B157" s="2">
        <v>2</v>
      </c>
      <c r="C157" s="2" t="s">
        <v>798</v>
      </c>
      <c r="D157" s="2">
        <v>57</v>
      </c>
      <c r="E157" s="2">
        <v>149</v>
      </c>
      <c r="F157" s="6">
        <v>81.31</v>
      </c>
      <c r="G157" s="6">
        <v>81.84</v>
      </c>
      <c r="H157" s="30">
        <v>0.5</v>
      </c>
      <c r="I157" t="s">
        <v>815</v>
      </c>
      <c r="J157" s="21">
        <f t="shared" si="2"/>
        <v>0.5300000000000011</v>
      </c>
      <c r="L157" s="7">
        <v>0.5</v>
      </c>
      <c r="M157" s="7" t="s">
        <v>815</v>
      </c>
      <c r="N157" s="7">
        <v>0.5300000000000011</v>
      </c>
    </row>
    <row r="158" spans="1:14" ht="12.75">
      <c r="A158" s="2"/>
      <c r="B158" s="2"/>
      <c r="C158" s="2"/>
      <c r="D158" s="2"/>
      <c r="E158" s="2"/>
      <c r="F158" s="6">
        <v>81.86</v>
      </c>
      <c r="G158" s="6">
        <v>82.23</v>
      </c>
      <c r="H158" s="30">
        <v>0.5</v>
      </c>
      <c r="I158" t="s">
        <v>813</v>
      </c>
      <c r="J158" s="21">
        <f t="shared" si="2"/>
        <v>0.37000000000000455</v>
      </c>
      <c r="L158" s="7">
        <v>0.5</v>
      </c>
      <c r="M158" s="7" t="s">
        <v>813</v>
      </c>
      <c r="N158" s="7">
        <v>0.37000000000000455</v>
      </c>
    </row>
    <row r="159" spans="1:14" ht="12.75">
      <c r="A159" s="2" t="s">
        <v>799</v>
      </c>
      <c r="B159" s="2">
        <v>1</v>
      </c>
      <c r="C159" s="2" t="s">
        <v>641</v>
      </c>
      <c r="D159" s="2">
        <v>0</v>
      </c>
      <c r="E159" s="2">
        <v>12</v>
      </c>
      <c r="F159" s="6">
        <v>84.1</v>
      </c>
      <c r="G159" s="6">
        <v>84.22</v>
      </c>
      <c r="H159" s="30">
        <v>1</v>
      </c>
      <c r="I159" t="s">
        <v>816</v>
      </c>
      <c r="J159" s="21">
        <f t="shared" si="2"/>
        <v>0.12000000000000455</v>
      </c>
      <c r="L159" s="7">
        <v>1</v>
      </c>
      <c r="M159" s="7" t="s">
        <v>816</v>
      </c>
      <c r="N159" s="7">
        <v>0.12000000000000455</v>
      </c>
    </row>
    <row r="160" spans="1:14" ht="12.75">
      <c r="A160" s="2" t="s">
        <v>799</v>
      </c>
      <c r="B160" s="2">
        <v>1</v>
      </c>
      <c r="C160" s="2" t="s">
        <v>649</v>
      </c>
      <c r="D160" s="2">
        <v>12</v>
      </c>
      <c r="E160" s="2">
        <v>37</v>
      </c>
      <c r="F160" s="6">
        <v>84.22</v>
      </c>
      <c r="G160" s="6">
        <v>84.44</v>
      </c>
      <c r="H160" s="30">
        <v>0</v>
      </c>
      <c r="I160" t="s">
        <v>816</v>
      </c>
      <c r="J160" s="21">
        <f t="shared" si="2"/>
        <v>0.21999999999999886</v>
      </c>
      <c r="L160" s="7">
        <v>0</v>
      </c>
      <c r="M160" s="7" t="s">
        <v>816</v>
      </c>
      <c r="N160" s="7">
        <v>0.21999999999999886</v>
      </c>
    </row>
    <row r="161" spans="1:14" ht="12.75">
      <c r="A161" s="2" t="s">
        <v>799</v>
      </c>
      <c r="B161" s="2">
        <v>1</v>
      </c>
      <c r="C161" s="2" t="s">
        <v>656</v>
      </c>
      <c r="D161" s="2">
        <v>37</v>
      </c>
      <c r="E161" s="2">
        <v>74</v>
      </c>
      <c r="F161" s="6">
        <v>84.47</v>
      </c>
      <c r="G161" s="6">
        <v>84.84</v>
      </c>
      <c r="H161" s="30">
        <v>0</v>
      </c>
      <c r="I161" t="s">
        <v>813</v>
      </c>
      <c r="J161" s="21">
        <f t="shared" si="2"/>
        <v>0.37000000000000455</v>
      </c>
      <c r="L161" s="7">
        <v>0</v>
      </c>
      <c r="M161" s="7" t="s">
        <v>813</v>
      </c>
      <c r="N161" s="7">
        <v>0.37000000000000455</v>
      </c>
    </row>
    <row r="162" spans="1:14" ht="12.75">
      <c r="A162" s="2" t="s">
        <v>799</v>
      </c>
      <c r="B162" s="2">
        <v>1</v>
      </c>
      <c r="C162" s="2" t="s">
        <v>782</v>
      </c>
      <c r="D162" s="2">
        <v>74</v>
      </c>
      <c r="E162" s="2">
        <v>126</v>
      </c>
      <c r="F162" s="6">
        <v>84.84</v>
      </c>
      <c r="G162" s="6">
        <v>85.36</v>
      </c>
      <c r="H162" s="30">
        <v>0.5</v>
      </c>
      <c r="I162" t="s">
        <v>813</v>
      </c>
      <c r="J162" s="21">
        <f t="shared" si="2"/>
        <v>0.519999999999996</v>
      </c>
      <c r="L162" s="7">
        <v>0.5</v>
      </c>
      <c r="M162" s="7" t="s">
        <v>813</v>
      </c>
      <c r="N162" s="7">
        <v>0.519999999999996</v>
      </c>
    </row>
    <row r="163" spans="1:14" ht="12.75">
      <c r="A163" s="2" t="s">
        <v>799</v>
      </c>
      <c r="B163" s="2">
        <v>1</v>
      </c>
      <c r="C163" s="2" t="s">
        <v>800</v>
      </c>
      <c r="D163" s="2">
        <v>126</v>
      </c>
      <c r="E163" s="2">
        <v>148</v>
      </c>
      <c r="F163" s="6">
        <v>85.36</v>
      </c>
      <c r="G163" s="6">
        <v>85.58</v>
      </c>
      <c r="H163" s="30">
        <v>0</v>
      </c>
      <c r="I163" t="s">
        <v>813</v>
      </c>
      <c r="J163" s="21">
        <f t="shared" si="2"/>
        <v>0.21999999999999886</v>
      </c>
      <c r="L163" s="7">
        <v>0</v>
      </c>
      <c r="M163" s="7" t="s">
        <v>813</v>
      </c>
      <c r="N163" s="7">
        <v>0.21999999999999886</v>
      </c>
    </row>
    <row r="164" spans="1:14" ht="12.75">
      <c r="A164" s="2" t="s">
        <v>799</v>
      </c>
      <c r="B164" s="2">
        <v>2</v>
      </c>
      <c r="C164" s="2" t="s">
        <v>680</v>
      </c>
      <c r="D164" s="2">
        <v>0</v>
      </c>
      <c r="E164" s="2">
        <v>66</v>
      </c>
      <c r="F164" s="6">
        <v>85.6</v>
      </c>
      <c r="G164" s="6">
        <v>86.26</v>
      </c>
      <c r="H164" s="30">
        <v>0</v>
      </c>
      <c r="I164" t="s">
        <v>813</v>
      </c>
      <c r="J164" s="21">
        <f t="shared" si="2"/>
        <v>0.6600000000000108</v>
      </c>
      <c r="L164" s="7">
        <v>0</v>
      </c>
      <c r="M164" s="7" t="s">
        <v>813</v>
      </c>
      <c r="N164" s="7">
        <v>0.6600000000000108</v>
      </c>
    </row>
    <row r="165" spans="1:14" ht="12.75">
      <c r="A165" s="2" t="s">
        <v>799</v>
      </c>
      <c r="B165" s="2">
        <v>2</v>
      </c>
      <c r="C165" s="2" t="s">
        <v>612</v>
      </c>
      <c r="D165" s="2">
        <v>66</v>
      </c>
      <c r="E165" s="2">
        <v>79</v>
      </c>
      <c r="F165" s="6">
        <v>86.26</v>
      </c>
      <c r="G165" s="6">
        <v>86.39</v>
      </c>
      <c r="H165" s="30">
        <v>0.5</v>
      </c>
      <c r="I165" t="s">
        <v>813</v>
      </c>
      <c r="J165" s="21">
        <f t="shared" si="2"/>
        <v>0.12999999999999545</v>
      </c>
      <c r="L165" s="7">
        <v>0.5</v>
      </c>
      <c r="M165" s="7" t="s">
        <v>813</v>
      </c>
      <c r="N165" s="7">
        <v>0.12999999999999545</v>
      </c>
    </row>
    <row r="166" spans="1:14" ht="13.5" customHeight="1">
      <c r="A166" s="2" t="s">
        <v>799</v>
      </c>
      <c r="B166" s="2">
        <v>2</v>
      </c>
      <c r="C166" s="2" t="s">
        <v>618</v>
      </c>
      <c r="D166" s="2">
        <v>79</v>
      </c>
      <c r="E166" s="2">
        <v>147</v>
      </c>
      <c r="F166" s="6">
        <v>86.39</v>
      </c>
      <c r="G166" s="6">
        <v>87.07</v>
      </c>
      <c r="H166" s="30">
        <v>0</v>
      </c>
      <c r="I166" t="s">
        <v>813</v>
      </c>
      <c r="J166" s="21">
        <f t="shared" si="2"/>
        <v>0.6799999999999926</v>
      </c>
      <c r="L166" s="7">
        <v>0</v>
      </c>
      <c r="M166" s="7" t="s">
        <v>813</v>
      </c>
      <c r="N166" s="7">
        <v>0.6799999999999926</v>
      </c>
    </row>
    <row r="167" spans="1:14" ht="12.75">
      <c r="A167" s="2" t="s">
        <v>799</v>
      </c>
      <c r="B167" s="2">
        <v>3</v>
      </c>
      <c r="C167" s="2" t="s">
        <v>641</v>
      </c>
      <c r="D167" s="2">
        <v>0</v>
      </c>
      <c r="E167" s="2">
        <v>35</v>
      </c>
      <c r="F167" s="6">
        <v>87.1</v>
      </c>
      <c r="G167" s="6">
        <v>87.45</v>
      </c>
      <c r="H167" s="30">
        <v>0</v>
      </c>
      <c r="I167" t="s">
        <v>813</v>
      </c>
      <c r="J167" s="21">
        <f t="shared" si="2"/>
        <v>0.3500000000000085</v>
      </c>
      <c r="L167" s="7">
        <v>0</v>
      </c>
      <c r="M167" s="7" t="s">
        <v>813</v>
      </c>
      <c r="N167" s="7">
        <v>0.3500000000000085</v>
      </c>
    </row>
    <row r="168" spans="1:14" ht="12.75">
      <c r="A168" s="2" t="s">
        <v>799</v>
      </c>
      <c r="B168" s="2">
        <v>3</v>
      </c>
      <c r="C168" s="2" t="s">
        <v>633</v>
      </c>
      <c r="D168" s="2">
        <v>35</v>
      </c>
      <c r="E168" s="2">
        <v>88</v>
      </c>
      <c r="F168" s="6">
        <v>87.45</v>
      </c>
      <c r="G168" s="6">
        <v>87.98</v>
      </c>
      <c r="H168" s="30">
        <v>0.5</v>
      </c>
      <c r="I168" t="s">
        <v>813</v>
      </c>
      <c r="J168" s="21">
        <f t="shared" si="2"/>
        <v>0.5300000000000011</v>
      </c>
      <c r="L168" s="7">
        <v>0.5</v>
      </c>
      <c r="M168" s="7" t="s">
        <v>813</v>
      </c>
      <c r="N168" s="7">
        <v>0.5300000000000011</v>
      </c>
    </row>
    <row r="169" spans="1:14" ht="12.75">
      <c r="A169" s="2" t="s">
        <v>799</v>
      </c>
      <c r="B169" s="2">
        <v>3</v>
      </c>
      <c r="C169" s="2" t="s">
        <v>642</v>
      </c>
      <c r="D169" s="2">
        <v>88</v>
      </c>
      <c r="E169" s="2">
        <v>149</v>
      </c>
      <c r="F169" s="6">
        <v>87.98</v>
      </c>
      <c r="G169" s="6">
        <v>88.59</v>
      </c>
      <c r="H169" s="30">
        <v>0</v>
      </c>
      <c r="I169" t="s">
        <v>813</v>
      </c>
      <c r="J169" s="21">
        <f t="shared" si="2"/>
        <v>0.6099999999999994</v>
      </c>
      <c r="L169" s="7">
        <v>0</v>
      </c>
      <c r="M169" s="7" t="s">
        <v>813</v>
      </c>
      <c r="N169" s="7">
        <v>0.6099999999999994</v>
      </c>
    </row>
    <row r="170" spans="1:14" ht="12.75">
      <c r="A170" s="2" t="s">
        <v>799</v>
      </c>
      <c r="B170" s="2">
        <v>4</v>
      </c>
      <c r="C170" s="2" t="s">
        <v>641</v>
      </c>
      <c r="D170" s="2">
        <v>0</v>
      </c>
      <c r="E170" s="2">
        <v>43</v>
      </c>
      <c r="F170" s="6">
        <v>88.6</v>
      </c>
      <c r="G170" s="6">
        <v>89.03</v>
      </c>
      <c r="H170" s="30">
        <v>0.5</v>
      </c>
      <c r="I170" t="s">
        <v>813</v>
      </c>
      <c r="J170" s="21">
        <f t="shared" si="2"/>
        <v>0.4300000000000068</v>
      </c>
      <c r="L170" s="7">
        <v>0.5</v>
      </c>
      <c r="M170" s="7" t="s">
        <v>813</v>
      </c>
      <c r="N170" s="7">
        <v>0.4300000000000068</v>
      </c>
    </row>
    <row r="171" spans="1:14" ht="12.75">
      <c r="A171" s="2" t="s">
        <v>799</v>
      </c>
      <c r="B171" s="2">
        <v>4</v>
      </c>
      <c r="C171" s="2" t="s">
        <v>628</v>
      </c>
      <c r="D171" s="2">
        <v>43</v>
      </c>
      <c r="E171" s="2">
        <v>54</v>
      </c>
      <c r="F171" s="6">
        <v>89.03</v>
      </c>
      <c r="G171" s="6">
        <v>89.14</v>
      </c>
      <c r="H171" s="30">
        <v>0</v>
      </c>
      <c r="I171" t="s">
        <v>813</v>
      </c>
      <c r="J171" s="21">
        <f t="shared" si="2"/>
        <v>0.10999999999999943</v>
      </c>
      <c r="L171" s="7">
        <v>0</v>
      </c>
      <c r="M171" s="7" t="s">
        <v>813</v>
      </c>
      <c r="N171" s="7">
        <v>0.10999999999999943</v>
      </c>
    </row>
    <row r="172" spans="1:14" ht="12.75">
      <c r="A172" s="2" t="s">
        <v>801</v>
      </c>
      <c r="B172" s="2">
        <v>1</v>
      </c>
      <c r="C172" s="2" t="s">
        <v>604</v>
      </c>
      <c r="D172" s="2">
        <v>0</v>
      </c>
      <c r="E172" s="2">
        <v>30</v>
      </c>
      <c r="F172" s="6">
        <v>89</v>
      </c>
      <c r="G172" s="6">
        <v>89.3</v>
      </c>
      <c r="H172" s="30">
        <v>0</v>
      </c>
      <c r="I172" t="s">
        <v>813</v>
      </c>
      <c r="J172" s="21">
        <f t="shared" si="2"/>
        <v>0.29999999999999716</v>
      </c>
      <c r="L172" s="7">
        <v>0</v>
      </c>
      <c r="M172" s="7" t="s">
        <v>813</v>
      </c>
      <c r="N172" s="7">
        <v>0.29999999999999716</v>
      </c>
    </row>
    <row r="173" spans="1:14" ht="12.75">
      <c r="A173" s="2" t="s">
        <v>801</v>
      </c>
      <c r="B173" s="2">
        <v>1</v>
      </c>
      <c r="C173" s="2" t="s">
        <v>617</v>
      </c>
      <c r="D173" s="2">
        <v>30</v>
      </c>
      <c r="E173" s="2">
        <v>47</v>
      </c>
      <c r="F173" s="6">
        <v>89.3</v>
      </c>
      <c r="G173" s="6">
        <v>89.47</v>
      </c>
      <c r="H173" s="30">
        <v>0.5</v>
      </c>
      <c r="I173" t="s">
        <v>813</v>
      </c>
      <c r="J173" s="21">
        <f t="shared" si="2"/>
        <v>0.1700000000000017</v>
      </c>
      <c r="L173" s="7">
        <v>0.5</v>
      </c>
      <c r="M173" s="7" t="s">
        <v>813</v>
      </c>
      <c r="N173" s="7">
        <v>0.1700000000000017</v>
      </c>
    </row>
    <row r="174" spans="1:14" ht="12.75">
      <c r="A174" s="2" t="s">
        <v>801</v>
      </c>
      <c r="B174" s="2">
        <v>1</v>
      </c>
      <c r="C174" s="2" t="s">
        <v>634</v>
      </c>
      <c r="D174" s="2">
        <v>47</v>
      </c>
      <c r="E174" s="2">
        <v>98</v>
      </c>
      <c r="F174" s="6">
        <v>89.47</v>
      </c>
      <c r="G174" s="6">
        <v>89.98</v>
      </c>
      <c r="H174" s="30">
        <v>0</v>
      </c>
      <c r="I174" t="s">
        <v>813</v>
      </c>
      <c r="J174" s="21">
        <f t="shared" si="2"/>
        <v>0.5100000000000051</v>
      </c>
      <c r="L174" s="7">
        <v>0</v>
      </c>
      <c r="M174" s="7" t="s">
        <v>813</v>
      </c>
      <c r="N174" s="7">
        <v>0.5100000000000051</v>
      </c>
    </row>
    <row r="175" spans="1:14" ht="12.75">
      <c r="A175" s="2" t="s">
        <v>801</v>
      </c>
      <c r="B175" s="2">
        <v>1</v>
      </c>
      <c r="C175" s="2" t="s">
        <v>708</v>
      </c>
      <c r="D175" s="2">
        <v>98</v>
      </c>
      <c r="E175" s="2">
        <v>117</v>
      </c>
      <c r="F175" s="6">
        <v>89.98</v>
      </c>
      <c r="G175" s="6">
        <v>90.17</v>
      </c>
      <c r="H175" s="30">
        <v>0.5</v>
      </c>
      <c r="I175" t="s">
        <v>813</v>
      </c>
      <c r="J175" s="21">
        <f t="shared" si="2"/>
        <v>0.18999999999999773</v>
      </c>
      <c r="L175" s="7">
        <v>0.5</v>
      </c>
      <c r="M175" s="7" t="s">
        <v>813</v>
      </c>
      <c r="N175" s="7">
        <v>0.18999999999999773</v>
      </c>
    </row>
    <row r="176" spans="1:14" ht="12.75">
      <c r="A176" s="2" t="s">
        <v>801</v>
      </c>
      <c r="B176" s="2">
        <v>1</v>
      </c>
      <c r="C176" s="2" t="s">
        <v>788</v>
      </c>
      <c r="D176" s="2">
        <v>117</v>
      </c>
      <c r="E176" s="2">
        <v>149</v>
      </c>
      <c r="F176" s="6">
        <v>90.17</v>
      </c>
      <c r="G176" s="6">
        <v>90.49</v>
      </c>
      <c r="H176" s="30">
        <v>0</v>
      </c>
      <c r="I176" t="s">
        <v>813</v>
      </c>
      <c r="J176" s="21">
        <f t="shared" si="2"/>
        <v>0.3199999999999932</v>
      </c>
      <c r="L176" s="7">
        <v>0</v>
      </c>
      <c r="M176" s="7" t="s">
        <v>813</v>
      </c>
      <c r="N176" s="7">
        <v>0.3199999999999932</v>
      </c>
    </row>
    <row r="177" spans="1:14" ht="12.75">
      <c r="A177" s="2" t="s">
        <v>801</v>
      </c>
      <c r="B177" s="2">
        <v>2</v>
      </c>
      <c r="C177" s="2" t="s">
        <v>604</v>
      </c>
      <c r="D177" s="2">
        <v>0</v>
      </c>
      <c r="E177" s="2">
        <v>94</v>
      </c>
      <c r="F177" s="6">
        <v>90.5</v>
      </c>
      <c r="G177" s="6">
        <v>91.43</v>
      </c>
      <c r="H177" s="30">
        <v>0</v>
      </c>
      <c r="I177" t="s">
        <v>813</v>
      </c>
      <c r="J177" s="21">
        <f t="shared" si="2"/>
        <v>0.9300000000000068</v>
      </c>
      <c r="L177" s="7">
        <v>0</v>
      </c>
      <c r="M177" s="7" t="s">
        <v>813</v>
      </c>
      <c r="N177" s="7">
        <v>0.9300000000000068</v>
      </c>
    </row>
    <row r="178" spans="1:14" ht="12.75">
      <c r="A178" s="2" t="s">
        <v>801</v>
      </c>
      <c r="B178" s="2">
        <v>3</v>
      </c>
      <c r="C178" s="2" t="s">
        <v>623</v>
      </c>
      <c r="D178" s="2">
        <v>0</v>
      </c>
      <c r="E178" s="2">
        <v>149</v>
      </c>
      <c r="F178" s="6">
        <v>91.43</v>
      </c>
      <c r="G178" s="6">
        <v>92.92</v>
      </c>
      <c r="H178" s="30">
        <v>0</v>
      </c>
      <c r="I178" t="s">
        <v>813</v>
      </c>
      <c r="J178" s="21">
        <f t="shared" si="2"/>
        <v>1.4899999999999949</v>
      </c>
      <c r="L178" s="7">
        <v>0</v>
      </c>
      <c r="M178" s="7" t="s">
        <v>813</v>
      </c>
      <c r="N178" s="7">
        <v>1.4899999999999949</v>
      </c>
    </row>
    <row r="179" spans="1:14" ht="12.75">
      <c r="A179" s="2" t="s">
        <v>801</v>
      </c>
      <c r="B179" s="2">
        <v>4</v>
      </c>
      <c r="C179" s="2" t="s">
        <v>641</v>
      </c>
      <c r="D179" s="2">
        <v>0</v>
      </c>
      <c r="E179" s="2">
        <v>25</v>
      </c>
      <c r="F179" s="6">
        <v>92.93</v>
      </c>
      <c r="G179" s="6">
        <v>93.18</v>
      </c>
      <c r="H179" s="30">
        <v>0</v>
      </c>
      <c r="I179" t="s">
        <v>813</v>
      </c>
      <c r="J179" s="21">
        <f t="shared" si="2"/>
        <v>0.25</v>
      </c>
      <c r="L179" s="7">
        <v>0</v>
      </c>
      <c r="M179" s="7" t="s">
        <v>813</v>
      </c>
      <c r="N179" s="7">
        <v>0.25</v>
      </c>
    </row>
    <row r="180" spans="1:14" ht="12.75">
      <c r="A180" s="2" t="s">
        <v>801</v>
      </c>
      <c r="B180" s="2">
        <v>4</v>
      </c>
      <c r="C180" s="2" t="s">
        <v>704</v>
      </c>
      <c r="D180" s="2">
        <v>25</v>
      </c>
      <c r="E180" s="2">
        <v>131</v>
      </c>
      <c r="F180" s="6">
        <v>93.18</v>
      </c>
      <c r="G180" s="6">
        <v>94.24</v>
      </c>
      <c r="H180" s="30">
        <v>0.5</v>
      </c>
      <c r="I180" t="s">
        <v>813</v>
      </c>
      <c r="J180" s="21">
        <f t="shared" si="2"/>
        <v>1.059999999999988</v>
      </c>
      <c r="L180" s="7">
        <v>0.5</v>
      </c>
      <c r="M180" s="7" t="s">
        <v>813</v>
      </c>
      <c r="N180" s="7">
        <v>1.059999999999988</v>
      </c>
    </row>
    <row r="181" spans="1:14" ht="12.75">
      <c r="A181" s="2" t="s">
        <v>801</v>
      </c>
      <c r="B181" s="2">
        <v>4</v>
      </c>
      <c r="C181" s="2" t="s">
        <v>607</v>
      </c>
      <c r="D181" s="2">
        <v>131</v>
      </c>
      <c r="E181" s="2">
        <v>146</v>
      </c>
      <c r="F181" s="6">
        <v>94.24</v>
      </c>
      <c r="G181" s="6">
        <v>94.39</v>
      </c>
      <c r="H181" s="30">
        <v>0.8</v>
      </c>
      <c r="I181" t="s">
        <v>813</v>
      </c>
      <c r="J181" s="21">
        <f t="shared" si="2"/>
        <v>0.15000000000000568</v>
      </c>
      <c r="L181" s="7">
        <v>0.8</v>
      </c>
      <c r="M181" s="7" t="s">
        <v>813</v>
      </c>
      <c r="N181" s="7">
        <v>0.15000000000000568</v>
      </c>
    </row>
    <row r="182" spans="1:14" ht="12.75">
      <c r="A182" s="2" t="s">
        <v>801</v>
      </c>
      <c r="B182" s="2">
        <v>5</v>
      </c>
      <c r="C182" s="2" t="s">
        <v>622</v>
      </c>
      <c r="D182" s="2">
        <v>0</v>
      </c>
      <c r="E182" s="2">
        <v>18</v>
      </c>
      <c r="F182" s="6">
        <v>94.39</v>
      </c>
      <c r="G182" s="6">
        <v>94.57</v>
      </c>
      <c r="H182" s="30">
        <v>0</v>
      </c>
      <c r="I182" t="s">
        <v>814</v>
      </c>
      <c r="J182" s="21">
        <f t="shared" si="2"/>
        <v>0.1799999999999926</v>
      </c>
      <c r="L182" s="7">
        <v>0</v>
      </c>
      <c r="M182" s="7" t="s">
        <v>814</v>
      </c>
      <c r="N182" s="7">
        <v>0.1799999999999926</v>
      </c>
    </row>
    <row r="183" spans="1:14" ht="12.75">
      <c r="A183" s="2" t="s">
        <v>801</v>
      </c>
      <c r="B183" s="2">
        <v>5</v>
      </c>
      <c r="C183" s="2" t="s">
        <v>609</v>
      </c>
      <c r="D183" s="2">
        <v>18</v>
      </c>
      <c r="E183" s="2">
        <v>27</v>
      </c>
      <c r="F183" s="6">
        <v>94.57</v>
      </c>
      <c r="G183" s="6">
        <v>94.66</v>
      </c>
      <c r="H183" s="30">
        <v>1</v>
      </c>
      <c r="I183" t="s">
        <v>814</v>
      </c>
      <c r="J183" s="21">
        <f t="shared" si="2"/>
        <v>0.09000000000000341</v>
      </c>
      <c r="L183" s="7">
        <v>1</v>
      </c>
      <c r="M183" s="7" t="s">
        <v>814</v>
      </c>
      <c r="N183" s="7">
        <v>0.09000000000000341</v>
      </c>
    </row>
    <row r="184" spans="1:14" ht="12.75">
      <c r="A184" s="2" t="s">
        <v>801</v>
      </c>
      <c r="B184" s="2">
        <v>5</v>
      </c>
      <c r="C184" s="2" t="s">
        <v>649</v>
      </c>
      <c r="D184" s="2">
        <v>27</v>
      </c>
      <c r="E184" s="2">
        <v>66</v>
      </c>
      <c r="F184" s="6">
        <v>94.66</v>
      </c>
      <c r="G184" s="6">
        <v>95.05</v>
      </c>
      <c r="H184" s="30">
        <v>1.5</v>
      </c>
      <c r="I184" t="s">
        <v>814</v>
      </c>
      <c r="J184" s="21">
        <f t="shared" si="2"/>
        <v>0.39000000000000057</v>
      </c>
      <c r="L184" s="7">
        <v>1.5</v>
      </c>
      <c r="M184" s="7" t="s">
        <v>814</v>
      </c>
      <c r="N184" s="7">
        <v>0.39000000000000057</v>
      </c>
    </row>
    <row r="185" spans="1:14" ht="12.75">
      <c r="A185" s="2" t="s">
        <v>802</v>
      </c>
      <c r="B185" s="2">
        <v>1</v>
      </c>
      <c r="C185" s="2" t="s">
        <v>639</v>
      </c>
      <c r="D185" s="2" t="s">
        <v>803</v>
      </c>
      <c r="E185" s="2">
        <v>17</v>
      </c>
      <c r="F185" s="6">
        <v>98.7</v>
      </c>
      <c r="G185" s="6">
        <v>98.87</v>
      </c>
      <c r="H185" s="30">
        <v>0</v>
      </c>
      <c r="I185" t="s">
        <v>816</v>
      </c>
      <c r="J185" s="21">
        <f t="shared" si="2"/>
        <v>0.1700000000000017</v>
      </c>
      <c r="L185" s="7">
        <v>0</v>
      </c>
      <c r="M185" s="7" t="s">
        <v>816</v>
      </c>
      <c r="N185" s="7">
        <v>0.1700000000000017</v>
      </c>
    </row>
    <row r="186" spans="1:14" ht="12.75">
      <c r="A186" s="2" t="s">
        <v>802</v>
      </c>
      <c r="B186" s="2">
        <v>1</v>
      </c>
      <c r="C186" s="2" t="s">
        <v>678</v>
      </c>
      <c r="D186" s="2">
        <v>17</v>
      </c>
      <c r="E186" s="2">
        <v>39</v>
      </c>
      <c r="F186" s="6">
        <v>98.87</v>
      </c>
      <c r="G186" s="6">
        <v>99.09</v>
      </c>
      <c r="H186" s="30">
        <v>0.5</v>
      </c>
      <c r="I186" t="s">
        <v>815</v>
      </c>
      <c r="J186" s="21">
        <f t="shared" si="2"/>
        <v>0.21999999999999886</v>
      </c>
      <c r="L186" s="7">
        <v>0.5</v>
      </c>
      <c r="M186" s="7" t="s">
        <v>815</v>
      </c>
      <c r="N186" s="7">
        <v>0.21999999999999886</v>
      </c>
    </row>
    <row r="187" spans="1:14" ht="12.75">
      <c r="A187" s="2" t="s">
        <v>802</v>
      </c>
      <c r="B187" s="2">
        <v>1</v>
      </c>
      <c r="C187" s="2" t="s">
        <v>718</v>
      </c>
      <c r="D187" s="2">
        <v>39</v>
      </c>
      <c r="E187" s="2">
        <v>118</v>
      </c>
      <c r="F187" s="6">
        <v>99.09</v>
      </c>
      <c r="G187" s="6">
        <v>99.88</v>
      </c>
      <c r="H187" s="30">
        <v>0.8</v>
      </c>
      <c r="I187" t="s">
        <v>815</v>
      </c>
      <c r="J187" s="21">
        <f t="shared" si="2"/>
        <v>0.789999999999992</v>
      </c>
      <c r="L187" s="7">
        <v>0.8</v>
      </c>
      <c r="M187" s="7" t="s">
        <v>815</v>
      </c>
      <c r="N187" s="7">
        <v>0.789999999999992</v>
      </c>
    </row>
    <row r="188" spans="1:14" ht="12.75">
      <c r="A188" s="2" t="s">
        <v>802</v>
      </c>
      <c r="B188" s="2">
        <v>2</v>
      </c>
      <c r="C188" s="2" t="s">
        <v>641</v>
      </c>
      <c r="D188" s="2">
        <v>0</v>
      </c>
      <c r="E188" s="2">
        <v>55</v>
      </c>
      <c r="F188" s="6">
        <v>99.88</v>
      </c>
      <c r="G188" s="6">
        <v>100.43</v>
      </c>
      <c r="H188" s="30">
        <v>0.5</v>
      </c>
      <c r="I188" t="s">
        <v>815</v>
      </c>
      <c r="J188" s="21">
        <f t="shared" si="2"/>
        <v>0.5500000000000114</v>
      </c>
      <c r="L188" s="7">
        <v>0.5</v>
      </c>
      <c r="M188" s="7" t="s">
        <v>815</v>
      </c>
      <c r="N188" s="7">
        <v>0.5500000000000114</v>
      </c>
    </row>
    <row r="189" spans="1:14" ht="12.75">
      <c r="A189" s="2" t="s">
        <v>802</v>
      </c>
      <c r="B189" s="2">
        <v>2</v>
      </c>
      <c r="C189" s="2" t="s">
        <v>742</v>
      </c>
      <c r="D189" s="2">
        <v>55</v>
      </c>
      <c r="E189" s="2">
        <v>137</v>
      </c>
      <c r="F189" s="6">
        <v>100.43</v>
      </c>
      <c r="G189" s="6">
        <v>101.25</v>
      </c>
      <c r="H189" s="30">
        <v>1</v>
      </c>
      <c r="I189" t="s">
        <v>815</v>
      </c>
      <c r="J189" s="21">
        <f t="shared" si="2"/>
        <v>0.8199999999999932</v>
      </c>
      <c r="L189" s="7">
        <v>1</v>
      </c>
      <c r="M189" s="7" t="s">
        <v>815</v>
      </c>
      <c r="N189" s="7">
        <v>0.8199999999999932</v>
      </c>
    </row>
    <row r="190" spans="1:14" ht="12.75">
      <c r="A190" s="2" t="s">
        <v>802</v>
      </c>
      <c r="B190" s="2">
        <v>3</v>
      </c>
      <c r="C190" s="2" t="s">
        <v>682</v>
      </c>
      <c r="D190" s="2">
        <v>0</v>
      </c>
      <c r="E190" s="2">
        <v>132</v>
      </c>
      <c r="F190" s="6">
        <v>101.26</v>
      </c>
      <c r="G190" s="6">
        <v>102.57</v>
      </c>
      <c r="H190" s="30">
        <v>1</v>
      </c>
      <c r="I190" t="s">
        <v>815</v>
      </c>
      <c r="J190" s="21">
        <f t="shared" si="2"/>
        <v>1.309999999999988</v>
      </c>
      <c r="L190" s="7">
        <v>1</v>
      </c>
      <c r="M190" s="7" t="s">
        <v>815</v>
      </c>
      <c r="N190" s="7">
        <v>1.309999999999988</v>
      </c>
    </row>
    <row r="191" spans="1:14" ht="12.75">
      <c r="A191" s="2" t="s">
        <v>804</v>
      </c>
      <c r="B191" s="2">
        <v>1</v>
      </c>
      <c r="C191" s="2" t="s">
        <v>622</v>
      </c>
      <c r="D191" s="2">
        <v>0</v>
      </c>
      <c r="E191" s="2">
        <v>5</v>
      </c>
      <c r="F191" s="6">
        <v>112.4</v>
      </c>
      <c r="G191" s="6">
        <v>112.45</v>
      </c>
      <c r="H191" s="30">
        <v>1</v>
      </c>
      <c r="I191" t="s">
        <v>816</v>
      </c>
      <c r="J191" s="21">
        <f t="shared" si="2"/>
        <v>0.04999999999999716</v>
      </c>
      <c r="L191" s="7">
        <v>1</v>
      </c>
      <c r="M191" s="7" t="s">
        <v>816</v>
      </c>
      <c r="N191" s="7">
        <v>0.04999999999999716</v>
      </c>
    </row>
    <row r="192" spans="1:14" ht="12.75">
      <c r="A192" s="2" t="s">
        <v>805</v>
      </c>
      <c r="B192" s="2">
        <v>1</v>
      </c>
      <c r="C192" s="2" t="s">
        <v>641</v>
      </c>
      <c r="D192" s="2">
        <v>0</v>
      </c>
      <c r="E192" s="2">
        <v>11</v>
      </c>
      <c r="F192" s="6">
        <v>117.1</v>
      </c>
      <c r="G192" s="6">
        <v>117.16</v>
      </c>
      <c r="H192" s="30">
        <v>1</v>
      </c>
      <c r="I192" t="s">
        <v>816</v>
      </c>
      <c r="J192" s="21">
        <f t="shared" si="2"/>
        <v>0.060000000000002274</v>
      </c>
      <c r="L192" s="7">
        <v>1</v>
      </c>
      <c r="M192" s="7" t="s">
        <v>816</v>
      </c>
      <c r="N192" s="7">
        <v>0.060000000000002274</v>
      </c>
    </row>
    <row r="193" spans="1:14" ht="12.75">
      <c r="A193" s="2"/>
      <c r="B193" s="2"/>
      <c r="C193" s="2"/>
      <c r="D193" s="2"/>
      <c r="E193" s="2"/>
      <c r="F193" s="6">
        <v>117.17</v>
      </c>
      <c r="G193" s="6">
        <v>117.22</v>
      </c>
      <c r="H193" s="30">
        <v>1</v>
      </c>
      <c r="I193" t="s">
        <v>813</v>
      </c>
      <c r="J193" s="21">
        <f t="shared" si="2"/>
        <v>0.04999999999999716</v>
      </c>
      <c r="L193" s="7">
        <v>1</v>
      </c>
      <c r="M193" s="7" t="s">
        <v>813</v>
      </c>
      <c r="N193" s="7">
        <v>0.04999999999999716</v>
      </c>
    </row>
    <row r="194" spans="1:14" ht="12.75">
      <c r="A194" s="2" t="s">
        <v>805</v>
      </c>
      <c r="B194" s="2">
        <v>1</v>
      </c>
      <c r="C194" s="2" t="s">
        <v>610</v>
      </c>
      <c r="D194" s="2">
        <v>12</v>
      </c>
      <c r="E194" s="2">
        <v>18</v>
      </c>
      <c r="F194" s="6">
        <v>117.22</v>
      </c>
      <c r="G194" s="6">
        <v>117.28</v>
      </c>
      <c r="H194" s="30">
        <v>0</v>
      </c>
      <c r="I194" t="s">
        <v>813</v>
      </c>
      <c r="J194" s="21">
        <f t="shared" si="2"/>
        <v>0.060000000000002274</v>
      </c>
      <c r="L194" s="7">
        <v>0</v>
      </c>
      <c r="M194" s="7" t="s">
        <v>813</v>
      </c>
      <c r="N194" s="7">
        <v>0.060000000000002274</v>
      </c>
    </row>
    <row r="195" spans="1:14" ht="12.75">
      <c r="A195" s="2" t="s">
        <v>805</v>
      </c>
      <c r="B195" s="2">
        <v>1</v>
      </c>
      <c r="C195" s="2" t="s">
        <v>678</v>
      </c>
      <c r="D195" s="2">
        <v>18</v>
      </c>
      <c r="E195" s="2">
        <v>48</v>
      </c>
      <c r="F195" s="6">
        <v>117.28</v>
      </c>
      <c r="G195" s="6">
        <v>117.58</v>
      </c>
      <c r="H195" s="30">
        <v>0.5</v>
      </c>
      <c r="I195" t="s">
        <v>813</v>
      </c>
      <c r="J195" s="21">
        <f aca="true" t="shared" si="3" ref="J195:J258">G195-F195</f>
        <v>0.29999999999999716</v>
      </c>
      <c r="L195" s="7">
        <v>0.5</v>
      </c>
      <c r="M195" s="7" t="s">
        <v>813</v>
      </c>
      <c r="N195" s="7">
        <v>0.29999999999999716</v>
      </c>
    </row>
    <row r="196" spans="1:14" ht="12.75">
      <c r="A196" s="2" t="s">
        <v>805</v>
      </c>
      <c r="B196" s="2">
        <v>1</v>
      </c>
      <c r="C196" s="2" t="s">
        <v>645</v>
      </c>
      <c r="D196" s="2">
        <v>48</v>
      </c>
      <c r="E196" s="2">
        <v>86</v>
      </c>
      <c r="F196" s="6">
        <v>117.58</v>
      </c>
      <c r="G196" s="6">
        <v>117.96</v>
      </c>
      <c r="H196" s="30">
        <v>0</v>
      </c>
      <c r="I196" t="s">
        <v>813</v>
      </c>
      <c r="J196" s="21">
        <f t="shared" si="3"/>
        <v>0.37999999999999545</v>
      </c>
      <c r="L196" s="7">
        <v>0</v>
      </c>
      <c r="M196" s="7" t="s">
        <v>813</v>
      </c>
      <c r="N196" s="7">
        <v>0.37999999999999545</v>
      </c>
    </row>
    <row r="197" spans="1:14" ht="12.75">
      <c r="A197" s="2" t="s">
        <v>805</v>
      </c>
      <c r="B197" s="2">
        <v>1</v>
      </c>
      <c r="C197" s="2" t="s">
        <v>661</v>
      </c>
      <c r="D197" s="2">
        <v>86</v>
      </c>
      <c r="E197" s="2">
        <v>94</v>
      </c>
      <c r="F197" s="6">
        <v>117.96</v>
      </c>
      <c r="G197" s="6">
        <v>118.04</v>
      </c>
      <c r="H197" s="30">
        <v>0.5</v>
      </c>
      <c r="I197" t="s">
        <v>813</v>
      </c>
      <c r="J197" s="21">
        <f t="shared" si="3"/>
        <v>0.0800000000000125</v>
      </c>
      <c r="L197" s="7">
        <v>0.5</v>
      </c>
      <c r="M197" s="7" t="s">
        <v>813</v>
      </c>
      <c r="N197" s="7">
        <v>0.0800000000000125</v>
      </c>
    </row>
    <row r="198" spans="1:14" ht="12.75">
      <c r="A198" s="2" t="s">
        <v>805</v>
      </c>
      <c r="B198" s="2">
        <v>1</v>
      </c>
      <c r="C198" s="2" t="s">
        <v>677</v>
      </c>
      <c r="D198" s="2">
        <v>94</v>
      </c>
      <c r="E198" s="2">
        <v>122</v>
      </c>
      <c r="F198" s="6">
        <v>118.04</v>
      </c>
      <c r="G198" s="6">
        <v>118.32</v>
      </c>
      <c r="H198" s="30">
        <v>0</v>
      </c>
      <c r="I198" t="s">
        <v>813</v>
      </c>
      <c r="J198" s="21">
        <f t="shared" si="3"/>
        <v>0.2799999999999869</v>
      </c>
      <c r="L198" s="7">
        <v>0</v>
      </c>
      <c r="M198" s="7" t="s">
        <v>813</v>
      </c>
      <c r="N198" s="7">
        <v>0.2799999999999869</v>
      </c>
    </row>
    <row r="199" spans="1:14" ht="12.75">
      <c r="A199" s="2" t="s">
        <v>805</v>
      </c>
      <c r="B199" s="2">
        <v>1</v>
      </c>
      <c r="C199" s="2" t="s">
        <v>675</v>
      </c>
      <c r="D199" s="2">
        <v>122</v>
      </c>
      <c r="E199" s="2">
        <v>141</v>
      </c>
      <c r="F199" s="6">
        <v>118.32</v>
      </c>
      <c r="G199" s="6">
        <v>118.51</v>
      </c>
      <c r="H199" s="30">
        <v>0.5</v>
      </c>
      <c r="I199" t="s">
        <v>813</v>
      </c>
      <c r="J199" s="21">
        <f t="shared" si="3"/>
        <v>0.19000000000001194</v>
      </c>
      <c r="L199" s="7">
        <v>0.5</v>
      </c>
      <c r="M199" s="7" t="s">
        <v>813</v>
      </c>
      <c r="N199" s="7">
        <v>0.19000000000001194</v>
      </c>
    </row>
    <row r="200" spans="1:14" ht="12.75">
      <c r="A200" s="2" t="s">
        <v>805</v>
      </c>
      <c r="B200" s="2">
        <v>2</v>
      </c>
      <c r="C200" s="2" t="s">
        <v>622</v>
      </c>
      <c r="D200" s="2">
        <v>0</v>
      </c>
      <c r="E200" s="2">
        <v>16</v>
      </c>
      <c r="F200" s="6">
        <v>118.53</v>
      </c>
      <c r="G200" s="6">
        <v>118.69</v>
      </c>
      <c r="H200" s="30">
        <v>0.5</v>
      </c>
      <c r="I200" t="s">
        <v>813</v>
      </c>
      <c r="J200" s="21">
        <f t="shared" si="3"/>
        <v>0.1599999999999966</v>
      </c>
      <c r="L200" s="7">
        <v>0.5</v>
      </c>
      <c r="M200" s="7" t="s">
        <v>813</v>
      </c>
      <c r="N200" s="7">
        <v>0.1599999999999966</v>
      </c>
    </row>
    <row r="201" spans="1:14" ht="12.75">
      <c r="A201" s="2" t="s">
        <v>805</v>
      </c>
      <c r="B201" s="2">
        <v>2</v>
      </c>
      <c r="C201" s="2" t="s">
        <v>609</v>
      </c>
      <c r="D201" s="2">
        <v>16</v>
      </c>
      <c r="E201" s="2">
        <v>21</v>
      </c>
      <c r="F201" s="6">
        <v>118.69</v>
      </c>
      <c r="G201" s="6">
        <v>118.74</v>
      </c>
      <c r="H201" s="30">
        <v>0</v>
      </c>
      <c r="I201" t="s">
        <v>813</v>
      </c>
      <c r="J201" s="21">
        <f t="shared" si="3"/>
        <v>0.04999999999999716</v>
      </c>
      <c r="L201" s="7">
        <v>0</v>
      </c>
      <c r="M201" s="7" t="s">
        <v>813</v>
      </c>
      <c r="N201" s="7">
        <v>0.04999999999999716</v>
      </c>
    </row>
    <row r="202" spans="1:14" ht="12.75">
      <c r="A202" s="2" t="s">
        <v>805</v>
      </c>
      <c r="B202" s="2">
        <v>2</v>
      </c>
      <c r="C202" s="2" t="s">
        <v>610</v>
      </c>
      <c r="D202" s="2">
        <v>21</v>
      </c>
      <c r="E202" s="2">
        <v>34</v>
      </c>
      <c r="F202" s="6">
        <v>118.74</v>
      </c>
      <c r="G202" s="6">
        <v>118.87</v>
      </c>
      <c r="H202" s="30">
        <v>0.5</v>
      </c>
      <c r="I202" t="s">
        <v>813</v>
      </c>
      <c r="J202" s="21">
        <f t="shared" si="3"/>
        <v>0.13000000000000966</v>
      </c>
      <c r="L202" s="7">
        <v>0.5</v>
      </c>
      <c r="M202" s="7" t="s">
        <v>813</v>
      </c>
      <c r="N202" s="7">
        <v>0.13000000000000966</v>
      </c>
    </row>
    <row r="203" spans="1:14" ht="12.75">
      <c r="A203" s="2" t="s">
        <v>805</v>
      </c>
      <c r="B203" s="2">
        <v>2</v>
      </c>
      <c r="C203" s="2" t="s">
        <v>611</v>
      </c>
      <c r="D203" s="2">
        <v>34</v>
      </c>
      <c r="E203" s="2">
        <v>41</v>
      </c>
      <c r="F203" s="6">
        <v>118.87</v>
      </c>
      <c r="G203" s="6">
        <v>118.94</v>
      </c>
      <c r="H203" s="30">
        <v>0</v>
      </c>
      <c r="I203" t="s">
        <v>813</v>
      </c>
      <c r="J203" s="21">
        <f t="shared" si="3"/>
        <v>0.06999999999999318</v>
      </c>
      <c r="L203" s="7">
        <v>0</v>
      </c>
      <c r="M203" s="7" t="s">
        <v>813</v>
      </c>
      <c r="N203" s="7">
        <v>0.06999999999999318</v>
      </c>
    </row>
    <row r="204" spans="1:14" ht="12.75">
      <c r="A204" s="2" t="s">
        <v>805</v>
      </c>
      <c r="B204" s="2">
        <v>2</v>
      </c>
      <c r="C204" s="2" t="s">
        <v>642</v>
      </c>
      <c r="D204" s="2">
        <v>41</v>
      </c>
      <c r="E204" s="2">
        <v>67</v>
      </c>
      <c r="F204" s="6">
        <v>118.94</v>
      </c>
      <c r="G204" s="6">
        <v>119.2</v>
      </c>
      <c r="H204" s="30">
        <v>0.5</v>
      </c>
      <c r="I204" t="s">
        <v>813</v>
      </c>
      <c r="J204" s="21">
        <f t="shared" si="3"/>
        <v>0.2600000000000051</v>
      </c>
      <c r="L204" s="7">
        <v>0.5</v>
      </c>
      <c r="M204" s="7" t="s">
        <v>813</v>
      </c>
      <c r="N204" s="7">
        <v>0.2600000000000051</v>
      </c>
    </row>
    <row r="205" spans="1:14" ht="12.75">
      <c r="A205" s="2" t="s">
        <v>806</v>
      </c>
      <c r="B205" s="2">
        <v>1</v>
      </c>
      <c r="C205" s="2" t="s">
        <v>772</v>
      </c>
      <c r="D205" s="2">
        <v>0</v>
      </c>
      <c r="E205" s="2">
        <v>68</v>
      </c>
      <c r="F205" s="6">
        <v>121.6</v>
      </c>
      <c r="G205" s="6">
        <v>122.28</v>
      </c>
      <c r="H205" s="30">
        <v>0</v>
      </c>
      <c r="I205" t="s">
        <v>813</v>
      </c>
      <c r="J205" s="21">
        <f t="shared" si="3"/>
        <v>0.6800000000000068</v>
      </c>
      <c r="L205" s="7">
        <v>0</v>
      </c>
      <c r="M205" s="7" t="s">
        <v>813</v>
      </c>
      <c r="N205" s="7">
        <v>0.6800000000000068</v>
      </c>
    </row>
    <row r="206" spans="1:14" ht="12.75">
      <c r="A206" s="2" t="s">
        <v>806</v>
      </c>
      <c r="B206" s="2">
        <v>1</v>
      </c>
      <c r="C206" s="2" t="s">
        <v>607</v>
      </c>
      <c r="D206" s="2">
        <v>68</v>
      </c>
      <c r="E206" s="2">
        <v>93</v>
      </c>
      <c r="F206" s="6">
        <v>122.28</v>
      </c>
      <c r="G206" s="6">
        <v>122.53</v>
      </c>
      <c r="H206" s="30">
        <v>0.5</v>
      </c>
      <c r="I206" t="s">
        <v>813</v>
      </c>
      <c r="J206" s="21">
        <f t="shared" si="3"/>
        <v>0.25</v>
      </c>
      <c r="L206" s="7">
        <v>0.5</v>
      </c>
      <c r="M206" s="7" t="s">
        <v>813</v>
      </c>
      <c r="N206" s="7">
        <v>0.25</v>
      </c>
    </row>
    <row r="207" spans="1:14" ht="12.75">
      <c r="A207" s="2" t="s">
        <v>807</v>
      </c>
      <c r="B207" s="2">
        <v>1</v>
      </c>
      <c r="C207" s="2" t="s">
        <v>622</v>
      </c>
      <c r="D207" s="2">
        <v>0</v>
      </c>
      <c r="E207" s="2">
        <v>4</v>
      </c>
      <c r="F207" s="6">
        <v>126.3</v>
      </c>
      <c r="G207" s="6">
        <v>126.34</v>
      </c>
      <c r="H207" s="30">
        <v>0</v>
      </c>
      <c r="I207" t="s">
        <v>816</v>
      </c>
      <c r="J207" s="21">
        <f t="shared" si="3"/>
        <v>0.04000000000000625</v>
      </c>
      <c r="L207" s="7">
        <v>0</v>
      </c>
      <c r="M207" s="7" t="s">
        <v>816</v>
      </c>
      <c r="N207" s="7">
        <v>0.04000000000000625</v>
      </c>
    </row>
    <row r="208" spans="1:14" ht="12.75">
      <c r="A208" s="2" t="s">
        <v>807</v>
      </c>
      <c r="B208" s="2">
        <v>1</v>
      </c>
      <c r="C208" s="2" t="s">
        <v>609</v>
      </c>
      <c r="D208" s="2">
        <v>6</v>
      </c>
      <c r="E208" s="2">
        <v>15</v>
      </c>
      <c r="F208" s="6">
        <v>126.36</v>
      </c>
      <c r="G208" s="6">
        <v>126.45</v>
      </c>
      <c r="H208" s="30">
        <v>0.5</v>
      </c>
      <c r="I208" t="s">
        <v>813</v>
      </c>
      <c r="J208" s="21">
        <f t="shared" si="3"/>
        <v>0.09000000000000341</v>
      </c>
      <c r="L208" s="7">
        <v>0.5</v>
      </c>
      <c r="M208" s="7" t="s">
        <v>813</v>
      </c>
      <c r="N208" s="7">
        <v>0.09000000000000341</v>
      </c>
    </row>
    <row r="209" spans="1:14" ht="12.75">
      <c r="A209" s="2" t="s">
        <v>807</v>
      </c>
      <c r="B209" s="2">
        <v>1</v>
      </c>
      <c r="C209" s="2" t="s">
        <v>742</v>
      </c>
      <c r="D209" s="2">
        <v>17</v>
      </c>
      <c r="E209" s="2">
        <v>70</v>
      </c>
      <c r="F209" s="6">
        <v>126.47</v>
      </c>
      <c r="G209" s="6">
        <v>127</v>
      </c>
      <c r="H209" s="30">
        <v>0</v>
      </c>
      <c r="I209" t="s">
        <v>813</v>
      </c>
      <c r="J209" s="21">
        <f t="shared" si="3"/>
        <v>0.5300000000000011</v>
      </c>
      <c r="L209" s="7">
        <v>0</v>
      </c>
      <c r="M209" s="7" t="s">
        <v>813</v>
      </c>
      <c r="N209" s="7">
        <v>0.5300000000000011</v>
      </c>
    </row>
    <row r="210" spans="1:14" ht="12.75">
      <c r="A210" s="2" t="s">
        <v>807</v>
      </c>
      <c r="B210" s="2">
        <v>1</v>
      </c>
      <c r="C210" s="2" t="s">
        <v>808</v>
      </c>
      <c r="D210" s="2">
        <v>70</v>
      </c>
      <c r="E210" s="2">
        <v>112</v>
      </c>
      <c r="F210" s="6">
        <v>127</v>
      </c>
      <c r="G210" s="6">
        <v>127.42</v>
      </c>
      <c r="H210" s="30">
        <v>0.5</v>
      </c>
      <c r="I210" t="s">
        <v>813</v>
      </c>
      <c r="J210" s="21">
        <f t="shared" si="3"/>
        <v>0.4200000000000017</v>
      </c>
      <c r="L210" s="7">
        <v>0.5</v>
      </c>
      <c r="M210" s="7" t="s">
        <v>813</v>
      </c>
      <c r="N210" s="7">
        <v>0.4200000000000017</v>
      </c>
    </row>
    <row r="211" spans="1:14" ht="12.75">
      <c r="A211" s="2" t="s">
        <v>807</v>
      </c>
      <c r="B211" s="2">
        <v>1</v>
      </c>
      <c r="C211" s="2" t="s">
        <v>621</v>
      </c>
      <c r="D211" s="2">
        <v>113</v>
      </c>
      <c r="E211" s="2">
        <v>122</v>
      </c>
      <c r="F211" s="6">
        <v>127.42</v>
      </c>
      <c r="G211" s="6">
        <v>127.52</v>
      </c>
      <c r="H211" s="30">
        <v>0.5</v>
      </c>
      <c r="I211" t="s">
        <v>815</v>
      </c>
      <c r="J211" s="21">
        <f t="shared" si="3"/>
        <v>0.09999999999999432</v>
      </c>
      <c r="L211" s="7">
        <v>0.5</v>
      </c>
      <c r="M211" s="7" t="s">
        <v>815</v>
      </c>
      <c r="N211" s="7">
        <v>0.09999999999999432</v>
      </c>
    </row>
    <row r="212" spans="1:14" ht="12.75">
      <c r="A212" s="2" t="s">
        <v>807</v>
      </c>
      <c r="B212" s="2">
        <v>2</v>
      </c>
      <c r="C212" s="2" t="s">
        <v>641</v>
      </c>
      <c r="D212" s="2">
        <v>0</v>
      </c>
      <c r="E212" s="2">
        <v>80</v>
      </c>
      <c r="F212" s="6">
        <v>127.52</v>
      </c>
      <c r="G212" s="6">
        <v>128.32</v>
      </c>
      <c r="H212" s="30">
        <v>0.5</v>
      </c>
      <c r="I212" t="s">
        <v>815</v>
      </c>
      <c r="J212" s="21">
        <f t="shared" si="3"/>
        <v>0.7999999999999972</v>
      </c>
      <c r="L212" s="7">
        <v>0.5</v>
      </c>
      <c r="M212" s="7" t="s">
        <v>815</v>
      </c>
      <c r="N212" s="7">
        <v>0.7999999999999972</v>
      </c>
    </row>
    <row r="213" spans="1:14" ht="12.75">
      <c r="A213" s="2" t="s">
        <v>807</v>
      </c>
      <c r="B213" s="2">
        <v>2</v>
      </c>
      <c r="C213" s="2" t="s">
        <v>628</v>
      </c>
      <c r="D213" s="2">
        <v>80</v>
      </c>
      <c r="E213" s="2">
        <v>110</v>
      </c>
      <c r="F213" s="6">
        <v>128.32</v>
      </c>
      <c r="G213" s="6">
        <v>128.62</v>
      </c>
      <c r="H213" s="30">
        <v>0</v>
      </c>
      <c r="I213" t="s">
        <v>815</v>
      </c>
      <c r="J213" s="21">
        <f t="shared" si="3"/>
        <v>0.30000000000001137</v>
      </c>
      <c r="L213" s="7">
        <v>0</v>
      </c>
      <c r="M213" s="7" t="s">
        <v>815</v>
      </c>
      <c r="N213" s="7">
        <v>0.30000000000001137</v>
      </c>
    </row>
    <row r="214" spans="1:14" ht="12.75">
      <c r="A214" s="2" t="s">
        <v>807</v>
      </c>
      <c r="B214" s="2">
        <v>2</v>
      </c>
      <c r="C214" s="2" t="s">
        <v>649</v>
      </c>
      <c r="D214" s="2">
        <v>110</v>
      </c>
      <c r="E214" s="2">
        <v>146</v>
      </c>
      <c r="F214" s="6">
        <v>128.62</v>
      </c>
      <c r="G214" s="6">
        <v>128.98</v>
      </c>
      <c r="H214" s="30">
        <v>0.5</v>
      </c>
      <c r="I214" t="s">
        <v>815</v>
      </c>
      <c r="J214" s="21">
        <f t="shared" si="3"/>
        <v>0.3599999999999852</v>
      </c>
      <c r="L214" s="7">
        <v>0.5</v>
      </c>
      <c r="M214" s="7" t="s">
        <v>815</v>
      </c>
      <c r="N214" s="7">
        <v>0.3599999999999852</v>
      </c>
    </row>
    <row r="215" spans="1:14" ht="12.75">
      <c r="A215" s="2" t="s">
        <v>807</v>
      </c>
      <c r="B215" s="2">
        <v>3</v>
      </c>
      <c r="C215" s="2" t="s">
        <v>682</v>
      </c>
      <c r="D215" s="2">
        <v>0</v>
      </c>
      <c r="E215" s="2">
        <v>90</v>
      </c>
      <c r="F215" s="6">
        <v>128.98</v>
      </c>
      <c r="G215" s="6">
        <v>129.87</v>
      </c>
      <c r="H215" s="30">
        <v>0.5</v>
      </c>
      <c r="I215" t="s">
        <v>815</v>
      </c>
      <c r="J215" s="21">
        <f t="shared" si="3"/>
        <v>0.8900000000000148</v>
      </c>
      <c r="L215" s="7">
        <v>0.5</v>
      </c>
      <c r="M215" s="7" t="s">
        <v>815</v>
      </c>
      <c r="N215" s="7">
        <v>0.8900000000000148</v>
      </c>
    </row>
    <row r="216" spans="1:14" ht="12.75">
      <c r="A216" s="2" t="s">
        <v>598</v>
      </c>
      <c r="B216" s="2">
        <v>1</v>
      </c>
      <c r="C216" s="2" t="s">
        <v>599</v>
      </c>
      <c r="D216" s="2">
        <v>0</v>
      </c>
      <c r="E216" s="2">
        <v>60</v>
      </c>
      <c r="F216" s="6">
        <v>131</v>
      </c>
      <c r="G216" s="6">
        <v>131.58</v>
      </c>
      <c r="H216" s="42">
        <v>0.2</v>
      </c>
      <c r="I216" t="s">
        <v>816</v>
      </c>
      <c r="J216" s="21">
        <f t="shared" si="3"/>
        <v>0.5800000000000125</v>
      </c>
      <c r="L216" s="7">
        <v>0.2</v>
      </c>
      <c r="M216" s="7" t="s">
        <v>816</v>
      </c>
      <c r="N216" s="7">
        <v>0.5800000000000125</v>
      </c>
    </row>
    <row r="217" spans="1:14" ht="12.75">
      <c r="A217" s="2" t="s">
        <v>598</v>
      </c>
      <c r="B217" s="2">
        <v>1</v>
      </c>
      <c r="C217" s="2" t="s">
        <v>600</v>
      </c>
      <c r="D217" s="2">
        <v>60</v>
      </c>
      <c r="E217" s="2">
        <v>67</v>
      </c>
      <c r="F217" s="6">
        <v>131.6</v>
      </c>
      <c r="G217" s="6">
        <v>131.67</v>
      </c>
      <c r="H217" s="42">
        <v>0.5</v>
      </c>
      <c r="I217" t="s">
        <v>815</v>
      </c>
      <c r="J217" s="21">
        <f t="shared" si="3"/>
        <v>0.06999999999999318</v>
      </c>
      <c r="L217" s="7">
        <v>0.5</v>
      </c>
      <c r="M217" s="7" t="s">
        <v>815</v>
      </c>
      <c r="N217" s="7">
        <v>0.06999999999999318</v>
      </c>
    </row>
    <row r="218" spans="1:14" ht="12.75">
      <c r="A218" s="2" t="s">
        <v>598</v>
      </c>
      <c r="B218" s="2">
        <v>1</v>
      </c>
      <c r="C218" s="2" t="s">
        <v>601</v>
      </c>
      <c r="D218" s="2">
        <v>67</v>
      </c>
      <c r="E218" s="2">
        <v>138</v>
      </c>
      <c r="F218" s="6">
        <v>131.67</v>
      </c>
      <c r="G218" s="6">
        <v>132.38</v>
      </c>
      <c r="H218" s="42">
        <v>0</v>
      </c>
      <c r="I218" t="s">
        <v>815</v>
      </c>
      <c r="J218" s="21">
        <f t="shared" si="3"/>
        <v>0.710000000000008</v>
      </c>
      <c r="L218" s="7">
        <v>0</v>
      </c>
      <c r="M218" s="7" t="s">
        <v>815</v>
      </c>
      <c r="N218" s="7">
        <v>0.710000000000008</v>
      </c>
    </row>
    <row r="219" spans="1:14" ht="12.75">
      <c r="A219" s="2" t="s">
        <v>598</v>
      </c>
      <c r="B219" s="2">
        <v>1</v>
      </c>
      <c r="C219" s="2" t="s">
        <v>602</v>
      </c>
      <c r="D219" s="2">
        <v>138</v>
      </c>
      <c r="E219" s="2">
        <v>142</v>
      </c>
      <c r="F219" s="6">
        <v>132.38</v>
      </c>
      <c r="G219" s="6">
        <v>132.42</v>
      </c>
      <c r="H219" s="42">
        <v>0.5</v>
      </c>
      <c r="I219" t="s">
        <v>815</v>
      </c>
      <c r="J219" s="21">
        <f t="shared" si="3"/>
        <v>0.03999999999999204</v>
      </c>
      <c r="L219" s="7">
        <v>0.5</v>
      </c>
      <c r="M219" s="7" t="s">
        <v>815</v>
      </c>
      <c r="N219" s="7">
        <v>0.03999999999999204</v>
      </c>
    </row>
    <row r="220" spans="1:14" ht="12.75">
      <c r="A220" s="2" t="s">
        <v>598</v>
      </c>
      <c r="B220" s="2">
        <v>1</v>
      </c>
      <c r="C220" s="2" t="s">
        <v>603</v>
      </c>
      <c r="D220" s="2">
        <v>142</v>
      </c>
      <c r="E220" s="2">
        <v>150</v>
      </c>
      <c r="F220" s="6">
        <v>132.42</v>
      </c>
      <c r="G220" s="6">
        <v>132.49</v>
      </c>
      <c r="H220" s="42">
        <v>1</v>
      </c>
      <c r="I220" t="s">
        <v>815</v>
      </c>
      <c r="J220" s="21">
        <f t="shared" si="3"/>
        <v>0.0700000000000216</v>
      </c>
      <c r="L220" s="7">
        <v>1</v>
      </c>
      <c r="M220" s="7" t="s">
        <v>815</v>
      </c>
      <c r="N220" s="7">
        <v>0.0700000000000216</v>
      </c>
    </row>
    <row r="221" spans="1:14" ht="12.75">
      <c r="A221" s="2" t="s">
        <v>598</v>
      </c>
      <c r="B221" s="2">
        <v>2</v>
      </c>
      <c r="C221" s="2" t="s">
        <v>604</v>
      </c>
      <c r="D221" s="2">
        <v>0</v>
      </c>
      <c r="E221" s="2">
        <v>37</v>
      </c>
      <c r="F221" s="6">
        <v>132.5</v>
      </c>
      <c r="G221" s="6">
        <v>132.87</v>
      </c>
      <c r="H221" s="30">
        <v>1</v>
      </c>
      <c r="I221" t="s">
        <v>818</v>
      </c>
      <c r="J221" s="21">
        <f t="shared" si="3"/>
        <v>0.37000000000000455</v>
      </c>
      <c r="L221" s="7">
        <v>1</v>
      </c>
      <c r="M221" s="7" t="s">
        <v>818</v>
      </c>
      <c r="N221" s="7">
        <v>0.37000000000000455</v>
      </c>
    </row>
    <row r="222" spans="1:14" ht="12.75">
      <c r="A222" s="2" t="s">
        <v>598</v>
      </c>
      <c r="B222" s="2">
        <v>2</v>
      </c>
      <c r="C222" s="2" t="s">
        <v>605</v>
      </c>
      <c r="D222" s="2">
        <v>37</v>
      </c>
      <c r="E222" s="2">
        <v>50</v>
      </c>
      <c r="F222" s="6">
        <v>132.87</v>
      </c>
      <c r="G222" s="6">
        <v>133</v>
      </c>
      <c r="H222" s="30">
        <v>1</v>
      </c>
      <c r="I222" t="s">
        <v>818</v>
      </c>
      <c r="J222" s="21">
        <f t="shared" si="3"/>
        <v>0.12999999999999545</v>
      </c>
      <c r="L222" s="7">
        <v>1</v>
      </c>
      <c r="M222" s="7" t="s">
        <v>818</v>
      </c>
      <c r="N222" s="7">
        <v>0.12999999999999545</v>
      </c>
    </row>
    <row r="223" spans="1:14" ht="12.75">
      <c r="A223" s="2" t="s">
        <v>598</v>
      </c>
      <c r="B223" s="2">
        <v>2</v>
      </c>
      <c r="C223" s="2" t="s">
        <v>606</v>
      </c>
      <c r="D223" s="2">
        <v>50</v>
      </c>
      <c r="E223" s="2">
        <v>99</v>
      </c>
      <c r="F223" s="6">
        <v>133</v>
      </c>
      <c r="G223" s="6">
        <v>133.49</v>
      </c>
      <c r="H223" s="30">
        <v>0.5</v>
      </c>
      <c r="I223" t="s">
        <v>818</v>
      </c>
      <c r="J223" s="21">
        <f t="shared" si="3"/>
        <v>0.4900000000000091</v>
      </c>
      <c r="L223" s="7">
        <v>0.5</v>
      </c>
      <c r="M223" s="7" t="s">
        <v>818</v>
      </c>
      <c r="N223" s="7">
        <v>0.4900000000000091</v>
      </c>
    </row>
    <row r="224" spans="1:14" ht="12.75">
      <c r="A224" s="2" t="s">
        <v>598</v>
      </c>
      <c r="B224" s="2">
        <v>2</v>
      </c>
      <c r="C224" s="2" t="s">
        <v>607</v>
      </c>
      <c r="D224" s="2">
        <v>99</v>
      </c>
      <c r="E224" s="2">
        <v>114</v>
      </c>
      <c r="F224" s="6">
        <v>133.49</v>
      </c>
      <c r="G224" s="6">
        <v>133.64</v>
      </c>
      <c r="H224" s="30">
        <v>0.5</v>
      </c>
      <c r="I224" t="s">
        <v>818</v>
      </c>
      <c r="J224" s="21">
        <f t="shared" si="3"/>
        <v>0.14999999999997726</v>
      </c>
      <c r="L224" s="7">
        <v>0.5</v>
      </c>
      <c r="M224" s="7" t="s">
        <v>818</v>
      </c>
      <c r="N224" s="7">
        <v>0.14999999999997726</v>
      </c>
    </row>
    <row r="225" spans="1:14" ht="12.75">
      <c r="A225" s="2" t="s">
        <v>598</v>
      </c>
      <c r="B225" s="2">
        <v>2</v>
      </c>
      <c r="C225" s="2" t="s">
        <v>608</v>
      </c>
      <c r="D225" s="2">
        <v>114</v>
      </c>
      <c r="E225" s="2">
        <v>125</v>
      </c>
      <c r="F225" s="6">
        <v>133.64</v>
      </c>
      <c r="G225" s="6">
        <v>133.75</v>
      </c>
      <c r="H225" s="30">
        <v>0</v>
      </c>
      <c r="I225" t="s">
        <v>818</v>
      </c>
      <c r="J225" s="21">
        <f t="shared" si="3"/>
        <v>0.11000000000001364</v>
      </c>
      <c r="L225" s="7">
        <v>0</v>
      </c>
      <c r="M225" s="7" t="s">
        <v>818</v>
      </c>
      <c r="N225" s="7">
        <v>0.11000000000001364</v>
      </c>
    </row>
    <row r="226" spans="1:14" ht="12.75">
      <c r="A226" s="2" t="s">
        <v>616</v>
      </c>
      <c r="B226" s="2">
        <v>1</v>
      </c>
      <c r="C226" s="2" t="s">
        <v>604</v>
      </c>
      <c r="D226" s="2">
        <v>0</v>
      </c>
      <c r="E226" s="2">
        <v>19</v>
      </c>
      <c r="F226" s="6">
        <v>137.9</v>
      </c>
      <c r="G226" s="6">
        <v>138.08</v>
      </c>
      <c r="H226" s="30">
        <v>0</v>
      </c>
      <c r="I226" t="s">
        <v>816</v>
      </c>
      <c r="J226" s="21">
        <f t="shared" si="3"/>
        <v>0.18000000000000682</v>
      </c>
      <c r="L226" s="7">
        <v>0</v>
      </c>
      <c r="M226" s="7" t="s">
        <v>816</v>
      </c>
      <c r="N226" s="7">
        <v>0.18000000000000682</v>
      </c>
    </row>
    <row r="227" spans="1:14" ht="12.75">
      <c r="A227" s="2" t="s">
        <v>616</v>
      </c>
      <c r="B227" s="2">
        <v>1</v>
      </c>
      <c r="C227" s="2" t="s">
        <v>617</v>
      </c>
      <c r="D227" s="2">
        <v>19</v>
      </c>
      <c r="E227" s="2">
        <v>33</v>
      </c>
      <c r="F227" s="6">
        <v>138.09</v>
      </c>
      <c r="G227" s="6">
        <v>138.23</v>
      </c>
      <c r="H227" s="30">
        <v>0.5</v>
      </c>
      <c r="I227" t="s">
        <v>815</v>
      </c>
      <c r="J227" s="21">
        <f t="shared" si="3"/>
        <v>0.13999999999998636</v>
      </c>
      <c r="L227" s="7">
        <v>0.5</v>
      </c>
      <c r="M227" s="7" t="s">
        <v>815</v>
      </c>
      <c r="N227" s="7">
        <v>0.13999999999998636</v>
      </c>
    </row>
    <row r="228" spans="1:14" ht="12.75">
      <c r="A228" s="2" t="s">
        <v>616</v>
      </c>
      <c r="B228" s="2">
        <v>1</v>
      </c>
      <c r="C228" s="2" t="s">
        <v>618</v>
      </c>
      <c r="D228" s="2">
        <v>33</v>
      </c>
      <c r="E228" s="2">
        <v>75</v>
      </c>
      <c r="F228" s="6">
        <v>138.23</v>
      </c>
      <c r="G228" s="6">
        <v>138.65</v>
      </c>
      <c r="H228" s="30">
        <v>1.5</v>
      </c>
      <c r="I228" t="s">
        <v>815</v>
      </c>
      <c r="J228" s="21">
        <f t="shared" si="3"/>
        <v>0.4200000000000159</v>
      </c>
      <c r="L228" s="7">
        <v>1.5</v>
      </c>
      <c r="M228" s="7" t="s">
        <v>815</v>
      </c>
      <c r="N228" s="7">
        <v>0.4200000000000159</v>
      </c>
    </row>
    <row r="229" spans="1:14" ht="12.75">
      <c r="A229" s="2" t="s">
        <v>616</v>
      </c>
      <c r="B229" s="2">
        <v>1</v>
      </c>
      <c r="C229" s="2" t="s">
        <v>619</v>
      </c>
      <c r="D229" s="2">
        <v>75</v>
      </c>
      <c r="E229" s="2">
        <v>96</v>
      </c>
      <c r="F229" s="6">
        <v>138.65</v>
      </c>
      <c r="G229" s="6">
        <v>138.86</v>
      </c>
      <c r="H229" s="30">
        <v>3</v>
      </c>
      <c r="I229" t="s">
        <v>815</v>
      </c>
      <c r="J229" s="21">
        <f t="shared" si="3"/>
        <v>0.21000000000000796</v>
      </c>
      <c r="L229" s="7">
        <v>3</v>
      </c>
      <c r="M229" s="7" t="s">
        <v>815</v>
      </c>
      <c r="N229" s="7">
        <v>0.21000000000000796</v>
      </c>
    </row>
    <row r="230" spans="1:14" ht="12.75">
      <c r="A230" s="2" t="s">
        <v>616</v>
      </c>
      <c r="B230" s="2">
        <v>1</v>
      </c>
      <c r="C230" s="2" t="s">
        <v>620</v>
      </c>
      <c r="D230" s="2">
        <v>96</v>
      </c>
      <c r="E230" s="2">
        <v>121</v>
      </c>
      <c r="F230" s="6">
        <v>138.86</v>
      </c>
      <c r="G230" s="6">
        <v>139.11</v>
      </c>
      <c r="H230" s="30">
        <v>0</v>
      </c>
      <c r="I230" t="s">
        <v>815</v>
      </c>
      <c r="J230" s="21">
        <f t="shared" si="3"/>
        <v>0.25</v>
      </c>
      <c r="L230" s="7">
        <v>0</v>
      </c>
      <c r="M230" s="7" t="s">
        <v>815</v>
      </c>
      <c r="N230" s="7">
        <v>0.25</v>
      </c>
    </row>
    <row r="231" spans="1:14" ht="12.75">
      <c r="A231" s="2" t="s">
        <v>616</v>
      </c>
      <c r="B231" s="2">
        <v>1</v>
      </c>
      <c r="C231" s="2" t="s">
        <v>621</v>
      </c>
      <c r="D231" s="2">
        <v>121</v>
      </c>
      <c r="E231" s="2">
        <v>132</v>
      </c>
      <c r="F231" s="6">
        <v>139.11</v>
      </c>
      <c r="G231" s="6">
        <v>139.22</v>
      </c>
      <c r="H231" s="30">
        <v>0.5</v>
      </c>
      <c r="I231" t="s">
        <v>815</v>
      </c>
      <c r="J231" s="21">
        <f t="shared" si="3"/>
        <v>0.10999999999998522</v>
      </c>
      <c r="L231" s="7">
        <v>0.5</v>
      </c>
      <c r="M231" s="7" t="s">
        <v>815</v>
      </c>
      <c r="N231" s="7">
        <v>0.10999999999998522</v>
      </c>
    </row>
    <row r="232" spans="1:14" ht="12.75">
      <c r="A232" s="2" t="s">
        <v>616</v>
      </c>
      <c r="B232" s="2">
        <v>2</v>
      </c>
      <c r="C232" s="2" t="s">
        <v>622</v>
      </c>
      <c r="D232" s="2">
        <v>0</v>
      </c>
      <c r="E232" s="2">
        <v>7</v>
      </c>
      <c r="F232" s="6">
        <v>139.23</v>
      </c>
      <c r="G232" s="6">
        <v>139.3</v>
      </c>
      <c r="H232" s="30">
        <v>0.5</v>
      </c>
      <c r="I232" t="s">
        <v>815</v>
      </c>
      <c r="J232" s="21">
        <f t="shared" si="3"/>
        <v>0.0700000000000216</v>
      </c>
      <c r="L232" s="7">
        <v>0.5</v>
      </c>
      <c r="M232" s="7" t="s">
        <v>815</v>
      </c>
      <c r="N232" s="7">
        <v>0.0700000000000216</v>
      </c>
    </row>
    <row r="233" spans="1:14" ht="12.75">
      <c r="A233" s="2" t="s">
        <v>616</v>
      </c>
      <c r="B233" s="2">
        <v>2</v>
      </c>
      <c r="C233" s="2" t="s">
        <v>622</v>
      </c>
      <c r="D233" s="2">
        <v>7</v>
      </c>
      <c r="E233" s="2">
        <v>12</v>
      </c>
      <c r="F233" s="6">
        <v>139.3</v>
      </c>
      <c r="G233" s="6">
        <v>139.35</v>
      </c>
      <c r="H233" s="30">
        <v>2</v>
      </c>
      <c r="I233" t="s">
        <v>815</v>
      </c>
      <c r="J233" s="21">
        <f t="shared" si="3"/>
        <v>0.04999999999998295</v>
      </c>
      <c r="L233" s="7">
        <v>2</v>
      </c>
      <c r="M233" s="7" t="s">
        <v>815</v>
      </c>
      <c r="N233" s="7">
        <v>0.04999999999998295</v>
      </c>
    </row>
    <row r="234" spans="1:14" ht="12.75">
      <c r="A234" s="2" t="s">
        <v>616</v>
      </c>
      <c r="B234" s="2">
        <v>2</v>
      </c>
      <c r="C234" s="2" t="s">
        <v>623</v>
      </c>
      <c r="D234" s="2">
        <v>12</v>
      </c>
      <c r="E234" s="2">
        <v>53</v>
      </c>
      <c r="F234" s="6">
        <v>139.35</v>
      </c>
      <c r="G234" s="6">
        <v>139.76</v>
      </c>
      <c r="H234" s="30">
        <v>1</v>
      </c>
      <c r="I234" t="s">
        <v>815</v>
      </c>
      <c r="J234" s="21">
        <f t="shared" si="3"/>
        <v>0.4099999999999966</v>
      </c>
      <c r="L234" s="7">
        <v>1</v>
      </c>
      <c r="M234" s="7" t="s">
        <v>815</v>
      </c>
      <c r="N234" s="7">
        <v>0.4099999999999966</v>
      </c>
    </row>
    <row r="235" spans="1:14" ht="12.75">
      <c r="A235" s="2" t="s">
        <v>616</v>
      </c>
      <c r="B235" s="2">
        <v>2</v>
      </c>
      <c r="C235" s="2" t="s">
        <v>624</v>
      </c>
      <c r="D235" s="2">
        <v>53</v>
      </c>
      <c r="E235" s="2">
        <v>67</v>
      </c>
      <c r="F235" s="6">
        <v>139.76</v>
      </c>
      <c r="G235" s="6">
        <v>139.9</v>
      </c>
      <c r="H235" s="30">
        <v>3</v>
      </c>
      <c r="I235" t="s">
        <v>815</v>
      </c>
      <c r="J235" s="21">
        <f t="shared" si="3"/>
        <v>0.14000000000001478</v>
      </c>
      <c r="L235" s="7">
        <v>3</v>
      </c>
      <c r="M235" s="7" t="s">
        <v>815</v>
      </c>
      <c r="N235" s="7">
        <v>0.14000000000001478</v>
      </c>
    </row>
    <row r="236" spans="1:14" ht="12.75">
      <c r="A236" s="2" t="s">
        <v>616</v>
      </c>
      <c r="B236" s="2">
        <v>2</v>
      </c>
      <c r="C236" s="2" t="s">
        <v>625</v>
      </c>
      <c r="D236" s="2">
        <v>67</v>
      </c>
      <c r="E236" s="2">
        <v>94</v>
      </c>
      <c r="F236" s="6">
        <v>139.9</v>
      </c>
      <c r="G236" s="6">
        <v>140.17</v>
      </c>
      <c r="H236" s="30">
        <v>2</v>
      </c>
      <c r="I236" t="s">
        <v>815</v>
      </c>
      <c r="J236" s="21">
        <f t="shared" si="3"/>
        <v>0.2699999999999818</v>
      </c>
      <c r="L236" s="7">
        <v>2</v>
      </c>
      <c r="M236" s="7" t="s">
        <v>815</v>
      </c>
      <c r="N236" s="7">
        <v>0.2699999999999818</v>
      </c>
    </row>
    <row r="237" spans="1:14" ht="12.75">
      <c r="A237" s="2" t="s">
        <v>616</v>
      </c>
      <c r="B237" s="2">
        <v>2</v>
      </c>
      <c r="C237" s="2" t="s">
        <v>615</v>
      </c>
      <c r="D237" s="2">
        <v>94</v>
      </c>
      <c r="E237" s="2">
        <v>95</v>
      </c>
      <c r="F237" s="6">
        <v>140.17</v>
      </c>
      <c r="G237" s="6">
        <v>140.18</v>
      </c>
      <c r="H237" s="30">
        <v>4</v>
      </c>
      <c r="I237" t="s">
        <v>815</v>
      </c>
      <c r="J237" s="21">
        <f t="shared" si="3"/>
        <v>0.010000000000019327</v>
      </c>
      <c r="L237" s="7">
        <v>4</v>
      </c>
      <c r="M237" s="7" t="s">
        <v>815</v>
      </c>
      <c r="N237" s="7">
        <v>0.010000000000019327</v>
      </c>
    </row>
    <row r="238" spans="1:14" ht="12.75">
      <c r="A238" s="2" t="s">
        <v>616</v>
      </c>
      <c r="B238" s="2">
        <v>2</v>
      </c>
      <c r="C238" s="2" t="s">
        <v>626</v>
      </c>
      <c r="D238" s="2">
        <v>95</v>
      </c>
      <c r="E238" s="2">
        <v>119</v>
      </c>
      <c r="F238" s="6">
        <v>140.18</v>
      </c>
      <c r="G238" s="6">
        <v>140.42</v>
      </c>
      <c r="H238" s="30">
        <v>3</v>
      </c>
      <c r="I238" t="s">
        <v>815</v>
      </c>
      <c r="J238" s="21">
        <f t="shared" si="3"/>
        <v>0.23999999999998067</v>
      </c>
      <c r="L238" s="7">
        <v>3</v>
      </c>
      <c r="M238" s="7" t="s">
        <v>815</v>
      </c>
      <c r="N238" s="7">
        <v>0.23999999999998067</v>
      </c>
    </row>
    <row r="239" spans="1:14" ht="12.75">
      <c r="A239" s="2" t="s">
        <v>627</v>
      </c>
      <c r="B239" s="2">
        <v>1</v>
      </c>
      <c r="C239" s="2" t="s">
        <v>622</v>
      </c>
      <c r="D239" s="2">
        <v>0</v>
      </c>
      <c r="E239" s="2">
        <v>9</v>
      </c>
      <c r="F239" s="6">
        <v>142.7</v>
      </c>
      <c r="G239" s="6">
        <v>142.78</v>
      </c>
      <c r="H239" s="30">
        <v>0</v>
      </c>
      <c r="I239" t="s">
        <v>816</v>
      </c>
      <c r="J239" s="21">
        <f t="shared" si="3"/>
        <v>0.0800000000000125</v>
      </c>
      <c r="L239" s="7">
        <v>0</v>
      </c>
      <c r="M239" s="7" t="s">
        <v>816</v>
      </c>
      <c r="N239" s="7">
        <v>0.0800000000000125</v>
      </c>
    </row>
    <row r="240" spans="1:14" ht="12.75">
      <c r="A240" s="2" t="s">
        <v>627</v>
      </c>
      <c r="B240" s="2">
        <v>1</v>
      </c>
      <c r="C240" s="2" t="s">
        <v>609</v>
      </c>
      <c r="D240" s="2">
        <v>9</v>
      </c>
      <c r="E240" s="2">
        <v>25</v>
      </c>
      <c r="F240" s="6">
        <v>142.78</v>
      </c>
      <c r="G240" s="6">
        <v>142.95</v>
      </c>
      <c r="H240" s="30">
        <v>0.5</v>
      </c>
      <c r="I240" t="s">
        <v>814</v>
      </c>
      <c r="J240" s="21">
        <f t="shared" si="3"/>
        <v>0.1699999999999875</v>
      </c>
      <c r="L240" s="7">
        <v>0.5</v>
      </c>
      <c r="M240" s="7" t="s">
        <v>814</v>
      </c>
      <c r="N240" s="7">
        <v>0.1699999999999875</v>
      </c>
    </row>
    <row r="241" spans="1:14" ht="12.75">
      <c r="A241" s="2" t="s">
        <v>627</v>
      </c>
      <c r="B241" s="2">
        <v>1</v>
      </c>
      <c r="C241" s="2" t="s">
        <v>628</v>
      </c>
      <c r="D241" s="2">
        <v>25</v>
      </c>
      <c r="E241" s="2">
        <v>43</v>
      </c>
      <c r="F241" s="6">
        <v>142.95</v>
      </c>
      <c r="G241" s="6">
        <v>143.13</v>
      </c>
      <c r="H241" s="30">
        <v>1.5</v>
      </c>
      <c r="I241" t="s">
        <v>814</v>
      </c>
      <c r="J241" s="21">
        <f t="shared" si="3"/>
        <v>0.18000000000000682</v>
      </c>
      <c r="L241" s="7">
        <v>1.5</v>
      </c>
      <c r="M241" s="7" t="s">
        <v>814</v>
      </c>
      <c r="N241" s="7">
        <v>0.18000000000000682</v>
      </c>
    </row>
    <row r="242" spans="1:14" ht="12.75">
      <c r="A242" s="2" t="s">
        <v>627</v>
      </c>
      <c r="B242" s="2">
        <v>1</v>
      </c>
      <c r="C242" s="2" t="s">
        <v>610</v>
      </c>
      <c r="D242" s="2">
        <v>43</v>
      </c>
      <c r="E242" s="2">
        <v>48</v>
      </c>
      <c r="F242" s="6">
        <v>143.13</v>
      </c>
      <c r="G242" s="6">
        <v>143.18</v>
      </c>
      <c r="H242" s="30">
        <v>1</v>
      </c>
      <c r="I242" t="s">
        <v>814</v>
      </c>
      <c r="J242" s="21">
        <f t="shared" si="3"/>
        <v>0.05000000000001137</v>
      </c>
      <c r="L242" s="7">
        <v>1</v>
      </c>
      <c r="M242" s="7" t="s">
        <v>814</v>
      </c>
      <c r="N242" s="7">
        <v>0.05000000000001137</v>
      </c>
    </row>
    <row r="243" spans="1:14" ht="12.75">
      <c r="A243" s="2" t="s">
        <v>627</v>
      </c>
      <c r="B243" s="2">
        <v>1</v>
      </c>
      <c r="C243" s="2" t="s">
        <v>629</v>
      </c>
      <c r="D243" s="2">
        <v>48</v>
      </c>
      <c r="E243" s="2">
        <v>93</v>
      </c>
      <c r="F243" s="6">
        <v>143.18</v>
      </c>
      <c r="G243" s="6">
        <v>143.63</v>
      </c>
      <c r="H243" s="30">
        <v>0.5</v>
      </c>
      <c r="I243" t="s">
        <v>814</v>
      </c>
      <c r="J243" s="21">
        <f t="shared" si="3"/>
        <v>0.44999999999998863</v>
      </c>
      <c r="L243" s="7">
        <v>0.5</v>
      </c>
      <c r="M243" s="7" t="s">
        <v>814</v>
      </c>
      <c r="N243" s="7">
        <v>0.44999999999998863</v>
      </c>
    </row>
    <row r="244" spans="1:14" ht="12.75">
      <c r="A244" s="2" t="s">
        <v>627</v>
      </c>
      <c r="B244" s="2">
        <v>1</v>
      </c>
      <c r="C244" s="2" t="s">
        <v>630</v>
      </c>
      <c r="D244" s="2">
        <v>93</v>
      </c>
      <c r="E244" s="2">
        <v>100</v>
      </c>
      <c r="F244" s="6">
        <v>143.63</v>
      </c>
      <c r="G244" s="6">
        <v>143.7</v>
      </c>
      <c r="H244" s="30">
        <v>3</v>
      </c>
      <c r="I244" t="s">
        <v>814</v>
      </c>
      <c r="J244" s="21">
        <f t="shared" si="3"/>
        <v>0.06999999999999318</v>
      </c>
      <c r="L244" s="7">
        <v>3</v>
      </c>
      <c r="M244" s="7" t="s">
        <v>814</v>
      </c>
      <c r="N244" s="7">
        <v>0.06999999999999318</v>
      </c>
    </row>
    <row r="245" spans="1:14" ht="12.75">
      <c r="A245" s="2" t="s">
        <v>627</v>
      </c>
      <c r="B245" s="2">
        <v>1</v>
      </c>
      <c r="C245" s="2" t="s">
        <v>631</v>
      </c>
      <c r="D245" s="2">
        <v>100</v>
      </c>
      <c r="E245" s="2">
        <v>138</v>
      </c>
      <c r="F245" s="6">
        <v>143.7</v>
      </c>
      <c r="G245" s="6">
        <v>144.08</v>
      </c>
      <c r="H245" s="30">
        <v>1</v>
      </c>
      <c r="I245" t="s">
        <v>814</v>
      </c>
      <c r="J245" s="21">
        <f t="shared" si="3"/>
        <v>0.3800000000000239</v>
      </c>
      <c r="L245" s="7">
        <v>1</v>
      </c>
      <c r="M245" s="7" t="s">
        <v>814</v>
      </c>
      <c r="N245" s="7">
        <v>0.3800000000000239</v>
      </c>
    </row>
    <row r="246" spans="1:14" ht="12.75">
      <c r="A246" s="2" t="s">
        <v>627</v>
      </c>
      <c r="B246" s="2">
        <v>1</v>
      </c>
      <c r="C246" s="2" t="s">
        <v>614</v>
      </c>
      <c r="D246" s="2">
        <v>138</v>
      </c>
      <c r="E246" s="2">
        <v>147</v>
      </c>
      <c r="F246" s="6">
        <v>144.08</v>
      </c>
      <c r="G246" s="6">
        <v>144.17</v>
      </c>
      <c r="H246" s="30">
        <v>2</v>
      </c>
      <c r="I246" t="s">
        <v>814</v>
      </c>
      <c r="J246" s="21">
        <f t="shared" si="3"/>
        <v>0.08999999999997499</v>
      </c>
      <c r="L246" s="7">
        <v>2</v>
      </c>
      <c r="M246" s="7" t="s">
        <v>814</v>
      </c>
      <c r="N246" s="7">
        <v>0.08999999999997499</v>
      </c>
    </row>
    <row r="247" spans="1:14" ht="12.75">
      <c r="A247" s="2" t="s">
        <v>627</v>
      </c>
      <c r="B247" s="2">
        <v>2</v>
      </c>
      <c r="C247" s="2" t="s">
        <v>622</v>
      </c>
      <c r="D247" s="2">
        <v>0</v>
      </c>
      <c r="E247" s="2">
        <v>11</v>
      </c>
      <c r="F247" s="6">
        <v>144.17</v>
      </c>
      <c r="G247" s="6">
        <v>144.28</v>
      </c>
      <c r="H247" s="30">
        <v>3.5</v>
      </c>
      <c r="I247" t="s">
        <v>814</v>
      </c>
      <c r="J247" s="21">
        <f t="shared" si="3"/>
        <v>0.11000000000001364</v>
      </c>
      <c r="L247" s="7">
        <v>3.5</v>
      </c>
      <c r="M247" s="7" t="s">
        <v>814</v>
      </c>
      <c r="N247" s="7">
        <v>0.11000000000001364</v>
      </c>
    </row>
    <row r="248" spans="1:14" ht="12.75">
      <c r="A248" s="2" t="s">
        <v>627</v>
      </c>
      <c r="B248" s="2">
        <v>2</v>
      </c>
      <c r="C248" s="2" t="s">
        <v>633</v>
      </c>
      <c r="D248" s="2">
        <v>11</v>
      </c>
      <c r="E248" s="2">
        <v>51</v>
      </c>
      <c r="F248" s="6">
        <v>144.28</v>
      </c>
      <c r="G248" s="6">
        <v>144.68</v>
      </c>
      <c r="H248" s="30">
        <v>0.5</v>
      </c>
      <c r="I248" t="s">
        <v>814</v>
      </c>
      <c r="J248" s="21">
        <f t="shared" si="3"/>
        <v>0.4000000000000057</v>
      </c>
      <c r="L248" s="7">
        <v>0.5</v>
      </c>
      <c r="M248" s="7" t="s">
        <v>814</v>
      </c>
      <c r="N248" s="7">
        <v>0.4000000000000057</v>
      </c>
    </row>
    <row r="249" spans="1:14" ht="12.75">
      <c r="A249" s="2" t="s">
        <v>627</v>
      </c>
      <c r="B249" s="2">
        <v>2</v>
      </c>
      <c r="C249" s="2" t="s">
        <v>634</v>
      </c>
      <c r="D249" s="2" t="s">
        <v>635</v>
      </c>
      <c r="E249" s="2">
        <v>81</v>
      </c>
      <c r="F249" s="6">
        <v>144.68</v>
      </c>
      <c r="G249" s="6">
        <v>144.98</v>
      </c>
      <c r="H249" s="30">
        <v>1.5</v>
      </c>
      <c r="I249" t="s">
        <v>814</v>
      </c>
      <c r="J249" s="21">
        <f t="shared" si="3"/>
        <v>0.29999999999998295</v>
      </c>
      <c r="L249" s="7">
        <v>1.5</v>
      </c>
      <c r="M249" s="7" t="s">
        <v>814</v>
      </c>
      <c r="N249" s="7">
        <v>0.29999999999998295</v>
      </c>
    </row>
    <row r="250" spans="1:14" ht="12.75">
      <c r="A250" s="2" t="s">
        <v>627</v>
      </c>
      <c r="B250" s="2">
        <v>2</v>
      </c>
      <c r="C250" s="2" t="s">
        <v>636</v>
      </c>
      <c r="D250" s="2">
        <v>81</v>
      </c>
      <c r="E250" s="2">
        <v>106</v>
      </c>
      <c r="F250" s="6">
        <v>144.98</v>
      </c>
      <c r="G250" s="6">
        <v>145.23</v>
      </c>
      <c r="H250" s="30">
        <v>1</v>
      </c>
      <c r="I250" t="s">
        <v>814</v>
      </c>
      <c r="J250" s="21">
        <f t="shared" si="3"/>
        <v>0.25</v>
      </c>
      <c r="L250" s="7">
        <v>1</v>
      </c>
      <c r="M250" s="7" t="s">
        <v>814</v>
      </c>
      <c r="N250" s="7">
        <v>0.25</v>
      </c>
    </row>
    <row r="251" spans="1:14" ht="12.75">
      <c r="A251" s="2" t="s">
        <v>627</v>
      </c>
      <c r="B251" s="2">
        <v>2</v>
      </c>
      <c r="C251" s="2" t="s">
        <v>600</v>
      </c>
      <c r="D251" s="2">
        <v>106</v>
      </c>
      <c r="E251" s="2">
        <v>138</v>
      </c>
      <c r="F251" s="6">
        <v>145.23</v>
      </c>
      <c r="G251" s="6">
        <v>145.55</v>
      </c>
      <c r="H251" s="30">
        <v>0.5</v>
      </c>
      <c r="I251" t="s">
        <v>814</v>
      </c>
      <c r="J251" s="21">
        <f t="shared" si="3"/>
        <v>0.3200000000000216</v>
      </c>
      <c r="L251" s="7">
        <v>0.5</v>
      </c>
      <c r="M251" s="7" t="s">
        <v>814</v>
      </c>
      <c r="N251" s="7">
        <v>0.3200000000000216</v>
      </c>
    </row>
    <row r="252" spans="1:14" ht="12.75">
      <c r="A252" s="2" t="s">
        <v>627</v>
      </c>
      <c r="B252" s="2">
        <v>3</v>
      </c>
      <c r="C252" s="2" t="s">
        <v>637</v>
      </c>
      <c r="D252" s="2">
        <v>0</v>
      </c>
      <c r="E252" s="2">
        <v>139</v>
      </c>
      <c r="F252" s="6">
        <v>144.55</v>
      </c>
      <c r="G252" s="6">
        <v>145.94</v>
      </c>
      <c r="H252" s="30">
        <v>0.5</v>
      </c>
      <c r="I252" t="s">
        <v>814</v>
      </c>
      <c r="J252" s="21">
        <f t="shared" si="3"/>
        <v>1.3899999999999864</v>
      </c>
      <c r="L252" s="7">
        <v>0.5</v>
      </c>
      <c r="M252" s="7" t="s">
        <v>814</v>
      </c>
      <c r="N252" s="7">
        <v>1.3899999999999864</v>
      </c>
    </row>
    <row r="253" spans="1:14" ht="12.75">
      <c r="A253" s="2" t="s">
        <v>638</v>
      </c>
      <c r="B253" s="2">
        <v>1</v>
      </c>
      <c r="C253" s="2" t="s">
        <v>639</v>
      </c>
      <c r="D253" s="2">
        <v>0</v>
      </c>
      <c r="E253" s="2">
        <v>13</v>
      </c>
      <c r="F253" s="6">
        <v>147.6</v>
      </c>
      <c r="G253" s="6">
        <v>147.73</v>
      </c>
      <c r="H253" s="30">
        <v>0</v>
      </c>
      <c r="I253" t="s">
        <v>814</v>
      </c>
      <c r="J253" s="21">
        <f t="shared" si="3"/>
        <v>0.12999999999999545</v>
      </c>
      <c r="L253" s="7">
        <v>0</v>
      </c>
      <c r="M253" s="7" t="s">
        <v>814</v>
      </c>
      <c r="N253" s="7">
        <v>0.12999999999999545</v>
      </c>
    </row>
    <row r="254" spans="1:14" ht="12.75">
      <c r="A254" s="2" t="s">
        <v>638</v>
      </c>
      <c r="B254" s="2">
        <v>1</v>
      </c>
      <c r="C254" s="2" t="s">
        <v>640</v>
      </c>
      <c r="D254" s="2">
        <v>13</v>
      </c>
      <c r="E254" s="2">
        <v>97</v>
      </c>
      <c r="F254" s="6">
        <v>147.73</v>
      </c>
      <c r="G254" s="6">
        <v>148.57</v>
      </c>
      <c r="H254" s="30">
        <v>1</v>
      </c>
      <c r="I254" t="s">
        <v>814</v>
      </c>
      <c r="J254" s="21">
        <f t="shared" si="3"/>
        <v>0.8400000000000034</v>
      </c>
      <c r="L254" s="7">
        <v>1</v>
      </c>
      <c r="M254" s="7" t="s">
        <v>814</v>
      </c>
      <c r="N254" s="7">
        <v>0.8400000000000034</v>
      </c>
    </row>
    <row r="255" spans="1:14" ht="12.75">
      <c r="A255" s="2" t="s">
        <v>638</v>
      </c>
      <c r="B255" s="2">
        <v>1</v>
      </c>
      <c r="C255" s="2" t="s">
        <v>632</v>
      </c>
      <c r="D255" s="2">
        <v>97</v>
      </c>
      <c r="E255" s="2">
        <v>108</v>
      </c>
      <c r="F255" s="6">
        <v>148.57</v>
      </c>
      <c r="G255" s="6">
        <v>148.68</v>
      </c>
      <c r="H255" s="30">
        <v>2.5</v>
      </c>
      <c r="I255" t="s">
        <v>814</v>
      </c>
      <c r="J255" s="21">
        <f t="shared" si="3"/>
        <v>0.11000000000001364</v>
      </c>
      <c r="L255" s="7">
        <v>2.5</v>
      </c>
      <c r="M255" s="7" t="s">
        <v>814</v>
      </c>
      <c r="N255" s="7">
        <v>0.11000000000001364</v>
      </c>
    </row>
    <row r="256" spans="1:14" ht="12.75">
      <c r="A256" s="2" t="s">
        <v>638</v>
      </c>
      <c r="B256" s="2">
        <v>2</v>
      </c>
      <c r="C256" s="2" t="s">
        <v>641</v>
      </c>
      <c r="D256" s="2">
        <v>0</v>
      </c>
      <c r="E256" s="2">
        <v>65</v>
      </c>
      <c r="F256" s="6">
        <v>148.69</v>
      </c>
      <c r="G256" s="6">
        <v>149.34</v>
      </c>
      <c r="H256" s="30">
        <v>0.5</v>
      </c>
      <c r="I256" t="s">
        <v>814</v>
      </c>
      <c r="J256" s="21">
        <f t="shared" si="3"/>
        <v>0.6500000000000057</v>
      </c>
      <c r="L256" s="7">
        <v>0.5</v>
      </c>
      <c r="M256" s="7" t="s">
        <v>814</v>
      </c>
      <c r="N256" s="7">
        <v>0.6500000000000057</v>
      </c>
    </row>
    <row r="257" spans="1:14" ht="12.75">
      <c r="A257" s="2" t="s">
        <v>638</v>
      </c>
      <c r="B257" s="2">
        <v>2</v>
      </c>
      <c r="C257" s="2" t="s">
        <v>610</v>
      </c>
      <c r="D257" s="2">
        <v>65</v>
      </c>
      <c r="E257" s="2">
        <v>76</v>
      </c>
      <c r="F257" s="6">
        <v>149.34</v>
      </c>
      <c r="G257" s="6">
        <v>149.45</v>
      </c>
      <c r="H257" s="30">
        <v>0</v>
      </c>
      <c r="I257" t="s">
        <v>814</v>
      </c>
      <c r="J257" s="21">
        <f t="shared" si="3"/>
        <v>0.10999999999998522</v>
      </c>
      <c r="L257" s="7">
        <v>0</v>
      </c>
      <c r="M257" s="7" t="s">
        <v>814</v>
      </c>
      <c r="N257" s="7">
        <v>0.10999999999998522</v>
      </c>
    </row>
    <row r="258" spans="1:14" ht="12.75">
      <c r="A258" s="2" t="s">
        <v>638</v>
      </c>
      <c r="B258" s="2">
        <v>2</v>
      </c>
      <c r="C258" s="2" t="s">
        <v>611</v>
      </c>
      <c r="D258" s="2">
        <v>76</v>
      </c>
      <c r="E258" s="2">
        <v>92</v>
      </c>
      <c r="F258" s="6">
        <v>149.45</v>
      </c>
      <c r="G258" s="6">
        <v>149.61</v>
      </c>
      <c r="H258" s="30">
        <v>0.5</v>
      </c>
      <c r="I258" t="s">
        <v>814</v>
      </c>
      <c r="J258" s="21">
        <f t="shared" si="3"/>
        <v>0.160000000000025</v>
      </c>
      <c r="L258" s="7">
        <v>0.5</v>
      </c>
      <c r="M258" s="7" t="s">
        <v>814</v>
      </c>
      <c r="N258" s="7">
        <v>0.160000000000025</v>
      </c>
    </row>
    <row r="259" spans="1:14" ht="12.75">
      <c r="A259" s="2" t="s">
        <v>638</v>
      </c>
      <c r="B259" s="2">
        <v>2</v>
      </c>
      <c r="C259" s="2" t="s">
        <v>642</v>
      </c>
      <c r="D259" s="2">
        <v>92</v>
      </c>
      <c r="E259" s="2">
        <v>142</v>
      </c>
      <c r="F259" s="6">
        <v>149.61</v>
      </c>
      <c r="G259" s="6">
        <v>150.11</v>
      </c>
      <c r="H259" s="30">
        <v>0</v>
      </c>
      <c r="I259" t="s">
        <v>814</v>
      </c>
      <c r="J259" s="21">
        <f aca="true" t="shared" si="4" ref="J259:J322">G259-F259</f>
        <v>0.5</v>
      </c>
      <c r="L259" s="7">
        <v>0</v>
      </c>
      <c r="M259" s="7" t="s">
        <v>814</v>
      </c>
      <c r="N259" s="7">
        <v>0.5</v>
      </c>
    </row>
    <row r="260" spans="1:14" ht="12.75">
      <c r="A260" s="2" t="s">
        <v>638</v>
      </c>
      <c r="B260" s="2">
        <v>3</v>
      </c>
      <c r="C260" s="2" t="s">
        <v>623</v>
      </c>
      <c r="D260" s="2">
        <v>0</v>
      </c>
      <c r="E260" s="2">
        <v>88</v>
      </c>
      <c r="F260" s="6">
        <v>150.11</v>
      </c>
      <c r="G260" s="6">
        <v>150.99</v>
      </c>
      <c r="H260" s="30">
        <v>0</v>
      </c>
      <c r="I260" t="s">
        <v>814</v>
      </c>
      <c r="J260" s="21">
        <f t="shared" si="4"/>
        <v>0.8799999999999955</v>
      </c>
      <c r="L260" s="7">
        <v>0</v>
      </c>
      <c r="M260" s="7" t="s">
        <v>814</v>
      </c>
      <c r="N260" s="7">
        <v>0.8799999999999955</v>
      </c>
    </row>
    <row r="261" spans="1:14" ht="12.75">
      <c r="A261" s="2" t="s">
        <v>638</v>
      </c>
      <c r="B261" s="2">
        <v>3</v>
      </c>
      <c r="C261" s="2" t="s">
        <v>617</v>
      </c>
      <c r="D261" s="2">
        <v>88</v>
      </c>
      <c r="E261" s="2">
        <v>102</v>
      </c>
      <c r="F261" s="6">
        <v>150.99</v>
      </c>
      <c r="G261" s="6">
        <v>151.13</v>
      </c>
      <c r="H261" s="30">
        <v>0.5</v>
      </c>
      <c r="I261" t="s">
        <v>814</v>
      </c>
      <c r="J261" s="21">
        <f t="shared" si="4"/>
        <v>0.13999999999998636</v>
      </c>
      <c r="L261" s="7">
        <v>0.5</v>
      </c>
      <c r="M261" s="7" t="s">
        <v>814</v>
      </c>
      <c r="N261" s="7">
        <v>0.13999999999998636</v>
      </c>
    </row>
    <row r="262" spans="1:14" ht="12.75">
      <c r="A262" s="2" t="s">
        <v>638</v>
      </c>
      <c r="B262" s="2">
        <v>4</v>
      </c>
      <c r="C262" s="2" t="s">
        <v>639</v>
      </c>
      <c r="D262" s="2">
        <v>0</v>
      </c>
      <c r="E262" s="2">
        <v>82</v>
      </c>
      <c r="F262" s="6">
        <v>151.14</v>
      </c>
      <c r="G262" s="6">
        <v>151.96</v>
      </c>
      <c r="H262" s="30">
        <v>0</v>
      </c>
      <c r="I262" t="s">
        <v>814</v>
      </c>
      <c r="J262" s="21">
        <f t="shared" si="4"/>
        <v>0.8200000000000216</v>
      </c>
      <c r="L262" s="7">
        <v>0</v>
      </c>
      <c r="M262" s="7" t="s">
        <v>814</v>
      </c>
      <c r="N262" s="7">
        <v>0.8200000000000216</v>
      </c>
    </row>
    <row r="263" spans="1:14" ht="12.75">
      <c r="A263" s="2" t="s">
        <v>638</v>
      </c>
      <c r="B263" s="2">
        <v>4</v>
      </c>
      <c r="C263" s="2" t="s">
        <v>643</v>
      </c>
      <c r="D263" s="2">
        <v>82</v>
      </c>
      <c r="E263" s="2">
        <v>137</v>
      </c>
      <c r="F263" s="6">
        <v>151.96</v>
      </c>
      <c r="G263" s="6">
        <v>152.51</v>
      </c>
      <c r="H263" s="30">
        <v>0.5</v>
      </c>
      <c r="I263" t="s">
        <v>814</v>
      </c>
      <c r="J263" s="21">
        <f t="shared" si="4"/>
        <v>0.549999999999983</v>
      </c>
      <c r="L263" s="7">
        <v>0.5</v>
      </c>
      <c r="M263" s="7" t="s">
        <v>814</v>
      </c>
      <c r="N263" s="7">
        <v>0.549999999999983</v>
      </c>
    </row>
    <row r="264" spans="1:14" ht="12.75">
      <c r="A264" s="2" t="s">
        <v>638</v>
      </c>
      <c r="B264" s="2">
        <v>4</v>
      </c>
      <c r="C264" s="2" t="s">
        <v>613</v>
      </c>
      <c r="D264" s="2">
        <v>137</v>
      </c>
      <c r="E264" s="2">
        <v>146</v>
      </c>
      <c r="F264" s="6">
        <v>152.51</v>
      </c>
      <c r="G264" s="6">
        <v>152.6</v>
      </c>
      <c r="H264" s="30">
        <v>1.5</v>
      </c>
      <c r="I264" t="s">
        <v>814</v>
      </c>
      <c r="J264" s="21">
        <f t="shared" si="4"/>
        <v>0.09000000000000341</v>
      </c>
      <c r="L264" s="7">
        <v>1.5</v>
      </c>
      <c r="M264" s="7" t="s">
        <v>814</v>
      </c>
      <c r="N264" s="7">
        <v>0.09000000000000341</v>
      </c>
    </row>
    <row r="265" spans="1:14" ht="12.75">
      <c r="A265" s="2" t="s">
        <v>638</v>
      </c>
      <c r="B265" s="2">
        <v>5</v>
      </c>
      <c r="C265" s="2" t="s">
        <v>641</v>
      </c>
      <c r="D265" s="2">
        <v>0</v>
      </c>
      <c r="E265" s="2">
        <v>13</v>
      </c>
      <c r="F265" s="6">
        <v>152.6</v>
      </c>
      <c r="G265" s="6">
        <v>152.73</v>
      </c>
      <c r="H265" s="30">
        <v>0.5</v>
      </c>
      <c r="I265" t="s">
        <v>814</v>
      </c>
      <c r="J265" s="21">
        <f t="shared" si="4"/>
        <v>0.12999999999999545</v>
      </c>
      <c r="L265" s="7">
        <v>0.5</v>
      </c>
      <c r="M265" s="7" t="s">
        <v>814</v>
      </c>
      <c r="N265" s="7">
        <v>0.12999999999999545</v>
      </c>
    </row>
    <row r="266" spans="1:14" ht="12.75">
      <c r="A266" s="2" t="s">
        <v>644</v>
      </c>
      <c r="B266" s="2">
        <v>1</v>
      </c>
      <c r="C266" s="2" t="s">
        <v>622</v>
      </c>
      <c r="D266" s="2">
        <v>0</v>
      </c>
      <c r="E266" s="2">
        <v>10</v>
      </c>
      <c r="F266" s="6">
        <v>152.3</v>
      </c>
      <c r="G266" s="6">
        <v>152.4</v>
      </c>
      <c r="H266" s="30">
        <v>3.5</v>
      </c>
      <c r="I266" t="s">
        <v>816</v>
      </c>
      <c r="J266" s="21">
        <f t="shared" si="4"/>
        <v>0.09999999999999432</v>
      </c>
      <c r="L266" s="7">
        <v>3.5</v>
      </c>
      <c r="M266" s="7" t="s">
        <v>816</v>
      </c>
      <c r="N266" s="7">
        <v>0.09999999999999432</v>
      </c>
    </row>
    <row r="267" spans="1:14" ht="12.75">
      <c r="A267" s="2" t="s">
        <v>644</v>
      </c>
      <c r="B267" s="2">
        <v>1</v>
      </c>
      <c r="C267" s="2" t="s">
        <v>628</v>
      </c>
      <c r="D267" s="2">
        <v>10</v>
      </c>
      <c r="E267" s="2">
        <v>24</v>
      </c>
      <c r="F267" s="6">
        <v>152.4</v>
      </c>
      <c r="G267" s="6">
        <v>152.53</v>
      </c>
      <c r="H267" s="30">
        <v>0.8</v>
      </c>
      <c r="I267" t="s">
        <v>816</v>
      </c>
      <c r="J267" s="21">
        <f t="shared" si="4"/>
        <v>0.12999999999999545</v>
      </c>
      <c r="L267" s="7">
        <v>0.8</v>
      </c>
      <c r="M267" s="7" t="s">
        <v>816</v>
      </c>
      <c r="N267" s="7">
        <v>0.12999999999999545</v>
      </c>
    </row>
    <row r="268" spans="1:14" ht="12.75">
      <c r="A268" s="2" t="s">
        <v>644</v>
      </c>
      <c r="B268" s="2">
        <v>1</v>
      </c>
      <c r="C268" s="2" t="s">
        <v>611</v>
      </c>
      <c r="D268" s="2">
        <v>24</v>
      </c>
      <c r="E268" s="2">
        <v>36</v>
      </c>
      <c r="F268" s="6">
        <v>152.54</v>
      </c>
      <c r="G268" s="6">
        <v>152.66</v>
      </c>
      <c r="H268" s="30">
        <v>0.5</v>
      </c>
      <c r="I268" t="s">
        <v>815</v>
      </c>
      <c r="J268" s="21">
        <f t="shared" si="4"/>
        <v>0.12000000000000455</v>
      </c>
      <c r="L268" s="7">
        <v>0.5</v>
      </c>
      <c r="M268" s="7" t="s">
        <v>815</v>
      </c>
      <c r="N268" s="7">
        <v>0.12000000000000455</v>
      </c>
    </row>
    <row r="269" spans="1:14" ht="12.75">
      <c r="A269" s="2" t="s">
        <v>644</v>
      </c>
      <c r="B269" s="2">
        <v>1</v>
      </c>
      <c r="C269" s="2" t="s">
        <v>605</v>
      </c>
      <c r="D269" s="2">
        <v>36</v>
      </c>
      <c r="E269" s="2">
        <v>56</v>
      </c>
      <c r="F269" s="6">
        <v>152.66</v>
      </c>
      <c r="G269" s="6">
        <v>152.86</v>
      </c>
      <c r="H269" s="30">
        <v>0.8</v>
      </c>
      <c r="I269" t="s">
        <v>815</v>
      </c>
      <c r="J269" s="21">
        <f t="shared" si="4"/>
        <v>0.20000000000001705</v>
      </c>
      <c r="L269" s="7">
        <v>0.8</v>
      </c>
      <c r="M269" s="7" t="s">
        <v>815</v>
      </c>
      <c r="N269" s="7">
        <v>0.20000000000001705</v>
      </c>
    </row>
    <row r="270" spans="1:14" ht="12.75">
      <c r="A270" s="2" t="s">
        <v>644</v>
      </c>
      <c r="B270" s="2">
        <v>1</v>
      </c>
      <c r="C270" s="2" t="s">
        <v>645</v>
      </c>
      <c r="D270" s="2">
        <v>56</v>
      </c>
      <c r="E270" s="2">
        <v>100</v>
      </c>
      <c r="F270" s="6">
        <v>152.86</v>
      </c>
      <c r="G270" s="6">
        <v>153.3</v>
      </c>
      <c r="H270" s="30">
        <v>0.5</v>
      </c>
      <c r="I270" t="s">
        <v>815</v>
      </c>
      <c r="J270" s="21">
        <f t="shared" si="4"/>
        <v>0.4399999999999977</v>
      </c>
      <c r="L270" s="7">
        <v>0.5</v>
      </c>
      <c r="M270" s="7" t="s">
        <v>815</v>
      </c>
      <c r="N270" s="7">
        <v>0.4399999999999977</v>
      </c>
    </row>
    <row r="271" spans="1:14" ht="12.75">
      <c r="A271" s="2" t="s">
        <v>644</v>
      </c>
      <c r="B271" s="2">
        <v>1</v>
      </c>
      <c r="C271" s="2" t="s">
        <v>646</v>
      </c>
      <c r="D271" s="2">
        <v>100</v>
      </c>
      <c r="E271" s="2">
        <v>134</v>
      </c>
      <c r="F271" s="6">
        <v>153.3</v>
      </c>
      <c r="G271" s="6">
        <v>153.64</v>
      </c>
      <c r="H271" s="30">
        <v>0.8</v>
      </c>
      <c r="I271" t="s">
        <v>815</v>
      </c>
      <c r="J271" s="21">
        <f t="shared" si="4"/>
        <v>0.339999999999975</v>
      </c>
      <c r="L271" s="7">
        <v>0.8</v>
      </c>
      <c r="M271" s="7" t="s">
        <v>815</v>
      </c>
      <c r="N271" s="7">
        <v>0.339999999999975</v>
      </c>
    </row>
    <row r="272" spans="1:14" ht="12.75">
      <c r="A272" s="2" t="s">
        <v>644</v>
      </c>
      <c r="B272" s="2">
        <v>2</v>
      </c>
      <c r="C272" s="2" t="s">
        <v>622</v>
      </c>
      <c r="D272" s="2">
        <v>0</v>
      </c>
      <c r="E272" s="2">
        <v>24</v>
      </c>
      <c r="F272" s="6">
        <v>153.64</v>
      </c>
      <c r="G272" s="6">
        <v>153.88</v>
      </c>
      <c r="H272" s="30">
        <v>0</v>
      </c>
      <c r="I272" t="s">
        <v>815</v>
      </c>
      <c r="J272" s="21">
        <f t="shared" si="4"/>
        <v>0.2400000000000091</v>
      </c>
      <c r="L272" s="7">
        <v>0</v>
      </c>
      <c r="M272" s="7" t="s">
        <v>815</v>
      </c>
      <c r="N272" s="7">
        <v>0.2400000000000091</v>
      </c>
    </row>
    <row r="273" spans="1:14" ht="12.75">
      <c r="A273" s="2" t="s">
        <v>644</v>
      </c>
      <c r="B273" s="2">
        <v>2</v>
      </c>
      <c r="C273" s="2" t="s">
        <v>633</v>
      </c>
      <c r="D273" s="2">
        <v>24</v>
      </c>
      <c r="E273" s="2">
        <v>57</v>
      </c>
      <c r="F273" s="6">
        <v>153.88</v>
      </c>
      <c r="G273" s="6">
        <v>154.21</v>
      </c>
      <c r="H273" s="30">
        <v>0.8</v>
      </c>
      <c r="I273" t="s">
        <v>815</v>
      </c>
      <c r="J273" s="21">
        <f t="shared" si="4"/>
        <v>0.3300000000000125</v>
      </c>
      <c r="L273" s="7">
        <v>0.8</v>
      </c>
      <c r="M273" s="7" t="s">
        <v>815</v>
      </c>
      <c r="N273" s="7">
        <v>0.3300000000000125</v>
      </c>
    </row>
    <row r="274" spans="1:14" ht="12.75">
      <c r="A274" s="2" t="s">
        <v>644</v>
      </c>
      <c r="B274" s="2">
        <v>2</v>
      </c>
      <c r="C274" s="2" t="s">
        <v>606</v>
      </c>
      <c r="D274" s="2">
        <v>57</v>
      </c>
      <c r="E274" s="2">
        <v>103</v>
      </c>
      <c r="F274" s="6">
        <v>154.21</v>
      </c>
      <c r="G274" s="6">
        <v>154.67</v>
      </c>
      <c r="H274" s="30">
        <v>0.5</v>
      </c>
      <c r="I274" t="s">
        <v>815</v>
      </c>
      <c r="J274" s="21">
        <f t="shared" si="4"/>
        <v>0.45999999999997954</v>
      </c>
      <c r="L274" s="7">
        <v>0.5</v>
      </c>
      <c r="M274" s="7" t="s">
        <v>815</v>
      </c>
      <c r="N274" s="7">
        <v>0.45999999999997954</v>
      </c>
    </row>
    <row r="275" spans="1:14" ht="12.75">
      <c r="A275" s="2" t="s">
        <v>644</v>
      </c>
      <c r="B275" s="2">
        <v>2</v>
      </c>
      <c r="C275" s="2" t="s">
        <v>615</v>
      </c>
      <c r="D275" s="2">
        <v>103</v>
      </c>
      <c r="E275" s="2">
        <v>114</v>
      </c>
      <c r="F275" s="6">
        <v>154.67</v>
      </c>
      <c r="G275" s="6">
        <v>154.78</v>
      </c>
      <c r="H275" s="30">
        <v>0</v>
      </c>
      <c r="I275" t="s">
        <v>815</v>
      </c>
      <c r="J275" s="21">
        <f t="shared" si="4"/>
        <v>0.11000000000001364</v>
      </c>
      <c r="L275" s="7">
        <v>0</v>
      </c>
      <c r="M275" s="7" t="s">
        <v>815</v>
      </c>
      <c r="N275" s="7">
        <v>0.11000000000001364</v>
      </c>
    </row>
    <row r="276" spans="1:14" ht="12.75">
      <c r="A276" s="2" t="s">
        <v>644</v>
      </c>
      <c r="B276" s="2">
        <v>2</v>
      </c>
      <c r="C276" s="2" t="s">
        <v>647</v>
      </c>
      <c r="D276" s="2">
        <v>114</v>
      </c>
      <c r="E276" s="2">
        <v>145</v>
      </c>
      <c r="F276" s="6">
        <v>154.78</v>
      </c>
      <c r="G276" s="6">
        <v>155.08</v>
      </c>
      <c r="H276" s="30">
        <v>0.5</v>
      </c>
      <c r="I276" t="s">
        <v>815</v>
      </c>
      <c r="J276" s="21">
        <f t="shared" si="4"/>
        <v>0.30000000000001137</v>
      </c>
      <c r="L276" s="7">
        <v>0.5</v>
      </c>
      <c r="M276" s="7" t="s">
        <v>815</v>
      </c>
      <c r="N276" s="7">
        <v>0.30000000000001137</v>
      </c>
    </row>
    <row r="277" spans="1:14" ht="12.75">
      <c r="A277" s="2" t="s">
        <v>644</v>
      </c>
      <c r="B277" s="2">
        <v>3</v>
      </c>
      <c r="C277" s="2" t="s">
        <v>641</v>
      </c>
      <c r="D277" s="2">
        <v>0</v>
      </c>
      <c r="E277" s="2">
        <v>17</v>
      </c>
      <c r="F277" s="6">
        <v>155.08</v>
      </c>
      <c r="G277" s="6">
        <v>155.26</v>
      </c>
      <c r="H277" s="30">
        <v>0.5</v>
      </c>
      <c r="I277" t="s">
        <v>818</v>
      </c>
      <c r="J277" s="21">
        <f t="shared" si="4"/>
        <v>0.1799999999999784</v>
      </c>
      <c r="L277" s="7">
        <v>0.5</v>
      </c>
      <c r="M277" s="7" t="s">
        <v>818</v>
      </c>
      <c r="N277" s="7">
        <v>0.1799999999999784</v>
      </c>
    </row>
    <row r="278" spans="1:14" ht="12.75">
      <c r="A278" s="2" t="s">
        <v>648</v>
      </c>
      <c r="B278" s="2">
        <v>1</v>
      </c>
      <c r="C278" s="2" t="s">
        <v>641</v>
      </c>
      <c r="D278" s="2">
        <v>0</v>
      </c>
      <c r="E278" s="2">
        <v>20</v>
      </c>
      <c r="F278" s="6">
        <v>157.1</v>
      </c>
      <c r="G278" s="6">
        <v>157.3</v>
      </c>
      <c r="H278" s="30">
        <v>0.8</v>
      </c>
      <c r="I278" t="s">
        <v>814</v>
      </c>
      <c r="J278" s="21">
        <f t="shared" si="4"/>
        <v>0.20000000000001705</v>
      </c>
      <c r="L278" s="7">
        <v>0.8</v>
      </c>
      <c r="M278" s="7" t="s">
        <v>814</v>
      </c>
      <c r="N278" s="7">
        <v>0.20000000000001705</v>
      </c>
    </row>
    <row r="279" spans="1:14" ht="12.75">
      <c r="A279" s="2" t="s">
        <v>648</v>
      </c>
      <c r="B279" s="2">
        <v>1</v>
      </c>
      <c r="C279" s="2" t="s">
        <v>609</v>
      </c>
      <c r="D279" s="2">
        <v>20</v>
      </c>
      <c r="E279" s="2">
        <v>40</v>
      </c>
      <c r="F279" s="6">
        <v>157.3</v>
      </c>
      <c r="G279" s="6">
        <v>157.5</v>
      </c>
      <c r="H279" s="30">
        <v>0.5</v>
      </c>
      <c r="I279" t="s">
        <v>814</v>
      </c>
      <c r="J279" s="21">
        <f t="shared" si="4"/>
        <v>0.19999999999998863</v>
      </c>
      <c r="L279" s="7">
        <v>0.5</v>
      </c>
      <c r="M279" s="7" t="s">
        <v>814</v>
      </c>
      <c r="N279" s="7">
        <v>0.19999999999998863</v>
      </c>
    </row>
    <row r="280" spans="1:14" ht="12.75">
      <c r="A280" s="2" t="s">
        <v>648</v>
      </c>
      <c r="B280" s="2">
        <v>1</v>
      </c>
      <c r="C280" s="2" t="s">
        <v>628</v>
      </c>
      <c r="D280" s="2">
        <v>40</v>
      </c>
      <c r="E280" s="2">
        <v>52</v>
      </c>
      <c r="F280" s="6">
        <v>157.5</v>
      </c>
      <c r="G280" s="6">
        <v>157.62</v>
      </c>
      <c r="H280" s="30">
        <v>1.5</v>
      </c>
      <c r="I280" t="s">
        <v>814</v>
      </c>
      <c r="J280" s="21">
        <f t="shared" si="4"/>
        <v>0.12000000000000455</v>
      </c>
      <c r="L280" s="7">
        <v>1.5</v>
      </c>
      <c r="M280" s="7" t="s">
        <v>814</v>
      </c>
      <c r="N280" s="7">
        <v>0.12000000000000455</v>
      </c>
    </row>
    <row r="281" spans="1:14" ht="12.75">
      <c r="A281" s="2" t="s">
        <v>648</v>
      </c>
      <c r="B281" s="2">
        <v>1</v>
      </c>
      <c r="C281" s="2" t="s">
        <v>610</v>
      </c>
      <c r="D281" s="2">
        <v>52</v>
      </c>
      <c r="E281" s="2">
        <v>87</v>
      </c>
      <c r="F281" s="6">
        <v>157.62</v>
      </c>
      <c r="G281" s="6">
        <v>157.97</v>
      </c>
      <c r="H281" s="30">
        <v>0.8</v>
      </c>
      <c r="I281" t="s">
        <v>814</v>
      </c>
      <c r="J281" s="21">
        <f t="shared" si="4"/>
        <v>0.3499999999999943</v>
      </c>
      <c r="L281" s="7">
        <v>0.8</v>
      </c>
      <c r="M281" s="7" t="s">
        <v>814</v>
      </c>
      <c r="N281" s="7">
        <v>0.3499999999999943</v>
      </c>
    </row>
    <row r="282" spans="1:14" ht="12.75">
      <c r="A282" s="2" t="s">
        <v>648</v>
      </c>
      <c r="B282" s="2">
        <v>2</v>
      </c>
      <c r="C282" s="2" t="s">
        <v>622</v>
      </c>
      <c r="D282" s="2">
        <v>0</v>
      </c>
      <c r="E282" s="2">
        <v>20</v>
      </c>
      <c r="F282" s="6">
        <v>157.98</v>
      </c>
      <c r="G282" s="6">
        <v>158.18</v>
      </c>
      <c r="H282" s="30">
        <v>1</v>
      </c>
      <c r="I282" t="s">
        <v>814</v>
      </c>
      <c r="J282" s="21">
        <f t="shared" si="4"/>
        <v>0.20000000000001705</v>
      </c>
      <c r="L282" s="7">
        <v>1</v>
      </c>
      <c r="M282" s="7" t="s">
        <v>814</v>
      </c>
      <c r="N282" s="7">
        <v>0.20000000000001705</v>
      </c>
    </row>
    <row r="283" spans="1:14" ht="12.75">
      <c r="A283" s="2" t="s">
        <v>648</v>
      </c>
      <c r="B283" s="2">
        <v>2</v>
      </c>
      <c r="C283" s="2" t="s">
        <v>622</v>
      </c>
      <c r="D283" s="2">
        <v>20</v>
      </c>
      <c r="E283" s="2">
        <v>37</v>
      </c>
      <c r="F283" s="6">
        <v>158.18</v>
      </c>
      <c r="G283" s="6">
        <v>158.35</v>
      </c>
      <c r="H283" s="30">
        <v>0.5</v>
      </c>
      <c r="I283" t="s">
        <v>814</v>
      </c>
      <c r="J283" s="21">
        <f t="shared" si="4"/>
        <v>0.1699999999999875</v>
      </c>
      <c r="L283" s="7">
        <v>0.5</v>
      </c>
      <c r="M283" s="7" t="s">
        <v>814</v>
      </c>
      <c r="N283" s="7">
        <v>0.1699999999999875</v>
      </c>
    </row>
    <row r="284" spans="1:14" ht="12.75">
      <c r="A284" s="2" t="s">
        <v>648</v>
      </c>
      <c r="B284" s="2">
        <v>2</v>
      </c>
      <c r="C284" s="2" t="s">
        <v>622</v>
      </c>
      <c r="D284" s="2">
        <v>37</v>
      </c>
      <c r="E284" s="2">
        <v>68</v>
      </c>
      <c r="F284" s="6">
        <v>158.35</v>
      </c>
      <c r="G284" s="6">
        <v>158.66</v>
      </c>
      <c r="H284" s="30">
        <v>0.8</v>
      </c>
      <c r="I284" t="s">
        <v>814</v>
      </c>
      <c r="J284" s="21">
        <f t="shared" si="4"/>
        <v>0.3100000000000023</v>
      </c>
      <c r="L284" s="7">
        <v>0.8</v>
      </c>
      <c r="M284" s="7" t="s">
        <v>814</v>
      </c>
      <c r="N284" s="7">
        <v>0.3100000000000023</v>
      </c>
    </row>
    <row r="285" spans="1:14" ht="12.75">
      <c r="A285" s="2" t="s">
        <v>648</v>
      </c>
      <c r="B285" s="2">
        <v>2</v>
      </c>
      <c r="C285" s="2" t="s">
        <v>628</v>
      </c>
      <c r="D285" s="2">
        <v>68</v>
      </c>
      <c r="E285" s="2">
        <v>85</v>
      </c>
      <c r="F285" s="6">
        <v>158.66</v>
      </c>
      <c r="G285" s="6">
        <v>158.83</v>
      </c>
      <c r="H285" s="30">
        <v>0.5</v>
      </c>
      <c r="I285" t="s">
        <v>814</v>
      </c>
      <c r="J285" s="21">
        <f t="shared" si="4"/>
        <v>0.17000000000001592</v>
      </c>
      <c r="L285" s="7">
        <v>0.5</v>
      </c>
      <c r="M285" s="7" t="s">
        <v>814</v>
      </c>
      <c r="N285" s="7">
        <v>0.17000000000001592</v>
      </c>
    </row>
    <row r="286" spans="1:14" ht="12.75">
      <c r="A286" s="2" t="s">
        <v>648</v>
      </c>
      <c r="B286" s="2">
        <v>2</v>
      </c>
      <c r="C286" s="2" t="s">
        <v>649</v>
      </c>
      <c r="D286" s="2">
        <v>75</v>
      </c>
      <c r="E286" s="2">
        <v>112</v>
      </c>
      <c r="F286" s="6">
        <v>158.73</v>
      </c>
      <c r="G286" s="6">
        <v>159.1</v>
      </c>
      <c r="H286" s="30">
        <v>1.5</v>
      </c>
      <c r="I286" t="s">
        <v>814</v>
      </c>
      <c r="J286" s="21">
        <f t="shared" si="4"/>
        <v>0.37000000000000455</v>
      </c>
      <c r="L286" s="7">
        <v>1.5</v>
      </c>
      <c r="M286" s="7" t="s">
        <v>814</v>
      </c>
      <c r="N286" s="7">
        <v>0.37000000000000455</v>
      </c>
    </row>
    <row r="287" spans="1:14" ht="12.75">
      <c r="A287" s="2" t="s">
        <v>648</v>
      </c>
      <c r="B287" s="2">
        <v>2</v>
      </c>
      <c r="C287" s="2" t="s">
        <v>650</v>
      </c>
      <c r="D287" s="2">
        <v>112</v>
      </c>
      <c r="E287" s="2">
        <v>145</v>
      </c>
      <c r="F287" s="6">
        <v>159.1</v>
      </c>
      <c r="G287" s="6">
        <v>159.43</v>
      </c>
      <c r="H287" s="30">
        <v>0.8</v>
      </c>
      <c r="I287" t="s">
        <v>814</v>
      </c>
      <c r="J287" s="21">
        <f t="shared" si="4"/>
        <v>0.3300000000000125</v>
      </c>
      <c r="L287" s="7">
        <v>0.8</v>
      </c>
      <c r="M287" s="7" t="s">
        <v>814</v>
      </c>
      <c r="N287" s="7">
        <v>0.3300000000000125</v>
      </c>
    </row>
    <row r="288" spans="1:14" ht="12.75">
      <c r="A288" s="2" t="s">
        <v>648</v>
      </c>
      <c r="B288" s="2">
        <v>3</v>
      </c>
      <c r="C288" s="2" t="s">
        <v>641</v>
      </c>
      <c r="D288" s="2">
        <v>0</v>
      </c>
      <c r="E288" s="2">
        <v>20</v>
      </c>
      <c r="F288" s="6">
        <v>159.43</v>
      </c>
      <c r="G288" s="6">
        <v>159.63</v>
      </c>
      <c r="H288" s="30">
        <v>2</v>
      </c>
      <c r="I288" t="s">
        <v>814</v>
      </c>
      <c r="J288" s="21">
        <f t="shared" si="4"/>
        <v>0.19999999999998863</v>
      </c>
      <c r="L288" s="7">
        <v>2</v>
      </c>
      <c r="M288" s="7" t="s">
        <v>814</v>
      </c>
      <c r="N288" s="7">
        <v>0.19999999999998863</v>
      </c>
    </row>
    <row r="289" spans="1:14" ht="12.75">
      <c r="A289" s="2" t="s">
        <v>648</v>
      </c>
      <c r="B289" s="2">
        <v>3</v>
      </c>
      <c r="C289" s="2" t="s">
        <v>633</v>
      </c>
      <c r="D289" s="2">
        <v>20</v>
      </c>
      <c r="E289" s="2">
        <v>60</v>
      </c>
      <c r="F289" s="6">
        <v>159.63</v>
      </c>
      <c r="G289" s="6">
        <v>160.03</v>
      </c>
      <c r="H289" s="30">
        <v>0.5</v>
      </c>
      <c r="I289" t="s">
        <v>814</v>
      </c>
      <c r="J289" s="21">
        <f t="shared" si="4"/>
        <v>0.4000000000000057</v>
      </c>
      <c r="L289" s="7">
        <v>0.5</v>
      </c>
      <c r="M289" s="7" t="s">
        <v>814</v>
      </c>
      <c r="N289" s="7">
        <v>0.4000000000000057</v>
      </c>
    </row>
    <row r="290" spans="1:14" ht="12.75">
      <c r="A290" s="2" t="s">
        <v>648</v>
      </c>
      <c r="B290" s="2">
        <v>3</v>
      </c>
      <c r="C290" s="2" t="s">
        <v>617</v>
      </c>
      <c r="D290" s="2">
        <v>60</v>
      </c>
      <c r="E290" s="2">
        <v>77</v>
      </c>
      <c r="F290" s="6">
        <v>160.03</v>
      </c>
      <c r="G290" s="6">
        <v>160.2</v>
      </c>
      <c r="H290" s="30">
        <v>1</v>
      </c>
      <c r="I290" t="s">
        <v>814</v>
      </c>
      <c r="J290" s="21">
        <f t="shared" si="4"/>
        <v>0.1699999999999875</v>
      </c>
      <c r="L290" s="7">
        <v>1</v>
      </c>
      <c r="M290" s="7" t="s">
        <v>814</v>
      </c>
      <c r="N290" s="7">
        <v>0.1699999999999875</v>
      </c>
    </row>
    <row r="291" spans="1:14" ht="12.75">
      <c r="A291" s="2" t="s">
        <v>648</v>
      </c>
      <c r="B291" s="2">
        <v>3</v>
      </c>
      <c r="C291" s="2" t="s">
        <v>624</v>
      </c>
      <c r="D291" s="2">
        <v>77</v>
      </c>
      <c r="E291" s="2">
        <v>99</v>
      </c>
      <c r="F291" s="6">
        <v>160.2</v>
      </c>
      <c r="G291" s="6">
        <v>160.42</v>
      </c>
      <c r="H291" s="30">
        <v>0.8</v>
      </c>
      <c r="I291" t="s">
        <v>814</v>
      </c>
      <c r="J291" s="21">
        <f t="shared" si="4"/>
        <v>0.21999999999999886</v>
      </c>
      <c r="L291" s="7">
        <v>0.8</v>
      </c>
      <c r="M291" s="7" t="s">
        <v>814</v>
      </c>
      <c r="N291" s="7">
        <v>0.21999999999999886</v>
      </c>
    </row>
    <row r="292" spans="1:14" ht="12.75">
      <c r="A292" s="2" t="s">
        <v>648</v>
      </c>
      <c r="B292" s="2">
        <v>3</v>
      </c>
      <c r="C292" s="2" t="s">
        <v>651</v>
      </c>
      <c r="D292" s="2">
        <v>99</v>
      </c>
      <c r="E292" s="2">
        <v>132</v>
      </c>
      <c r="F292" s="6">
        <v>160.42</v>
      </c>
      <c r="G292" s="6">
        <v>160.75</v>
      </c>
      <c r="H292" s="30">
        <v>0.5</v>
      </c>
      <c r="I292" t="s">
        <v>814</v>
      </c>
      <c r="J292" s="21">
        <f t="shared" si="4"/>
        <v>0.3300000000000125</v>
      </c>
      <c r="L292" s="7">
        <v>0.5</v>
      </c>
      <c r="M292" s="7" t="s">
        <v>814</v>
      </c>
      <c r="N292" s="7">
        <v>0.3300000000000125</v>
      </c>
    </row>
    <row r="293" spans="1:14" ht="12.75">
      <c r="A293" s="2" t="s">
        <v>648</v>
      </c>
      <c r="B293" s="2">
        <v>3</v>
      </c>
      <c r="C293" s="2" t="s">
        <v>600</v>
      </c>
      <c r="D293" s="2">
        <v>132</v>
      </c>
      <c r="E293" s="2">
        <v>146</v>
      </c>
      <c r="F293" s="6">
        <v>160.75</v>
      </c>
      <c r="G293" s="6">
        <v>160.89</v>
      </c>
      <c r="H293" s="30">
        <v>3</v>
      </c>
      <c r="I293" t="s">
        <v>814</v>
      </c>
      <c r="J293" s="21">
        <f t="shared" si="4"/>
        <v>0.13999999999998636</v>
      </c>
      <c r="L293" s="7">
        <v>3</v>
      </c>
      <c r="M293" s="7" t="s">
        <v>814</v>
      </c>
      <c r="N293" s="7">
        <v>0.13999999999998636</v>
      </c>
    </row>
    <row r="294" spans="1:14" ht="12.75">
      <c r="A294" s="2" t="s">
        <v>648</v>
      </c>
      <c r="B294" s="2">
        <v>4</v>
      </c>
      <c r="C294" s="2" t="s">
        <v>622</v>
      </c>
      <c r="D294" s="2">
        <v>0</v>
      </c>
      <c r="E294" s="2">
        <v>14</v>
      </c>
      <c r="F294" s="6">
        <v>160.93</v>
      </c>
      <c r="G294" s="6">
        <v>161.07</v>
      </c>
      <c r="H294" s="30">
        <v>2</v>
      </c>
      <c r="I294" t="s">
        <v>814</v>
      </c>
      <c r="J294" s="21">
        <f t="shared" si="4"/>
        <v>0.13999999999998636</v>
      </c>
      <c r="L294" s="7">
        <v>2</v>
      </c>
      <c r="M294" s="7" t="s">
        <v>814</v>
      </c>
      <c r="N294" s="7">
        <v>0.13999999999998636</v>
      </c>
    </row>
    <row r="295" spans="1:14" ht="12.75">
      <c r="A295" s="2" t="s">
        <v>648</v>
      </c>
      <c r="B295" s="2">
        <v>4</v>
      </c>
      <c r="C295" s="2" t="s">
        <v>628</v>
      </c>
      <c r="D295" s="2">
        <v>14</v>
      </c>
      <c r="E295" s="2">
        <v>24</v>
      </c>
      <c r="F295" s="6">
        <v>161.07</v>
      </c>
      <c r="G295" s="6">
        <v>161.17</v>
      </c>
      <c r="H295" s="30">
        <v>3.5</v>
      </c>
      <c r="I295" t="s">
        <v>814</v>
      </c>
      <c r="J295" s="21">
        <f t="shared" si="4"/>
        <v>0.09999999999999432</v>
      </c>
      <c r="L295" s="7">
        <v>3.5</v>
      </c>
      <c r="M295" s="7" t="s">
        <v>814</v>
      </c>
      <c r="N295" s="7">
        <v>0.09999999999999432</v>
      </c>
    </row>
    <row r="296" spans="1:14" ht="12.75">
      <c r="A296" s="2" t="s">
        <v>648</v>
      </c>
      <c r="B296" s="2">
        <v>4</v>
      </c>
      <c r="C296" s="2" t="s">
        <v>652</v>
      </c>
      <c r="D296" s="2">
        <v>24</v>
      </c>
      <c r="E296" s="2">
        <v>67</v>
      </c>
      <c r="F296" s="6">
        <v>161.17</v>
      </c>
      <c r="G296" s="6">
        <v>161.6</v>
      </c>
      <c r="H296" s="30">
        <v>0.5</v>
      </c>
      <c r="I296" t="s">
        <v>814</v>
      </c>
      <c r="J296" s="21">
        <f t="shared" si="4"/>
        <v>0.4300000000000068</v>
      </c>
      <c r="L296" s="7">
        <v>0.5</v>
      </c>
      <c r="M296" s="7" t="s">
        <v>814</v>
      </c>
      <c r="N296" s="7">
        <v>0.4300000000000068</v>
      </c>
    </row>
    <row r="297" spans="1:14" ht="12.75">
      <c r="A297" s="2" t="s">
        <v>648</v>
      </c>
      <c r="B297" s="2">
        <v>4</v>
      </c>
      <c r="C297" s="2" t="s">
        <v>653</v>
      </c>
      <c r="D297" s="2">
        <v>67</v>
      </c>
      <c r="E297" s="2">
        <v>121</v>
      </c>
      <c r="F297" s="6">
        <v>161.6</v>
      </c>
      <c r="G297" s="6">
        <v>162.14</v>
      </c>
      <c r="H297" s="30">
        <v>1</v>
      </c>
      <c r="I297" t="s">
        <v>814</v>
      </c>
      <c r="J297" s="21">
        <f t="shared" si="4"/>
        <v>0.539999999999992</v>
      </c>
      <c r="L297" s="7">
        <v>1</v>
      </c>
      <c r="M297" s="7" t="s">
        <v>814</v>
      </c>
      <c r="N297" s="7">
        <v>0.539999999999992</v>
      </c>
    </row>
    <row r="298" spans="1:14" ht="12.75">
      <c r="A298" s="2" t="s">
        <v>648</v>
      </c>
      <c r="B298" s="2">
        <v>4</v>
      </c>
      <c r="C298" s="2" t="s">
        <v>613</v>
      </c>
      <c r="D298" s="2">
        <v>121</v>
      </c>
      <c r="E298" s="2">
        <v>138</v>
      </c>
      <c r="F298" s="6">
        <v>162.14</v>
      </c>
      <c r="G298" s="6">
        <v>162.31</v>
      </c>
      <c r="H298" s="30">
        <v>0.5</v>
      </c>
      <c r="I298" t="s">
        <v>814</v>
      </c>
      <c r="J298" s="21">
        <f t="shared" si="4"/>
        <v>0.17000000000001592</v>
      </c>
      <c r="L298" s="7">
        <v>0.5</v>
      </c>
      <c r="M298" s="7" t="s">
        <v>814</v>
      </c>
      <c r="N298" s="7">
        <v>0.17000000000001592</v>
      </c>
    </row>
    <row r="299" spans="1:14" ht="12.75">
      <c r="A299" s="2" t="s">
        <v>648</v>
      </c>
      <c r="B299" s="2">
        <v>4</v>
      </c>
      <c r="C299" s="2" t="s">
        <v>632</v>
      </c>
      <c r="D299" s="2">
        <v>138</v>
      </c>
      <c r="E299" s="2">
        <v>143</v>
      </c>
      <c r="F299" s="6">
        <v>162.31</v>
      </c>
      <c r="G299" s="6">
        <v>162.36</v>
      </c>
      <c r="H299" s="30">
        <v>0</v>
      </c>
      <c r="I299" t="s">
        <v>814</v>
      </c>
      <c r="J299" s="21">
        <f t="shared" si="4"/>
        <v>0.05000000000001137</v>
      </c>
      <c r="L299" s="7">
        <v>0</v>
      </c>
      <c r="M299" s="7" t="s">
        <v>814</v>
      </c>
      <c r="N299" s="7">
        <v>0.05000000000001137</v>
      </c>
    </row>
    <row r="300" spans="1:14" ht="12.75">
      <c r="A300" s="2" t="s">
        <v>648</v>
      </c>
      <c r="B300" s="2">
        <v>5</v>
      </c>
      <c r="C300" s="2" t="s">
        <v>622</v>
      </c>
      <c r="D300" s="2">
        <v>0</v>
      </c>
      <c r="E300" s="2">
        <v>19</v>
      </c>
      <c r="F300" s="6">
        <v>162.35</v>
      </c>
      <c r="G300" s="6">
        <v>162.54</v>
      </c>
      <c r="H300" s="30">
        <v>1.5</v>
      </c>
      <c r="I300" t="s">
        <v>814</v>
      </c>
      <c r="J300" s="21">
        <f t="shared" si="4"/>
        <v>0.18999999999999773</v>
      </c>
      <c r="L300" s="7">
        <v>1.5</v>
      </c>
      <c r="M300" s="7" t="s">
        <v>814</v>
      </c>
      <c r="N300" s="7">
        <v>0.18999999999999773</v>
      </c>
    </row>
    <row r="301" spans="1:14" ht="12.75">
      <c r="A301" s="2" t="s">
        <v>655</v>
      </c>
      <c r="B301" s="2">
        <v>1</v>
      </c>
      <c r="C301" s="2" t="s">
        <v>622</v>
      </c>
      <c r="D301" s="2">
        <v>0</v>
      </c>
      <c r="E301" s="2">
        <v>20</v>
      </c>
      <c r="F301" s="6">
        <v>161.9</v>
      </c>
      <c r="G301" s="6">
        <v>162.1</v>
      </c>
      <c r="H301" s="30">
        <v>2</v>
      </c>
      <c r="I301" t="s">
        <v>814</v>
      </c>
      <c r="J301" s="21">
        <f t="shared" si="4"/>
        <v>0.19999999999998863</v>
      </c>
      <c r="L301" s="7">
        <v>2</v>
      </c>
      <c r="M301" s="7" t="s">
        <v>814</v>
      </c>
      <c r="N301" s="7">
        <v>0.19999999999998863</v>
      </c>
    </row>
    <row r="302" spans="1:14" ht="12.75">
      <c r="A302" s="2" t="s">
        <v>655</v>
      </c>
      <c r="B302" s="2">
        <v>1</v>
      </c>
      <c r="C302" s="2" t="s">
        <v>622</v>
      </c>
      <c r="D302" s="2">
        <v>20</v>
      </c>
      <c r="E302" s="2">
        <v>45</v>
      </c>
      <c r="F302" s="6">
        <v>162.1</v>
      </c>
      <c r="G302" s="6">
        <v>162.35</v>
      </c>
      <c r="H302" s="30">
        <v>1</v>
      </c>
      <c r="I302" t="s">
        <v>814</v>
      </c>
      <c r="J302" s="21">
        <f t="shared" si="4"/>
        <v>0.25</v>
      </c>
      <c r="L302" s="7">
        <v>1</v>
      </c>
      <c r="M302" s="7" t="s">
        <v>814</v>
      </c>
      <c r="N302" s="7">
        <v>0.25</v>
      </c>
    </row>
    <row r="303" spans="1:14" ht="12.75">
      <c r="A303" s="2" t="s">
        <v>655</v>
      </c>
      <c r="B303" s="2">
        <v>1</v>
      </c>
      <c r="C303" s="2" t="s">
        <v>633</v>
      </c>
      <c r="D303" s="2">
        <v>45</v>
      </c>
      <c r="E303" s="2">
        <v>71</v>
      </c>
      <c r="F303" s="6">
        <v>162.35</v>
      </c>
      <c r="G303" s="6">
        <v>162.61</v>
      </c>
      <c r="H303" s="30">
        <v>3</v>
      </c>
      <c r="I303" t="s">
        <v>814</v>
      </c>
      <c r="J303" s="21">
        <f t="shared" si="4"/>
        <v>0.2600000000000193</v>
      </c>
      <c r="L303" s="7">
        <v>3</v>
      </c>
      <c r="M303" s="7" t="s">
        <v>814</v>
      </c>
      <c r="N303" s="7">
        <v>0.2600000000000193</v>
      </c>
    </row>
    <row r="304" spans="1:14" ht="12.75">
      <c r="A304" s="2" t="s">
        <v>655</v>
      </c>
      <c r="B304" s="2">
        <v>1</v>
      </c>
      <c r="C304" s="2" t="s">
        <v>605</v>
      </c>
      <c r="D304" s="2">
        <v>71</v>
      </c>
      <c r="E304" s="2">
        <v>85</v>
      </c>
      <c r="F304" s="6">
        <v>162.61</v>
      </c>
      <c r="G304" s="6">
        <v>162.75</v>
      </c>
      <c r="H304" s="30">
        <v>2.5</v>
      </c>
      <c r="I304" t="s">
        <v>814</v>
      </c>
      <c r="J304" s="21">
        <f t="shared" si="4"/>
        <v>0.13999999999998636</v>
      </c>
      <c r="L304" s="7">
        <v>2.5</v>
      </c>
      <c r="M304" s="7" t="s">
        <v>814</v>
      </c>
      <c r="N304" s="7">
        <v>0.13999999999998636</v>
      </c>
    </row>
    <row r="305" spans="1:14" ht="12.75">
      <c r="A305" s="2" t="s">
        <v>655</v>
      </c>
      <c r="B305" s="2">
        <v>1</v>
      </c>
      <c r="C305" s="2" t="s">
        <v>612</v>
      </c>
      <c r="D305" s="2">
        <v>85</v>
      </c>
      <c r="E305" s="2">
        <v>93</v>
      </c>
      <c r="F305" s="6">
        <v>162.75</v>
      </c>
      <c r="G305" s="6">
        <v>162.83</v>
      </c>
      <c r="H305" s="30">
        <v>5</v>
      </c>
      <c r="I305" t="s">
        <v>814</v>
      </c>
      <c r="J305" s="21">
        <f t="shared" si="4"/>
        <v>0.0800000000000125</v>
      </c>
      <c r="L305" s="7">
        <v>5</v>
      </c>
      <c r="M305" s="7" t="s">
        <v>814</v>
      </c>
      <c r="N305" s="7">
        <v>0.0800000000000125</v>
      </c>
    </row>
    <row r="306" spans="1:14" ht="12.75">
      <c r="A306" s="2" t="s">
        <v>655</v>
      </c>
      <c r="B306" s="2">
        <v>1</v>
      </c>
      <c r="C306" s="2" t="s">
        <v>656</v>
      </c>
      <c r="D306" s="2">
        <v>93</v>
      </c>
      <c r="E306" s="2">
        <v>130</v>
      </c>
      <c r="F306" s="6">
        <v>162.83</v>
      </c>
      <c r="G306" s="6">
        <v>163.2</v>
      </c>
      <c r="H306" s="30">
        <v>4</v>
      </c>
      <c r="I306" t="s">
        <v>814</v>
      </c>
      <c r="J306" s="21">
        <f t="shared" si="4"/>
        <v>0.3699999999999761</v>
      </c>
      <c r="L306" s="7">
        <v>4</v>
      </c>
      <c r="M306" s="7" t="s">
        <v>814</v>
      </c>
      <c r="N306" s="7">
        <v>0.3699999999999761</v>
      </c>
    </row>
    <row r="307" spans="1:14" ht="12.75">
      <c r="A307" s="2" t="s">
        <v>655</v>
      </c>
      <c r="B307" s="2">
        <v>1</v>
      </c>
      <c r="C307" s="2" t="s">
        <v>636</v>
      </c>
      <c r="D307" s="2">
        <v>130</v>
      </c>
      <c r="E307" s="2">
        <v>145</v>
      </c>
      <c r="F307" s="6">
        <v>163.2</v>
      </c>
      <c r="G307" s="6">
        <v>163.35</v>
      </c>
      <c r="H307" s="30">
        <v>2</v>
      </c>
      <c r="I307" t="s">
        <v>814</v>
      </c>
      <c r="J307" s="21">
        <f t="shared" si="4"/>
        <v>0.15000000000000568</v>
      </c>
      <c r="L307" s="7">
        <v>2</v>
      </c>
      <c r="M307" s="7" t="s">
        <v>814</v>
      </c>
      <c r="N307" s="7">
        <v>0.15000000000000568</v>
      </c>
    </row>
    <row r="308" spans="1:14" ht="12.75">
      <c r="A308" s="2" t="s">
        <v>655</v>
      </c>
      <c r="B308" s="2">
        <v>2</v>
      </c>
      <c r="C308" s="2" t="s">
        <v>641</v>
      </c>
      <c r="D308" s="2">
        <v>0</v>
      </c>
      <c r="E308" s="2">
        <v>20</v>
      </c>
      <c r="F308" s="6">
        <v>163.34</v>
      </c>
      <c r="G308" s="6">
        <v>163.54</v>
      </c>
      <c r="H308" s="30">
        <v>2.5</v>
      </c>
      <c r="I308" t="s">
        <v>814</v>
      </c>
      <c r="J308" s="21">
        <f t="shared" si="4"/>
        <v>0.19999999999998863</v>
      </c>
      <c r="L308" s="7">
        <v>2.5</v>
      </c>
      <c r="M308" s="7" t="s">
        <v>814</v>
      </c>
      <c r="N308" s="7">
        <v>0.19999999999998863</v>
      </c>
    </row>
    <row r="309" spans="1:14" ht="12.75">
      <c r="A309" s="2" t="s">
        <v>655</v>
      </c>
      <c r="B309" s="2">
        <v>2</v>
      </c>
      <c r="C309" s="2" t="s">
        <v>657</v>
      </c>
      <c r="D309" s="2">
        <v>20</v>
      </c>
      <c r="E309" s="2">
        <v>35</v>
      </c>
      <c r="F309" s="6">
        <v>163.54</v>
      </c>
      <c r="G309" s="6">
        <v>163.69</v>
      </c>
      <c r="H309" s="30">
        <v>4</v>
      </c>
      <c r="I309" t="s">
        <v>814</v>
      </c>
      <c r="J309" s="21">
        <f t="shared" si="4"/>
        <v>0.15000000000000568</v>
      </c>
      <c r="L309" s="7">
        <v>4</v>
      </c>
      <c r="M309" s="7" t="s">
        <v>814</v>
      </c>
      <c r="N309" s="7">
        <v>0.15000000000000568</v>
      </c>
    </row>
    <row r="310" spans="1:14" ht="12.75">
      <c r="A310" s="2" t="s">
        <v>655</v>
      </c>
      <c r="B310" s="2">
        <v>2</v>
      </c>
      <c r="C310" s="2" t="s">
        <v>617</v>
      </c>
      <c r="D310" s="2">
        <v>35</v>
      </c>
      <c r="E310" s="2">
        <v>44</v>
      </c>
      <c r="F310" s="6">
        <v>163.69</v>
      </c>
      <c r="G310" s="6">
        <v>163.78</v>
      </c>
      <c r="H310" s="30">
        <v>4.5</v>
      </c>
      <c r="I310" t="s">
        <v>814</v>
      </c>
      <c r="J310" s="21">
        <f t="shared" si="4"/>
        <v>0.09000000000000341</v>
      </c>
      <c r="L310" s="7">
        <v>4.5</v>
      </c>
      <c r="M310" s="7" t="s">
        <v>814</v>
      </c>
      <c r="N310" s="7">
        <v>0.09000000000000341</v>
      </c>
    </row>
    <row r="311" spans="1:14" ht="12.75">
      <c r="A311" s="2" t="s">
        <v>655</v>
      </c>
      <c r="B311" s="2">
        <v>2</v>
      </c>
      <c r="C311" s="2" t="s">
        <v>650</v>
      </c>
      <c r="D311" s="2">
        <v>44</v>
      </c>
      <c r="E311" s="2">
        <v>58</v>
      </c>
      <c r="F311" s="6">
        <v>163.78</v>
      </c>
      <c r="G311" s="6">
        <v>163.92</v>
      </c>
      <c r="H311" s="30">
        <v>3.5</v>
      </c>
      <c r="I311" t="s">
        <v>814</v>
      </c>
      <c r="J311" s="21">
        <f t="shared" si="4"/>
        <v>0.13999999999998636</v>
      </c>
      <c r="L311" s="7">
        <v>3.5</v>
      </c>
      <c r="M311" s="7" t="s">
        <v>814</v>
      </c>
      <c r="N311" s="7">
        <v>0.13999999999998636</v>
      </c>
    </row>
    <row r="312" spans="1:14" ht="12.75">
      <c r="A312" s="2" t="s">
        <v>655</v>
      </c>
      <c r="B312" s="2">
        <v>2</v>
      </c>
      <c r="C312" s="2" t="s">
        <v>658</v>
      </c>
      <c r="D312" s="2">
        <v>58</v>
      </c>
      <c r="E312" s="2">
        <v>112</v>
      </c>
      <c r="F312" s="6">
        <v>163.92</v>
      </c>
      <c r="G312" s="6">
        <v>164.46</v>
      </c>
      <c r="H312" s="30">
        <v>0.8</v>
      </c>
      <c r="I312" t="s">
        <v>814</v>
      </c>
      <c r="J312" s="21">
        <f t="shared" si="4"/>
        <v>0.5400000000000205</v>
      </c>
      <c r="L312" s="7">
        <v>0.8</v>
      </c>
      <c r="M312" s="7" t="s">
        <v>814</v>
      </c>
      <c r="N312" s="7">
        <v>0.5400000000000205</v>
      </c>
    </row>
    <row r="313" spans="1:14" ht="12.75">
      <c r="A313" s="2" t="s">
        <v>655</v>
      </c>
      <c r="B313" s="2">
        <v>2</v>
      </c>
      <c r="C313" s="2" t="s">
        <v>659</v>
      </c>
      <c r="D313" s="2">
        <v>112</v>
      </c>
      <c r="E313" s="2">
        <v>145</v>
      </c>
      <c r="F313" s="6">
        <v>164.46</v>
      </c>
      <c r="G313" s="6">
        <v>164.79</v>
      </c>
      <c r="H313" s="30">
        <v>1.5</v>
      </c>
      <c r="I313" t="s">
        <v>814</v>
      </c>
      <c r="J313" s="21">
        <f t="shared" si="4"/>
        <v>0.3299999999999841</v>
      </c>
      <c r="L313" s="7">
        <v>1.5</v>
      </c>
      <c r="M313" s="7" t="s">
        <v>814</v>
      </c>
      <c r="N313" s="7">
        <v>0.3299999999999841</v>
      </c>
    </row>
    <row r="314" spans="1:14" ht="12.75">
      <c r="A314" s="2" t="s">
        <v>655</v>
      </c>
      <c r="B314" s="2">
        <v>3</v>
      </c>
      <c r="C314" s="2" t="s">
        <v>623</v>
      </c>
      <c r="D314" s="2">
        <v>0</v>
      </c>
      <c r="E314" s="2">
        <v>35</v>
      </c>
      <c r="F314" s="6">
        <v>164.81</v>
      </c>
      <c r="G314" s="6">
        <v>165.16</v>
      </c>
      <c r="H314" s="30">
        <v>2.5</v>
      </c>
      <c r="I314" t="s">
        <v>814</v>
      </c>
      <c r="J314" s="21">
        <f t="shared" si="4"/>
        <v>0.3499999999999943</v>
      </c>
      <c r="L314" s="7">
        <v>2.5</v>
      </c>
      <c r="M314" s="7" t="s">
        <v>814</v>
      </c>
      <c r="N314" s="7">
        <v>0.3499999999999943</v>
      </c>
    </row>
    <row r="315" spans="1:14" ht="12.75">
      <c r="A315" s="2" t="s">
        <v>655</v>
      </c>
      <c r="B315" s="2">
        <v>3</v>
      </c>
      <c r="C315" s="2" t="s">
        <v>653</v>
      </c>
      <c r="D315" s="2">
        <v>35</v>
      </c>
      <c r="E315" s="2">
        <v>55</v>
      </c>
      <c r="F315" s="6">
        <v>165.16</v>
      </c>
      <c r="G315" s="6">
        <v>165.36</v>
      </c>
      <c r="H315" s="30">
        <v>1.5</v>
      </c>
      <c r="I315" t="s">
        <v>814</v>
      </c>
      <c r="J315" s="21">
        <f t="shared" si="4"/>
        <v>0.20000000000001705</v>
      </c>
      <c r="L315" s="7">
        <v>1.5</v>
      </c>
      <c r="M315" s="7" t="s">
        <v>814</v>
      </c>
      <c r="N315" s="7">
        <v>0.20000000000001705</v>
      </c>
    </row>
    <row r="316" spans="1:14" ht="12.75">
      <c r="A316" s="2" t="s">
        <v>655</v>
      </c>
      <c r="B316" s="2">
        <v>3</v>
      </c>
      <c r="C316" s="2" t="s">
        <v>630</v>
      </c>
      <c r="D316" s="2">
        <v>55</v>
      </c>
      <c r="E316" s="2">
        <v>78</v>
      </c>
      <c r="F316" s="6">
        <v>165.36</v>
      </c>
      <c r="G316" s="6">
        <v>165.59</v>
      </c>
      <c r="H316" s="30">
        <v>0.5</v>
      </c>
      <c r="I316" t="s">
        <v>814</v>
      </c>
      <c r="J316" s="21">
        <f t="shared" si="4"/>
        <v>0.22999999999998977</v>
      </c>
      <c r="L316" s="7">
        <v>0.5</v>
      </c>
      <c r="M316" s="7" t="s">
        <v>814</v>
      </c>
      <c r="N316" s="7">
        <v>0.22999999999998977</v>
      </c>
    </row>
    <row r="317" spans="1:14" ht="12.75">
      <c r="A317" s="2" t="s">
        <v>655</v>
      </c>
      <c r="B317" s="2">
        <v>3</v>
      </c>
      <c r="C317" s="2" t="s">
        <v>631</v>
      </c>
      <c r="D317" s="2">
        <v>78</v>
      </c>
      <c r="E317" s="2">
        <v>87</v>
      </c>
      <c r="F317" s="6">
        <v>165.59</v>
      </c>
      <c r="G317" s="6">
        <v>165.68</v>
      </c>
      <c r="H317" s="30">
        <v>1.5</v>
      </c>
      <c r="I317" t="s">
        <v>814</v>
      </c>
      <c r="J317" s="21">
        <f t="shared" si="4"/>
        <v>0.09000000000000341</v>
      </c>
      <c r="L317" s="7">
        <v>1.5</v>
      </c>
      <c r="M317" s="7" t="s">
        <v>814</v>
      </c>
      <c r="N317" s="7">
        <v>0.09000000000000341</v>
      </c>
    </row>
    <row r="318" spans="1:14" ht="12.75">
      <c r="A318" s="2" t="s">
        <v>655</v>
      </c>
      <c r="B318" s="2">
        <v>3</v>
      </c>
      <c r="C318" s="2" t="s">
        <v>615</v>
      </c>
      <c r="D318" s="2">
        <v>87</v>
      </c>
      <c r="E318" s="2">
        <v>99</v>
      </c>
      <c r="F318" s="6">
        <v>165.68</v>
      </c>
      <c r="G318" s="6">
        <v>165.8</v>
      </c>
      <c r="H318" s="30">
        <v>0</v>
      </c>
      <c r="I318" t="s">
        <v>814</v>
      </c>
      <c r="J318" s="21">
        <f t="shared" si="4"/>
        <v>0.12000000000000455</v>
      </c>
      <c r="L318" s="7">
        <v>0</v>
      </c>
      <c r="M318" s="7" t="s">
        <v>814</v>
      </c>
      <c r="N318" s="7">
        <v>0.12000000000000455</v>
      </c>
    </row>
    <row r="319" spans="1:14" ht="12.75">
      <c r="A319" s="2" t="s">
        <v>662</v>
      </c>
      <c r="B319" s="2">
        <v>1</v>
      </c>
      <c r="C319" s="2" t="s">
        <v>637</v>
      </c>
      <c r="D319" s="2">
        <v>0</v>
      </c>
      <c r="E319" s="2">
        <v>53</v>
      </c>
      <c r="F319" s="6">
        <v>166.7</v>
      </c>
      <c r="G319" s="6">
        <v>167.23</v>
      </c>
      <c r="H319" s="30">
        <v>0.5</v>
      </c>
      <c r="I319" t="s">
        <v>814</v>
      </c>
      <c r="J319" s="21">
        <f t="shared" si="4"/>
        <v>0.5300000000000011</v>
      </c>
      <c r="L319" s="7">
        <v>0.5</v>
      </c>
      <c r="M319" s="7" t="s">
        <v>814</v>
      </c>
      <c r="N319" s="7">
        <v>0.5300000000000011</v>
      </c>
    </row>
    <row r="320" spans="1:14" ht="12.75">
      <c r="A320" s="2" t="s">
        <v>662</v>
      </c>
      <c r="B320" s="2">
        <v>1</v>
      </c>
      <c r="C320" s="2" t="s">
        <v>632</v>
      </c>
      <c r="D320" s="2">
        <v>53</v>
      </c>
      <c r="E320" s="2">
        <v>68</v>
      </c>
      <c r="F320" s="6">
        <v>167.23</v>
      </c>
      <c r="G320" s="6">
        <v>167.38</v>
      </c>
      <c r="H320" s="30">
        <v>0</v>
      </c>
      <c r="I320" t="s">
        <v>814</v>
      </c>
      <c r="J320" s="21">
        <f t="shared" si="4"/>
        <v>0.15000000000000568</v>
      </c>
      <c r="L320" s="7">
        <v>0</v>
      </c>
      <c r="M320" s="7" t="s">
        <v>814</v>
      </c>
      <c r="N320" s="7">
        <v>0.15000000000000568</v>
      </c>
    </row>
    <row r="321" spans="1:14" ht="12.75">
      <c r="A321" s="2" t="s">
        <v>662</v>
      </c>
      <c r="B321" s="2">
        <v>1</v>
      </c>
      <c r="C321" s="2" t="s">
        <v>631</v>
      </c>
      <c r="D321" s="2">
        <v>68</v>
      </c>
      <c r="E321" s="2">
        <v>93</v>
      </c>
      <c r="F321" s="6">
        <v>167.38</v>
      </c>
      <c r="G321" s="6">
        <v>167.63</v>
      </c>
      <c r="H321" s="30">
        <v>0.5</v>
      </c>
      <c r="I321" t="s">
        <v>814</v>
      </c>
      <c r="J321" s="21">
        <f t="shared" si="4"/>
        <v>0.25</v>
      </c>
      <c r="L321" s="7">
        <v>0.5</v>
      </c>
      <c r="M321" s="7" t="s">
        <v>814</v>
      </c>
      <c r="N321" s="7">
        <v>0.25</v>
      </c>
    </row>
    <row r="322" spans="1:14" ht="12.75">
      <c r="A322" s="2" t="s">
        <v>662</v>
      </c>
      <c r="B322" s="2">
        <v>1</v>
      </c>
      <c r="C322" s="2" t="s">
        <v>615</v>
      </c>
      <c r="D322" s="2">
        <v>93</v>
      </c>
      <c r="E322" s="2">
        <v>101</v>
      </c>
      <c r="F322" s="6">
        <v>167.63</v>
      </c>
      <c r="G322" s="6">
        <v>167.71</v>
      </c>
      <c r="H322" s="30">
        <v>1</v>
      </c>
      <c r="I322" t="s">
        <v>814</v>
      </c>
      <c r="J322" s="21">
        <f t="shared" si="4"/>
        <v>0.0800000000000125</v>
      </c>
      <c r="L322" s="7">
        <v>1</v>
      </c>
      <c r="M322" s="7" t="s">
        <v>814</v>
      </c>
      <c r="N322" s="7">
        <v>0.0800000000000125</v>
      </c>
    </row>
    <row r="323" spans="1:14" ht="12.75">
      <c r="A323" s="2" t="s">
        <v>662</v>
      </c>
      <c r="B323" s="2">
        <v>1</v>
      </c>
      <c r="C323" s="2" t="s">
        <v>647</v>
      </c>
      <c r="D323" s="2">
        <v>101</v>
      </c>
      <c r="E323" s="2">
        <v>141</v>
      </c>
      <c r="F323" s="6">
        <v>167.71</v>
      </c>
      <c r="G323" s="6">
        <v>168.1</v>
      </c>
      <c r="H323" s="30">
        <v>0.5</v>
      </c>
      <c r="I323" t="s">
        <v>814</v>
      </c>
      <c r="J323" s="21">
        <f aca="true" t="shared" si="5" ref="J323:J386">G323-F323</f>
        <v>0.38999999999998636</v>
      </c>
      <c r="L323" s="7">
        <v>0.5</v>
      </c>
      <c r="M323" s="7" t="s">
        <v>814</v>
      </c>
      <c r="N323" s="7">
        <v>0.38999999999998636</v>
      </c>
    </row>
    <row r="324" spans="1:14" ht="12.75">
      <c r="A324" s="2" t="s">
        <v>663</v>
      </c>
      <c r="B324" s="2">
        <v>1</v>
      </c>
      <c r="C324" s="2" t="s">
        <v>639</v>
      </c>
      <c r="D324" s="2">
        <v>0</v>
      </c>
      <c r="E324" s="2">
        <v>11</v>
      </c>
      <c r="F324" s="6">
        <v>171.5</v>
      </c>
      <c r="G324" s="6">
        <v>171.61</v>
      </c>
      <c r="H324" s="30">
        <v>1.5</v>
      </c>
      <c r="I324" t="s">
        <v>816</v>
      </c>
      <c r="J324" s="21">
        <f t="shared" si="5"/>
        <v>0.11000000000001364</v>
      </c>
      <c r="L324" s="7">
        <v>1.5</v>
      </c>
      <c r="M324" s="7" t="s">
        <v>816</v>
      </c>
      <c r="N324" s="7">
        <v>0.11000000000001364</v>
      </c>
    </row>
    <row r="325" spans="1:14" ht="12.75">
      <c r="A325" s="2" t="s">
        <v>663</v>
      </c>
      <c r="B325" s="2">
        <v>1</v>
      </c>
      <c r="C325" s="2" t="s">
        <v>652</v>
      </c>
      <c r="D325" s="2">
        <v>11</v>
      </c>
      <c r="E325" s="2">
        <v>33</v>
      </c>
      <c r="F325" s="6">
        <v>171.61</v>
      </c>
      <c r="G325" s="6">
        <v>171.74</v>
      </c>
      <c r="H325" s="30">
        <v>0.5</v>
      </c>
      <c r="I325" t="s">
        <v>818</v>
      </c>
      <c r="J325" s="21">
        <f t="shared" si="5"/>
        <v>0.12999999999999545</v>
      </c>
      <c r="L325" s="7">
        <v>0.5</v>
      </c>
      <c r="M325" s="7" t="s">
        <v>818</v>
      </c>
      <c r="N325" s="7">
        <v>0.12999999999999545</v>
      </c>
    </row>
    <row r="326" spans="1:14" ht="12.75">
      <c r="A326" s="2"/>
      <c r="B326" s="2"/>
      <c r="C326" s="2"/>
      <c r="D326" s="2"/>
      <c r="E326" s="2"/>
      <c r="F326" s="6">
        <v>171.74</v>
      </c>
      <c r="G326" s="6">
        <v>171.83</v>
      </c>
      <c r="H326" s="31">
        <v>0.5</v>
      </c>
      <c r="I326" t="s">
        <v>814</v>
      </c>
      <c r="J326" s="21">
        <f t="shared" si="5"/>
        <v>0.09000000000000341</v>
      </c>
      <c r="L326" s="7">
        <v>0.5</v>
      </c>
      <c r="M326" s="7" t="s">
        <v>814</v>
      </c>
      <c r="N326" s="7">
        <v>0.09000000000000341</v>
      </c>
    </row>
    <row r="327" spans="1:14" ht="12.75">
      <c r="A327" s="2" t="s">
        <v>663</v>
      </c>
      <c r="B327" s="2">
        <v>1</v>
      </c>
      <c r="C327" s="2" t="s">
        <v>664</v>
      </c>
      <c r="D327" s="2">
        <v>33</v>
      </c>
      <c r="E327" s="2">
        <v>91</v>
      </c>
      <c r="F327" s="6">
        <v>171.83</v>
      </c>
      <c r="G327" s="6">
        <v>172.41</v>
      </c>
      <c r="H327" s="31">
        <v>3.5</v>
      </c>
      <c r="I327" t="s">
        <v>814</v>
      </c>
      <c r="J327" s="21">
        <f t="shared" si="5"/>
        <v>0.5799999999999841</v>
      </c>
      <c r="L327" s="7">
        <v>3.5</v>
      </c>
      <c r="M327" s="7" t="s">
        <v>814</v>
      </c>
      <c r="N327" s="7">
        <v>0.5799999999999841</v>
      </c>
    </row>
    <row r="328" spans="1:14" ht="12.75">
      <c r="A328" s="2" t="s">
        <v>663</v>
      </c>
      <c r="B328" s="2">
        <v>1</v>
      </c>
      <c r="C328" s="2" t="s">
        <v>665</v>
      </c>
      <c r="D328" s="2">
        <v>91</v>
      </c>
      <c r="E328" s="2">
        <v>108</v>
      </c>
      <c r="F328" s="6">
        <v>172.41</v>
      </c>
      <c r="G328" s="6">
        <v>172.58</v>
      </c>
      <c r="H328" s="31">
        <v>1</v>
      </c>
      <c r="I328" t="s">
        <v>814</v>
      </c>
      <c r="J328" s="21">
        <f t="shared" si="5"/>
        <v>0.17000000000001592</v>
      </c>
      <c r="L328" s="7">
        <v>1</v>
      </c>
      <c r="M328" s="7" t="s">
        <v>814</v>
      </c>
      <c r="N328" s="7">
        <v>0.17000000000001592</v>
      </c>
    </row>
    <row r="329" spans="1:14" ht="12.75">
      <c r="A329" s="2" t="s">
        <v>663</v>
      </c>
      <c r="B329" s="2">
        <v>1</v>
      </c>
      <c r="C329" s="2" t="s">
        <v>666</v>
      </c>
      <c r="D329" s="2">
        <v>108</v>
      </c>
      <c r="E329" s="2">
        <v>145</v>
      </c>
      <c r="F329" s="6">
        <v>172.58</v>
      </c>
      <c r="G329" s="6">
        <v>172.63</v>
      </c>
      <c r="H329" s="31">
        <v>1.5</v>
      </c>
      <c r="I329" t="s">
        <v>814</v>
      </c>
      <c r="J329" s="21">
        <f t="shared" si="5"/>
        <v>0.04999999999998295</v>
      </c>
      <c r="L329" s="7">
        <v>1.5</v>
      </c>
      <c r="M329" s="7" t="s">
        <v>814</v>
      </c>
      <c r="N329" s="7">
        <v>0.04999999999998295</v>
      </c>
    </row>
    <row r="330" spans="1:14" ht="12.75">
      <c r="A330" s="2"/>
      <c r="B330" s="2"/>
      <c r="C330" s="2"/>
      <c r="D330" s="2"/>
      <c r="E330" s="2"/>
      <c r="F330" s="6">
        <v>172.63</v>
      </c>
      <c r="G330" s="6">
        <v>172.95</v>
      </c>
      <c r="H330" s="30">
        <v>1.5</v>
      </c>
      <c r="I330" t="s">
        <v>818</v>
      </c>
      <c r="J330" s="21">
        <f t="shared" si="5"/>
        <v>0.3199999999999932</v>
      </c>
      <c r="L330" s="7">
        <v>1.5</v>
      </c>
      <c r="M330" s="7" t="s">
        <v>818</v>
      </c>
      <c r="N330" s="7">
        <v>0.3199999999999932</v>
      </c>
    </row>
    <row r="331" spans="1:14" ht="12.75">
      <c r="A331" s="2" t="s">
        <v>663</v>
      </c>
      <c r="B331" s="2">
        <v>2</v>
      </c>
      <c r="C331" s="2" t="s">
        <v>641</v>
      </c>
      <c r="D331" s="2">
        <v>0</v>
      </c>
      <c r="E331" s="2">
        <v>38</v>
      </c>
      <c r="F331" s="6">
        <v>172.96</v>
      </c>
      <c r="G331" s="6">
        <v>173.34</v>
      </c>
      <c r="H331" s="30">
        <v>0.5</v>
      </c>
      <c r="I331" t="s">
        <v>818</v>
      </c>
      <c r="J331" s="21">
        <f t="shared" si="5"/>
        <v>0.37999999999999545</v>
      </c>
      <c r="L331" s="7">
        <v>0.5</v>
      </c>
      <c r="M331" s="7" t="s">
        <v>818</v>
      </c>
      <c r="N331" s="7">
        <v>0.37999999999999545</v>
      </c>
    </row>
    <row r="332" spans="1:14" ht="12.75">
      <c r="A332" s="2" t="s">
        <v>663</v>
      </c>
      <c r="B332" s="2">
        <v>2</v>
      </c>
      <c r="C332" s="2" t="s">
        <v>609</v>
      </c>
      <c r="D332" s="2">
        <v>38</v>
      </c>
      <c r="E332" s="2">
        <v>42</v>
      </c>
      <c r="F332" s="6">
        <v>173.34</v>
      </c>
      <c r="G332" s="6">
        <v>173.38</v>
      </c>
      <c r="H332" s="30">
        <v>1.5</v>
      </c>
      <c r="I332" t="s">
        <v>818</v>
      </c>
      <c r="J332" s="21">
        <f t="shared" si="5"/>
        <v>0.03999999999999204</v>
      </c>
      <c r="L332" s="7">
        <v>1.5</v>
      </c>
      <c r="M332" s="7" t="s">
        <v>818</v>
      </c>
      <c r="N332" s="7">
        <v>0.03999999999999204</v>
      </c>
    </row>
    <row r="333" spans="1:14" ht="12.75">
      <c r="A333" s="2" t="s">
        <v>663</v>
      </c>
      <c r="B333" s="2">
        <v>2</v>
      </c>
      <c r="C333" s="2" t="s">
        <v>628</v>
      </c>
      <c r="D333" s="2">
        <v>42</v>
      </c>
      <c r="E333" s="2">
        <v>54</v>
      </c>
      <c r="F333" s="6">
        <v>173.38</v>
      </c>
      <c r="G333" s="6">
        <v>173.49</v>
      </c>
      <c r="H333" s="30">
        <v>1</v>
      </c>
      <c r="I333" t="s">
        <v>818</v>
      </c>
      <c r="J333" s="21">
        <f t="shared" si="5"/>
        <v>0.11000000000001364</v>
      </c>
      <c r="L333" s="7">
        <v>1</v>
      </c>
      <c r="M333" s="7" t="s">
        <v>818</v>
      </c>
      <c r="N333" s="7">
        <v>0.11000000000001364</v>
      </c>
    </row>
    <row r="334" spans="1:14" ht="12.75">
      <c r="A334" s="2" t="s">
        <v>663</v>
      </c>
      <c r="B334" s="2">
        <v>2</v>
      </c>
      <c r="C334" s="2" t="s">
        <v>610</v>
      </c>
      <c r="D334" s="2">
        <v>54</v>
      </c>
      <c r="E334" s="2">
        <v>66</v>
      </c>
      <c r="F334" s="6">
        <v>173.49</v>
      </c>
      <c r="G334" s="6">
        <v>173.62</v>
      </c>
      <c r="H334" s="30">
        <v>0.8</v>
      </c>
      <c r="I334" t="s">
        <v>814</v>
      </c>
      <c r="J334" s="21">
        <f t="shared" si="5"/>
        <v>0.12999999999999545</v>
      </c>
      <c r="L334" s="7">
        <v>0.8</v>
      </c>
      <c r="M334" s="7" t="s">
        <v>814</v>
      </c>
      <c r="N334" s="7">
        <v>0.12999999999999545</v>
      </c>
    </row>
    <row r="335" spans="1:14" ht="12.75">
      <c r="A335" s="2" t="s">
        <v>663</v>
      </c>
      <c r="B335" s="2">
        <v>2</v>
      </c>
      <c r="C335" s="2" t="s">
        <v>657</v>
      </c>
      <c r="D335" s="2">
        <v>66</v>
      </c>
      <c r="E335" s="2">
        <v>75</v>
      </c>
      <c r="F335" s="6">
        <v>173.62</v>
      </c>
      <c r="G335" s="6">
        <v>173.71</v>
      </c>
      <c r="H335" s="30">
        <v>5</v>
      </c>
      <c r="I335" t="s">
        <v>814</v>
      </c>
      <c r="J335" s="21">
        <f t="shared" si="5"/>
        <v>0.09000000000000341</v>
      </c>
      <c r="L335" s="7">
        <v>5</v>
      </c>
      <c r="M335" s="7" t="s">
        <v>814</v>
      </c>
      <c r="N335" s="7">
        <v>0.09000000000000341</v>
      </c>
    </row>
    <row r="336" spans="1:14" ht="12.75">
      <c r="A336" s="2" t="s">
        <v>663</v>
      </c>
      <c r="B336" s="2">
        <v>2</v>
      </c>
      <c r="C336" s="2" t="s">
        <v>611</v>
      </c>
      <c r="D336" s="2">
        <v>75</v>
      </c>
      <c r="E336" s="2">
        <v>81</v>
      </c>
      <c r="F336" s="6">
        <v>173.71</v>
      </c>
      <c r="G336" s="6">
        <v>173.77</v>
      </c>
      <c r="H336" s="30">
        <v>2</v>
      </c>
      <c r="I336" t="s">
        <v>814</v>
      </c>
      <c r="J336" s="21">
        <f t="shared" si="5"/>
        <v>0.060000000000002274</v>
      </c>
      <c r="L336" s="7">
        <v>2</v>
      </c>
      <c r="M336" s="7" t="s">
        <v>814</v>
      </c>
      <c r="N336" s="7">
        <v>0.060000000000002274</v>
      </c>
    </row>
    <row r="337" spans="1:14" ht="12.75">
      <c r="A337" s="2" t="s">
        <v>663</v>
      </c>
      <c r="B337" s="2">
        <v>2</v>
      </c>
      <c r="C337" s="2" t="s">
        <v>617</v>
      </c>
      <c r="D337" s="2">
        <v>81</v>
      </c>
      <c r="E337" s="2">
        <v>90</v>
      </c>
      <c r="F337" s="6">
        <v>173.77</v>
      </c>
      <c r="G337" s="6">
        <v>173.86</v>
      </c>
      <c r="H337" s="30">
        <v>3.5</v>
      </c>
      <c r="I337" t="s">
        <v>814</v>
      </c>
      <c r="J337" s="21">
        <f t="shared" si="5"/>
        <v>0.09000000000000341</v>
      </c>
      <c r="L337" s="7">
        <v>3.5</v>
      </c>
      <c r="M337" s="7" t="s">
        <v>814</v>
      </c>
      <c r="N337" s="7">
        <v>0.09000000000000341</v>
      </c>
    </row>
    <row r="338" spans="1:14" ht="12.75">
      <c r="A338" s="2" t="s">
        <v>663</v>
      </c>
      <c r="B338" s="2">
        <v>2</v>
      </c>
      <c r="C338" s="2" t="s">
        <v>612</v>
      </c>
      <c r="D338" s="2">
        <v>90</v>
      </c>
      <c r="E338" s="2">
        <v>93</v>
      </c>
      <c r="F338" s="6">
        <v>173.86</v>
      </c>
      <c r="G338" s="6">
        <v>173.89</v>
      </c>
      <c r="H338" s="30">
        <v>2.5</v>
      </c>
      <c r="I338" t="s">
        <v>814</v>
      </c>
      <c r="J338" s="21">
        <f t="shared" si="5"/>
        <v>0.029999999999972715</v>
      </c>
      <c r="L338" s="7">
        <v>2.5</v>
      </c>
      <c r="M338" s="7" t="s">
        <v>814</v>
      </c>
      <c r="N338" s="7">
        <v>0.029999999999972715</v>
      </c>
    </row>
    <row r="339" spans="1:14" ht="12.75">
      <c r="A339" s="2" t="s">
        <v>663</v>
      </c>
      <c r="B339" s="2">
        <v>2</v>
      </c>
      <c r="C339" s="2" t="s">
        <v>650</v>
      </c>
      <c r="D339" s="2">
        <v>93</v>
      </c>
      <c r="E339" s="2">
        <v>107</v>
      </c>
      <c r="F339" s="6">
        <v>173.89</v>
      </c>
      <c r="G339" s="6">
        <v>174.03</v>
      </c>
      <c r="H339" s="30">
        <v>1</v>
      </c>
      <c r="I339" t="s">
        <v>814</v>
      </c>
      <c r="J339" s="21">
        <f t="shared" si="5"/>
        <v>0.14000000000001478</v>
      </c>
      <c r="L339" s="7">
        <v>1</v>
      </c>
      <c r="M339" s="7" t="s">
        <v>814</v>
      </c>
      <c r="N339" s="7">
        <v>0.14000000000001478</v>
      </c>
    </row>
    <row r="340" spans="1:14" ht="12.75">
      <c r="A340" s="2" t="s">
        <v>663</v>
      </c>
      <c r="B340" s="2">
        <v>2</v>
      </c>
      <c r="C340" s="2" t="s">
        <v>630</v>
      </c>
      <c r="D340" s="2">
        <v>107</v>
      </c>
      <c r="E340" s="2">
        <v>116</v>
      </c>
      <c r="F340" s="6">
        <v>174.03</v>
      </c>
      <c r="G340" s="6">
        <v>174.12</v>
      </c>
      <c r="H340" s="30">
        <v>0.5</v>
      </c>
      <c r="I340" t="s">
        <v>814</v>
      </c>
      <c r="J340" s="21">
        <f t="shared" si="5"/>
        <v>0.09000000000000341</v>
      </c>
      <c r="L340" s="7">
        <v>0.5</v>
      </c>
      <c r="M340" s="7" t="s">
        <v>814</v>
      </c>
      <c r="N340" s="7">
        <v>0.09000000000000341</v>
      </c>
    </row>
    <row r="341" spans="1:14" ht="12.75">
      <c r="A341" s="2" t="s">
        <v>663</v>
      </c>
      <c r="B341" s="2">
        <v>2</v>
      </c>
      <c r="C341" s="2" t="s">
        <v>636</v>
      </c>
      <c r="D341" s="2">
        <v>116</v>
      </c>
      <c r="E341" s="2">
        <v>129</v>
      </c>
      <c r="F341" s="6">
        <v>174.12</v>
      </c>
      <c r="G341" s="6">
        <v>174.25</v>
      </c>
      <c r="H341" s="30">
        <v>1</v>
      </c>
      <c r="I341" t="s">
        <v>814</v>
      </c>
      <c r="J341" s="21">
        <f t="shared" si="5"/>
        <v>0.12999999999999545</v>
      </c>
      <c r="L341" s="7">
        <v>1</v>
      </c>
      <c r="M341" s="7" t="s">
        <v>814</v>
      </c>
      <c r="N341" s="7">
        <v>0.12999999999999545</v>
      </c>
    </row>
    <row r="342" spans="1:14" ht="12.75">
      <c r="A342" s="2" t="s">
        <v>663</v>
      </c>
      <c r="B342" s="2">
        <v>2</v>
      </c>
      <c r="C342" s="2" t="s">
        <v>600</v>
      </c>
      <c r="D342" s="2">
        <v>129</v>
      </c>
      <c r="E342" s="2">
        <v>140</v>
      </c>
      <c r="F342" s="6">
        <v>174.25</v>
      </c>
      <c r="G342" s="6">
        <v>174.36</v>
      </c>
      <c r="H342" s="30">
        <v>0</v>
      </c>
      <c r="I342" t="s">
        <v>814</v>
      </c>
      <c r="J342" s="21">
        <f t="shared" si="5"/>
        <v>0.11000000000001364</v>
      </c>
      <c r="L342" s="7">
        <v>0</v>
      </c>
      <c r="M342" s="7" t="s">
        <v>814</v>
      </c>
      <c r="N342" s="7">
        <v>0.11000000000001364</v>
      </c>
    </row>
    <row r="343" spans="1:14" ht="12.75">
      <c r="A343" s="2" t="s">
        <v>663</v>
      </c>
      <c r="B343" s="2">
        <v>3</v>
      </c>
      <c r="C343" s="2" t="s">
        <v>622</v>
      </c>
      <c r="D343" s="2">
        <v>0</v>
      </c>
      <c r="E343" s="2">
        <v>16</v>
      </c>
      <c r="F343" s="6">
        <v>174.37</v>
      </c>
      <c r="G343" s="6">
        <v>174.53</v>
      </c>
      <c r="H343" s="30">
        <v>0.8</v>
      </c>
      <c r="I343" t="s">
        <v>814</v>
      </c>
      <c r="J343" s="21">
        <f t="shared" si="5"/>
        <v>0.1599999999999966</v>
      </c>
      <c r="L343" s="7">
        <v>0.8</v>
      </c>
      <c r="M343" s="7" t="s">
        <v>814</v>
      </c>
      <c r="N343" s="7">
        <v>0.1599999999999966</v>
      </c>
    </row>
    <row r="344" spans="1:14" ht="12.75">
      <c r="A344" s="2" t="s">
        <v>669</v>
      </c>
      <c r="B344" s="2">
        <v>1</v>
      </c>
      <c r="C344" s="2" t="s">
        <v>623</v>
      </c>
      <c r="D344" s="2">
        <v>0</v>
      </c>
      <c r="E344" s="2">
        <v>39</v>
      </c>
      <c r="F344" s="6">
        <v>176.3</v>
      </c>
      <c r="G344" s="6">
        <v>176.69</v>
      </c>
      <c r="H344" s="30">
        <v>0.5</v>
      </c>
      <c r="I344" t="s">
        <v>814</v>
      </c>
      <c r="J344" s="21">
        <f t="shared" si="5"/>
        <v>0.38999999999998636</v>
      </c>
      <c r="L344" s="7">
        <v>0.5</v>
      </c>
      <c r="M344" s="7" t="s">
        <v>814</v>
      </c>
      <c r="N344" s="7">
        <v>0.38999999999998636</v>
      </c>
    </row>
    <row r="345" spans="1:14" ht="12.75">
      <c r="A345" s="2" t="s">
        <v>669</v>
      </c>
      <c r="B345" s="2">
        <v>1</v>
      </c>
      <c r="C345" s="2" t="s">
        <v>670</v>
      </c>
      <c r="D345" s="2">
        <v>39</v>
      </c>
      <c r="E345" s="2">
        <v>85</v>
      </c>
      <c r="F345" s="6">
        <v>176.69</v>
      </c>
      <c r="G345" s="6">
        <v>177.15</v>
      </c>
      <c r="H345" s="30">
        <v>1</v>
      </c>
      <c r="I345" t="s">
        <v>814</v>
      </c>
      <c r="J345" s="21">
        <f t="shared" si="5"/>
        <v>0.46000000000000796</v>
      </c>
      <c r="L345" s="7">
        <v>1</v>
      </c>
      <c r="M345" s="7" t="s">
        <v>814</v>
      </c>
      <c r="N345" s="7">
        <v>0.46000000000000796</v>
      </c>
    </row>
    <row r="346" spans="1:14" ht="12.75">
      <c r="A346" s="2" t="s">
        <v>669</v>
      </c>
      <c r="B346" s="2">
        <v>1</v>
      </c>
      <c r="C346" s="2" t="s">
        <v>600</v>
      </c>
      <c r="D346" s="2">
        <v>85</v>
      </c>
      <c r="E346" s="2">
        <v>131</v>
      </c>
      <c r="F346" s="6">
        <v>177.15</v>
      </c>
      <c r="G346" s="6">
        <v>177.61</v>
      </c>
      <c r="H346" s="30">
        <v>0.5</v>
      </c>
      <c r="I346" t="s">
        <v>814</v>
      </c>
      <c r="J346" s="21">
        <f t="shared" si="5"/>
        <v>0.46000000000000796</v>
      </c>
      <c r="L346" s="7">
        <v>0.5</v>
      </c>
      <c r="M346" s="7" t="s">
        <v>814</v>
      </c>
      <c r="N346" s="7">
        <v>0.46000000000000796</v>
      </c>
    </row>
    <row r="347" spans="1:14" ht="12.75">
      <c r="A347" s="2" t="s">
        <v>669</v>
      </c>
      <c r="B347" s="2">
        <v>2</v>
      </c>
      <c r="C347" s="2" t="s">
        <v>641</v>
      </c>
      <c r="D347" s="2">
        <v>0</v>
      </c>
      <c r="E347" s="2">
        <v>42</v>
      </c>
      <c r="F347" s="6">
        <v>177.62</v>
      </c>
      <c r="G347" s="6">
        <v>178.04</v>
      </c>
      <c r="H347" s="30">
        <v>0.5</v>
      </c>
      <c r="I347" t="s">
        <v>814</v>
      </c>
      <c r="J347" s="21">
        <f t="shared" si="5"/>
        <v>0.4199999999999875</v>
      </c>
      <c r="L347" s="7">
        <v>0.5</v>
      </c>
      <c r="M347" s="7" t="s">
        <v>814</v>
      </c>
      <c r="N347" s="7">
        <v>0.4199999999999875</v>
      </c>
    </row>
    <row r="348" spans="1:14" ht="12.75">
      <c r="A348" s="2" t="s">
        <v>669</v>
      </c>
      <c r="B348" s="2">
        <v>2</v>
      </c>
      <c r="C348" s="2" t="s">
        <v>657</v>
      </c>
      <c r="D348" s="2">
        <v>42</v>
      </c>
      <c r="E348" s="2">
        <v>59</v>
      </c>
      <c r="F348" s="6">
        <v>178.04</v>
      </c>
      <c r="G348" s="6">
        <v>178.21</v>
      </c>
      <c r="H348" s="30">
        <v>1</v>
      </c>
      <c r="I348" t="s">
        <v>814</v>
      </c>
      <c r="J348" s="21">
        <f t="shared" si="5"/>
        <v>0.17000000000001592</v>
      </c>
      <c r="L348" s="7">
        <v>1</v>
      </c>
      <c r="M348" s="7" t="s">
        <v>814</v>
      </c>
      <c r="N348" s="7">
        <v>0.17000000000001592</v>
      </c>
    </row>
    <row r="349" spans="1:14" ht="12.75">
      <c r="A349" s="2" t="s">
        <v>669</v>
      </c>
      <c r="B349" s="2">
        <v>2</v>
      </c>
      <c r="C349" s="2" t="s">
        <v>617</v>
      </c>
      <c r="D349" s="2">
        <v>59</v>
      </c>
      <c r="E349" s="2">
        <v>90</v>
      </c>
      <c r="F349" s="6">
        <v>178.21</v>
      </c>
      <c r="G349" s="6">
        <v>178.52</v>
      </c>
      <c r="H349" s="30">
        <v>0</v>
      </c>
      <c r="I349" t="s">
        <v>814</v>
      </c>
      <c r="J349" s="21">
        <f t="shared" si="5"/>
        <v>0.3100000000000023</v>
      </c>
      <c r="L349" s="7">
        <v>0</v>
      </c>
      <c r="M349" s="7" t="s">
        <v>814</v>
      </c>
      <c r="N349" s="7">
        <v>0.3100000000000023</v>
      </c>
    </row>
    <row r="350" spans="1:14" ht="12.75">
      <c r="A350" s="2" t="s">
        <v>669</v>
      </c>
      <c r="B350" s="2">
        <v>2</v>
      </c>
      <c r="C350" s="2" t="s">
        <v>656</v>
      </c>
      <c r="D350" s="2">
        <v>90</v>
      </c>
      <c r="E350" s="2">
        <v>113</v>
      </c>
      <c r="F350" s="6">
        <v>178.52</v>
      </c>
      <c r="G350" s="6">
        <v>178.75</v>
      </c>
      <c r="H350" s="30">
        <v>0.5</v>
      </c>
      <c r="I350" t="s">
        <v>814</v>
      </c>
      <c r="J350" s="21">
        <f t="shared" si="5"/>
        <v>0.22999999999998977</v>
      </c>
      <c r="L350" s="7">
        <v>0.5</v>
      </c>
      <c r="M350" s="7" t="s">
        <v>814</v>
      </c>
      <c r="N350" s="7">
        <v>0.22999999999998977</v>
      </c>
    </row>
    <row r="351" spans="1:14" ht="12.75">
      <c r="A351" s="2" t="s">
        <v>669</v>
      </c>
      <c r="B351" s="2">
        <v>3</v>
      </c>
      <c r="C351" s="2" t="s">
        <v>641</v>
      </c>
      <c r="D351" s="2">
        <v>0</v>
      </c>
      <c r="E351" s="2">
        <v>58</v>
      </c>
      <c r="F351" s="6">
        <v>178.75</v>
      </c>
      <c r="G351" s="6">
        <v>179.33</v>
      </c>
      <c r="H351" s="30">
        <v>0.5</v>
      </c>
      <c r="I351" t="s">
        <v>814</v>
      </c>
      <c r="J351" s="21">
        <f t="shared" si="5"/>
        <v>0.5800000000000125</v>
      </c>
      <c r="L351" s="7">
        <v>0.5</v>
      </c>
      <c r="M351" s="7" t="s">
        <v>814</v>
      </c>
      <c r="N351" s="7">
        <v>0.5800000000000125</v>
      </c>
    </row>
    <row r="352" spans="1:14" ht="12.75">
      <c r="A352" s="2" t="s">
        <v>671</v>
      </c>
      <c r="B352" s="2">
        <v>1</v>
      </c>
      <c r="C352" s="2" t="s">
        <v>641</v>
      </c>
      <c r="D352" s="2">
        <v>0</v>
      </c>
      <c r="E352" s="2">
        <v>14</v>
      </c>
      <c r="F352" s="6">
        <v>181.1</v>
      </c>
      <c r="G352" s="6">
        <v>181.23</v>
      </c>
      <c r="H352" s="30">
        <v>1.5</v>
      </c>
      <c r="I352" t="s">
        <v>816</v>
      </c>
      <c r="J352" s="21">
        <f t="shared" si="5"/>
        <v>0.12999999999999545</v>
      </c>
      <c r="L352" s="7">
        <v>1.5</v>
      </c>
      <c r="M352" s="7" t="s">
        <v>816</v>
      </c>
      <c r="N352" s="7">
        <v>0.12999999999999545</v>
      </c>
    </row>
    <row r="353" spans="1:14" ht="12.75">
      <c r="A353" s="2" t="s">
        <v>671</v>
      </c>
      <c r="B353" s="2">
        <v>1</v>
      </c>
      <c r="C353" s="2" t="s">
        <v>672</v>
      </c>
      <c r="D353" s="2">
        <v>14</v>
      </c>
      <c r="E353" s="2">
        <v>46</v>
      </c>
      <c r="F353" s="6">
        <v>181.24</v>
      </c>
      <c r="G353" s="6">
        <v>181.56</v>
      </c>
      <c r="H353" s="30">
        <v>0.5</v>
      </c>
      <c r="I353" t="s">
        <v>815</v>
      </c>
      <c r="J353" s="21">
        <f t="shared" si="5"/>
        <v>0.3199999999999932</v>
      </c>
      <c r="L353" s="7">
        <v>0.5</v>
      </c>
      <c r="M353" s="7" t="s">
        <v>815</v>
      </c>
      <c r="N353" s="7">
        <v>0.3199999999999932</v>
      </c>
    </row>
    <row r="354" spans="1:14" ht="12.75">
      <c r="A354" s="2" t="s">
        <v>671</v>
      </c>
      <c r="B354" s="2">
        <v>1</v>
      </c>
      <c r="C354" s="2" t="s">
        <v>612</v>
      </c>
      <c r="D354" s="2">
        <v>46</v>
      </c>
      <c r="E354" s="2">
        <v>90</v>
      </c>
      <c r="F354" s="6">
        <v>181.56</v>
      </c>
      <c r="G354" s="6">
        <v>182</v>
      </c>
      <c r="H354" s="30">
        <v>0.7</v>
      </c>
      <c r="I354" t="s">
        <v>815</v>
      </c>
      <c r="J354" s="21">
        <f t="shared" si="5"/>
        <v>0.4399999999999977</v>
      </c>
      <c r="L354" s="7">
        <v>0.7</v>
      </c>
      <c r="M354" s="7" t="s">
        <v>815</v>
      </c>
      <c r="N354" s="7">
        <v>0.4399999999999977</v>
      </c>
    </row>
    <row r="355" spans="1:14" ht="12.75">
      <c r="A355" s="2" t="s">
        <v>671</v>
      </c>
      <c r="B355" s="2">
        <v>1</v>
      </c>
      <c r="C355" s="2" t="s">
        <v>656</v>
      </c>
      <c r="D355" s="2">
        <v>90</v>
      </c>
      <c r="E355" s="2">
        <v>138</v>
      </c>
      <c r="F355" s="6">
        <v>182</v>
      </c>
      <c r="G355" s="6">
        <v>182.48</v>
      </c>
      <c r="H355" s="30">
        <v>0</v>
      </c>
      <c r="I355" t="s">
        <v>815</v>
      </c>
      <c r="J355" s="21">
        <f t="shared" si="5"/>
        <v>0.47999999999998977</v>
      </c>
      <c r="L355" s="7">
        <v>0</v>
      </c>
      <c r="M355" s="7" t="s">
        <v>815</v>
      </c>
      <c r="N355" s="7">
        <v>0.47999999999998977</v>
      </c>
    </row>
    <row r="356" spans="1:14" ht="12.75">
      <c r="A356" s="2" t="s">
        <v>671</v>
      </c>
      <c r="B356" s="2">
        <v>1</v>
      </c>
      <c r="C356" s="2" t="s">
        <v>661</v>
      </c>
      <c r="D356" s="2">
        <v>138</v>
      </c>
      <c r="E356" s="2">
        <v>144</v>
      </c>
      <c r="F356" s="6">
        <v>182.48</v>
      </c>
      <c r="G356" s="6">
        <v>182.54</v>
      </c>
      <c r="H356" s="30">
        <v>0.5</v>
      </c>
      <c r="I356" t="s">
        <v>815</v>
      </c>
      <c r="J356" s="21">
        <f t="shared" si="5"/>
        <v>0.060000000000002274</v>
      </c>
      <c r="L356" s="7">
        <v>0.5</v>
      </c>
      <c r="M356" s="7" t="s">
        <v>815</v>
      </c>
      <c r="N356" s="7">
        <v>0.060000000000002274</v>
      </c>
    </row>
    <row r="357" spans="1:14" ht="12.75">
      <c r="A357" s="2" t="s">
        <v>671</v>
      </c>
      <c r="B357" s="2">
        <v>2</v>
      </c>
      <c r="C357" s="2" t="s">
        <v>622</v>
      </c>
      <c r="D357" s="2">
        <v>0</v>
      </c>
      <c r="E357" s="2">
        <v>8</v>
      </c>
      <c r="F357" s="6">
        <v>182.55</v>
      </c>
      <c r="G357" s="6">
        <v>182.63</v>
      </c>
      <c r="H357" s="30">
        <v>0.5</v>
      </c>
      <c r="I357" t="s">
        <v>814</v>
      </c>
      <c r="J357" s="21">
        <f t="shared" si="5"/>
        <v>0.07999999999998408</v>
      </c>
      <c r="L357" s="7">
        <v>0.5</v>
      </c>
      <c r="M357" s="7" t="s">
        <v>814</v>
      </c>
      <c r="N357" s="7">
        <v>0.07999999999998408</v>
      </c>
    </row>
    <row r="358" spans="1:14" ht="12.75">
      <c r="A358" s="2" t="s">
        <v>671</v>
      </c>
      <c r="B358" s="2">
        <v>2</v>
      </c>
      <c r="C358" s="2" t="s">
        <v>633</v>
      </c>
      <c r="D358" s="2">
        <v>8</v>
      </c>
      <c r="E358" s="2">
        <v>81</v>
      </c>
      <c r="F358" s="6">
        <v>182.63</v>
      </c>
      <c r="G358" s="6">
        <v>183.36</v>
      </c>
      <c r="H358" s="30">
        <v>0</v>
      </c>
      <c r="I358" t="s">
        <v>814</v>
      </c>
      <c r="J358" s="21">
        <f t="shared" si="5"/>
        <v>0.7300000000000182</v>
      </c>
      <c r="L358" s="7">
        <v>0</v>
      </c>
      <c r="M358" s="7" t="s">
        <v>814</v>
      </c>
      <c r="N358" s="7">
        <v>0.7300000000000182</v>
      </c>
    </row>
    <row r="359" spans="1:14" ht="12.75">
      <c r="A359" s="2" t="s">
        <v>671</v>
      </c>
      <c r="B359" s="2">
        <v>2</v>
      </c>
      <c r="C359" s="2" t="s">
        <v>612</v>
      </c>
      <c r="D359" s="2">
        <v>81</v>
      </c>
      <c r="E359" s="2">
        <v>108</v>
      </c>
      <c r="F359" s="6">
        <v>183.36</v>
      </c>
      <c r="G359" s="6">
        <v>183.63</v>
      </c>
      <c r="H359" s="30">
        <v>0.5</v>
      </c>
      <c r="I359" t="s">
        <v>814</v>
      </c>
      <c r="J359" s="21">
        <f t="shared" si="5"/>
        <v>0.2699999999999818</v>
      </c>
      <c r="L359" s="7">
        <v>0.5</v>
      </c>
      <c r="M359" s="7" t="s">
        <v>814</v>
      </c>
      <c r="N359" s="7">
        <v>0.2699999999999818</v>
      </c>
    </row>
    <row r="360" spans="1:14" ht="12.75">
      <c r="A360" s="2" t="s">
        <v>671</v>
      </c>
      <c r="B360" s="2">
        <v>2</v>
      </c>
      <c r="C360" s="2" t="s">
        <v>656</v>
      </c>
      <c r="D360" s="2">
        <v>108</v>
      </c>
      <c r="E360" s="2">
        <v>136</v>
      </c>
      <c r="F360" s="6">
        <v>183.63</v>
      </c>
      <c r="G360" s="6">
        <v>183.91</v>
      </c>
      <c r="H360" s="30">
        <v>1.5</v>
      </c>
      <c r="I360" t="s">
        <v>814</v>
      </c>
      <c r="J360" s="21">
        <f t="shared" si="5"/>
        <v>0.28000000000000114</v>
      </c>
      <c r="L360" s="7">
        <v>1.5</v>
      </c>
      <c r="M360" s="7" t="s">
        <v>814</v>
      </c>
      <c r="N360" s="7">
        <v>0.28000000000000114</v>
      </c>
    </row>
    <row r="361" spans="1:14" ht="12.75">
      <c r="A361" s="2" t="s">
        <v>671</v>
      </c>
      <c r="B361" s="2">
        <v>3</v>
      </c>
      <c r="C361" s="2" t="s">
        <v>622</v>
      </c>
      <c r="D361" s="2">
        <v>0</v>
      </c>
      <c r="E361" s="2">
        <v>15</v>
      </c>
      <c r="F361" s="6">
        <v>183.91</v>
      </c>
      <c r="G361" s="6">
        <v>184.06</v>
      </c>
      <c r="H361" s="30">
        <v>0</v>
      </c>
      <c r="I361" t="s">
        <v>814</v>
      </c>
      <c r="J361" s="21">
        <f t="shared" si="5"/>
        <v>0.15000000000000568</v>
      </c>
      <c r="L361" s="7">
        <v>0</v>
      </c>
      <c r="M361" s="7" t="s">
        <v>814</v>
      </c>
      <c r="N361" s="7">
        <v>0.15000000000000568</v>
      </c>
    </row>
    <row r="362" spans="1:14" ht="12.75">
      <c r="A362" s="2" t="s">
        <v>671</v>
      </c>
      <c r="B362" s="2">
        <v>3</v>
      </c>
      <c r="C362" s="2" t="s">
        <v>673</v>
      </c>
      <c r="D362" s="2">
        <v>15</v>
      </c>
      <c r="E362" s="2">
        <v>108</v>
      </c>
      <c r="F362" s="6">
        <v>184.06</v>
      </c>
      <c r="G362" s="6">
        <v>184.99</v>
      </c>
      <c r="H362" s="30">
        <v>0.5</v>
      </c>
      <c r="I362" t="s">
        <v>814</v>
      </c>
      <c r="J362" s="21">
        <f t="shared" si="5"/>
        <v>0.9300000000000068</v>
      </c>
      <c r="L362" s="7">
        <v>0.5</v>
      </c>
      <c r="M362" s="7" t="s">
        <v>814</v>
      </c>
      <c r="N362" s="7">
        <v>0.9300000000000068</v>
      </c>
    </row>
    <row r="363" spans="1:14" ht="12.75">
      <c r="A363" s="2" t="s">
        <v>674</v>
      </c>
      <c r="B363" s="2">
        <v>1</v>
      </c>
      <c r="C363" s="2" t="s">
        <v>623</v>
      </c>
      <c r="D363" s="2">
        <v>0</v>
      </c>
      <c r="E363" s="2">
        <v>50</v>
      </c>
      <c r="F363" s="6">
        <v>186</v>
      </c>
      <c r="G363" s="6">
        <v>186.5</v>
      </c>
      <c r="H363" s="30">
        <v>0.8</v>
      </c>
      <c r="I363" t="s">
        <v>814</v>
      </c>
      <c r="J363" s="21">
        <f t="shared" si="5"/>
        <v>0.5</v>
      </c>
      <c r="L363" s="7">
        <v>0.8</v>
      </c>
      <c r="M363" s="7" t="s">
        <v>814</v>
      </c>
      <c r="N363" s="7">
        <v>0.5</v>
      </c>
    </row>
    <row r="364" spans="1:14" ht="12.75">
      <c r="A364" s="2" t="s">
        <v>674</v>
      </c>
      <c r="B364" s="2">
        <v>1</v>
      </c>
      <c r="C364" s="2" t="s">
        <v>606</v>
      </c>
      <c r="D364" s="2">
        <v>50</v>
      </c>
      <c r="E364" s="2">
        <v>104</v>
      </c>
      <c r="F364" s="6">
        <v>186.5</v>
      </c>
      <c r="G364" s="6">
        <v>187.04</v>
      </c>
      <c r="H364" s="30">
        <v>0.5</v>
      </c>
      <c r="I364" t="s">
        <v>814</v>
      </c>
      <c r="J364" s="21">
        <f t="shared" si="5"/>
        <v>0.539999999999992</v>
      </c>
      <c r="L364" s="7">
        <v>0.5</v>
      </c>
      <c r="M364" s="7" t="s">
        <v>814</v>
      </c>
      <c r="N364" s="7">
        <v>0.539999999999992</v>
      </c>
    </row>
    <row r="365" spans="1:14" ht="12.75">
      <c r="A365" s="2" t="s">
        <v>674</v>
      </c>
      <c r="B365" s="2">
        <v>1</v>
      </c>
      <c r="C365" s="2" t="s">
        <v>626</v>
      </c>
      <c r="D365" s="2">
        <v>104</v>
      </c>
      <c r="E365" s="2">
        <v>130</v>
      </c>
      <c r="F365" s="6">
        <v>187.04</v>
      </c>
      <c r="G365" s="6">
        <v>187.3</v>
      </c>
      <c r="H365" s="30">
        <v>0</v>
      </c>
      <c r="I365" t="s">
        <v>814</v>
      </c>
      <c r="J365" s="21">
        <f t="shared" si="5"/>
        <v>0.2600000000000193</v>
      </c>
      <c r="L365" s="7">
        <v>0</v>
      </c>
      <c r="M365" s="7" t="s">
        <v>814</v>
      </c>
      <c r="N365" s="7">
        <v>0.2600000000000193</v>
      </c>
    </row>
    <row r="366" spans="1:14" ht="12.75">
      <c r="A366" s="2" t="s">
        <v>674</v>
      </c>
      <c r="B366" s="2">
        <v>1</v>
      </c>
      <c r="C366" s="2" t="s">
        <v>675</v>
      </c>
      <c r="D366" s="2">
        <v>130</v>
      </c>
      <c r="E366" s="2">
        <v>150</v>
      </c>
      <c r="F366" s="6">
        <v>187.3</v>
      </c>
      <c r="G366" s="6">
        <v>187.5</v>
      </c>
      <c r="H366" s="30">
        <v>0.5</v>
      </c>
      <c r="I366" t="s">
        <v>814</v>
      </c>
      <c r="J366" s="21">
        <f t="shared" si="5"/>
        <v>0.19999999999998863</v>
      </c>
      <c r="L366" s="7">
        <v>0.5</v>
      </c>
      <c r="M366" s="7" t="s">
        <v>814</v>
      </c>
      <c r="N366" s="7">
        <v>0.19999999999998863</v>
      </c>
    </row>
    <row r="367" spans="1:14" ht="12.75">
      <c r="A367" s="2" t="s">
        <v>674</v>
      </c>
      <c r="B367" s="2">
        <v>2</v>
      </c>
      <c r="C367" s="2" t="s">
        <v>641</v>
      </c>
      <c r="D367" s="2">
        <v>0</v>
      </c>
      <c r="E367" s="2">
        <v>23</v>
      </c>
      <c r="F367" s="6">
        <v>187.5</v>
      </c>
      <c r="G367" s="6">
        <v>187.73</v>
      </c>
      <c r="H367" s="30">
        <v>0.5</v>
      </c>
      <c r="I367" t="s">
        <v>814</v>
      </c>
      <c r="J367" s="21">
        <f t="shared" si="5"/>
        <v>0.22999999999998977</v>
      </c>
      <c r="L367" s="7">
        <v>0.5</v>
      </c>
      <c r="M367" s="7" t="s">
        <v>814</v>
      </c>
      <c r="N367" s="7">
        <v>0.22999999999998977</v>
      </c>
    </row>
    <row r="368" spans="1:14" ht="12.75">
      <c r="A368" s="2" t="s">
        <v>674</v>
      </c>
      <c r="B368" s="2">
        <v>2</v>
      </c>
      <c r="C368" s="2" t="s">
        <v>610</v>
      </c>
      <c r="D368" s="2">
        <v>23</v>
      </c>
      <c r="E368" s="2">
        <v>43</v>
      </c>
      <c r="F368" s="6">
        <v>187.73</v>
      </c>
      <c r="G368" s="6">
        <v>187.93</v>
      </c>
      <c r="H368" s="30">
        <v>0</v>
      </c>
      <c r="I368" t="s">
        <v>814</v>
      </c>
      <c r="J368" s="21">
        <f t="shared" si="5"/>
        <v>0.20000000000001705</v>
      </c>
      <c r="L368" s="7">
        <v>0</v>
      </c>
      <c r="M368" s="7" t="s">
        <v>814</v>
      </c>
      <c r="N368" s="7">
        <v>0.20000000000001705</v>
      </c>
    </row>
    <row r="369" spans="1:14" ht="12.75">
      <c r="A369" s="2" t="s">
        <v>674</v>
      </c>
      <c r="B369" s="2">
        <v>2</v>
      </c>
      <c r="C369" s="2" t="s">
        <v>611</v>
      </c>
      <c r="D369" s="2">
        <v>43</v>
      </c>
      <c r="E369" s="2">
        <v>50</v>
      </c>
      <c r="F369" s="6">
        <v>187.93</v>
      </c>
      <c r="G369" s="6">
        <v>188</v>
      </c>
      <c r="H369" s="30">
        <v>0.5</v>
      </c>
      <c r="I369" t="s">
        <v>814</v>
      </c>
      <c r="J369" s="21">
        <f t="shared" si="5"/>
        <v>0.06999999999999318</v>
      </c>
      <c r="L369" s="7">
        <v>0.5</v>
      </c>
      <c r="M369" s="7" t="s">
        <v>814</v>
      </c>
      <c r="N369" s="7">
        <v>0.06999999999999318</v>
      </c>
    </row>
    <row r="370" spans="1:14" ht="12.75">
      <c r="A370" s="2" t="s">
        <v>674</v>
      </c>
      <c r="B370" s="2">
        <v>2</v>
      </c>
      <c r="C370" s="2" t="s">
        <v>605</v>
      </c>
      <c r="D370" s="2">
        <v>50</v>
      </c>
      <c r="E370" s="2">
        <v>55</v>
      </c>
      <c r="F370" s="6">
        <v>188</v>
      </c>
      <c r="G370" s="6">
        <v>188.05</v>
      </c>
      <c r="H370" s="30">
        <v>0</v>
      </c>
      <c r="I370" t="s">
        <v>814</v>
      </c>
      <c r="J370" s="21">
        <f t="shared" si="5"/>
        <v>0.05000000000001137</v>
      </c>
      <c r="L370" s="7">
        <v>0</v>
      </c>
      <c r="M370" s="7" t="s">
        <v>814</v>
      </c>
      <c r="N370" s="7">
        <v>0.05000000000001137</v>
      </c>
    </row>
    <row r="371" spans="1:14" ht="12.75">
      <c r="A371" s="2" t="s">
        <v>676</v>
      </c>
      <c r="B371" s="2">
        <v>1</v>
      </c>
      <c r="C371" s="2" t="s">
        <v>604</v>
      </c>
      <c r="D371" s="2">
        <v>0</v>
      </c>
      <c r="E371" s="2">
        <v>25</v>
      </c>
      <c r="F371" s="6">
        <v>190.8</v>
      </c>
      <c r="G371" s="6">
        <v>190.98</v>
      </c>
      <c r="H371" s="30">
        <v>0.5</v>
      </c>
      <c r="I371" t="s">
        <v>814</v>
      </c>
      <c r="J371" s="21">
        <f t="shared" si="5"/>
        <v>0.1799999999999784</v>
      </c>
      <c r="L371" s="7">
        <v>0.5</v>
      </c>
      <c r="M371" s="7" t="s">
        <v>814</v>
      </c>
      <c r="N371" s="7">
        <v>0.1799999999999784</v>
      </c>
    </row>
    <row r="372" spans="1:14" ht="12.75">
      <c r="A372" s="2"/>
      <c r="B372" s="2"/>
      <c r="C372" s="2"/>
      <c r="D372" s="2"/>
      <c r="E372" s="2"/>
      <c r="F372" s="6">
        <v>190.99</v>
      </c>
      <c r="G372" s="6">
        <v>191.05</v>
      </c>
      <c r="H372" s="30">
        <v>0.5</v>
      </c>
      <c r="I372" t="s">
        <v>492</v>
      </c>
      <c r="J372" s="21">
        <f t="shared" si="5"/>
        <v>0.060000000000002274</v>
      </c>
      <c r="L372" s="7">
        <v>0.5</v>
      </c>
      <c r="M372" s="7" t="s">
        <v>492</v>
      </c>
      <c r="N372" s="7">
        <v>0.060000000000002274</v>
      </c>
    </row>
    <row r="373" spans="1:14" ht="12.75">
      <c r="A373" s="2" t="s">
        <v>676</v>
      </c>
      <c r="B373" s="2">
        <v>1</v>
      </c>
      <c r="C373" s="2" t="s">
        <v>605</v>
      </c>
      <c r="D373" s="2">
        <v>25</v>
      </c>
      <c r="E373" s="2">
        <v>35</v>
      </c>
      <c r="F373" s="6">
        <v>191.05</v>
      </c>
      <c r="G373" s="6">
        <v>191.15</v>
      </c>
      <c r="H373" s="30">
        <v>2</v>
      </c>
      <c r="I373" t="s">
        <v>492</v>
      </c>
      <c r="J373" s="21">
        <f t="shared" si="5"/>
        <v>0.09999999999999432</v>
      </c>
      <c r="L373" s="7">
        <v>2</v>
      </c>
      <c r="M373" s="7" t="s">
        <v>492</v>
      </c>
      <c r="N373" s="7">
        <v>0.09999999999999432</v>
      </c>
    </row>
    <row r="374" spans="1:14" ht="12.75">
      <c r="A374" s="2" t="s">
        <v>676</v>
      </c>
      <c r="B374" s="2">
        <v>1</v>
      </c>
      <c r="C374" s="2" t="s">
        <v>634</v>
      </c>
      <c r="D374" s="2">
        <v>35</v>
      </c>
      <c r="E374" s="2">
        <v>99</v>
      </c>
      <c r="F374" s="6">
        <v>191.15</v>
      </c>
      <c r="G374" s="6">
        <v>191.79</v>
      </c>
      <c r="H374" s="30">
        <v>0.3</v>
      </c>
      <c r="I374" t="s">
        <v>492</v>
      </c>
      <c r="J374" s="21">
        <f t="shared" si="5"/>
        <v>0.6399999999999864</v>
      </c>
      <c r="L374" s="7">
        <v>0.3</v>
      </c>
      <c r="M374" s="7" t="s">
        <v>492</v>
      </c>
      <c r="N374" s="7">
        <v>0.6399999999999864</v>
      </c>
    </row>
    <row r="375" spans="1:14" ht="12.75">
      <c r="A375" s="2" t="s">
        <v>676</v>
      </c>
      <c r="B375" s="2">
        <v>1</v>
      </c>
      <c r="C375" s="2" t="s">
        <v>677</v>
      </c>
      <c r="D375" s="2">
        <v>99</v>
      </c>
      <c r="E375" s="2">
        <v>129</v>
      </c>
      <c r="F375" s="6">
        <v>191.79</v>
      </c>
      <c r="G375" s="6">
        <v>192.09</v>
      </c>
      <c r="H375" s="30">
        <v>0.5</v>
      </c>
      <c r="I375" t="s">
        <v>492</v>
      </c>
      <c r="J375" s="21">
        <f t="shared" si="5"/>
        <v>0.30000000000001137</v>
      </c>
      <c r="L375" s="7">
        <v>0.5</v>
      </c>
      <c r="M375" s="7" t="s">
        <v>492</v>
      </c>
      <c r="N375" s="7">
        <v>0.30000000000001137</v>
      </c>
    </row>
    <row r="376" spans="1:14" ht="12.75">
      <c r="A376" s="2" t="s">
        <v>676</v>
      </c>
      <c r="B376" s="2">
        <v>2</v>
      </c>
      <c r="C376" s="2" t="s">
        <v>639</v>
      </c>
      <c r="D376" s="2">
        <v>0</v>
      </c>
      <c r="E376" s="2">
        <v>55</v>
      </c>
      <c r="F376" s="6">
        <v>192.1</v>
      </c>
      <c r="G376" s="6">
        <v>192.65</v>
      </c>
      <c r="H376" s="30">
        <v>0.5</v>
      </c>
      <c r="I376" t="s">
        <v>492</v>
      </c>
      <c r="J376" s="21">
        <f t="shared" si="5"/>
        <v>0.5500000000000114</v>
      </c>
      <c r="L376" s="7">
        <v>0.5</v>
      </c>
      <c r="M376" s="7" t="s">
        <v>492</v>
      </c>
      <c r="N376" s="7">
        <v>0.5500000000000114</v>
      </c>
    </row>
    <row r="377" spans="1:14" ht="12.75">
      <c r="A377" s="2" t="s">
        <v>676</v>
      </c>
      <c r="B377" s="2">
        <v>2</v>
      </c>
      <c r="C377" s="2" t="s">
        <v>678</v>
      </c>
      <c r="D377" s="2">
        <v>55</v>
      </c>
      <c r="E377" s="2">
        <v>69</v>
      </c>
      <c r="F377" s="6">
        <v>192.65</v>
      </c>
      <c r="G377" s="6">
        <v>192.79</v>
      </c>
      <c r="H377" s="30">
        <v>1.5</v>
      </c>
      <c r="I377" t="s">
        <v>492</v>
      </c>
      <c r="J377" s="21">
        <f t="shared" si="5"/>
        <v>0.13999999999998636</v>
      </c>
      <c r="L377" s="7">
        <v>1.5</v>
      </c>
      <c r="M377" s="7" t="s">
        <v>492</v>
      </c>
      <c r="N377" s="7">
        <v>0.13999999999998636</v>
      </c>
    </row>
    <row r="378" spans="1:14" ht="12.75">
      <c r="A378" s="2" t="s">
        <v>676</v>
      </c>
      <c r="B378" s="2">
        <v>2</v>
      </c>
      <c r="C378" s="2" t="s">
        <v>612</v>
      </c>
      <c r="D378" s="2">
        <v>69</v>
      </c>
      <c r="E378" s="2">
        <v>95</v>
      </c>
      <c r="F378" s="6">
        <v>192.79</v>
      </c>
      <c r="G378" s="6">
        <v>193.05</v>
      </c>
      <c r="H378" s="30">
        <v>0.8</v>
      </c>
      <c r="I378" t="s">
        <v>492</v>
      </c>
      <c r="J378" s="21">
        <f t="shared" si="5"/>
        <v>0.2600000000000193</v>
      </c>
      <c r="L378" s="7">
        <v>0.8</v>
      </c>
      <c r="M378" s="7" t="s">
        <v>492</v>
      </c>
      <c r="N378" s="7">
        <v>0.2600000000000193</v>
      </c>
    </row>
    <row r="379" spans="1:14" ht="12.75">
      <c r="A379" s="2" t="s">
        <v>676</v>
      </c>
      <c r="B379" s="2">
        <v>2</v>
      </c>
      <c r="C379" s="2" t="s">
        <v>654</v>
      </c>
      <c r="D379" s="2">
        <v>95</v>
      </c>
      <c r="E379" s="2">
        <v>126</v>
      </c>
      <c r="F379" s="6">
        <v>193.05</v>
      </c>
      <c r="G379" s="6">
        <v>193.36</v>
      </c>
      <c r="H379" s="30">
        <v>0.3</v>
      </c>
      <c r="I379" t="s">
        <v>492</v>
      </c>
      <c r="J379" s="21">
        <f t="shared" si="5"/>
        <v>0.3100000000000023</v>
      </c>
      <c r="L379" s="7">
        <v>0.3</v>
      </c>
      <c r="M379" s="7" t="s">
        <v>492</v>
      </c>
      <c r="N379" s="7">
        <v>0.3100000000000023</v>
      </c>
    </row>
    <row r="380" spans="1:14" ht="12.75">
      <c r="A380" s="2" t="s">
        <v>676</v>
      </c>
      <c r="B380" s="2">
        <v>2</v>
      </c>
      <c r="C380" s="2" t="s">
        <v>613</v>
      </c>
      <c r="D380" s="2">
        <v>126</v>
      </c>
      <c r="E380" s="2">
        <v>141</v>
      </c>
      <c r="F380" s="6">
        <v>193.36</v>
      </c>
      <c r="G380" s="6">
        <v>193.51</v>
      </c>
      <c r="H380" s="30">
        <v>1</v>
      </c>
      <c r="I380" t="s">
        <v>492</v>
      </c>
      <c r="J380" s="21">
        <f t="shared" si="5"/>
        <v>0.14999999999997726</v>
      </c>
      <c r="L380" s="7">
        <v>1</v>
      </c>
      <c r="M380" s="7" t="s">
        <v>492</v>
      </c>
      <c r="N380" s="7">
        <v>0.14999999999997726</v>
      </c>
    </row>
    <row r="381" spans="1:14" ht="12.75">
      <c r="A381" s="2" t="s">
        <v>676</v>
      </c>
      <c r="B381" s="2">
        <v>3</v>
      </c>
      <c r="C381" s="2" t="s">
        <v>639</v>
      </c>
      <c r="D381" s="2">
        <v>0</v>
      </c>
      <c r="E381" s="2">
        <v>29</v>
      </c>
      <c r="F381" s="6">
        <v>193.5</v>
      </c>
      <c r="G381" s="6">
        <v>193.79</v>
      </c>
      <c r="H381" s="30">
        <v>1</v>
      </c>
      <c r="I381" t="s">
        <v>492</v>
      </c>
      <c r="J381" s="21">
        <f t="shared" si="5"/>
        <v>0.28999999999999204</v>
      </c>
      <c r="L381" s="7">
        <v>1</v>
      </c>
      <c r="M381" s="7" t="s">
        <v>492</v>
      </c>
      <c r="N381" s="7">
        <v>0.28999999999999204</v>
      </c>
    </row>
    <row r="382" spans="1:14" ht="12.75">
      <c r="A382" s="2" t="s">
        <v>676</v>
      </c>
      <c r="B382" s="2">
        <v>3</v>
      </c>
      <c r="C382" s="2" t="s">
        <v>611</v>
      </c>
      <c r="D382" s="2">
        <v>29</v>
      </c>
      <c r="E382" s="2">
        <v>43</v>
      </c>
      <c r="F382" s="6">
        <v>193.79</v>
      </c>
      <c r="G382" s="6">
        <v>193.93</v>
      </c>
      <c r="H382" s="30">
        <v>0.3</v>
      </c>
      <c r="I382" t="s">
        <v>492</v>
      </c>
      <c r="J382" s="21">
        <f t="shared" si="5"/>
        <v>0.14000000000001478</v>
      </c>
      <c r="L382" s="7">
        <v>0.3</v>
      </c>
      <c r="M382" s="7" t="s">
        <v>492</v>
      </c>
      <c r="N382" s="7">
        <v>0.14000000000001478</v>
      </c>
    </row>
    <row r="383" spans="1:14" ht="12.75">
      <c r="A383" s="2" t="s">
        <v>676</v>
      </c>
      <c r="B383" s="2">
        <v>3</v>
      </c>
      <c r="C383" s="2" t="s">
        <v>617</v>
      </c>
      <c r="D383" s="2">
        <v>43</v>
      </c>
      <c r="E383" s="2">
        <v>77</v>
      </c>
      <c r="F383" s="6">
        <v>193.93</v>
      </c>
      <c r="G383" s="6">
        <v>194.27</v>
      </c>
      <c r="H383" s="30">
        <v>1.5</v>
      </c>
      <c r="I383" t="s">
        <v>492</v>
      </c>
      <c r="J383" s="21">
        <f t="shared" si="5"/>
        <v>0.3400000000000034</v>
      </c>
      <c r="L383" s="7">
        <v>1.5</v>
      </c>
      <c r="M383" s="7" t="s">
        <v>492</v>
      </c>
      <c r="N383" s="7">
        <v>0.3400000000000034</v>
      </c>
    </row>
    <row r="384" spans="1:14" ht="12.75">
      <c r="A384" s="2" t="s">
        <v>676</v>
      </c>
      <c r="B384" s="2">
        <v>3</v>
      </c>
      <c r="C384" s="2" t="s">
        <v>653</v>
      </c>
      <c r="D384" s="2">
        <v>77</v>
      </c>
      <c r="E384" s="2">
        <v>96</v>
      </c>
      <c r="F384" s="6">
        <v>194.27</v>
      </c>
      <c r="G384" s="6">
        <v>194.46</v>
      </c>
      <c r="H384" s="30">
        <v>4</v>
      </c>
      <c r="I384" t="s">
        <v>492</v>
      </c>
      <c r="J384" s="21">
        <f t="shared" si="5"/>
        <v>0.18999999999999773</v>
      </c>
      <c r="L384" s="7">
        <v>4</v>
      </c>
      <c r="M384" s="7" t="s">
        <v>492</v>
      </c>
      <c r="N384" s="7">
        <v>0.18999999999999773</v>
      </c>
    </row>
    <row r="385" spans="1:14" ht="12.75">
      <c r="A385" s="2" t="s">
        <v>676</v>
      </c>
      <c r="B385" s="2">
        <v>3</v>
      </c>
      <c r="C385" s="2" t="s">
        <v>613</v>
      </c>
      <c r="D385" s="2">
        <v>96</v>
      </c>
      <c r="E385" s="2">
        <v>106</v>
      </c>
      <c r="F385" s="6">
        <v>194.46</v>
      </c>
      <c r="G385" s="6">
        <v>194.56</v>
      </c>
      <c r="H385" s="30">
        <v>0.5</v>
      </c>
      <c r="I385" t="s">
        <v>492</v>
      </c>
      <c r="J385" s="21">
        <f t="shared" si="5"/>
        <v>0.09999999999999432</v>
      </c>
      <c r="L385" s="7">
        <v>0.5</v>
      </c>
      <c r="M385" s="7" t="s">
        <v>492</v>
      </c>
      <c r="N385" s="7">
        <v>0.09999999999999432</v>
      </c>
    </row>
    <row r="386" spans="1:14" ht="12.75">
      <c r="A386" s="2" t="s">
        <v>676</v>
      </c>
      <c r="B386" s="2">
        <v>3</v>
      </c>
      <c r="C386" s="2" t="s">
        <v>630</v>
      </c>
      <c r="D386" s="2">
        <v>106</v>
      </c>
      <c r="E386" s="2">
        <v>141</v>
      </c>
      <c r="F386" s="6">
        <v>194.56</v>
      </c>
      <c r="G386" s="6">
        <v>194.91</v>
      </c>
      <c r="H386" s="30">
        <v>0.8</v>
      </c>
      <c r="I386" t="s">
        <v>492</v>
      </c>
      <c r="J386" s="21">
        <f t="shared" si="5"/>
        <v>0.3499999999999943</v>
      </c>
      <c r="L386" s="7">
        <v>0.8</v>
      </c>
      <c r="M386" s="7" t="s">
        <v>492</v>
      </c>
      <c r="N386" s="7">
        <v>0.3499999999999943</v>
      </c>
    </row>
    <row r="387" spans="1:14" ht="12.75">
      <c r="A387" s="2" t="s">
        <v>679</v>
      </c>
      <c r="B387" s="2">
        <v>1</v>
      </c>
      <c r="C387" s="2" t="s">
        <v>639</v>
      </c>
      <c r="D387" s="2">
        <v>0</v>
      </c>
      <c r="E387" s="2">
        <v>73</v>
      </c>
      <c r="F387" s="6">
        <v>195.6</v>
      </c>
      <c r="G387" s="6">
        <v>196.32</v>
      </c>
      <c r="H387" s="30">
        <v>0</v>
      </c>
      <c r="I387" t="s">
        <v>492</v>
      </c>
      <c r="J387" s="21">
        <f aca="true" t="shared" si="6" ref="J387:J450">G387-F387</f>
        <v>0.7199999999999989</v>
      </c>
      <c r="L387" s="7">
        <v>0</v>
      </c>
      <c r="M387" s="7" t="s">
        <v>492</v>
      </c>
      <c r="N387" s="7">
        <v>0.7199999999999989</v>
      </c>
    </row>
    <row r="388" spans="1:14" ht="12.75">
      <c r="A388" s="2" t="s">
        <v>679</v>
      </c>
      <c r="B388" s="2">
        <v>1</v>
      </c>
      <c r="C388" s="2" t="s">
        <v>652</v>
      </c>
      <c r="D388" s="2">
        <v>73</v>
      </c>
      <c r="E388" s="2">
        <v>113</v>
      </c>
      <c r="F388" s="6">
        <v>196.33</v>
      </c>
      <c r="G388" s="6">
        <v>196.73</v>
      </c>
      <c r="H388" s="30">
        <v>0.8</v>
      </c>
      <c r="I388" t="s">
        <v>815</v>
      </c>
      <c r="J388" s="21">
        <f t="shared" si="6"/>
        <v>0.39999999999997726</v>
      </c>
      <c r="L388" s="7">
        <v>0.8</v>
      </c>
      <c r="M388" s="7" t="s">
        <v>815</v>
      </c>
      <c r="N388" s="7">
        <v>0.39999999999997726</v>
      </c>
    </row>
    <row r="389" spans="1:14" ht="12.75">
      <c r="A389" s="2" t="s">
        <v>679</v>
      </c>
      <c r="B389" s="2">
        <v>1</v>
      </c>
      <c r="C389" s="2" t="s">
        <v>656</v>
      </c>
      <c r="D389" s="2">
        <v>113</v>
      </c>
      <c r="E389" s="2">
        <v>148</v>
      </c>
      <c r="F389" s="6">
        <v>196.73</v>
      </c>
      <c r="G389" s="6">
        <v>197.07</v>
      </c>
      <c r="H389" s="30">
        <v>0</v>
      </c>
      <c r="I389" t="s">
        <v>815</v>
      </c>
      <c r="J389" s="21">
        <f t="shared" si="6"/>
        <v>0.3400000000000034</v>
      </c>
      <c r="L389" s="7">
        <v>0</v>
      </c>
      <c r="M389" s="7" t="s">
        <v>815</v>
      </c>
      <c r="N389" s="7">
        <v>0.3400000000000034</v>
      </c>
    </row>
    <row r="390" spans="1:14" ht="12.75">
      <c r="A390" s="2" t="s">
        <v>679</v>
      </c>
      <c r="B390" s="2">
        <v>2</v>
      </c>
      <c r="C390" s="2" t="s">
        <v>680</v>
      </c>
      <c r="D390" s="2">
        <v>0</v>
      </c>
      <c r="E390" s="2">
        <v>45</v>
      </c>
      <c r="F390" s="6">
        <v>197.09</v>
      </c>
      <c r="G390" s="6">
        <v>197.54</v>
      </c>
      <c r="H390" s="30">
        <v>0</v>
      </c>
      <c r="I390" t="s">
        <v>814</v>
      </c>
      <c r="J390" s="21">
        <f t="shared" si="6"/>
        <v>0.44999999999998863</v>
      </c>
      <c r="L390" s="7">
        <v>0</v>
      </c>
      <c r="M390" s="7" t="s">
        <v>814</v>
      </c>
      <c r="N390" s="7">
        <v>0.44999999999998863</v>
      </c>
    </row>
    <row r="391" spans="1:14" ht="12.75">
      <c r="A391" s="2" t="s">
        <v>679</v>
      </c>
      <c r="B391" s="2">
        <v>2</v>
      </c>
      <c r="C391" s="2" t="s">
        <v>654</v>
      </c>
      <c r="D391" s="2">
        <v>45</v>
      </c>
      <c r="E391" s="2">
        <v>52</v>
      </c>
      <c r="F391" s="6">
        <v>197.54</v>
      </c>
      <c r="G391" s="6">
        <v>197.61</v>
      </c>
      <c r="H391" s="30">
        <v>0.8</v>
      </c>
      <c r="I391" t="s">
        <v>814</v>
      </c>
      <c r="J391" s="21">
        <f t="shared" si="6"/>
        <v>0.0700000000000216</v>
      </c>
      <c r="L391" s="7">
        <v>0.8</v>
      </c>
      <c r="M391" s="7" t="s">
        <v>814</v>
      </c>
      <c r="N391" s="7">
        <v>0.0700000000000216</v>
      </c>
    </row>
    <row r="392" spans="1:14" ht="12.75">
      <c r="A392" s="2" t="s">
        <v>679</v>
      </c>
      <c r="B392" s="2">
        <v>2</v>
      </c>
      <c r="C392" s="2" t="s">
        <v>681</v>
      </c>
      <c r="D392" s="2">
        <v>52</v>
      </c>
      <c r="E392" s="2">
        <v>79</v>
      </c>
      <c r="F392" s="6">
        <v>197.61</v>
      </c>
      <c r="G392" s="6">
        <v>197.88</v>
      </c>
      <c r="H392" s="30">
        <v>0</v>
      </c>
      <c r="I392" t="s">
        <v>814</v>
      </c>
      <c r="J392" s="21">
        <f t="shared" si="6"/>
        <v>0.2699999999999818</v>
      </c>
      <c r="L392" s="7">
        <v>0</v>
      </c>
      <c r="M392" s="7" t="s">
        <v>814</v>
      </c>
      <c r="N392" s="7">
        <v>0.2699999999999818</v>
      </c>
    </row>
    <row r="393" spans="1:14" ht="12.75">
      <c r="A393" s="2" t="s">
        <v>679</v>
      </c>
      <c r="B393" s="2">
        <v>2</v>
      </c>
      <c r="C393" s="2" t="s">
        <v>631</v>
      </c>
      <c r="D393" s="2">
        <v>79</v>
      </c>
      <c r="E393" s="2">
        <v>109</v>
      </c>
      <c r="F393" s="6">
        <v>197.88</v>
      </c>
      <c r="G393" s="6">
        <v>198.18</v>
      </c>
      <c r="H393" s="30">
        <v>0.5</v>
      </c>
      <c r="I393" t="s">
        <v>814</v>
      </c>
      <c r="J393" s="21">
        <f t="shared" si="6"/>
        <v>0.30000000000001137</v>
      </c>
      <c r="L393" s="7">
        <v>0.5</v>
      </c>
      <c r="M393" s="7" t="s">
        <v>814</v>
      </c>
      <c r="N393" s="7">
        <v>0.30000000000001137</v>
      </c>
    </row>
    <row r="394" spans="1:14" ht="12.75">
      <c r="A394" s="2" t="s">
        <v>679</v>
      </c>
      <c r="B394" s="2">
        <v>2</v>
      </c>
      <c r="C394" s="2" t="s">
        <v>614</v>
      </c>
      <c r="D394" s="2">
        <v>109</v>
      </c>
      <c r="E394" s="2">
        <v>140</v>
      </c>
      <c r="F394" s="6">
        <v>198.18</v>
      </c>
      <c r="G394" s="6">
        <v>198.49</v>
      </c>
      <c r="H394" s="30">
        <v>1</v>
      </c>
      <c r="I394" t="s">
        <v>814</v>
      </c>
      <c r="J394" s="21">
        <f t="shared" si="6"/>
        <v>0.3100000000000023</v>
      </c>
      <c r="L394" s="7">
        <v>1</v>
      </c>
      <c r="M394" s="7" t="s">
        <v>814</v>
      </c>
      <c r="N394" s="7">
        <v>0.3100000000000023</v>
      </c>
    </row>
    <row r="395" spans="1:14" ht="12.75">
      <c r="A395" s="2" t="s">
        <v>679</v>
      </c>
      <c r="B395" s="2">
        <v>3</v>
      </c>
      <c r="C395" s="2" t="s">
        <v>682</v>
      </c>
      <c r="D395" s="2">
        <v>0</v>
      </c>
      <c r="E395" s="2">
        <v>78</v>
      </c>
      <c r="F395" s="6">
        <v>198.49</v>
      </c>
      <c r="G395" s="6">
        <v>199.27</v>
      </c>
      <c r="H395" s="30">
        <v>0.5</v>
      </c>
      <c r="I395" t="s">
        <v>814</v>
      </c>
      <c r="J395" s="21">
        <f t="shared" si="6"/>
        <v>0.7800000000000011</v>
      </c>
      <c r="L395" s="7">
        <v>0.5</v>
      </c>
      <c r="M395" s="7" t="s">
        <v>814</v>
      </c>
      <c r="N395" s="7">
        <v>0.7800000000000011</v>
      </c>
    </row>
    <row r="396" spans="1:14" ht="12.75">
      <c r="A396" s="2" t="s">
        <v>679</v>
      </c>
      <c r="B396" s="2">
        <v>3</v>
      </c>
      <c r="C396" s="2" t="s">
        <v>650</v>
      </c>
      <c r="D396" s="2">
        <v>78</v>
      </c>
      <c r="E396" s="2">
        <v>94</v>
      </c>
      <c r="F396" s="6">
        <v>199.27</v>
      </c>
      <c r="G396" s="6">
        <v>199.43</v>
      </c>
      <c r="H396" s="30">
        <v>1.5</v>
      </c>
      <c r="I396" t="s">
        <v>814</v>
      </c>
      <c r="J396" s="21">
        <f t="shared" si="6"/>
        <v>0.1599999999999966</v>
      </c>
      <c r="L396" s="7">
        <v>1.5</v>
      </c>
      <c r="M396" s="7" t="s">
        <v>814</v>
      </c>
      <c r="N396" s="7">
        <v>0.1599999999999966</v>
      </c>
    </row>
    <row r="397" spans="1:14" ht="12.75">
      <c r="A397" s="2" t="s">
        <v>679</v>
      </c>
      <c r="B397" s="2">
        <v>3</v>
      </c>
      <c r="C397" s="2" t="s">
        <v>683</v>
      </c>
      <c r="D397" s="2">
        <v>94</v>
      </c>
      <c r="E397" s="2">
        <v>128</v>
      </c>
      <c r="F397" s="6">
        <v>199.43</v>
      </c>
      <c r="G397" s="6">
        <v>199.77</v>
      </c>
      <c r="H397" s="30">
        <v>0</v>
      </c>
      <c r="I397" t="s">
        <v>814</v>
      </c>
      <c r="J397" s="21">
        <f t="shared" si="6"/>
        <v>0.3400000000000034</v>
      </c>
      <c r="L397" s="7">
        <v>0</v>
      </c>
      <c r="M397" s="7" t="s">
        <v>814</v>
      </c>
      <c r="N397" s="7">
        <v>0.3400000000000034</v>
      </c>
    </row>
    <row r="398" spans="1:14" ht="12.75">
      <c r="A398" s="2" t="s">
        <v>679</v>
      </c>
      <c r="B398" s="2">
        <v>3</v>
      </c>
      <c r="C398" s="2" t="s">
        <v>615</v>
      </c>
      <c r="D398" s="2">
        <v>128</v>
      </c>
      <c r="E398" s="2">
        <v>142</v>
      </c>
      <c r="F398" s="6">
        <v>199.77</v>
      </c>
      <c r="G398" s="6">
        <v>199.91</v>
      </c>
      <c r="H398" s="30">
        <v>0.5</v>
      </c>
      <c r="I398" t="s">
        <v>814</v>
      </c>
      <c r="J398" s="21">
        <f t="shared" si="6"/>
        <v>0.13999999999998636</v>
      </c>
      <c r="L398" s="7">
        <v>0.5</v>
      </c>
      <c r="M398" s="7" t="s">
        <v>814</v>
      </c>
      <c r="N398" s="7">
        <v>0.13999999999998636</v>
      </c>
    </row>
    <row r="399" spans="1:14" ht="12.75">
      <c r="A399" s="2" t="s">
        <v>679</v>
      </c>
      <c r="B399" s="2">
        <v>4</v>
      </c>
      <c r="C399" s="2" t="s">
        <v>622</v>
      </c>
      <c r="D399" s="2">
        <v>0</v>
      </c>
      <c r="E399" s="2">
        <v>12</v>
      </c>
      <c r="F399" s="6">
        <v>199.91</v>
      </c>
      <c r="G399" s="6">
        <v>200.03</v>
      </c>
      <c r="H399" s="30">
        <v>2</v>
      </c>
      <c r="I399" t="s">
        <v>814</v>
      </c>
      <c r="J399" s="21">
        <f t="shared" si="6"/>
        <v>0.12000000000000455</v>
      </c>
      <c r="L399" s="7">
        <v>2</v>
      </c>
      <c r="M399" s="7" t="s">
        <v>814</v>
      </c>
      <c r="N399" s="7">
        <v>0.12000000000000455</v>
      </c>
    </row>
    <row r="400" spans="1:14" ht="12.75">
      <c r="A400" s="2" t="s">
        <v>679</v>
      </c>
      <c r="B400" s="2">
        <v>4</v>
      </c>
      <c r="C400" s="2" t="s">
        <v>609</v>
      </c>
      <c r="D400" s="2">
        <v>12</v>
      </c>
      <c r="E400" s="2">
        <v>26</v>
      </c>
      <c r="F400" s="6">
        <v>200.03</v>
      </c>
      <c r="G400" s="6">
        <v>200.17</v>
      </c>
      <c r="H400" s="30">
        <v>0.5</v>
      </c>
      <c r="I400" t="s">
        <v>814</v>
      </c>
      <c r="J400" s="21">
        <f t="shared" si="6"/>
        <v>0.13999999999998636</v>
      </c>
      <c r="L400" s="7">
        <v>0.5</v>
      </c>
      <c r="M400" s="7" t="s">
        <v>814</v>
      </c>
      <c r="N400" s="7">
        <v>0.13999999999998636</v>
      </c>
    </row>
    <row r="401" spans="1:14" ht="12.75">
      <c r="A401" s="2" t="s">
        <v>684</v>
      </c>
      <c r="B401" s="2">
        <v>1</v>
      </c>
      <c r="C401" s="2" t="s">
        <v>641</v>
      </c>
      <c r="D401" s="2">
        <v>0</v>
      </c>
      <c r="E401" s="2">
        <v>11</v>
      </c>
      <c r="F401" s="6">
        <v>200.4</v>
      </c>
      <c r="G401" s="6">
        <v>200.51</v>
      </c>
      <c r="H401" s="30">
        <v>0</v>
      </c>
      <c r="I401" t="s">
        <v>814</v>
      </c>
      <c r="J401" s="21">
        <f t="shared" si="6"/>
        <v>0.10999999999998522</v>
      </c>
      <c r="L401" s="7">
        <v>0</v>
      </c>
      <c r="M401" s="7" t="s">
        <v>814</v>
      </c>
      <c r="N401" s="7">
        <v>0.10999999999998522</v>
      </c>
    </row>
    <row r="402" spans="1:14" ht="12.75">
      <c r="A402" s="2" t="s">
        <v>684</v>
      </c>
      <c r="B402" s="2">
        <v>1</v>
      </c>
      <c r="C402" s="2" t="s">
        <v>657</v>
      </c>
      <c r="D402" s="2">
        <v>11</v>
      </c>
      <c r="E402" s="2">
        <v>24</v>
      </c>
      <c r="F402" s="6">
        <v>200.51</v>
      </c>
      <c r="G402" s="6">
        <v>200.64</v>
      </c>
      <c r="H402" s="30">
        <v>1</v>
      </c>
      <c r="I402" t="s">
        <v>814</v>
      </c>
      <c r="J402" s="21">
        <f t="shared" si="6"/>
        <v>0.12999999999999545</v>
      </c>
      <c r="L402" s="7">
        <v>1</v>
      </c>
      <c r="M402" s="7" t="s">
        <v>814</v>
      </c>
      <c r="N402" s="7">
        <v>0.12999999999999545</v>
      </c>
    </row>
    <row r="403" spans="1:14" ht="12.75">
      <c r="A403" s="2" t="s">
        <v>684</v>
      </c>
      <c r="B403" s="2">
        <v>1</v>
      </c>
      <c r="C403" s="2" t="s">
        <v>643</v>
      </c>
      <c r="D403" s="2">
        <v>24</v>
      </c>
      <c r="E403" s="2">
        <v>57</v>
      </c>
      <c r="F403" s="6">
        <v>200.64</v>
      </c>
      <c r="G403" s="6">
        <v>200.97</v>
      </c>
      <c r="H403" s="30">
        <v>0</v>
      </c>
      <c r="I403" t="s">
        <v>814</v>
      </c>
      <c r="J403" s="21">
        <f t="shared" si="6"/>
        <v>0.3300000000000125</v>
      </c>
      <c r="L403" s="7">
        <v>0</v>
      </c>
      <c r="M403" s="7" t="s">
        <v>814</v>
      </c>
      <c r="N403" s="7">
        <v>0.3300000000000125</v>
      </c>
    </row>
    <row r="404" spans="1:14" ht="12.75">
      <c r="A404" s="2" t="s">
        <v>684</v>
      </c>
      <c r="B404" s="2">
        <v>1</v>
      </c>
      <c r="C404" s="2" t="s">
        <v>681</v>
      </c>
      <c r="D404" s="2">
        <v>57</v>
      </c>
      <c r="E404" s="2">
        <v>68</v>
      </c>
      <c r="F404" s="6">
        <v>200.97</v>
      </c>
      <c r="G404" s="6">
        <v>201.08</v>
      </c>
      <c r="H404" s="30">
        <v>0.5</v>
      </c>
      <c r="I404" t="s">
        <v>814</v>
      </c>
      <c r="J404" s="21">
        <f t="shared" si="6"/>
        <v>0.11000000000001364</v>
      </c>
      <c r="L404" s="7">
        <v>0.5</v>
      </c>
      <c r="M404" s="7" t="s">
        <v>814</v>
      </c>
      <c r="N404" s="7">
        <v>0.11000000000001364</v>
      </c>
    </row>
    <row r="405" spans="1:14" ht="12.75">
      <c r="A405" s="2" t="s">
        <v>684</v>
      </c>
      <c r="B405" s="2">
        <v>1</v>
      </c>
      <c r="C405" s="2" t="s">
        <v>630</v>
      </c>
      <c r="D405" s="2">
        <v>68</v>
      </c>
      <c r="E405" s="2">
        <v>88</v>
      </c>
      <c r="F405" s="6">
        <v>201.08</v>
      </c>
      <c r="G405" s="6">
        <v>201.28</v>
      </c>
      <c r="H405" s="30">
        <v>1.5</v>
      </c>
      <c r="I405" t="s">
        <v>814</v>
      </c>
      <c r="J405" s="21">
        <f t="shared" si="6"/>
        <v>0.19999999999998863</v>
      </c>
      <c r="L405" s="7">
        <v>1.5</v>
      </c>
      <c r="M405" s="7" t="s">
        <v>814</v>
      </c>
      <c r="N405" s="7">
        <v>0.19999999999998863</v>
      </c>
    </row>
    <row r="406" spans="1:14" ht="12.75">
      <c r="A406" s="2" t="s">
        <v>684</v>
      </c>
      <c r="B406" s="2">
        <v>1</v>
      </c>
      <c r="C406" s="2" t="s">
        <v>631</v>
      </c>
      <c r="D406" s="2">
        <v>88</v>
      </c>
      <c r="E406" s="2">
        <v>150</v>
      </c>
      <c r="F406" s="6">
        <v>201.28</v>
      </c>
      <c r="G406" s="6">
        <v>201.9</v>
      </c>
      <c r="H406" s="30">
        <v>0</v>
      </c>
      <c r="I406" t="s">
        <v>814</v>
      </c>
      <c r="J406" s="21">
        <f t="shared" si="6"/>
        <v>0.6200000000000045</v>
      </c>
      <c r="L406" s="7">
        <v>0</v>
      </c>
      <c r="M406" s="7" t="s">
        <v>814</v>
      </c>
      <c r="N406" s="7">
        <v>0.6200000000000045</v>
      </c>
    </row>
    <row r="407" spans="1:14" ht="12.75">
      <c r="A407" s="2" t="s">
        <v>684</v>
      </c>
      <c r="B407" s="2">
        <v>2</v>
      </c>
      <c r="C407" s="2" t="s">
        <v>622</v>
      </c>
      <c r="D407" s="2">
        <v>0</v>
      </c>
      <c r="E407" s="2">
        <v>28</v>
      </c>
      <c r="F407" s="6">
        <v>201.9</v>
      </c>
      <c r="G407" s="6">
        <v>202.18</v>
      </c>
      <c r="H407" s="30">
        <v>0.2</v>
      </c>
      <c r="I407" t="s">
        <v>814</v>
      </c>
      <c r="J407" s="21">
        <f t="shared" si="6"/>
        <v>0.28000000000000114</v>
      </c>
      <c r="L407" s="7">
        <v>0.2</v>
      </c>
      <c r="M407" s="7" t="s">
        <v>814</v>
      </c>
      <c r="N407" s="7">
        <v>0.28000000000000114</v>
      </c>
    </row>
    <row r="408" spans="1:14" ht="12.75">
      <c r="A408" s="2" t="s">
        <v>684</v>
      </c>
      <c r="B408" s="2">
        <v>2</v>
      </c>
      <c r="C408" s="2" t="s">
        <v>639</v>
      </c>
      <c r="D408" s="2">
        <v>28</v>
      </c>
      <c r="E408" s="2">
        <v>80</v>
      </c>
      <c r="F408" s="6">
        <v>202.18</v>
      </c>
      <c r="G408" s="6">
        <v>202.7</v>
      </c>
      <c r="H408" s="30">
        <v>0.5</v>
      </c>
      <c r="I408" t="s">
        <v>814</v>
      </c>
      <c r="J408" s="21">
        <f t="shared" si="6"/>
        <v>0.5199999999999818</v>
      </c>
      <c r="L408" s="7">
        <v>0.5</v>
      </c>
      <c r="M408" s="7" t="s">
        <v>814</v>
      </c>
      <c r="N408" s="7">
        <v>0.5199999999999818</v>
      </c>
    </row>
    <row r="409" spans="1:14" ht="12.75">
      <c r="A409" s="2" t="s">
        <v>684</v>
      </c>
      <c r="B409" s="2">
        <v>2</v>
      </c>
      <c r="C409" s="2" t="s">
        <v>652</v>
      </c>
      <c r="D409" s="2">
        <v>80</v>
      </c>
      <c r="E409" s="2">
        <v>102</v>
      </c>
      <c r="F409" s="6">
        <v>202.7</v>
      </c>
      <c r="G409" s="6">
        <v>202.92</v>
      </c>
      <c r="H409" s="30">
        <v>0.3</v>
      </c>
      <c r="I409" t="s">
        <v>814</v>
      </c>
      <c r="J409" s="21">
        <f t="shared" si="6"/>
        <v>0.21999999999999886</v>
      </c>
      <c r="L409" s="7">
        <v>0.3</v>
      </c>
      <c r="M409" s="7" t="s">
        <v>814</v>
      </c>
      <c r="N409" s="7">
        <v>0.21999999999999886</v>
      </c>
    </row>
    <row r="410" spans="1:14" ht="12.75">
      <c r="A410" s="2" t="s">
        <v>684</v>
      </c>
      <c r="B410" s="2">
        <v>2</v>
      </c>
      <c r="C410" s="2" t="s">
        <v>654</v>
      </c>
      <c r="D410" s="2">
        <v>102</v>
      </c>
      <c r="E410" s="2">
        <v>107</v>
      </c>
      <c r="F410" s="6">
        <v>202.92</v>
      </c>
      <c r="G410" s="6">
        <v>202.97</v>
      </c>
      <c r="H410" s="30">
        <v>1</v>
      </c>
      <c r="I410" t="s">
        <v>814</v>
      </c>
      <c r="J410" s="21">
        <f t="shared" si="6"/>
        <v>0.05000000000001137</v>
      </c>
      <c r="L410" s="7">
        <v>1</v>
      </c>
      <c r="M410" s="7" t="s">
        <v>814</v>
      </c>
      <c r="N410" s="7">
        <v>0.05000000000001137</v>
      </c>
    </row>
    <row r="411" spans="1:14" ht="12.75">
      <c r="A411" s="2" t="s">
        <v>684</v>
      </c>
      <c r="B411" s="2">
        <v>2</v>
      </c>
      <c r="C411" s="2" t="s">
        <v>685</v>
      </c>
      <c r="D411" s="2">
        <v>107</v>
      </c>
      <c r="E411" s="2">
        <v>143</v>
      </c>
      <c r="F411" s="6">
        <v>202.97</v>
      </c>
      <c r="G411" s="6">
        <v>203.33</v>
      </c>
      <c r="H411" s="30">
        <v>0.3</v>
      </c>
      <c r="I411" t="s">
        <v>814</v>
      </c>
      <c r="J411" s="21">
        <f t="shared" si="6"/>
        <v>0.36000000000001364</v>
      </c>
      <c r="L411" s="7">
        <v>0.3</v>
      </c>
      <c r="M411" s="7" t="s">
        <v>814</v>
      </c>
      <c r="N411" s="7">
        <v>0.36000000000001364</v>
      </c>
    </row>
    <row r="412" spans="1:14" ht="12.75">
      <c r="A412" s="2" t="s">
        <v>684</v>
      </c>
      <c r="B412" s="2">
        <v>3</v>
      </c>
      <c r="C412" s="2" t="s">
        <v>622</v>
      </c>
      <c r="D412" s="2">
        <v>0</v>
      </c>
      <c r="E412" s="2">
        <v>18</v>
      </c>
      <c r="F412" s="6">
        <v>203.33</v>
      </c>
      <c r="G412" s="6">
        <v>203.51</v>
      </c>
      <c r="H412" s="30">
        <v>0</v>
      </c>
      <c r="I412" t="s">
        <v>814</v>
      </c>
      <c r="J412" s="21">
        <f t="shared" si="6"/>
        <v>0.1799999999999784</v>
      </c>
      <c r="L412" s="7">
        <v>0</v>
      </c>
      <c r="M412" s="7" t="s">
        <v>814</v>
      </c>
      <c r="N412" s="7">
        <v>0.1799999999999784</v>
      </c>
    </row>
    <row r="413" spans="1:14" ht="12.75">
      <c r="A413" s="2" t="s">
        <v>684</v>
      </c>
      <c r="B413" s="2">
        <v>3</v>
      </c>
      <c r="C413" s="2" t="s">
        <v>622</v>
      </c>
      <c r="D413" s="2">
        <v>18</v>
      </c>
      <c r="E413" s="2">
        <v>70</v>
      </c>
      <c r="F413" s="6">
        <v>203.51</v>
      </c>
      <c r="G413" s="6">
        <v>204.03</v>
      </c>
      <c r="H413" s="30">
        <v>0.5</v>
      </c>
      <c r="I413" t="s">
        <v>814</v>
      </c>
      <c r="J413" s="21">
        <f t="shared" si="6"/>
        <v>0.5200000000000102</v>
      </c>
      <c r="L413" s="7">
        <v>0.5</v>
      </c>
      <c r="M413" s="7" t="s">
        <v>814</v>
      </c>
      <c r="N413" s="7">
        <v>0.5200000000000102</v>
      </c>
    </row>
    <row r="414" spans="1:14" ht="12.75">
      <c r="A414" s="2" t="s">
        <v>684</v>
      </c>
      <c r="B414" s="2">
        <v>3</v>
      </c>
      <c r="C414" s="2" t="s">
        <v>609</v>
      </c>
      <c r="D414" s="2">
        <v>70</v>
      </c>
      <c r="E414" s="2">
        <v>82</v>
      </c>
      <c r="F414" s="6">
        <v>204.03</v>
      </c>
      <c r="G414" s="6">
        <v>204.15</v>
      </c>
      <c r="H414" s="30">
        <v>1.5</v>
      </c>
      <c r="I414" t="s">
        <v>814</v>
      </c>
      <c r="J414" s="21">
        <f t="shared" si="6"/>
        <v>0.12000000000000455</v>
      </c>
      <c r="L414" s="7">
        <v>1.5</v>
      </c>
      <c r="M414" s="7" t="s">
        <v>814</v>
      </c>
      <c r="N414" s="7">
        <v>0.12000000000000455</v>
      </c>
    </row>
    <row r="415" spans="1:14" ht="12.75">
      <c r="A415" s="2" t="s">
        <v>684</v>
      </c>
      <c r="B415" s="2">
        <v>3</v>
      </c>
      <c r="C415" s="2" t="s">
        <v>610</v>
      </c>
      <c r="D415" s="2">
        <v>82</v>
      </c>
      <c r="E415" s="2">
        <v>115</v>
      </c>
      <c r="F415" s="6">
        <v>204.15</v>
      </c>
      <c r="G415" s="6">
        <v>204.48</v>
      </c>
      <c r="H415" s="30">
        <v>0.5</v>
      </c>
      <c r="I415" t="s">
        <v>814</v>
      </c>
      <c r="J415" s="21">
        <f t="shared" si="6"/>
        <v>0.3299999999999841</v>
      </c>
      <c r="L415" s="7">
        <v>0.5</v>
      </c>
      <c r="M415" s="7" t="s">
        <v>814</v>
      </c>
      <c r="N415" s="7">
        <v>0.3299999999999841</v>
      </c>
    </row>
    <row r="416" spans="1:14" ht="12.75">
      <c r="A416" s="2" t="s">
        <v>684</v>
      </c>
      <c r="B416" s="2">
        <v>3</v>
      </c>
      <c r="C416" s="2" t="s">
        <v>657</v>
      </c>
      <c r="D416" s="2">
        <v>115</v>
      </c>
      <c r="E416" s="2">
        <v>120</v>
      </c>
      <c r="F416" s="6">
        <v>204.48</v>
      </c>
      <c r="G416" s="6">
        <v>204.53</v>
      </c>
      <c r="H416" s="30">
        <v>2.5</v>
      </c>
      <c r="I416" t="s">
        <v>814</v>
      </c>
      <c r="J416" s="21">
        <f t="shared" si="6"/>
        <v>0.05000000000001137</v>
      </c>
      <c r="L416" s="7">
        <v>2.5</v>
      </c>
      <c r="M416" s="7" t="s">
        <v>814</v>
      </c>
      <c r="N416" s="7">
        <v>0.05000000000001137</v>
      </c>
    </row>
    <row r="417" spans="1:14" ht="12.75">
      <c r="A417" s="2" t="s">
        <v>684</v>
      </c>
      <c r="B417" s="2">
        <v>3</v>
      </c>
      <c r="C417" s="2" t="s">
        <v>611</v>
      </c>
      <c r="D417" s="2">
        <v>120</v>
      </c>
      <c r="E417" s="2">
        <v>137</v>
      </c>
      <c r="F417" s="6">
        <v>204.53</v>
      </c>
      <c r="G417" s="6">
        <v>204.7</v>
      </c>
      <c r="H417" s="30">
        <v>1</v>
      </c>
      <c r="I417" t="s">
        <v>814</v>
      </c>
      <c r="J417" s="21">
        <f t="shared" si="6"/>
        <v>0.1699999999999875</v>
      </c>
      <c r="L417" s="7">
        <v>1</v>
      </c>
      <c r="M417" s="7" t="s">
        <v>814</v>
      </c>
      <c r="N417" s="7">
        <v>0.1699999999999875</v>
      </c>
    </row>
    <row r="418" spans="1:14" ht="12.75">
      <c r="A418" s="2" t="s">
        <v>684</v>
      </c>
      <c r="B418" s="2">
        <v>4</v>
      </c>
      <c r="C418" s="2" t="s">
        <v>622</v>
      </c>
      <c r="D418" s="2">
        <v>0</v>
      </c>
      <c r="E418" s="2">
        <v>26</v>
      </c>
      <c r="F418" s="6">
        <v>204.69</v>
      </c>
      <c r="G418" s="6">
        <v>204.95</v>
      </c>
      <c r="H418" s="30">
        <v>0.3</v>
      </c>
      <c r="I418" t="s">
        <v>814</v>
      </c>
      <c r="J418" s="21">
        <f t="shared" si="6"/>
        <v>0.2599999999999909</v>
      </c>
      <c r="L418" s="7">
        <v>0.3</v>
      </c>
      <c r="M418" s="7" t="s">
        <v>814</v>
      </c>
      <c r="N418" s="7">
        <v>0.2599999999999909</v>
      </c>
    </row>
    <row r="419" spans="1:14" ht="12.75">
      <c r="A419" s="2" t="s">
        <v>684</v>
      </c>
      <c r="B419" s="2">
        <v>4</v>
      </c>
      <c r="C419" s="2" t="s">
        <v>609</v>
      </c>
      <c r="D419" s="2">
        <v>26</v>
      </c>
      <c r="E419" s="2">
        <v>29</v>
      </c>
      <c r="F419" s="6">
        <v>204.95</v>
      </c>
      <c r="G419" s="6">
        <v>204.98</v>
      </c>
      <c r="H419" s="30">
        <v>1.5</v>
      </c>
      <c r="I419" t="s">
        <v>814</v>
      </c>
      <c r="J419" s="21">
        <f t="shared" si="6"/>
        <v>0.030000000000001137</v>
      </c>
      <c r="L419" s="7">
        <v>1.5</v>
      </c>
      <c r="M419" s="7" t="s">
        <v>814</v>
      </c>
      <c r="N419" s="7">
        <v>0.030000000000001137</v>
      </c>
    </row>
    <row r="420" spans="1:14" ht="12.75">
      <c r="A420" s="2" t="s">
        <v>684</v>
      </c>
      <c r="B420" s="2">
        <v>4</v>
      </c>
      <c r="C420" s="2" t="s">
        <v>628</v>
      </c>
      <c r="D420" s="2">
        <v>29</v>
      </c>
      <c r="E420" s="2">
        <v>45</v>
      </c>
      <c r="F420" s="6">
        <v>204.98</v>
      </c>
      <c r="G420" s="6">
        <v>205.14</v>
      </c>
      <c r="H420" s="30">
        <v>0.5</v>
      </c>
      <c r="I420" t="s">
        <v>814</v>
      </c>
      <c r="J420" s="21">
        <f t="shared" si="6"/>
        <v>0.1599999999999966</v>
      </c>
      <c r="L420" s="7">
        <v>0.5</v>
      </c>
      <c r="M420" s="7" t="s">
        <v>814</v>
      </c>
      <c r="N420" s="7">
        <v>0.1599999999999966</v>
      </c>
    </row>
    <row r="421" spans="1:14" ht="12.75">
      <c r="A421" s="2" t="s">
        <v>686</v>
      </c>
      <c r="B421" s="2">
        <v>1</v>
      </c>
      <c r="C421" s="2" t="s">
        <v>622</v>
      </c>
      <c r="D421" s="2">
        <v>0</v>
      </c>
      <c r="E421" s="2">
        <v>30</v>
      </c>
      <c r="F421" s="6">
        <v>205.2</v>
      </c>
      <c r="G421" s="6">
        <v>205.5</v>
      </c>
      <c r="H421" s="30">
        <v>1</v>
      </c>
      <c r="I421" t="s">
        <v>814</v>
      </c>
      <c r="J421" s="21">
        <f t="shared" si="6"/>
        <v>0.30000000000001137</v>
      </c>
      <c r="L421" s="7">
        <v>1</v>
      </c>
      <c r="M421" s="7" t="s">
        <v>814</v>
      </c>
      <c r="N421" s="7">
        <v>0.30000000000001137</v>
      </c>
    </row>
    <row r="422" spans="1:14" ht="12.75">
      <c r="A422" s="2" t="s">
        <v>686</v>
      </c>
      <c r="B422" s="2">
        <v>1</v>
      </c>
      <c r="C422" s="2" t="s">
        <v>628</v>
      </c>
      <c r="D422" s="2">
        <v>30</v>
      </c>
      <c r="E422" s="2">
        <v>59</v>
      </c>
      <c r="F422" s="6">
        <v>205.5</v>
      </c>
      <c r="G422" s="6">
        <v>205.79</v>
      </c>
      <c r="H422" s="30">
        <v>0.5</v>
      </c>
      <c r="I422" t="s">
        <v>814</v>
      </c>
      <c r="J422" s="21">
        <f t="shared" si="6"/>
        <v>0.28999999999999204</v>
      </c>
      <c r="L422" s="7">
        <v>0.5</v>
      </c>
      <c r="M422" s="7" t="s">
        <v>814</v>
      </c>
      <c r="N422" s="7">
        <v>0.28999999999999204</v>
      </c>
    </row>
    <row r="423" spans="1:14" ht="12.75">
      <c r="A423" s="2" t="s">
        <v>686</v>
      </c>
      <c r="B423" s="2">
        <v>1</v>
      </c>
      <c r="C423" s="2" t="s">
        <v>611</v>
      </c>
      <c r="D423" s="2">
        <v>59</v>
      </c>
      <c r="E423" s="2">
        <v>66</v>
      </c>
      <c r="F423" s="6">
        <v>205.79</v>
      </c>
      <c r="G423" s="6">
        <v>205.86</v>
      </c>
      <c r="H423" s="30">
        <v>1</v>
      </c>
      <c r="I423" t="s">
        <v>814</v>
      </c>
      <c r="J423" s="21">
        <f t="shared" si="6"/>
        <v>0.0700000000000216</v>
      </c>
      <c r="L423" s="7">
        <v>1</v>
      </c>
      <c r="M423" s="7" t="s">
        <v>814</v>
      </c>
      <c r="N423" s="7">
        <v>0.0700000000000216</v>
      </c>
    </row>
    <row r="424" spans="1:14" ht="12.75">
      <c r="A424" s="2" t="s">
        <v>686</v>
      </c>
      <c r="B424" s="2">
        <v>1</v>
      </c>
      <c r="C424" s="2" t="s">
        <v>605</v>
      </c>
      <c r="D424" s="2">
        <v>66</v>
      </c>
      <c r="E424" s="2">
        <v>69</v>
      </c>
      <c r="F424" s="6">
        <v>205.86</v>
      </c>
      <c r="G424" s="6">
        <v>205.89</v>
      </c>
      <c r="H424" s="30">
        <v>2</v>
      </c>
      <c r="I424" t="s">
        <v>814</v>
      </c>
      <c r="J424" s="21">
        <f t="shared" si="6"/>
        <v>0.029999999999972715</v>
      </c>
      <c r="L424" s="7">
        <v>2</v>
      </c>
      <c r="M424" s="7" t="s">
        <v>814</v>
      </c>
      <c r="N424" s="7">
        <v>0.029999999999972715</v>
      </c>
    </row>
    <row r="425" spans="1:14" ht="12.75">
      <c r="A425" s="2" t="s">
        <v>686</v>
      </c>
      <c r="B425" s="2">
        <v>1</v>
      </c>
      <c r="C425" s="2" t="s">
        <v>612</v>
      </c>
      <c r="D425" s="2">
        <v>69</v>
      </c>
      <c r="E425" s="2">
        <v>90</v>
      </c>
      <c r="F425" s="6">
        <v>205.89</v>
      </c>
      <c r="G425" s="6">
        <v>206.1</v>
      </c>
      <c r="H425" s="30">
        <v>0.5</v>
      </c>
      <c r="I425" t="s">
        <v>814</v>
      </c>
      <c r="J425" s="21">
        <f t="shared" si="6"/>
        <v>0.21000000000000796</v>
      </c>
      <c r="L425" s="7">
        <v>0.5</v>
      </c>
      <c r="M425" s="7" t="s">
        <v>814</v>
      </c>
      <c r="N425" s="7">
        <v>0.21000000000000796</v>
      </c>
    </row>
    <row r="426" spans="1:14" ht="12.75">
      <c r="A426" s="2" t="s">
        <v>686</v>
      </c>
      <c r="B426" s="2">
        <v>1</v>
      </c>
      <c r="C426" s="2" t="s">
        <v>654</v>
      </c>
      <c r="D426" s="2">
        <v>90</v>
      </c>
      <c r="E426" s="2">
        <v>103</v>
      </c>
      <c r="F426" s="6">
        <v>206.1</v>
      </c>
      <c r="G426" s="6">
        <v>206.21</v>
      </c>
      <c r="H426" s="30">
        <v>0</v>
      </c>
      <c r="I426" t="s">
        <v>814</v>
      </c>
      <c r="J426" s="21">
        <f t="shared" si="6"/>
        <v>0.11000000000001364</v>
      </c>
      <c r="L426" s="7">
        <v>0</v>
      </c>
      <c r="M426" s="7" t="s">
        <v>814</v>
      </c>
      <c r="N426" s="7">
        <v>0.11000000000001364</v>
      </c>
    </row>
    <row r="427" spans="1:14" ht="12.75">
      <c r="A427" s="2" t="s">
        <v>686</v>
      </c>
      <c r="B427" s="2">
        <v>1</v>
      </c>
      <c r="C427" s="2" t="s">
        <v>681</v>
      </c>
      <c r="D427" s="2">
        <v>103</v>
      </c>
      <c r="E427" s="2">
        <v>149</v>
      </c>
      <c r="F427" s="6">
        <v>206.21</v>
      </c>
      <c r="G427" s="6">
        <v>206.69</v>
      </c>
      <c r="H427" s="30">
        <v>0.5</v>
      </c>
      <c r="I427" t="s">
        <v>815</v>
      </c>
      <c r="J427" s="21">
        <f t="shared" si="6"/>
        <v>0.47999999999998977</v>
      </c>
      <c r="L427" s="7">
        <v>0.5</v>
      </c>
      <c r="M427" s="7" t="s">
        <v>815</v>
      </c>
      <c r="N427" s="7">
        <v>0.47999999999998977</v>
      </c>
    </row>
    <row r="428" spans="1:14" ht="12.75">
      <c r="A428" s="2" t="s">
        <v>686</v>
      </c>
      <c r="B428" s="2">
        <v>2</v>
      </c>
      <c r="C428" s="2" t="s">
        <v>623</v>
      </c>
      <c r="D428" s="2">
        <v>0</v>
      </c>
      <c r="E428" s="2">
        <v>72</v>
      </c>
      <c r="F428" s="6">
        <v>206.7</v>
      </c>
      <c r="G428" s="6">
        <v>206.79</v>
      </c>
      <c r="H428" s="30">
        <v>0.5</v>
      </c>
      <c r="I428" t="s">
        <v>815</v>
      </c>
      <c r="J428" s="21">
        <f t="shared" si="6"/>
        <v>0.09000000000000341</v>
      </c>
      <c r="L428" s="7">
        <v>0.5</v>
      </c>
      <c r="M428" s="7" t="s">
        <v>815</v>
      </c>
      <c r="N428" s="7">
        <v>0.09000000000000341</v>
      </c>
    </row>
    <row r="429" spans="1:14" ht="12.75">
      <c r="A429" s="2"/>
      <c r="B429" s="2"/>
      <c r="C429" s="2"/>
      <c r="D429" s="2"/>
      <c r="E429" s="2"/>
      <c r="F429" s="6">
        <v>206.79</v>
      </c>
      <c r="G429" s="6">
        <v>207.42</v>
      </c>
      <c r="H429" s="30">
        <v>0.5</v>
      </c>
      <c r="I429" t="s">
        <v>814</v>
      </c>
      <c r="J429" s="21">
        <f t="shared" si="6"/>
        <v>0.6299999999999955</v>
      </c>
      <c r="L429" s="7">
        <v>0.5</v>
      </c>
      <c r="M429" s="7" t="s">
        <v>814</v>
      </c>
      <c r="N429" s="7">
        <v>0.6299999999999955</v>
      </c>
    </row>
    <row r="430" spans="1:14" ht="12.75">
      <c r="A430" s="2" t="s">
        <v>686</v>
      </c>
      <c r="B430" s="2">
        <v>2</v>
      </c>
      <c r="C430" s="2" t="s">
        <v>612</v>
      </c>
      <c r="D430" s="2">
        <v>72</v>
      </c>
      <c r="E430" s="2">
        <v>80</v>
      </c>
      <c r="F430" s="6">
        <v>207.42</v>
      </c>
      <c r="G430" s="6">
        <v>207.5</v>
      </c>
      <c r="H430" s="30">
        <v>1</v>
      </c>
      <c r="I430" t="s">
        <v>814</v>
      </c>
      <c r="J430" s="21">
        <f t="shared" si="6"/>
        <v>0.0800000000000125</v>
      </c>
      <c r="L430" s="7">
        <v>1</v>
      </c>
      <c r="M430" s="7" t="s">
        <v>814</v>
      </c>
      <c r="N430" s="7">
        <v>0.0800000000000125</v>
      </c>
    </row>
    <row r="431" spans="1:14" ht="12.75">
      <c r="A431" s="2" t="s">
        <v>686</v>
      </c>
      <c r="B431" s="2">
        <v>2</v>
      </c>
      <c r="C431" s="2" t="s">
        <v>656</v>
      </c>
      <c r="D431" s="2">
        <v>80</v>
      </c>
      <c r="E431" s="2">
        <v>108</v>
      </c>
      <c r="F431" s="6">
        <v>207.5</v>
      </c>
      <c r="G431" s="6">
        <v>207.78</v>
      </c>
      <c r="H431" s="30">
        <v>2</v>
      </c>
      <c r="I431" t="s">
        <v>814</v>
      </c>
      <c r="J431" s="21">
        <f t="shared" si="6"/>
        <v>0.28000000000000114</v>
      </c>
      <c r="L431" s="7">
        <v>2</v>
      </c>
      <c r="M431" s="7" t="s">
        <v>814</v>
      </c>
      <c r="N431" s="7">
        <v>0.28000000000000114</v>
      </c>
    </row>
    <row r="432" spans="1:14" ht="12.75">
      <c r="A432" s="2" t="s">
        <v>686</v>
      </c>
      <c r="B432" s="2">
        <v>2</v>
      </c>
      <c r="C432" s="2" t="s">
        <v>607</v>
      </c>
      <c r="D432" s="2">
        <v>108</v>
      </c>
      <c r="E432" s="2">
        <v>139</v>
      </c>
      <c r="F432" s="6">
        <v>207.78</v>
      </c>
      <c r="G432" s="6">
        <v>208.09</v>
      </c>
      <c r="H432" s="30">
        <v>0.5</v>
      </c>
      <c r="I432" t="s">
        <v>814</v>
      </c>
      <c r="J432" s="21">
        <f t="shared" si="6"/>
        <v>0.3100000000000023</v>
      </c>
      <c r="L432" s="7">
        <v>0.5</v>
      </c>
      <c r="M432" s="7" t="s">
        <v>814</v>
      </c>
      <c r="N432" s="7">
        <v>0.3100000000000023</v>
      </c>
    </row>
    <row r="433" spans="1:14" ht="12.75">
      <c r="A433" s="2" t="s">
        <v>686</v>
      </c>
      <c r="B433" s="2">
        <v>3</v>
      </c>
      <c r="C433" s="2" t="s">
        <v>622</v>
      </c>
      <c r="D433" s="2">
        <v>0</v>
      </c>
      <c r="E433" s="2">
        <v>6</v>
      </c>
      <c r="F433" s="6">
        <v>208.1</v>
      </c>
      <c r="G433" s="6">
        <v>208.16</v>
      </c>
      <c r="H433" s="30">
        <v>1.5</v>
      </c>
      <c r="I433" t="s">
        <v>814</v>
      </c>
      <c r="J433" s="21">
        <f t="shared" si="6"/>
        <v>0.060000000000002274</v>
      </c>
      <c r="L433" s="7">
        <v>1.5</v>
      </c>
      <c r="M433" s="7" t="s">
        <v>814</v>
      </c>
      <c r="N433" s="7">
        <v>0.060000000000002274</v>
      </c>
    </row>
    <row r="434" spans="1:14" ht="12.75">
      <c r="A434" s="2" t="s">
        <v>686</v>
      </c>
      <c r="B434" s="2">
        <v>3</v>
      </c>
      <c r="C434" s="2" t="s">
        <v>628</v>
      </c>
      <c r="D434" s="2">
        <v>6</v>
      </c>
      <c r="E434" s="2">
        <v>21</v>
      </c>
      <c r="F434" s="6">
        <v>208.16</v>
      </c>
      <c r="G434" s="6">
        <v>208.31</v>
      </c>
      <c r="H434" s="30">
        <v>0.5</v>
      </c>
      <c r="I434" t="s">
        <v>814</v>
      </c>
      <c r="J434" s="21">
        <f t="shared" si="6"/>
        <v>0.15000000000000568</v>
      </c>
      <c r="L434" s="7">
        <v>0.5</v>
      </c>
      <c r="M434" s="7" t="s">
        <v>814</v>
      </c>
      <c r="N434" s="7">
        <v>0.15000000000000568</v>
      </c>
    </row>
    <row r="435" spans="1:14" ht="12.75">
      <c r="A435" s="2" t="s">
        <v>687</v>
      </c>
      <c r="B435" s="2">
        <v>1</v>
      </c>
      <c r="C435" s="2" t="s">
        <v>639</v>
      </c>
      <c r="D435" s="2">
        <v>0</v>
      </c>
      <c r="E435" s="2">
        <v>58</v>
      </c>
      <c r="F435" s="6">
        <v>210</v>
      </c>
      <c r="G435" s="6">
        <v>210.58</v>
      </c>
      <c r="H435" s="30">
        <v>0.8</v>
      </c>
      <c r="I435" t="s">
        <v>815</v>
      </c>
      <c r="J435" s="21">
        <f t="shared" si="6"/>
        <v>0.5800000000000125</v>
      </c>
      <c r="L435" s="7">
        <v>0.8</v>
      </c>
      <c r="M435" s="7" t="s">
        <v>815</v>
      </c>
      <c r="N435" s="7">
        <v>0.5800000000000125</v>
      </c>
    </row>
    <row r="436" spans="1:14" ht="12.75">
      <c r="A436" s="2" t="s">
        <v>687</v>
      </c>
      <c r="B436" s="2">
        <v>1</v>
      </c>
      <c r="C436" s="2" t="s">
        <v>640</v>
      </c>
      <c r="D436" s="2">
        <v>58</v>
      </c>
      <c r="E436" s="2">
        <v>150</v>
      </c>
      <c r="F436" s="6">
        <v>210.58</v>
      </c>
      <c r="G436" s="6">
        <v>211.5</v>
      </c>
      <c r="H436" s="30">
        <v>0.5</v>
      </c>
      <c r="I436" t="s">
        <v>815</v>
      </c>
      <c r="J436" s="21">
        <f t="shared" si="6"/>
        <v>0.9199999999999875</v>
      </c>
      <c r="L436" s="7">
        <v>0.5</v>
      </c>
      <c r="M436" s="7" t="s">
        <v>815</v>
      </c>
      <c r="N436" s="7">
        <v>0.9199999999999875</v>
      </c>
    </row>
    <row r="437" spans="1:14" ht="12.75">
      <c r="A437" s="2" t="s">
        <v>687</v>
      </c>
      <c r="B437" s="2">
        <v>2</v>
      </c>
      <c r="C437" s="2" t="s">
        <v>682</v>
      </c>
      <c r="D437" s="2">
        <v>0</v>
      </c>
      <c r="E437" s="2">
        <v>61</v>
      </c>
      <c r="F437" s="6">
        <v>211.5</v>
      </c>
      <c r="G437" s="6">
        <v>212.11</v>
      </c>
      <c r="H437" s="30">
        <v>0.3</v>
      </c>
      <c r="I437" t="s">
        <v>815</v>
      </c>
      <c r="J437" s="21">
        <f t="shared" si="6"/>
        <v>0.6100000000000136</v>
      </c>
      <c r="L437" s="7">
        <v>0.3</v>
      </c>
      <c r="M437" s="7" t="s">
        <v>815</v>
      </c>
      <c r="N437" s="7">
        <v>0.6100000000000136</v>
      </c>
    </row>
    <row r="438" spans="1:14" ht="12.75">
      <c r="A438" s="2" t="s">
        <v>687</v>
      </c>
      <c r="B438" s="2">
        <v>2</v>
      </c>
      <c r="C438" s="2" t="s">
        <v>685</v>
      </c>
      <c r="D438" s="2">
        <v>61</v>
      </c>
      <c r="E438" s="2">
        <v>90</v>
      </c>
      <c r="F438" s="6">
        <v>212.11</v>
      </c>
      <c r="G438" s="6">
        <v>212.4</v>
      </c>
      <c r="H438" s="30">
        <v>0.6</v>
      </c>
      <c r="I438" t="s">
        <v>815</v>
      </c>
      <c r="J438" s="21">
        <f t="shared" si="6"/>
        <v>0.28999999999999204</v>
      </c>
      <c r="L438" s="7">
        <v>0.6</v>
      </c>
      <c r="M438" s="7" t="s">
        <v>815</v>
      </c>
      <c r="N438" s="7">
        <v>0.28999999999999204</v>
      </c>
    </row>
    <row r="439" spans="1:14" ht="12.75">
      <c r="A439" s="2" t="s">
        <v>687</v>
      </c>
      <c r="B439" s="2">
        <v>2</v>
      </c>
      <c r="C439" s="2" t="s">
        <v>677</v>
      </c>
      <c r="D439" s="2">
        <v>90</v>
      </c>
      <c r="E439" s="2">
        <v>123</v>
      </c>
      <c r="F439" s="6">
        <v>212.4</v>
      </c>
      <c r="G439" s="6">
        <v>212.73</v>
      </c>
      <c r="H439" s="30">
        <v>0.2</v>
      </c>
      <c r="I439" t="s">
        <v>815</v>
      </c>
      <c r="J439" s="21">
        <f t="shared" si="6"/>
        <v>0.3299999999999841</v>
      </c>
      <c r="L439" s="7">
        <v>0.2</v>
      </c>
      <c r="M439" s="7" t="s">
        <v>815</v>
      </c>
      <c r="N439" s="7">
        <v>0.3299999999999841</v>
      </c>
    </row>
    <row r="440" spans="1:14" ht="12.75">
      <c r="A440" s="2" t="s">
        <v>687</v>
      </c>
      <c r="B440" s="2">
        <v>2</v>
      </c>
      <c r="C440" s="2" t="s">
        <v>688</v>
      </c>
      <c r="D440" s="2">
        <v>123</v>
      </c>
      <c r="E440" s="2">
        <v>148</v>
      </c>
      <c r="F440" s="6">
        <v>212.73</v>
      </c>
      <c r="G440" s="6">
        <v>212.98</v>
      </c>
      <c r="H440" s="30">
        <v>0.8</v>
      </c>
      <c r="I440" t="s">
        <v>815</v>
      </c>
      <c r="J440" s="21">
        <f t="shared" si="6"/>
        <v>0.25</v>
      </c>
      <c r="L440" s="7">
        <v>0.8</v>
      </c>
      <c r="M440" s="7" t="s">
        <v>815</v>
      </c>
      <c r="N440" s="7">
        <v>0.25</v>
      </c>
    </row>
    <row r="441" spans="1:14" ht="12.75">
      <c r="A441" s="2" t="s">
        <v>687</v>
      </c>
      <c r="B441" s="2">
        <v>3</v>
      </c>
      <c r="C441" s="2" t="s">
        <v>641</v>
      </c>
      <c r="D441" s="2">
        <v>0</v>
      </c>
      <c r="E441" s="2">
        <v>50</v>
      </c>
      <c r="F441" s="6">
        <v>213</v>
      </c>
      <c r="G441" s="6">
        <v>213.5</v>
      </c>
      <c r="H441" s="30">
        <v>0.3</v>
      </c>
      <c r="I441" t="s">
        <v>814</v>
      </c>
      <c r="J441" s="21">
        <f t="shared" si="6"/>
        <v>0.5</v>
      </c>
      <c r="L441" s="7">
        <v>0.3</v>
      </c>
      <c r="M441" s="7" t="s">
        <v>814</v>
      </c>
      <c r="N441" s="7">
        <v>0.5</v>
      </c>
    </row>
    <row r="442" spans="1:14" ht="12.75">
      <c r="A442" s="2" t="s">
        <v>687</v>
      </c>
      <c r="B442" s="2">
        <v>3</v>
      </c>
      <c r="C442" s="2" t="s">
        <v>689</v>
      </c>
      <c r="D442" s="2">
        <v>50</v>
      </c>
      <c r="E442" s="2">
        <v>131</v>
      </c>
      <c r="F442" s="6">
        <v>213.5</v>
      </c>
      <c r="G442" s="6">
        <v>214.31</v>
      </c>
      <c r="H442" s="30">
        <v>0.5</v>
      </c>
      <c r="I442" t="s">
        <v>814</v>
      </c>
      <c r="J442" s="21">
        <f t="shared" si="6"/>
        <v>0.8100000000000023</v>
      </c>
      <c r="L442" s="7">
        <v>0.5</v>
      </c>
      <c r="M442" s="7" t="s">
        <v>814</v>
      </c>
      <c r="N442" s="7">
        <v>0.8100000000000023</v>
      </c>
    </row>
    <row r="443" spans="1:14" ht="12.75">
      <c r="A443" s="2" t="s">
        <v>687</v>
      </c>
      <c r="B443" s="2">
        <v>4</v>
      </c>
      <c r="C443" s="2" t="s">
        <v>622</v>
      </c>
      <c r="D443" s="2">
        <v>0</v>
      </c>
      <c r="E443" s="2">
        <v>37</v>
      </c>
      <c r="F443" s="6">
        <v>214.31</v>
      </c>
      <c r="G443" s="6">
        <v>214.68</v>
      </c>
      <c r="H443" s="30">
        <v>0.5</v>
      </c>
      <c r="I443" t="s">
        <v>814</v>
      </c>
      <c r="J443" s="21">
        <f t="shared" si="6"/>
        <v>0.37000000000000455</v>
      </c>
      <c r="L443" s="7">
        <v>0.5</v>
      </c>
      <c r="M443" s="7" t="s">
        <v>814</v>
      </c>
      <c r="N443" s="7">
        <v>0.37000000000000455</v>
      </c>
    </row>
    <row r="444" spans="1:14" ht="12.75">
      <c r="A444" s="2" t="s">
        <v>687</v>
      </c>
      <c r="B444" s="2">
        <v>4</v>
      </c>
      <c r="C444" s="2" t="s">
        <v>604</v>
      </c>
      <c r="D444" s="2">
        <v>37</v>
      </c>
      <c r="E444" s="2">
        <v>88</v>
      </c>
      <c r="F444" s="6">
        <v>214.68</v>
      </c>
      <c r="G444" s="6">
        <v>215.19</v>
      </c>
      <c r="H444" s="30">
        <v>0</v>
      </c>
      <c r="I444" t="s">
        <v>814</v>
      </c>
      <c r="J444" s="21">
        <f t="shared" si="6"/>
        <v>0.5099999999999909</v>
      </c>
      <c r="L444" s="7">
        <v>0</v>
      </c>
      <c r="M444" s="7" t="s">
        <v>814</v>
      </c>
      <c r="N444" s="7">
        <v>0.5099999999999909</v>
      </c>
    </row>
    <row r="445" spans="1:14" ht="12.75">
      <c r="A445" s="2" t="s">
        <v>687</v>
      </c>
      <c r="B445" s="2">
        <v>4</v>
      </c>
      <c r="C445" s="2" t="s">
        <v>605</v>
      </c>
      <c r="D445" s="2">
        <v>88</v>
      </c>
      <c r="E445" s="2">
        <v>100</v>
      </c>
      <c r="F445" s="6">
        <v>215.19</v>
      </c>
      <c r="G445" s="6">
        <v>215.25</v>
      </c>
      <c r="H445" s="30">
        <v>2</v>
      </c>
      <c r="I445" t="s">
        <v>814</v>
      </c>
      <c r="J445" s="21">
        <f t="shared" si="6"/>
        <v>0.060000000000002274</v>
      </c>
      <c r="L445" s="7">
        <v>2</v>
      </c>
      <c r="M445" s="7" t="s">
        <v>814</v>
      </c>
      <c r="N445" s="7">
        <v>0.060000000000002274</v>
      </c>
    </row>
    <row r="446" spans="1:14" ht="12.75">
      <c r="A446" s="2"/>
      <c r="B446" s="2"/>
      <c r="C446" s="2"/>
      <c r="D446" s="2"/>
      <c r="E446" s="2"/>
      <c r="F446" s="6">
        <v>215.25</v>
      </c>
      <c r="G446" s="6">
        <v>215.31</v>
      </c>
      <c r="H446" s="30">
        <v>2</v>
      </c>
      <c r="I446" t="s">
        <v>817</v>
      </c>
      <c r="J446" s="21">
        <f t="shared" si="6"/>
        <v>0.060000000000002274</v>
      </c>
      <c r="L446" s="7">
        <v>2</v>
      </c>
      <c r="M446" s="7" t="s">
        <v>817</v>
      </c>
      <c r="N446" s="7">
        <v>0.060000000000002274</v>
      </c>
    </row>
    <row r="447" spans="1:14" ht="12.75">
      <c r="A447" s="2" t="s">
        <v>687</v>
      </c>
      <c r="B447" s="2">
        <v>4</v>
      </c>
      <c r="C447" s="2" t="s">
        <v>617</v>
      </c>
      <c r="D447" s="2">
        <v>100</v>
      </c>
      <c r="E447" s="2">
        <v>128</v>
      </c>
      <c r="F447" s="6">
        <v>215.31</v>
      </c>
      <c r="G447" s="6">
        <v>215.59</v>
      </c>
      <c r="H447" s="30">
        <v>0</v>
      </c>
      <c r="I447" t="s">
        <v>817</v>
      </c>
      <c r="J447" s="21">
        <f t="shared" si="6"/>
        <v>0.28000000000000114</v>
      </c>
      <c r="L447" s="7">
        <v>0</v>
      </c>
      <c r="M447" s="7" t="s">
        <v>817</v>
      </c>
      <c r="N447" s="7">
        <v>0.28000000000000114</v>
      </c>
    </row>
    <row r="448" spans="1:14" ht="12.75">
      <c r="A448" s="2" t="s">
        <v>687</v>
      </c>
      <c r="B448" s="2">
        <v>4</v>
      </c>
      <c r="C448" s="2" t="s">
        <v>612</v>
      </c>
      <c r="D448" s="2">
        <v>128</v>
      </c>
      <c r="E448" s="2">
        <v>135</v>
      </c>
      <c r="F448" s="6">
        <v>215.59</v>
      </c>
      <c r="G448" s="6">
        <v>215.66</v>
      </c>
      <c r="H448" s="30">
        <v>2</v>
      </c>
      <c r="I448" t="s">
        <v>817</v>
      </c>
      <c r="J448" s="21">
        <f t="shared" si="6"/>
        <v>0.06999999999999318</v>
      </c>
      <c r="L448" s="7">
        <v>2</v>
      </c>
      <c r="M448" s="7" t="s">
        <v>817</v>
      </c>
      <c r="N448" s="7">
        <v>0.06999999999999318</v>
      </c>
    </row>
    <row r="449" spans="1:14" ht="12.75">
      <c r="A449" s="2" t="s">
        <v>687</v>
      </c>
      <c r="B449" s="2">
        <v>4</v>
      </c>
      <c r="C449" s="2" t="s">
        <v>612</v>
      </c>
      <c r="D449" s="2">
        <v>135</v>
      </c>
      <c r="E449" s="2">
        <v>143</v>
      </c>
      <c r="F449" s="6">
        <v>215.66</v>
      </c>
      <c r="G449" s="6">
        <v>215.74</v>
      </c>
      <c r="H449" s="30">
        <v>0</v>
      </c>
      <c r="I449" t="s">
        <v>817</v>
      </c>
      <c r="J449" s="21">
        <f t="shared" si="6"/>
        <v>0.0800000000000125</v>
      </c>
      <c r="L449" s="7">
        <v>0</v>
      </c>
      <c r="M449" s="7" t="s">
        <v>817</v>
      </c>
      <c r="N449" s="7">
        <v>0.0800000000000125</v>
      </c>
    </row>
    <row r="450" spans="1:14" ht="12.75">
      <c r="A450" s="2" t="s">
        <v>687</v>
      </c>
      <c r="B450" s="2">
        <v>5</v>
      </c>
      <c r="C450" s="2" t="s">
        <v>622</v>
      </c>
      <c r="D450" s="2">
        <v>0</v>
      </c>
      <c r="E450" s="2">
        <v>6</v>
      </c>
      <c r="F450" s="6">
        <v>215.74</v>
      </c>
      <c r="G450" s="6">
        <v>215.8</v>
      </c>
      <c r="H450" s="30">
        <v>0.5</v>
      </c>
      <c r="I450" t="s">
        <v>817</v>
      </c>
      <c r="J450" s="21">
        <f t="shared" si="6"/>
        <v>0.060000000000002274</v>
      </c>
      <c r="L450" s="7">
        <v>0.5</v>
      </c>
      <c r="M450" s="7" t="s">
        <v>817</v>
      </c>
      <c r="N450" s="7">
        <v>0.060000000000002274</v>
      </c>
    </row>
    <row r="451" spans="1:14" ht="12.75">
      <c r="A451" s="2" t="s">
        <v>687</v>
      </c>
      <c r="B451" s="2">
        <v>5</v>
      </c>
      <c r="C451" s="2" t="s">
        <v>622</v>
      </c>
      <c r="D451" s="2">
        <v>6</v>
      </c>
      <c r="E451" s="2">
        <v>12</v>
      </c>
      <c r="F451" s="6">
        <v>215.8</v>
      </c>
      <c r="G451" s="6">
        <v>215.86</v>
      </c>
      <c r="H451" s="30">
        <v>2.5</v>
      </c>
      <c r="I451" t="s">
        <v>817</v>
      </c>
      <c r="J451" s="21">
        <f aca="true" t="shared" si="7" ref="J451:J514">G451-F451</f>
        <v>0.060000000000002274</v>
      </c>
      <c r="L451" s="7">
        <v>2.5</v>
      </c>
      <c r="M451" s="7" t="s">
        <v>817</v>
      </c>
      <c r="N451" s="7">
        <v>0.060000000000002274</v>
      </c>
    </row>
    <row r="452" spans="1:14" s="19" customFormat="1" ht="12.75">
      <c r="A452" s="18" t="s">
        <v>687</v>
      </c>
      <c r="B452" s="18">
        <v>5</v>
      </c>
      <c r="C452" s="18" t="s">
        <v>622</v>
      </c>
      <c r="D452" s="18">
        <v>12</v>
      </c>
      <c r="E452" s="18">
        <v>20</v>
      </c>
      <c r="F452" s="6">
        <v>215.86</v>
      </c>
      <c r="G452" s="6">
        <v>215.94</v>
      </c>
      <c r="H452" s="32">
        <v>0.5</v>
      </c>
      <c r="I452" s="19" t="s">
        <v>817</v>
      </c>
      <c r="J452" s="21">
        <f t="shared" si="7"/>
        <v>0.07999999999998408</v>
      </c>
      <c r="L452" s="7">
        <v>0.5</v>
      </c>
      <c r="M452" s="7" t="s">
        <v>817</v>
      </c>
      <c r="N452" s="7">
        <v>0.07999999999998408</v>
      </c>
    </row>
    <row r="453" spans="1:14" s="19" customFormat="1" ht="12.75">
      <c r="A453" s="18" t="s">
        <v>690</v>
      </c>
      <c r="B453" s="18">
        <v>1</v>
      </c>
      <c r="C453" s="18" t="s">
        <v>623</v>
      </c>
      <c r="D453" s="18">
        <v>0</v>
      </c>
      <c r="E453" s="18">
        <v>25</v>
      </c>
      <c r="F453" s="6">
        <v>215.94</v>
      </c>
      <c r="G453" s="6">
        <v>216.18</v>
      </c>
      <c r="H453" s="32">
        <v>0.5</v>
      </c>
      <c r="I453" s="19" t="s">
        <v>816</v>
      </c>
      <c r="J453" s="21">
        <f t="shared" si="7"/>
        <v>0.2400000000000091</v>
      </c>
      <c r="L453" s="7">
        <v>0.5</v>
      </c>
      <c r="M453" s="7" t="s">
        <v>816</v>
      </c>
      <c r="N453" s="7">
        <v>0.2400000000000091</v>
      </c>
    </row>
    <row r="454" spans="1:14" s="19" customFormat="1" ht="12.75">
      <c r="A454" s="18" t="s">
        <v>690</v>
      </c>
      <c r="B454" s="18">
        <v>1</v>
      </c>
      <c r="C454" s="18" t="s">
        <v>612</v>
      </c>
      <c r="D454" s="18">
        <v>25</v>
      </c>
      <c r="E454" s="18">
        <v>35</v>
      </c>
      <c r="F454" s="6">
        <v>215.05</v>
      </c>
      <c r="G454" s="6">
        <v>215.15</v>
      </c>
      <c r="H454" s="32">
        <v>2</v>
      </c>
      <c r="I454" s="19" t="s">
        <v>816</v>
      </c>
      <c r="J454" s="21"/>
      <c r="L454" s="7">
        <v>2</v>
      </c>
      <c r="M454" s="7" t="s">
        <v>817</v>
      </c>
      <c r="N454" s="7">
        <v>0.18000000000000682</v>
      </c>
    </row>
    <row r="455" spans="1:14" s="19" customFormat="1" ht="12.75">
      <c r="A455" s="18" t="s">
        <v>690</v>
      </c>
      <c r="B455" s="18">
        <v>1</v>
      </c>
      <c r="C455" s="18" t="s">
        <v>634</v>
      </c>
      <c r="D455" s="18">
        <v>35</v>
      </c>
      <c r="E455" s="18">
        <v>88</v>
      </c>
      <c r="F455" s="6">
        <v>215.15</v>
      </c>
      <c r="G455" s="6">
        <v>215.68</v>
      </c>
      <c r="H455" s="32">
        <v>0.8</v>
      </c>
      <c r="I455" s="19" t="s">
        <v>816</v>
      </c>
      <c r="J455" s="21"/>
      <c r="L455" s="7">
        <v>1</v>
      </c>
      <c r="M455" s="7" t="s">
        <v>817</v>
      </c>
      <c r="N455" s="7">
        <v>0.14999999999997726</v>
      </c>
    </row>
    <row r="456" spans="1:14" s="19" customFormat="1" ht="12.75">
      <c r="A456" s="18" t="s">
        <v>690</v>
      </c>
      <c r="B456" s="18">
        <v>1</v>
      </c>
      <c r="C456" s="18" t="s">
        <v>661</v>
      </c>
      <c r="D456" s="18">
        <v>88</v>
      </c>
      <c r="E456" s="18">
        <v>107</v>
      </c>
      <c r="F456" s="6">
        <v>215.68</v>
      </c>
      <c r="G456" s="6">
        <v>215.87</v>
      </c>
      <c r="H456" s="32">
        <v>1</v>
      </c>
      <c r="I456" s="19" t="s">
        <v>816</v>
      </c>
      <c r="J456" s="21"/>
      <c r="L456" s="7">
        <v>0.5</v>
      </c>
      <c r="M456" s="7" t="s">
        <v>817</v>
      </c>
      <c r="N456" s="7">
        <v>0.27000000000001023</v>
      </c>
    </row>
    <row r="457" spans="1:14" s="19" customFormat="1" ht="12.75">
      <c r="A457" s="18" t="s">
        <v>690</v>
      </c>
      <c r="B457" s="18">
        <v>1</v>
      </c>
      <c r="C457" s="18" t="s">
        <v>614</v>
      </c>
      <c r="D457" s="18">
        <v>107</v>
      </c>
      <c r="E457" s="18">
        <v>117</v>
      </c>
      <c r="F457" s="6">
        <v>215.87</v>
      </c>
      <c r="G457" s="6">
        <v>215.97</v>
      </c>
      <c r="H457" s="32">
        <v>0.5</v>
      </c>
      <c r="I457" s="19" t="s">
        <v>816</v>
      </c>
      <c r="J457" s="21"/>
      <c r="L457" s="7">
        <v>0.5</v>
      </c>
      <c r="M457" s="7" t="s">
        <v>817</v>
      </c>
      <c r="N457" s="7">
        <v>0.13999999999998636</v>
      </c>
    </row>
    <row r="458" spans="1:14" s="19" customFormat="1" ht="12.75">
      <c r="A458" s="18" t="s">
        <v>690</v>
      </c>
      <c r="B458" s="18">
        <v>1</v>
      </c>
      <c r="C458" s="18" t="s">
        <v>636</v>
      </c>
      <c r="D458" s="18">
        <v>117</v>
      </c>
      <c r="E458" s="18">
        <v>136</v>
      </c>
      <c r="F458" s="6">
        <v>215.97</v>
      </c>
      <c r="G458" s="6">
        <v>216.18</v>
      </c>
      <c r="H458" s="32">
        <v>1.5</v>
      </c>
      <c r="I458" s="19" t="s">
        <v>816</v>
      </c>
      <c r="J458" s="21"/>
      <c r="L458" s="7">
        <v>1</v>
      </c>
      <c r="M458" s="7" t="s">
        <v>817</v>
      </c>
      <c r="N458" s="7">
        <v>0.13000000000002387</v>
      </c>
    </row>
    <row r="459" spans="1:14" s="19" customFormat="1" ht="12.75">
      <c r="A459" s="18" t="s">
        <v>690</v>
      </c>
      <c r="B459" s="18">
        <v>2</v>
      </c>
      <c r="C459" s="18" t="s">
        <v>622</v>
      </c>
      <c r="D459" s="18">
        <v>0</v>
      </c>
      <c r="E459" s="18">
        <v>19</v>
      </c>
      <c r="F459" s="6">
        <v>216.18</v>
      </c>
      <c r="G459" s="6">
        <v>216.36</v>
      </c>
      <c r="H459" s="32">
        <v>2</v>
      </c>
      <c r="I459" s="20" t="s">
        <v>817</v>
      </c>
      <c r="J459" s="21">
        <f t="shared" si="7"/>
        <v>0.18000000000000682</v>
      </c>
      <c r="L459" s="7">
        <v>0.5</v>
      </c>
      <c r="M459" s="7" t="s">
        <v>817</v>
      </c>
      <c r="N459" s="7">
        <v>0.2599999999999909</v>
      </c>
    </row>
    <row r="460" spans="1:14" s="19" customFormat="1" ht="12.75">
      <c r="A460" s="18" t="s">
        <v>690</v>
      </c>
      <c r="B460" s="18">
        <v>2</v>
      </c>
      <c r="C460" s="18" t="s">
        <v>609</v>
      </c>
      <c r="D460" s="18">
        <v>19</v>
      </c>
      <c r="E460" s="18">
        <v>34</v>
      </c>
      <c r="F460" s="6">
        <v>216.36</v>
      </c>
      <c r="G460" s="6">
        <v>216.51</v>
      </c>
      <c r="H460" s="32">
        <v>1</v>
      </c>
      <c r="I460" s="20" t="s">
        <v>817</v>
      </c>
      <c r="J460" s="21">
        <f t="shared" si="7"/>
        <v>0.14999999999997726</v>
      </c>
      <c r="L460" s="7">
        <v>1</v>
      </c>
      <c r="M460" s="7" t="s">
        <v>817</v>
      </c>
      <c r="N460" s="7">
        <v>0.4000000000000057</v>
      </c>
    </row>
    <row r="461" spans="1:14" s="19" customFormat="1" ht="12.75">
      <c r="A461" s="18" t="s">
        <v>690</v>
      </c>
      <c r="B461" s="18">
        <v>2</v>
      </c>
      <c r="C461" s="18" t="s">
        <v>610</v>
      </c>
      <c r="D461" s="18">
        <v>34</v>
      </c>
      <c r="E461" s="18">
        <v>61</v>
      </c>
      <c r="F461" s="6">
        <v>216.51</v>
      </c>
      <c r="G461" s="6">
        <v>216.78</v>
      </c>
      <c r="H461" s="32">
        <v>0.5</v>
      </c>
      <c r="I461" s="20" t="s">
        <v>817</v>
      </c>
      <c r="J461" s="21">
        <f t="shared" si="7"/>
        <v>0.27000000000001023</v>
      </c>
      <c r="L461" s="7">
        <v>0.5</v>
      </c>
      <c r="M461" s="7" t="s">
        <v>817</v>
      </c>
      <c r="N461" s="7">
        <v>0.5099999999999909</v>
      </c>
    </row>
    <row r="462" spans="1:14" s="19" customFormat="1" ht="12.75">
      <c r="A462" s="18" t="s">
        <v>691</v>
      </c>
      <c r="B462" s="18">
        <v>1</v>
      </c>
      <c r="C462" s="18" t="s">
        <v>641</v>
      </c>
      <c r="D462" s="18">
        <v>0</v>
      </c>
      <c r="E462" s="18">
        <v>14</v>
      </c>
      <c r="F462" s="6">
        <v>219.5</v>
      </c>
      <c r="G462" s="6">
        <v>219.64</v>
      </c>
      <c r="H462" s="32">
        <v>0.5</v>
      </c>
      <c r="I462" s="20" t="s">
        <v>817</v>
      </c>
      <c r="J462" s="21">
        <f t="shared" si="7"/>
        <v>0.13999999999998636</v>
      </c>
      <c r="L462" s="7">
        <v>0.8</v>
      </c>
      <c r="M462" s="7" t="s">
        <v>817</v>
      </c>
      <c r="N462" s="7">
        <v>0.10000000000002274</v>
      </c>
    </row>
    <row r="463" spans="1:14" ht="12.75">
      <c r="A463" s="2" t="s">
        <v>691</v>
      </c>
      <c r="B463" s="2">
        <v>1</v>
      </c>
      <c r="C463" s="2" t="s">
        <v>610</v>
      </c>
      <c r="D463" s="2">
        <v>14</v>
      </c>
      <c r="E463" s="2">
        <v>27</v>
      </c>
      <c r="F463" s="6">
        <v>219.64</v>
      </c>
      <c r="G463" s="6">
        <v>219.77</v>
      </c>
      <c r="H463" s="30">
        <v>1</v>
      </c>
      <c r="I463" s="20" t="s">
        <v>817</v>
      </c>
      <c r="J463" s="21">
        <f t="shared" si="7"/>
        <v>0.13000000000002387</v>
      </c>
      <c r="L463" s="7">
        <v>0</v>
      </c>
      <c r="M463" s="7" t="s">
        <v>817</v>
      </c>
      <c r="N463" s="7">
        <v>0.11999999999997613</v>
      </c>
    </row>
    <row r="464" spans="1:14" ht="12.75">
      <c r="A464" s="2" t="s">
        <v>691</v>
      </c>
      <c r="B464" s="2">
        <v>1</v>
      </c>
      <c r="C464" s="2" t="s">
        <v>652</v>
      </c>
      <c r="D464" s="2">
        <v>27</v>
      </c>
      <c r="E464" s="2">
        <v>53</v>
      </c>
      <c r="F464" s="6">
        <v>219.77</v>
      </c>
      <c r="G464" s="6">
        <v>220.03</v>
      </c>
      <c r="H464" s="30">
        <v>0.5</v>
      </c>
      <c r="I464" s="20" t="s">
        <v>817</v>
      </c>
      <c r="J464" s="21">
        <f t="shared" si="7"/>
        <v>0.2599999999999909</v>
      </c>
      <c r="L464" s="7">
        <v>1</v>
      </c>
      <c r="M464" s="7" t="s">
        <v>817</v>
      </c>
      <c r="N464" s="7">
        <v>0.29000000000002046</v>
      </c>
    </row>
    <row r="465" spans="1:14" ht="12.75">
      <c r="A465" s="2" t="s">
        <v>691</v>
      </c>
      <c r="B465" s="2">
        <v>1</v>
      </c>
      <c r="C465" s="2" t="s">
        <v>653</v>
      </c>
      <c r="D465" s="2">
        <v>53</v>
      </c>
      <c r="E465" s="2">
        <v>93</v>
      </c>
      <c r="F465" s="6">
        <v>220.03</v>
      </c>
      <c r="G465" s="6">
        <v>220.43</v>
      </c>
      <c r="H465" s="30">
        <v>1</v>
      </c>
      <c r="I465" s="20" t="s">
        <v>817</v>
      </c>
      <c r="J465" s="21">
        <f t="shared" si="7"/>
        <v>0.4000000000000057</v>
      </c>
      <c r="L465" s="7">
        <v>0.5</v>
      </c>
      <c r="M465" s="7" t="s">
        <v>817</v>
      </c>
      <c r="N465" s="7">
        <v>0.9199999999999875</v>
      </c>
    </row>
    <row r="466" spans="1:14" ht="12.75">
      <c r="A466" s="2" t="s">
        <v>691</v>
      </c>
      <c r="B466" s="2">
        <v>1</v>
      </c>
      <c r="C466" s="2" t="s">
        <v>630</v>
      </c>
      <c r="D466" s="2">
        <v>93</v>
      </c>
      <c r="E466" s="2">
        <v>144</v>
      </c>
      <c r="F466" s="6">
        <v>220.43</v>
      </c>
      <c r="G466" s="6">
        <v>220.94</v>
      </c>
      <c r="H466" s="30">
        <v>0.5</v>
      </c>
      <c r="I466" s="20" t="s">
        <v>817</v>
      </c>
      <c r="J466" s="21">
        <f t="shared" si="7"/>
        <v>0.5099999999999909</v>
      </c>
      <c r="L466" s="7">
        <v>0.8</v>
      </c>
      <c r="M466" s="7" t="s">
        <v>817</v>
      </c>
      <c r="N466" s="7">
        <v>0.20000000000001705</v>
      </c>
    </row>
    <row r="467" spans="1:14" ht="12.75">
      <c r="A467" s="2" t="s">
        <v>691</v>
      </c>
      <c r="B467" s="2">
        <v>2</v>
      </c>
      <c r="C467" s="2" t="s">
        <v>622</v>
      </c>
      <c r="D467" s="2">
        <v>0</v>
      </c>
      <c r="E467" s="2">
        <v>10</v>
      </c>
      <c r="F467" s="6">
        <v>220.95</v>
      </c>
      <c r="G467" s="6">
        <v>221.05</v>
      </c>
      <c r="H467" s="30">
        <v>0.8</v>
      </c>
      <c r="I467" s="20" t="s">
        <v>817</v>
      </c>
      <c r="J467" s="21">
        <f t="shared" si="7"/>
        <v>0.10000000000002274</v>
      </c>
      <c r="L467" s="7">
        <v>0.5</v>
      </c>
      <c r="M467" s="7" t="s">
        <v>818</v>
      </c>
      <c r="N467" s="7">
        <v>0.08999999999997499</v>
      </c>
    </row>
    <row r="468" spans="1:14" ht="12.75">
      <c r="A468" s="2" t="s">
        <v>691</v>
      </c>
      <c r="B468" s="2">
        <v>2</v>
      </c>
      <c r="C468" s="2" t="s">
        <v>628</v>
      </c>
      <c r="D468" s="2">
        <v>10</v>
      </c>
      <c r="E468" s="2">
        <v>22</v>
      </c>
      <c r="F468" s="6">
        <v>221.05</v>
      </c>
      <c r="G468" s="6">
        <v>221.17</v>
      </c>
      <c r="H468" s="30">
        <v>0</v>
      </c>
      <c r="I468" s="20" t="s">
        <v>817</v>
      </c>
      <c r="J468" s="21">
        <f t="shared" si="7"/>
        <v>0.11999999999997613</v>
      </c>
      <c r="L468" s="7">
        <v>2.5</v>
      </c>
      <c r="M468" s="7" t="s">
        <v>814</v>
      </c>
      <c r="N468" s="7">
        <v>0.10999999999998522</v>
      </c>
    </row>
    <row r="469" spans="1:14" ht="12.75">
      <c r="A469" s="2" t="s">
        <v>691</v>
      </c>
      <c r="B469" s="2">
        <v>2</v>
      </c>
      <c r="C469" s="2" t="s">
        <v>652</v>
      </c>
      <c r="D469" s="2">
        <v>22</v>
      </c>
      <c r="E469" s="2">
        <v>51</v>
      </c>
      <c r="F469" s="6">
        <v>221.17</v>
      </c>
      <c r="G469" s="6">
        <v>221.46</v>
      </c>
      <c r="H469" s="30">
        <v>1</v>
      </c>
      <c r="I469" s="20" t="s">
        <v>817</v>
      </c>
      <c r="J469" s="21">
        <f t="shared" si="7"/>
        <v>0.29000000000002046</v>
      </c>
      <c r="L469" s="7">
        <v>0.5</v>
      </c>
      <c r="M469" s="7" t="s">
        <v>814</v>
      </c>
      <c r="N469" s="7">
        <v>0.20000000000001705</v>
      </c>
    </row>
    <row r="470" spans="1:14" ht="12.75">
      <c r="A470" s="2" t="s">
        <v>691</v>
      </c>
      <c r="B470" s="2">
        <v>2</v>
      </c>
      <c r="C470" s="2" t="s">
        <v>692</v>
      </c>
      <c r="D470" s="2">
        <v>51</v>
      </c>
      <c r="E470" s="2">
        <v>143</v>
      </c>
      <c r="F470" s="6">
        <v>221.46</v>
      </c>
      <c r="G470" s="6">
        <v>222.38</v>
      </c>
      <c r="H470" s="30">
        <v>0.5</v>
      </c>
      <c r="I470" s="20" t="s">
        <v>817</v>
      </c>
      <c r="J470" s="21">
        <f t="shared" si="7"/>
        <v>0.9199999999999875</v>
      </c>
      <c r="L470" s="7">
        <v>3</v>
      </c>
      <c r="M470" s="7" t="s">
        <v>814</v>
      </c>
      <c r="N470" s="7">
        <v>0.1799999999999784</v>
      </c>
    </row>
    <row r="471" spans="1:14" ht="12.75">
      <c r="A471" s="2" t="s">
        <v>691</v>
      </c>
      <c r="B471" s="2">
        <v>3</v>
      </c>
      <c r="C471" s="2" t="s">
        <v>639</v>
      </c>
      <c r="D471" s="2">
        <v>0</v>
      </c>
      <c r="E471" s="2">
        <v>20</v>
      </c>
      <c r="F471" s="6">
        <v>222.38</v>
      </c>
      <c r="G471" s="6">
        <v>222.58</v>
      </c>
      <c r="H471" s="30">
        <v>0.8</v>
      </c>
      <c r="I471" s="20" t="s">
        <v>817</v>
      </c>
      <c r="J471" s="21">
        <f t="shared" si="7"/>
        <v>0.20000000000001705</v>
      </c>
      <c r="L471" s="7">
        <v>0.5</v>
      </c>
      <c r="M471" s="7" t="s">
        <v>814</v>
      </c>
      <c r="N471" s="7">
        <v>0.19000000000002615</v>
      </c>
    </row>
    <row r="472" spans="1:14" ht="12.75">
      <c r="A472" s="2" t="s">
        <v>693</v>
      </c>
      <c r="B472" s="2">
        <v>1</v>
      </c>
      <c r="C472" s="2" t="s">
        <v>622</v>
      </c>
      <c r="D472" s="2">
        <v>0</v>
      </c>
      <c r="E472" s="2">
        <v>10</v>
      </c>
      <c r="F472" s="6">
        <v>224.3</v>
      </c>
      <c r="G472" s="6">
        <v>224.39</v>
      </c>
      <c r="H472" s="30">
        <v>0.5</v>
      </c>
      <c r="I472" s="20" t="s">
        <v>818</v>
      </c>
      <c r="J472" s="21">
        <f t="shared" si="7"/>
        <v>0.08999999999997499</v>
      </c>
      <c r="L472" s="7">
        <v>2</v>
      </c>
      <c r="M472" s="7" t="s">
        <v>814</v>
      </c>
      <c r="N472" s="7">
        <v>0.12999999999999545</v>
      </c>
    </row>
    <row r="473" spans="1:14" ht="12.75">
      <c r="A473" s="2" t="s">
        <v>693</v>
      </c>
      <c r="B473" s="2">
        <v>1</v>
      </c>
      <c r="C473" s="2" t="s">
        <v>628</v>
      </c>
      <c r="D473" s="2">
        <v>10</v>
      </c>
      <c r="E473" s="2">
        <v>21</v>
      </c>
      <c r="F473" s="6">
        <v>224.4</v>
      </c>
      <c r="G473" s="6">
        <v>224.51</v>
      </c>
      <c r="H473" s="30">
        <v>2.5</v>
      </c>
      <c r="I473" s="20" t="s">
        <v>814</v>
      </c>
      <c r="J473" s="21">
        <f t="shared" si="7"/>
        <v>0.10999999999998522</v>
      </c>
      <c r="L473" s="7">
        <v>0.5</v>
      </c>
      <c r="M473" s="7" t="s">
        <v>814</v>
      </c>
      <c r="N473" s="7">
        <v>0.5900000000000034</v>
      </c>
    </row>
    <row r="474" spans="1:14" ht="12.75">
      <c r="A474" s="2" t="s">
        <v>693</v>
      </c>
      <c r="B474" s="2">
        <v>1</v>
      </c>
      <c r="C474" s="2" t="s">
        <v>652</v>
      </c>
      <c r="D474" s="2">
        <v>21</v>
      </c>
      <c r="E474" s="2">
        <v>41</v>
      </c>
      <c r="F474" s="6">
        <v>224.51</v>
      </c>
      <c r="G474" s="6">
        <v>224.71</v>
      </c>
      <c r="H474" s="30">
        <v>0.5</v>
      </c>
      <c r="I474" s="20" t="s">
        <v>814</v>
      </c>
      <c r="J474" s="21">
        <f t="shared" si="7"/>
        <v>0.20000000000001705</v>
      </c>
      <c r="L474" s="7">
        <v>0.5</v>
      </c>
      <c r="M474" s="7" t="s">
        <v>814</v>
      </c>
      <c r="N474" s="7">
        <v>0.10999999999998522</v>
      </c>
    </row>
    <row r="475" spans="1:14" ht="12.75">
      <c r="A475" s="2" t="s">
        <v>693</v>
      </c>
      <c r="B475" s="2">
        <v>1</v>
      </c>
      <c r="C475" s="2" t="s">
        <v>624</v>
      </c>
      <c r="D475" s="2">
        <v>41</v>
      </c>
      <c r="E475" s="2">
        <v>59</v>
      </c>
      <c r="F475" s="6">
        <v>224.71</v>
      </c>
      <c r="G475" s="6">
        <v>224.89</v>
      </c>
      <c r="H475" s="30">
        <v>3</v>
      </c>
      <c r="I475" s="20" t="s">
        <v>814</v>
      </c>
      <c r="J475" s="21">
        <f t="shared" si="7"/>
        <v>0.1799999999999784</v>
      </c>
      <c r="L475" s="7">
        <v>2</v>
      </c>
      <c r="M475" s="7" t="s">
        <v>814</v>
      </c>
      <c r="N475" s="7">
        <v>0.12999999999999545</v>
      </c>
    </row>
    <row r="476" spans="1:14" ht="12.75">
      <c r="A476" s="2" t="s">
        <v>693</v>
      </c>
      <c r="B476" s="2">
        <v>1</v>
      </c>
      <c r="C476" s="2" t="s">
        <v>650</v>
      </c>
      <c r="D476" s="2">
        <v>59</v>
      </c>
      <c r="E476" s="2">
        <v>78</v>
      </c>
      <c r="F476" s="6">
        <v>224.89</v>
      </c>
      <c r="G476" s="6">
        <v>225.08</v>
      </c>
      <c r="H476" s="30">
        <v>0.5</v>
      </c>
      <c r="I476" s="20" t="s">
        <v>814</v>
      </c>
      <c r="J476" s="21">
        <f t="shared" si="7"/>
        <v>0.19000000000002615</v>
      </c>
      <c r="L476" s="7">
        <v>0.5</v>
      </c>
      <c r="M476" s="7" t="s">
        <v>814</v>
      </c>
      <c r="N476" s="7">
        <v>0.0800000000000125</v>
      </c>
    </row>
    <row r="477" spans="1:14" ht="12.75">
      <c r="A477" s="2" t="s">
        <v>693</v>
      </c>
      <c r="B477" s="2">
        <v>1</v>
      </c>
      <c r="C477" s="2" t="s">
        <v>632</v>
      </c>
      <c r="D477" s="2">
        <v>78</v>
      </c>
      <c r="E477" s="2">
        <v>91</v>
      </c>
      <c r="F477" s="6">
        <v>225.08</v>
      </c>
      <c r="G477" s="6">
        <v>225.21</v>
      </c>
      <c r="H477" s="30">
        <v>2</v>
      </c>
      <c r="I477" s="20" t="s">
        <v>814</v>
      </c>
      <c r="J477" s="21">
        <f t="shared" si="7"/>
        <v>0.12999999999999545</v>
      </c>
      <c r="L477" s="7">
        <v>0.5</v>
      </c>
      <c r="M477" s="7" t="s">
        <v>815</v>
      </c>
      <c r="N477" s="7">
        <v>0.539999999999992</v>
      </c>
    </row>
    <row r="478" spans="1:14" ht="12.75">
      <c r="A478" s="2" t="s">
        <v>693</v>
      </c>
      <c r="B478" s="2">
        <v>1</v>
      </c>
      <c r="C478" s="2" t="s">
        <v>694</v>
      </c>
      <c r="D478" s="2">
        <v>91</v>
      </c>
      <c r="E478" s="2">
        <v>150</v>
      </c>
      <c r="F478" s="6">
        <v>225.21</v>
      </c>
      <c r="G478" s="6">
        <v>225.8</v>
      </c>
      <c r="H478" s="30">
        <v>0.5</v>
      </c>
      <c r="I478" s="20" t="s">
        <v>814</v>
      </c>
      <c r="J478" s="21">
        <f t="shared" si="7"/>
        <v>0.5900000000000034</v>
      </c>
      <c r="L478" s="7">
        <v>0.5</v>
      </c>
      <c r="M478" s="7" t="s">
        <v>815</v>
      </c>
      <c r="N478" s="7">
        <v>0.10999999999998522</v>
      </c>
    </row>
    <row r="479" spans="1:14" ht="12.75">
      <c r="A479" s="2" t="s">
        <v>693</v>
      </c>
      <c r="B479" s="2">
        <v>2</v>
      </c>
      <c r="C479" s="2" t="s">
        <v>622</v>
      </c>
      <c r="D479" s="2">
        <v>0</v>
      </c>
      <c r="E479" s="2">
        <v>11</v>
      </c>
      <c r="F479" s="6">
        <v>225.8</v>
      </c>
      <c r="G479" s="6">
        <v>225.91</v>
      </c>
      <c r="H479" s="30">
        <v>0.5</v>
      </c>
      <c r="I479" s="20" t="s">
        <v>814</v>
      </c>
      <c r="J479" s="21">
        <f t="shared" si="7"/>
        <v>0.10999999999998522</v>
      </c>
      <c r="L479" s="7">
        <v>0</v>
      </c>
      <c r="M479" s="7" t="s">
        <v>815</v>
      </c>
      <c r="N479" s="7">
        <v>0.5900000000000034</v>
      </c>
    </row>
    <row r="480" spans="1:14" ht="12.75">
      <c r="A480" s="2" t="s">
        <v>693</v>
      </c>
      <c r="B480" s="2">
        <v>2</v>
      </c>
      <c r="C480" s="2" t="s">
        <v>628</v>
      </c>
      <c r="D480" s="2">
        <v>11</v>
      </c>
      <c r="E480" s="2">
        <v>24</v>
      </c>
      <c r="F480" s="6">
        <v>225.91</v>
      </c>
      <c r="G480" s="6">
        <v>226.04</v>
      </c>
      <c r="H480" s="30">
        <v>2</v>
      </c>
      <c r="I480" s="20" t="s">
        <v>814</v>
      </c>
      <c r="J480" s="21">
        <f t="shared" si="7"/>
        <v>0.12999999999999545</v>
      </c>
      <c r="L480" s="7">
        <v>0.5</v>
      </c>
      <c r="M480" s="7" t="s">
        <v>815</v>
      </c>
      <c r="N480" s="7">
        <v>0.3199999999999932</v>
      </c>
    </row>
    <row r="481" spans="1:14" ht="12.75">
      <c r="A481" s="2" t="s">
        <v>693</v>
      </c>
      <c r="B481" s="2">
        <v>2</v>
      </c>
      <c r="C481" s="2" t="s">
        <v>611</v>
      </c>
      <c r="D481" s="2">
        <v>24</v>
      </c>
      <c r="E481" s="2">
        <v>87</v>
      </c>
      <c r="F481" s="6">
        <v>226.04</v>
      </c>
      <c r="G481" s="6">
        <v>226.12</v>
      </c>
      <c r="H481" s="30">
        <v>0.5</v>
      </c>
      <c r="I481" s="20" t="s">
        <v>814</v>
      </c>
      <c r="J481" s="21">
        <f t="shared" si="7"/>
        <v>0.0800000000000125</v>
      </c>
      <c r="L481" s="7">
        <v>0.3</v>
      </c>
      <c r="M481" s="7" t="s">
        <v>815</v>
      </c>
      <c r="N481" s="7">
        <v>0.8499999999999943</v>
      </c>
    </row>
    <row r="482" spans="1:14" ht="12.75">
      <c r="A482" s="2"/>
      <c r="B482" s="2"/>
      <c r="C482" s="2"/>
      <c r="D482" s="2"/>
      <c r="E482" s="2"/>
      <c r="F482" s="6">
        <v>226.13</v>
      </c>
      <c r="G482" s="6">
        <v>226.67</v>
      </c>
      <c r="H482" s="30">
        <v>0.5</v>
      </c>
      <c r="I482" s="20" t="s">
        <v>815</v>
      </c>
      <c r="J482" s="21">
        <f t="shared" si="7"/>
        <v>0.539999999999992</v>
      </c>
      <c r="L482" s="7">
        <v>0</v>
      </c>
      <c r="M482" s="7" t="s">
        <v>815</v>
      </c>
      <c r="N482" s="7">
        <v>0.25</v>
      </c>
    </row>
    <row r="483" spans="1:14" ht="12.75">
      <c r="A483" s="2" t="s">
        <v>695</v>
      </c>
      <c r="B483" s="2">
        <v>1</v>
      </c>
      <c r="C483" s="2" t="s">
        <v>622</v>
      </c>
      <c r="D483" s="2">
        <v>0</v>
      </c>
      <c r="E483" s="2">
        <v>11</v>
      </c>
      <c r="F483" s="6">
        <v>228.8</v>
      </c>
      <c r="G483" s="6">
        <v>228.91</v>
      </c>
      <c r="H483" s="30">
        <v>0.5</v>
      </c>
      <c r="I483" s="20" t="s">
        <v>815</v>
      </c>
      <c r="J483" s="21">
        <f t="shared" si="7"/>
        <v>0.10999999999998522</v>
      </c>
      <c r="L483" s="7">
        <v>0.5</v>
      </c>
      <c r="M483" s="7" t="s">
        <v>815</v>
      </c>
      <c r="N483" s="7">
        <v>0.3200000000000216</v>
      </c>
    </row>
    <row r="484" spans="1:14" ht="12.75">
      <c r="A484" s="2" t="s">
        <v>695</v>
      </c>
      <c r="B484" s="2">
        <v>1</v>
      </c>
      <c r="C484" s="2" t="s">
        <v>696</v>
      </c>
      <c r="D484" s="2">
        <v>11</v>
      </c>
      <c r="E484" s="2">
        <v>70</v>
      </c>
      <c r="F484" s="6">
        <v>228.91</v>
      </c>
      <c r="G484" s="6">
        <v>229.5</v>
      </c>
      <c r="H484" s="30">
        <v>0</v>
      </c>
      <c r="I484" s="20" t="s">
        <v>815</v>
      </c>
      <c r="J484" s="21">
        <f t="shared" si="7"/>
        <v>0.5900000000000034</v>
      </c>
      <c r="L484" s="7">
        <v>0</v>
      </c>
      <c r="M484" s="7" t="s">
        <v>815</v>
      </c>
      <c r="N484" s="7">
        <v>0.3300000000000125</v>
      </c>
    </row>
    <row r="485" spans="1:14" ht="12.75">
      <c r="A485" s="2" t="s">
        <v>695</v>
      </c>
      <c r="B485" s="2">
        <v>1</v>
      </c>
      <c r="C485" s="2" t="s">
        <v>685</v>
      </c>
      <c r="D485" s="2">
        <v>70</v>
      </c>
      <c r="E485" s="2">
        <v>102</v>
      </c>
      <c r="F485" s="6">
        <v>229.5</v>
      </c>
      <c r="G485" s="6">
        <v>229.82</v>
      </c>
      <c r="H485" s="30">
        <v>0.5</v>
      </c>
      <c r="I485" s="20" t="s">
        <v>815</v>
      </c>
      <c r="J485" s="21">
        <f t="shared" si="7"/>
        <v>0.3199999999999932</v>
      </c>
      <c r="L485" s="7">
        <v>0.5</v>
      </c>
      <c r="M485" s="7" t="s">
        <v>815</v>
      </c>
      <c r="N485" s="7">
        <v>0.25</v>
      </c>
    </row>
    <row r="486" spans="1:14" ht="12.75">
      <c r="A486" s="2" t="s">
        <v>695</v>
      </c>
      <c r="B486" s="2">
        <v>2</v>
      </c>
      <c r="C486" s="2" t="s">
        <v>641</v>
      </c>
      <c r="D486" s="2">
        <v>0</v>
      </c>
      <c r="E486" s="2">
        <v>85</v>
      </c>
      <c r="F486" s="6">
        <v>229.82</v>
      </c>
      <c r="G486" s="6">
        <v>230.67</v>
      </c>
      <c r="H486" s="30">
        <v>0.3</v>
      </c>
      <c r="I486" s="20" t="s">
        <v>815</v>
      </c>
      <c r="J486" s="21">
        <f t="shared" si="7"/>
        <v>0.8499999999999943</v>
      </c>
      <c r="L486" s="7">
        <v>0.8</v>
      </c>
      <c r="M486" s="7" t="s">
        <v>815</v>
      </c>
      <c r="N486" s="7">
        <v>0.9199999999999875</v>
      </c>
    </row>
    <row r="487" spans="1:14" ht="12.75">
      <c r="A487" s="2" t="s">
        <v>695</v>
      </c>
      <c r="B487" s="2">
        <v>2</v>
      </c>
      <c r="C487" s="2" t="s">
        <v>657</v>
      </c>
      <c r="D487" s="2">
        <v>85</v>
      </c>
      <c r="E487" s="2">
        <v>110</v>
      </c>
      <c r="F487" s="6">
        <v>230.67</v>
      </c>
      <c r="G487" s="6">
        <v>230.92</v>
      </c>
      <c r="H487" s="30">
        <v>0</v>
      </c>
      <c r="I487" s="20" t="s">
        <v>815</v>
      </c>
      <c r="J487" s="21">
        <f t="shared" si="7"/>
        <v>0.25</v>
      </c>
      <c r="L487" s="7">
        <v>0</v>
      </c>
      <c r="M487" s="7" t="s">
        <v>815</v>
      </c>
      <c r="N487" s="7">
        <v>0.2600000000000193</v>
      </c>
    </row>
    <row r="488" spans="1:14" ht="12.75">
      <c r="A488" s="2" t="s">
        <v>695</v>
      </c>
      <c r="B488" s="2">
        <v>2</v>
      </c>
      <c r="C488" s="2" t="s">
        <v>697</v>
      </c>
      <c r="D488" s="2">
        <v>110</v>
      </c>
      <c r="E488" s="2">
        <v>142</v>
      </c>
      <c r="F488" s="6">
        <v>230.92</v>
      </c>
      <c r="G488" s="6">
        <v>231.24</v>
      </c>
      <c r="H488" s="30">
        <v>0.5</v>
      </c>
      <c r="I488" s="20" t="s">
        <v>815</v>
      </c>
      <c r="J488" s="21">
        <f t="shared" si="7"/>
        <v>0.3200000000000216</v>
      </c>
      <c r="L488" s="7">
        <v>1.5</v>
      </c>
      <c r="M488" s="7" t="s">
        <v>492</v>
      </c>
      <c r="N488" s="7">
        <v>0.37000000000000455</v>
      </c>
    </row>
    <row r="489" spans="1:14" ht="12.75">
      <c r="A489" s="2" t="s">
        <v>698</v>
      </c>
      <c r="B489" s="2">
        <v>1</v>
      </c>
      <c r="C489" s="2" t="s">
        <v>622</v>
      </c>
      <c r="D489" s="2">
        <v>0</v>
      </c>
      <c r="E489" s="2">
        <v>33</v>
      </c>
      <c r="F489" s="6">
        <v>233.2</v>
      </c>
      <c r="G489" s="6">
        <v>233.53</v>
      </c>
      <c r="H489" s="30">
        <v>0</v>
      </c>
      <c r="I489" s="20" t="s">
        <v>815</v>
      </c>
      <c r="J489" s="21">
        <f t="shared" si="7"/>
        <v>0.3300000000000125</v>
      </c>
      <c r="L489" s="7">
        <v>0.5</v>
      </c>
      <c r="M489" s="7" t="s">
        <v>492</v>
      </c>
      <c r="N489" s="7">
        <v>0.4399999999999977</v>
      </c>
    </row>
    <row r="490" spans="1:14" ht="12.75">
      <c r="A490" s="2" t="s">
        <v>698</v>
      </c>
      <c r="B490" s="2">
        <v>1</v>
      </c>
      <c r="C490" s="2" t="s">
        <v>699</v>
      </c>
      <c r="D490" s="2">
        <v>33</v>
      </c>
      <c r="E490" s="2">
        <v>58</v>
      </c>
      <c r="F490" s="6">
        <v>233.53</v>
      </c>
      <c r="G490" s="6">
        <v>233.78</v>
      </c>
      <c r="H490" s="30">
        <v>0.5</v>
      </c>
      <c r="I490" s="20" t="s">
        <v>815</v>
      </c>
      <c r="J490" s="21">
        <f t="shared" si="7"/>
        <v>0.25</v>
      </c>
      <c r="L490" s="7">
        <v>3.5</v>
      </c>
      <c r="M490" s="7" t="s">
        <v>492</v>
      </c>
      <c r="N490" s="7">
        <v>0.19999999999998863</v>
      </c>
    </row>
    <row r="491" spans="1:14" ht="12.75">
      <c r="A491" s="2" t="s">
        <v>698</v>
      </c>
      <c r="B491" s="2">
        <v>1</v>
      </c>
      <c r="C491" s="2" t="s">
        <v>700</v>
      </c>
      <c r="D491" s="2">
        <v>58</v>
      </c>
      <c r="E491" s="2">
        <v>150</v>
      </c>
      <c r="F491" s="6">
        <v>233.78</v>
      </c>
      <c r="G491" s="6">
        <v>234.7</v>
      </c>
      <c r="H491" s="30">
        <v>0.8</v>
      </c>
      <c r="I491" s="20" t="s">
        <v>815</v>
      </c>
      <c r="J491" s="21">
        <f t="shared" si="7"/>
        <v>0.9199999999999875</v>
      </c>
      <c r="L491" s="7">
        <v>1.5</v>
      </c>
      <c r="M491" s="7" t="s">
        <v>492</v>
      </c>
      <c r="N491" s="7">
        <v>0.10000000000002274</v>
      </c>
    </row>
    <row r="492" spans="1:14" ht="12.75">
      <c r="A492" s="2" t="s">
        <v>698</v>
      </c>
      <c r="B492" s="2">
        <v>2</v>
      </c>
      <c r="C492" s="2" t="s">
        <v>641</v>
      </c>
      <c r="D492" s="2">
        <v>0</v>
      </c>
      <c r="E492" s="2">
        <v>26</v>
      </c>
      <c r="F492" s="6">
        <v>234.7</v>
      </c>
      <c r="G492" s="6">
        <v>234.96</v>
      </c>
      <c r="H492" s="30">
        <v>0</v>
      </c>
      <c r="I492" s="20" t="s">
        <v>815</v>
      </c>
      <c r="J492" s="21">
        <f t="shared" si="7"/>
        <v>0.2600000000000193</v>
      </c>
      <c r="L492" s="7">
        <v>2.5</v>
      </c>
      <c r="M492" s="7" t="s">
        <v>492</v>
      </c>
      <c r="N492" s="7">
        <v>0.10999999999998522</v>
      </c>
    </row>
    <row r="493" spans="1:14" ht="12.75">
      <c r="A493" s="2" t="s">
        <v>698</v>
      </c>
      <c r="B493" s="2">
        <v>2</v>
      </c>
      <c r="C493" s="2" t="s">
        <v>610</v>
      </c>
      <c r="D493" s="2">
        <v>26</v>
      </c>
      <c r="E493" s="2">
        <v>64</v>
      </c>
      <c r="F493" s="6">
        <v>234.97</v>
      </c>
      <c r="G493" s="6">
        <v>235.34</v>
      </c>
      <c r="H493" s="30">
        <v>1.5</v>
      </c>
      <c r="I493" s="20" t="s">
        <v>492</v>
      </c>
      <c r="J493" s="21">
        <f t="shared" si="7"/>
        <v>0.37000000000000455</v>
      </c>
      <c r="L493" s="7">
        <v>0.5</v>
      </c>
      <c r="M493" s="7" t="s">
        <v>492</v>
      </c>
      <c r="N493" s="7">
        <v>0.11000000000001364</v>
      </c>
    </row>
    <row r="494" spans="1:14" ht="12.75">
      <c r="A494" s="2" t="s">
        <v>698</v>
      </c>
      <c r="B494" s="2">
        <v>2</v>
      </c>
      <c r="C494" s="2" t="s">
        <v>611</v>
      </c>
      <c r="D494" s="2">
        <v>64</v>
      </c>
      <c r="E494" s="2">
        <v>108</v>
      </c>
      <c r="F494" s="6">
        <v>235.34</v>
      </c>
      <c r="G494" s="6">
        <v>235.78</v>
      </c>
      <c r="H494" s="30">
        <v>0.5</v>
      </c>
      <c r="I494" s="20" t="s">
        <v>492</v>
      </c>
      <c r="J494" s="21">
        <f t="shared" si="7"/>
        <v>0.4399999999999977</v>
      </c>
      <c r="L494" s="7">
        <v>2</v>
      </c>
      <c r="M494" s="7" t="s">
        <v>492</v>
      </c>
      <c r="N494" s="7">
        <v>0.3299999999999841</v>
      </c>
    </row>
    <row r="495" spans="1:14" ht="12.75">
      <c r="A495" s="2" t="s">
        <v>698</v>
      </c>
      <c r="B495" s="2">
        <v>2</v>
      </c>
      <c r="C495" s="2" t="s">
        <v>652</v>
      </c>
      <c r="D495" s="2">
        <v>108</v>
      </c>
      <c r="E495" s="2">
        <v>128</v>
      </c>
      <c r="F495" s="6">
        <v>235.78</v>
      </c>
      <c r="G495" s="6">
        <v>235.98</v>
      </c>
      <c r="H495" s="30">
        <v>3.5</v>
      </c>
      <c r="I495" s="20" t="s">
        <v>492</v>
      </c>
      <c r="J495" s="21">
        <f t="shared" si="7"/>
        <v>0.19999999999998863</v>
      </c>
      <c r="L495" s="7">
        <v>0.5</v>
      </c>
      <c r="M495" s="7" t="s">
        <v>492</v>
      </c>
      <c r="N495" s="7">
        <v>0.4200000000000159</v>
      </c>
    </row>
    <row r="496" spans="1:14" ht="12.75">
      <c r="A496" s="2" t="s">
        <v>698</v>
      </c>
      <c r="B496" s="2">
        <v>2</v>
      </c>
      <c r="C496" s="2" t="s">
        <v>654</v>
      </c>
      <c r="D496" s="2">
        <v>128</v>
      </c>
      <c r="E496" s="2">
        <v>138</v>
      </c>
      <c r="F496" s="6">
        <v>235.98</v>
      </c>
      <c r="G496" s="6">
        <v>236.08</v>
      </c>
      <c r="H496" s="30">
        <v>1.5</v>
      </c>
      <c r="I496" s="20" t="s">
        <v>492</v>
      </c>
      <c r="J496" s="21">
        <f t="shared" si="7"/>
        <v>0.10000000000002274</v>
      </c>
      <c r="L496" s="7">
        <v>0.8</v>
      </c>
      <c r="M496" s="7" t="s">
        <v>492</v>
      </c>
      <c r="N496" s="7">
        <v>0.10999999999998522</v>
      </c>
    </row>
    <row r="497" spans="1:14" ht="12.75">
      <c r="A497" s="2" t="s">
        <v>698</v>
      </c>
      <c r="B497" s="2">
        <v>3</v>
      </c>
      <c r="C497" s="2" t="s">
        <v>622</v>
      </c>
      <c r="D497" s="2">
        <v>0</v>
      </c>
      <c r="E497" s="2">
        <v>11</v>
      </c>
      <c r="F497" s="6">
        <v>236.08</v>
      </c>
      <c r="G497" s="6">
        <v>236.19</v>
      </c>
      <c r="H497" s="30">
        <v>2.5</v>
      </c>
      <c r="I497" s="20" t="s">
        <v>492</v>
      </c>
      <c r="J497" s="21">
        <f t="shared" si="7"/>
        <v>0.10999999999998522</v>
      </c>
      <c r="L497" s="7">
        <v>0.5</v>
      </c>
      <c r="M497" s="7" t="s">
        <v>492</v>
      </c>
      <c r="N497" s="7">
        <v>0.4099999999999966</v>
      </c>
    </row>
    <row r="498" spans="1:14" ht="12.75">
      <c r="A498" s="2" t="s">
        <v>698</v>
      </c>
      <c r="B498" s="2">
        <v>3</v>
      </c>
      <c r="C498" s="2" t="s">
        <v>622</v>
      </c>
      <c r="D498" s="2">
        <v>11</v>
      </c>
      <c r="E498" s="2">
        <v>22</v>
      </c>
      <c r="F498" s="6">
        <v>236.19</v>
      </c>
      <c r="G498" s="6">
        <v>236.3</v>
      </c>
      <c r="H498" s="30">
        <v>0.5</v>
      </c>
      <c r="I498" s="20" t="s">
        <v>492</v>
      </c>
      <c r="J498" s="21">
        <f t="shared" si="7"/>
        <v>0.11000000000001364</v>
      </c>
      <c r="L498" s="7">
        <v>0.5</v>
      </c>
      <c r="M498" s="7" t="s">
        <v>492</v>
      </c>
      <c r="N498" s="7">
        <v>0.39999999999997726</v>
      </c>
    </row>
    <row r="499" spans="1:14" ht="12.75">
      <c r="A499" s="2" t="s">
        <v>698</v>
      </c>
      <c r="B499" s="2">
        <v>3</v>
      </c>
      <c r="C499" s="2" t="s">
        <v>628</v>
      </c>
      <c r="D499" s="2">
        <v>22</v>
      </c>
      <c r="E499" s="2">
        <v>55</v>
      </c>
      <c r="F499" s="6">
        <v>236.3</v>
      </c>
      <c r="G499" s="6">
        <v>236.63</v>
      </c>
      <c r="H499" s="30">
        <v>2</v>
      </c>
      <c r="I499" s="20" t="s">
        <v>492</v>
      </c>
      <c r="J499" s="21">
        <f t="shared" si="7"/>
        <v>0.3299999999999841</v>
      </c>
      <c r="L499" s="7">
        <v>0.8</v>
      </c>
      <c r="M499" s="7" t="s">
        <v>492</v>
      </c>
      <c r="N499" s="7">
        <v>0.0800000000000125</v>
      </c>
    </row>
    <row r="500" spans="1:14" ht="12.75">
      <c r="A500" s="2" t="s">
        <v>698</v>
      </c>
      <c r="B500" s="2">
        <v>3</v>
      </c>
      <c r="C500" s="2" t="s">
        <v>611</v>
      </c>
      <c r="D500" s="2">
        <v>55</v>
      </c>
      <c r="E500" s="2">
        <v>97</v>
      </c>
      <c r="F500" s="6">
        <v>236.63</v>
      </c>
      <c r="G500" s="6">
        <v>237.05</v>
      </c>
      <c r="H500" s="30">
        <v>0.5</v>
      </c>
      <c r="I500" s="20" t="s">
        <v>492</v>
      </c>
      <c r="J500" s="21">
        <f t="shared" si="7"/>
        <v>0.4200000000000159</v>
      </c>
      <c r="L500" s="7">
        <v>0.5</v>
      </c>
      <c r="M500" s="7" t="s">
        <v>492</v>
      </c>
      <c r="N500" s="7">
        <v>0.8899999999999864</v>
      </c>
    </row>
    <row r="501" spans="1:14" ht="12.75">
      <c r="A501" s="2" t="s">
        <v>698</v>
      </c>
      <c r="B501" s="2">
        <v>3</v>
      </c>
      <c r="C501" s="2" t="s">
        <v>605</v>
      </c>
      <c r="D501" s="2">
        <v>97</v>
      </c>
      <c r="E501" s="2">
        <v>108</v>
      </c>
      <c r="F501" s="6">
        <v>237.05</v>
      </c>
      <c r="G501" s="6">
        <v>237.16</v>
      </c>
      <c r="H501" s="30">
        <v>0.8</v>
      </c>
      <c r="I501" s="20" t="s">
        <v>492</v>
      </c>
      <c r="J501" s="21">
        <f t="shared" si="7"/>
        <v>0.10999999999998522</v>
      </c>
      <c r="L501" s="7">
        <v>0.8</v>
      </c>
      <c r="M501" s="7" t="s">
        <v>492</v>
      </c>
      <c r="N501" s="7">
        <v>0.18999999999999773</v>
      </c>
    </row>
    <row r="502" spans="1:14" ht="12.75">
      <c r="A502" s="2" t="s">
        <v>698</v>
      </c>
      <c r="B502" s="2">
        <v>3</v>
      </c>
      <c r="C502" s="2" t="s">
        <v>624</v>
      </c>
      <c r="D502" s="2">
        <v>108</v>
      </c>
      <c r="E502" s="2">
        <v>149</v>
      </c>
      <c r="F502" s="6">
        <v>237.16</v>
      </c>
      <c r="G502" s="6">
        <v>237.57</v>
      </c>
      <c r="H502" s="30">
        <v>0.5</v>
      </c>
      <c r="I502" s="20" t="s">
        <v>492</v>
      </c>
      <c r="J502" s="21">
        <f t="shared" si="7"/>
        <v>0.4099999999999966</v>
      </c>
      <c r="L502" s="7">
        <v>1.5</v>
      </c>
      <c r="M502" s="7" t="s">
        <v>492</v>
      </c>
      <c r="N502" s="7">
        <v>0.14000000000001478</v>
      </c>
    </row>
    <row r="503" spans="1:14" ht="12.75">
      <c r="A503" s="2" t="s">
        <v>698</v>
      </c>
      <c r="B503" s="2">
        <v>4</v>
      </c>
      <c r="C503" s="2" t="s">
        <v>641</v>
      </c>
      <c r="D503" s="2">
        <v>0</v>
      </c>
      <c r="E503" s="2">
        <v>40</v>
      </c>
      <c r="F503" s="6">
        <v>237.58</v>
      </c>
      <c r="G503" s="6">
        <v>237.98</v>
      </c>
      <c r="H503" s="30">
        <v>0.5</v>
      </c>
      <c r="I503" s="20" t="s">
        <v>492</v>
      </c>
      <c r="J503" s="21">
        <f t="shared" si="7"/>
        <v>0.39999999999997726</v>
      </c>
      <c r="L503" s="7">
        <v>2</v>
      </c>
      <c r="M503" s="7" t="s">
        <v>492</v>
      </c>
      <c r="N503" s="7">
        <v>0.15000000000000568</v>
      </c>
    </row>
    <row r="504" spans="1:14" ht="12.75">
      <c r="A504" s="2" t="s">
        <v>701</v>
      </c>
      <c r="B504" s="2">
        <v>1</v>
      </c>
      <c r="C504" s="2" t="s">
        <v>622</v>
      </c>
      <c r="D504" s="2">
        <v>0</v>
      </c>
      <c r="E504" s="2">
        <v>8</v>
      </c>
      <c r="F504" s="6">
        <v>238</v>
      </c>
      <c r="G504" s="6">
        <v>238.08</v>
      </c>
      <c r="H504" s="30">
        <v>0.8</v>
      </c>
      <c r="I504" s="20" t="s">
        <v>492</v>
      </c>
      <c r="J504" s="21">
        <f t="shared" si="7"/>
        <v>0.0800000000000125</v>
      </c>
      <c r="L504" s="7">
        <v>0</v>
      </c>
      <c r="M504" s="7" t="s">
        <v>492</v>
      </c>
      <c r="N504" s="7">
        <v>0.3400000000000034</v>
      </c>
    </row>
    <row r="505" spans="1:14" ht="12.75">
      <c r="A505" s="2" t="s">
        <v>701</v>
      </c>
      <c r="B505" s="2">
        <v>1</v>
      </c>
      <c r="C505" s="2" t="s">
        <v>702</v>
      </c>
      <c r="D505" s="2">
        <v>8</v>
      </c>
      <c r="E505" s="2">
        <v>97</v>
      </c>
      <c r="F505" s="6">
        <v>238.08</v>
      </c>
      <c r="G505" s="6">
        <v>238.97</v>
      </c>
      <c r="H505" s="30">
        <v>0.5</v>
      </c>
      <c r="I505" s="20" t="s">
        <v>492</v>
      </c>
      <c r="J505" s="21">
        <f t="shared" si="7"/>
        <v>0.8899999999999864</v>
      </c>
      <c r="L505" s="7">
        <v>0.5</v>
      </c>
      <c r="M505" s="7" t="s">
        <v>492</v>
      </c>
      <c r="N505" s="7">
        <v>0.7299999999999898</v>
      </c>
    </row>
    <row r="506" spans="1:14" ht="12.75">
      <c r="A506" s="2" t="s">
        <v>701</v>
      </c>
      <c r="B506" s="2">
        <v>1</v>
      </c>
      <c r="C506" s="2" t="s">
        <v>654</v>
      </c>
      <c r="D506" s="2">
        <v>97</v>
      </c>
      <c r="E506" s="2">
        <v>116</v>
      </c>
      <c r="F506" s="6">
        <v>238.97</v>
      </c>
      <c r="G506" s="6">
        <v>239.16</v>
      </c>
      <c r="H506" s="30">
        <v>0.8</v>
      </c>
      <c r="I506" s="20" t="s">
        <v>492</v>
      </c>
      <c r="J506" s="21">
        <f t="shared" si="7"/>
        <v>0.18999999999999773</v>
      </c>
      <c r="L506" s="7">
        <v>1</v>
      </c>
      <c r="M506" s="7" t="s">
        <v>492</v>
      </c>
      <c r="N506" s="7">
        <v>0.12999999999999545</v>
      </c>
    </row>
    <row r="507" spans="1:14" ht="12.75">
      <c r="A507" s="2" t="s">
        <v>701</v>
      </c>
      <c r="B507" s="2">
        <v>1</v>
      </c>
      <c r="C507" s="2" t="s">
        <v>613</v>
      </c>
      <c r="D507" s="2">
        <v>116</v>
      </c>
      <c r="E507" s="2">
        <v>130</v>
      </c>
      <c r="F507" s="6">
        <v>239.16</v>
      </c>
      <c r="G507" s="6">
        <v>239.3</v>
      </c>
      <c r="H507" s="30">
        <v>1.5</v>
      </c>
      <c r="I507" s="20" t="s">
        <v>492</v>
      </c>
      <c r="J507" s="21">
        <f t="shared" si="7"/>
        <v>0.14000000000001478</v>
      </c>
      <c r="L507" s="7">
        <v>0.5</v>
      </c>
      <c r="M507" s="7" t="s">
        <v>492</v>
      </c>
      <c r="N507" s="7">
        <v>0.3100000000000023</v>
      </c>
    </row>
    <row r="508" spans="1:14" ht="12.75">
      <c r="A508" s="2" t="s">
        <v>701</v>
      </c>
      <c r="B508" s="2">
        <v>2</v>
      </c>
      <c r="C508" s="2" t="s">
        <v>622</v>
      </c>
      <c r="D508" s="2">
        <v>0</v>
      </c>
      <c r="E508" s="2">
        <v>15</v>
      </c>
      <c r="F508" s="6">
        <v>239.34</v>
      </c>
      <c r="G508" s="6">
        <v>239.49</v>
      </c>
      <c r="H508" s="30">
        <v>2</v>
      </c>
      <c r="I508" s="20" t="s">
        <v>492</v>
      </c>
      <c r="J508" s="21">
        <f t="shared" si="7"/>
        <v>0.15000000000000568</v>
      </c>
      <c r="L508" s="7">
        <v>1.5</v>
      </c>
      <c r="M508" s="7" t="s">
        <v>492</v>
      </c>
      <c r="N508" s="7">
        <v>0.6000000000000227</v>
      </c>
    </row>
    <row r="509" spans="1:14" ht="12.75">
      <c r="A509" s="2" t="s">
        <v>701</v>
      </c>
      <c r="B509" s="2">
        <v>2</v>
      </c>
      <c r="C509" s="2" t="s">
        <v>622</v>
      </c>
      <c r="D509" s="2">
        <v>15</v>
      </c>
      <c r="E509" s="2">
        <v>49</v>
      </c>
      <c r="F509" s="6">
        <v>239.49</v>
      </c>
      <c r="G509" s="6">
        <v>239.83</v>
      </c>
      <c r="H509" s="30">
        <v>0</v>
      </c>
      <c r="I509" s="20" t="s">
        <v>492</v>
      </c>
      <c r="J509" s="21">
        <f t="shared" si="7"/>
        <v>0.3400000000000034</v>
      </c>
      <c r="L509" s="7">
        <v>0.5</v>
      </c>
      <c r="M509" s="7" t="s">
        <v>492</v>
      </c>
      <c r="N509" s="7">
        <v>0.23999999999998067</v>
      </c>
    </row>
    <row r="510" spans="1:14" ht="12.75">
      <c r="A510" s="2" t="s">
        <v>701</v>
      </c>
      <c r="B510" s="2">
        <v>2</v>
      </c>
      <c r="C510" s="2" t="s">
        <v>699</v>
      </c>
      <c r="D510" s="2">
        <v>49</v>
      </c>
      <c r="E510" s="2">
        <v>122</v>
      </c>
      <c r="F510" s="6">
        <v>239.83</v>
      </c>
      <c r="G510" s="6">
        <v>240.56</v>
      </c>
      <c r="H510" s="30">
        <v>0.5</v>
      </c>
      <c r="I510" s="20" t="s">
        <v>492</v>
      </c>
      <c r="J510" s="21">
        <f t="shared" si="7"/>
        <v>0.7299999999999898</v>
      </c>
      <c r="L510" s="7">
        <v>1</v>
      </c>
      <c r="M510" s="7" t="s">
        <v>492</v>
      </c>
      <c r="N510" s="7">
        <v>0.28999999999999204</v>
      </c>
    </row>
    <row r="511" spans="1:14" ht="12.75">
      <c r="A511" s="2" t="s">
        <v>701</v>
      </c>
      <c r="B511" s="2">
        <v>2</v>
      </c>
      <c r="C511" s="2" t="s">
        <v>611</v>
      </c>
      <c r="D511" s="2">
        <v>122</v>
      </c>
      <c r="E511" s="2">
        <v>135</v>
      </c>
      <c r="F511" s="6">
        <v>240.56</v>
      </c>
      <c r="G511" s="6">
        <v>240.69</v>
      </c>
      <c r="H511" s="30">
        <v>1</v>
      </c>
      <c r="I511" s="20" t="s">
        <v>492</v>
      </c>
      <c r="J511" s="21">
        <f t="shared" si="7"/>
        <v>0.12999999999999545</v>
      </c>
      <c r="L511" s="7">
        <v>0.8</v>
      </c>
      <c r="M511" s="7" t="s">
        <v>492</v>
      </c>
      <c r="N511" s="7">
        <v>0.17000000000001592</v>
      </c>
    </row>
    <row r="512" spans="1:14" ht="12.75">
      <c r="A512" s="2" t="s">
        <v>701</v>
      </c>
      <c r="B512" s="2">
        <v>3</v>
      </c>
      <c r="C512" s="2" t="s">
        <v>641</v>
      </c>
      <c r="D512" s="2">
        <v>0</v>
      </c>
      <c r="E512" s="2">
        <v>31</v>
      </c>
      <c r="F512" s="6">
        <v>240.7</v>
      </c>
      <c r="G512" s="6">
        <v>241.01</v>
      </c>
      <c r="H512" s="30">
        <v>0.5</v>
      </c>
      <c r="I512" s="20" t="s">
        <v>492</v>
      </c>
      <c r="J512" s="21">
        <f t="shared" si="7"/>
        <v>0.3100000000000023</v>
      </c>
      <c r="L512" s="7">
        <v>0.5</v>
      </c>
      <c r="M512" s="7" t="s">
        <v>492</v>
      </c>
      <c r="N512" s="7">
        <v>0.13999999999998636</v>
      </c>
    </row>
    <row r="513" spans="1:14" ht="12.75">
      <c r="A513" s="2" t="s">
        <v>701</v>
      </c>
      <c r="B513" s="2">
        <v>3</v>
      </c>
      <c r="C513" s="2" t="s">
        <v>672</v>
      </c>
      <c r="D513" s="2">
        <v>31</v>
      </c>
      <c r="E513" s="2">
        <v>91</v>
      </c>
      <c r="F513" s="6">
        <v>241.01</v>
      </c>
      <c r="G513" s="6">
        <v>241.61</v>
      </c>
      <c r="H513" s="30">
        <v>1.5</v>
      </c>
      <c r="I513" s="20" t="s">
        <v>492</v>
      </c>
      <c r="J513" s="21">
        <f t="shared" si="7"/>
        <v>0.6000000000000227</v>
      </c>
      <c r="L513" s="7">
        <v>2</v>
      </c>
      <c r="M513" s="7" t="s">
        <v>492</v>
      </c>
      <c r="N513" s="7">
        <v>0.030000000000001137</v>
      </c>
    </row>
    <row r="514" spans="1:14" ht="12.75">
      <c r="A514" s="2" t="s">
        <v>701</v>
      </c>
      <c r="B514" s="2">
        <v>3</v>
      </c>
      <c r="C514" s="2" t="s">
        <v>624</v>
      </c>
      <c r="D514" s="2">
        <v>91</v>
      </c>
      <c r="E514" s="2">
        <v>115</v>
      </c>
      <c r="F514" s="6">
        <v>241.61</v>
      </c>
      <c r="G514" s="6">
        <v>241.85</v>
      </c>
      <c r="H514" s="30">
        <v>0.5</v>
      </c>
      <c r="I514" s="20" t="s">
        <v>492</v>
      </c>
      <c r="J514" s="21">
        <f t="shared" si="7"/>
        <v>0.23999999999998067</v>
      </c>
      <c r="L514" s="7">
        <v>2</v>
      </c>
      <c r="M514" s="7" t="s">
        <v>814</v>
      </c>
      <c r="N514" s="7">
        <v>0.040000000000020464</v>
      </c>
    </row>
    <row r="515" spans="1:14" ht="12.75">
      <c r="A515" s="2" t="s">
        <v>701</v>
      </c>
      <c r="B515" s="2">
        <v>3</v>
      </c>
      <c r="C515" s="2" t="s">
        <v>681</v>
      </c>
      <c r="D515" s="2">
        <v>115</v>
      </c>
      <c r="E515" s="2">
        <v>144</v>
      </c>
      <c r="F515" s="6">
        <v>241.85</v>
      </c>
      <c r="G515" s="6">
        <v>242.14</v>
      </c>
      <c r="H515" s="30">
        <v>1</v>
      </c>
      <c r="I515" s="20" t="s">
        <v>492</v>
      </c>
      <c r="J515" s="21">
        <f aca="true" t="shared" si="8" ref="J515:J578">G515-F515</f>
        <v>0.28999999999999204</v>
      </c>
      <c r="L515" s="7">
        <v>1.5</v>
      </c>
      <c r="M515" s="7" t="s">
        <v>814</v>
      </c>
      <c r="N515" s="7">
        <v>0.6199999999999761</v>
      </c>
    </row>
    <row r="516" spans="1:14" ht="12.75">
      <c r="A516" s="2" t="s">
        <v>701</v>
      </c>
      <c r="B516" s="2">
        <v>4</v>
      </c>
      <c r="C516" s="2" t="s">
        <v>622</v>
      </c>
      <c r="D516" s="2">
        <v>0</v>
      </c>
      <c r="E516" s="2">
        <v>17</v>
      </c>
      <c r="F516" s="6">
        <v>242.14</v>
      </c>
      <c r="G516" s="6">
        <v>242.31</v>
      </c>
      <c r="H516" s="30">
        <v>0.8</v>
      </c>
      <c r="I516" s="20" t="s">
        <v>492</v>
      </c>
      <c r="J516" s="21">
        <f t="shared" si="8"/>
        <v>0.17000000000001592</v>
      </c>
      <c r="L516" s="7">
        <v>0</v>
      </c>
      <c r="M516" s="7" t="s">
        <v>814</v>
      </c>
      <c r="N516" s="7">
        <v>0.13000000000002387</v>
      </c>
    </row>
    <row r="517" spans="1:14" ht="12.75">
      <c r="A517" s="2" t="s">
        <v>703</v>
      </c>
      <c r="B517" s="2">
        <v>1</v>
      </c>
      <c r="C517" s="2" t="s">
        <v>622</v>
      </c>
      <c r="D517" s="2">
        <v>0</v>
      </c>
      <c r="E517" s="2">
        <v>14</v>
      </c>
      <c r="F517" s="6">
        <v>242.8</v>
      </c>
      <c r="G517" s="6">
        <v>242.94</v>
      </c>
      <c r="H517" s="30">
        <v>0.5</v>
      </c>
      <c r="I517" s="20" t="s">
        <v>492</v>
      </c>
      <c r="J517" s="21">
        <f t="shared" si="8"/>
        <v>0.13999999999998636</v>
      </c>
      <c r="L517" s="7">
        <v>0.5</v>
      </c>
      <c r="M517" s="7" t="s">
        <v>814</v>
      </c>
      <c r="N517" s="7">
        <v>0.3499999999999943</v>
      </c>
    </row>
    <row r="518" spans="1:14" ht="12.75">
      <c r="A518" s="2" t="s">
        <v>703</v>
      </c>
      <c r="B518" s="2">
        <v>1</v>
      </c>
      <c r="C518" s="2" t="s">
        <v>641</v>
      </c>
      <c r="D518" s="2">
        <v>14</v>
      </c>
      <c r="E518" s="2">
        <v>22</v>
      </c>
      <c r="F518" s="6">
        <v>242.94</v>
      </c>
      <c r="G518" s="6">
        <v>242.97</v>
      </c>
      <c r="H518" s="30">
        <v>2</v>
      </c>
      <c r="I518" s="20" t="s">
        <v>492</v>
      </c>
      <c r="J518" s="21">
        <f t="shared" si="8"/>
        <v>0.030000000000001137</v>
      </c>
      <c r="L518" s="7">
        <v>0.8</v>
      </c>
      <c r="M518" s="7" t="s">
        <v>814</v>
      </c>
      <c r="N518" s="7">
        <v>0.04999999999998295</v>
      </c>
    </row>
    <row r="519" spans="1:14" ht="12.75">
      <c r="A519" s="2"/>
      <c r="B519" s="2"/>
      <c r="C519" s="2"/>
      <c r="D519" s="2"/>
      <c r="E519" s="2"/>
      <c r="F519" s="6">
        <v>242.98</v>
      </c>
      <c r="G519" s="6">
        <v>243.02</v>
      </c>
      <c r="H519" s="30">
        <v>2</v>
      </c>
      <c r="I519" s="20" t="s">
        <v>814</v>
      </c>
      <c r="J519" s="21">
        <f t="shared" si="8"/>
        <v>0.040000000000020464</v>
      </c>
      <c r="L519" s="7">
        <v>0.5</v>
      </c>
      <c r="M519" s="7" t="s">
        <v>814</v>
      </c>
      <c r="N519" s="7">
        <v>0.09000000000000341</v>
      </c>
    </row>
    <row r="520" spans="1:14" ht="12.75">
      <c r="A520" s="2" t="s">
        <v>703</v>
      </c>
      <c r="B520" s="2">
        <v>1</v>
      </c>
      <c r="C520" s="2" t="s">
        <v>704</v>
      </c>
      <c r="D520" s="2">
        <v>22</v>
      </c>
      <c r="E520" s="2">
        <v>84</v>
      </c>
      <c r="F520" s="6">
        <v>243.02</v>
      </c>
      <c r="G520" s="6">
        <v>243.64</v>
      </c>
      <c r="H520" s="30">
        <v>1.5</v>
      </c>
      <c r="I520" s="20" t="s">
        <v>814</v>
      </c>
      <c r="J520" s="21">
        <f t="shared" si="8"/>
        <v>0.6199999999999761</v>
      </c>
      <c r="L520" s="7">
        <v>0.8</v>
      </c>
      <c r="M520" s="7" t="s">
        <v>814</v>
      </c>
      <c r="N520" s="7">
        <v>0.17000000000001592</v>
      </c>
    </row>
    <row r="521" spans="1:14" ht="12.75">
      <c r="A521" s="2" t="s">
        <v>703</v>
      </c>
      <c r="B521" s="2">
        <v>1</v>
      </c>
      <c r="C521" s="2" t="s">
        <v>614</v>
      </c>
      <c r="D521" s="2">
        <v>84</v>
      </c>
      <c r="E521" s="2">
        <v>97</v>
      </c>
      <c r="F521" s="6">
        <v>243.64</v>
      </c>
      <c r="G521" s="6">
        <v>243.77</v>
      </c>
      <c r="H521" s="30">
        <v>0</v>
      </c>
      <c r="I521" s="20" t="s">
        <v>814</v>
      </c>
      <c r="J521" s="21">
        <f t="shared" si="8"/>
        <v>0.13000000000002387</v>
      </c>
      <c r="L521" s="7">
        <v>2</v>
      </c>
      <c r="M521" s="7" t="s">
        <v>814</v>
      </c>
      <c r="N521" s="7">
        <v>0.09999999999999432</v>
      </c>
    </row>
    <row r="522" spans="1:14" ht="12.75">
      <c r="A522" s="2" t="s">
        <v>703</v>
      </c>
      <c r="B522" s="2">
        <v>1</v>
      </c>
      <c r="C522" s="2" t="s">
        <v>705</v>
      </c>
      <c r="D522" s="2">
        <v>97</v>
      </c>
      <c r="E522" s="2">
        <v>132</v>
      </c>
      <c r="F522" s="6">
        <v>243.77</v>
      </c>
      <c r="G522" s="6">
        <v>244.12</v>
      </c>
      <c r="H522" s="30">
        <v>0.5</v>
      </c>
      <c r="I522" s="20" t="s">
        <v>814</v>
      </c>
      <c r="J522" s="21">
        <f t="shared" si="8"/>
        <v>0.3499999999999943</v>
      </c>
      <c r="L522" s="7">
        <v>0.8</v>
      </c>
      <c r="M522" s="7" t="s">
        <v>814</v>
      </c>
      <c r="N522" s="7">
        <v>0.15000000000000568</v>
      </c>
    </row>
    <row r="523" spans="1:14" ht="12.75">
      <c r="A523" s="2" t="s">
        <v>703</v>
      </c>
      <c r="B523" s="2">
        <v>1</v>
      </c>
      <c r="C523" s="2" t="s">
        <v>667</v>
      </c>
      <c r="D523" s="2">
        <v>132</v>
      </c>
      <c r="E523" s="2">
        <v>137</v>
      </c>
      <c r="F523" s="6">
        <v>244.12</v>
      </c>
      <c r="G523" s="6">
        <v>244.17</v>
      </c>
      <c r="H523" s="30">
        <v>0.8</v>
      </c>
      <c r="I523" s="20" t="s">
        <v>814</v>
      </c>
      <c r="J523" s="21">
        <f t="shared" si="8"/>
        <v>0.04999999999998295</v>
      </c>
      <c r="L523" s="7">
        <v>0.5</v>
      </c>
      <c r="M523" s="7" t="s">
        <v>814</v>
      </c>
      <c r="N523" s="7">
        <v>0.6100000000000136</v>
      </c>
    </row>
    <row r="524" spans="1:14" ht="12.75">
      <c r="A524" s="2" t="s">
        <v>703</v>
      </c>
      <c r="B524" s="2">
        <v>1</v>
      </c>
      <c r="C524" s="2" t="s">
        <v>706</v>
      </c>
      <c r="D524" s="2">
        <v>137</v>
      </c>
      <c r="E524" s="2">
        <v>146</v>
      </c>
      <c r="F524" s="6">
        <v>244.17</v>
      </c>
      <c r="G524" s="6">
        <v>244.26</v>
      </c>
      <c r="H524" s="30">
        <v>0.5</v>
      </c>
      <c r="I524" s="20" t="s">
        <v>814</v>
      </c>
      <c r="J524" s="21">
        <f t="shared" si="8"/>
        <v>0.09000000000000341</v>
      </c>
      <c r="L524" s="7">
        <v>1</v>
      </c>
      <c r="M524" s="7" t="s">
        <v>814</v>
      </c>
      <c r="N524" s="7">
        <v>0.18999999999999773</v>
      </c>
    </row>
    <row r="525" spans="1:14" ht="12.75">
      <c r="A525" s="2" t="s">
        <v>703</v>
      </c>
      <c r="B525" s="2">
        <v>2</v>
      </c>
      <c r="C525" s="2" t="s">
        <v>622</v>
      </c>
      <c r="D525" s="2">
        <v>0</v>
      </c>
      <c r="E525" s="2">
        <v>17</v>
      </c>
      <c r="F525" s="6">
        <v>244.26</v>
      </c>
      <c r="G525" s="6">
        <v>244.43</v>
      </c>
      <c r="H525" s="30">
        <v>0.8</v>
      </c>
      <c r="I525" s="20" t="s">
        <v>814</v>
      </c>
      <c r="J525" s="21">
        <f t="shared" si="8"/>
        <v>0.17000000000001592</v>
      </c>
      <c r="L525" s="7">
        <v>0.5</v>
      </c>
      <c r="M525" s="7" t="s">
        <v>814</v>
      </c>
      <c r="N525" s="7">
        <v>0.4000000000000057</v>
      </c>
    </row>
    <row r="526" spans="1:14" ht="12.75">
      <c r="A526" s="2" t="s">
        <v>707</v>
      </c>
      <c r="B526" s="2">
        <v>1</v>
      </c>
      <c r="C526" s="2" t="s">
        <v>622</v>
      </c>
      <c r="D526" s="2">
        <v>0</v>
      </c>
      <c r="E526" s="2">
        <v>10</v>
      </c>
      <c r="F526" s="6">
        <v>247.6</v>
      </c>
      <c r="G526" s="6">
        <v>247.7</v>
      </c>
      <c r="H526" s="30">
        <v>2</v>
      </c>
      <c r="I526" s="20" t="s">
        <v>814</v>
      </c>
      <c r="J526" s="21">
        <f t="shared" si="8"/>
        <v>0.09999999999999432</v>
      </c>
      <c r="L526" s="7">
        <v>0.8</v>
      </c>
      <c r="M526" s="7" t="s">
        <v>814</v>
      </c>
      <c r="N526" s="7">
        <v>0.4300000000000068</v>
      </c>
    </row>
    <row r="527" spans="1:14" ht="12.75">
      <c r="A527" s="2" t="s">
        <v>707</v>
      </c>
      <c r="B527" s="2">
        <v>1</v>
      </c>
      <c r="C527" s="2" t="s">
        <v>628</v>
      </c>
      <c r="D527" s="2">
        <v>10</v>
      </c>
      <c r="E527" s="2">
        <v>25</v>
      </c>
      <c r="F527" s="6">
        <v>247.7</v>
      </c>
      <c r="G527" s="6">
        <v>247.85</v>
      </c>
      <c r="H527" s="30">
        <v>0.8</v>
      </c>
      <c r="I527" s="20" t="s">
        <v>814</v>
      </c>
      <c r="J527" s="21">
        <f t="shared" si="8"/>
        <v>0.15000000000000568</v>
      </c>
      <c r="L527" s="7">
        <v>0.5</v>
      </c>
      <c r="M527" s="7" t="s">
        <v>814</v>
      </c>
      <c r="N527" s="7">
        <v>0.4099999999999966</v>
      </c>
    </row>
    <row r="528" spans="1:14" ht="12.75">
      <c r="A528" s="2" t="s">
        <v>707</v>
      </c>
      <c r="B528" s="2">
        <v>1</v>
      </c>
      <c r="C528" s="2" t="s">
        <v>640</v>
      </c>
      <c r="D528" s="2">
        <v>25</v>
      </c>
      <c r="E528" s="2">
        <v>86</v>
      </c>
      <c r="F528" s="6">
        <v>247.85</v>
      </c>
      <c r="G528" s="6">
        <v>248.46</v>
      </c>
      <c r="H528" s="30">
        <v>0.5</v>
      </c>
      <c r="I528" s="20" t="s">
        <v>814</v>
      </c>
      <c r="J528" s="21">
        <f t="shared" si="8"/>
        <v>0.6100000000000136</v>
      </c>
      <c r="L528" s="7">
        <v>1.5</v>
      </c>
      <c r="M528" s="7" t="s">
        <v>814</v>
      </c>
      <c r="N528" s="7">
        <v>0.03999999999999204</v>
      </c>
    </row>
    <row r="529" spans="1:14" ht="12.75">
      <c r="A529" s="2" t="s">
        <v>707</v>
      </c>
      <c r="B529" s="2">
        <v>1</v>
      </c>
      <c r="C529" s="2" t="s">
        <v>708</v>
      </c>
      <c r="D529" s="2">
        <v>86</v>
      </c>
      <c r="E529" s="2">
        <v>105</v>
      </c>
      <c r="F529" s="6">
        <v>248.46</v>
      </c>
      <c r="G529" s="6">
        <v>248.65</v>
      </c>
      <c r="H529" s="30">
        <v>1</v>
      </c>
      <c r="I529" s="20" t="s">
        <v>814</v>
      </c>
      <c r="J529" s="21">
        <f t="shared" si="8"/>
        <v>0.18999999999999773</v>
      </c>
      <c r="L529" s="7">
        <v>1.5</v>
      </c>
      <c r="M529" s="7" t="s">
        <v>492</v>
      </c>
      <c r="N529" s="7">
        <v>0.19999999999998863</v>
      </c>
    </row>
    <row r="530" spans="1:14" ht="12.75">
      <c r="A530" s="2" t="s">
        <v>707</v>
      </c>
      <c r="B530" s="2">
        <v>1</v>
      </c>
      <c r="C530" s="2" t="s">
        <v>659</v>
      </c>
      <c r="D530" s="2">
        <v>105</v>
      </c>
      <c r="E530" s="2">
        <v>145</v>
      </c>
      <c r="F530" s="6">
        <v>248.65</v>
      </c>
      <c r="G530" s="6">
        <v>249.05</v>
      </c>
      <c r="H530" s="30">
        <v>0.5</v>
      </c>
      <c r="I530" s="20" t="s">
        <v>814</v>
      </c>
      <c r="J530" s="21">
        <f t="shared" si="8"/>
        <v>0.4000000000000057</v>
      </c>
      <c r="L530" s="7">
        <v>0</v>
      </c>
      <c r="M530" s="7" t="s">
        <v>814</v>
      </c>
      <c r="N530" s="7">
        <v>0.20000000000001705</v>
      </c>
    </row>
    <row r="531" spans="1:14" ht="12.75">
      <c r="A531" s="2" t="s">
        <v>707</v>
      </c>
      <c r="B531" s="2">
        <v>2</v>
      </c>
      <c r="C531" s="2" t="s">
        <v>641</v>
      </c>
      <c r="D531" s="2">
        <v>0</v>
      </c>
      <c r="E531" s="2">
        <v>43</v>
      </c>
      <c r="F531" s="6">
        <v>249.09</v>
      </c>
      <c r="G531" s="6">
        <v>249.52</v>
      </c>
      <c r="H531" s="30">
        <v>0.8</v>
      </c>
      <c r="I531" s="20" t="s">
        <v>814</v>
      </c>
      <c r="J531" s="21">
        <f t="shared" si="8"/>
        <v>0.4300000000000068</v>
      </c>
      <c r="L531" s="7">
        <v>0.8</v>
      </c>
      <c r="M531" s="7" t="s">
        <v>814</v>
      </c>
      <c r="N531" s="7">
        <v>0.03999999999999204</v>
      </c>
    </row>
    <row r="532" spans="1:14" ht="12.75">
      <c r="A532" s="2" t="s">
        <v>707</v>
      </c>
      <c r="B532" s="2">
        <v>2</v>
      </c>
      <c r="C532" s="2" t="s">
        <v>689</v>
      </c>
      <c r="D532" s="2">
        <v>43</v>
      </c>
      <c r="E532" s="2">
        <v>84</v>
      </c>
      <c r="F532" s="6">
        <v>249.52</v>
      </c>
      <c r="G532" s="6">
        <v>249.93</v>
      </c>
      <c r="H532" s="30">
        <v>0.5</v>
      </c>
      <c r="I532" s="20" t="s">
        <v>814</v>
      </c>
      <c r="J532" s="21">
        <f t="shared" si="8"/>
        <v>0.4099999999999966</v>
      </c>
      <c r="L532" s="7">
        <v>2</v>
      </c>
      <c r="M532" s="7" t="s">
        <v>814</v>
      </c>
      <c r="N532" s="7">
        <v>0.19000000000002615</v>
      </c>
    </row>
    <row r="533" spans="1:14" ht="12.75">
      <c r="A533" s="2" t="s">
        <v>707</v>
      </c>
      <c r="B533" s="2">
        <v>2</v>
      </c>
      <c r="C533" s="2" t="s">
        <v>685</v>
      </c>
      <c r="D533" s="2">
        <v>84</v>
      </c>
      <c r="E533" s="2">
        <v>110</v>
      </c>
      <c r="F533" s="6">
        <v>249.93</v>
      </c>
      <c r="G533" s="6">
        <v>249.97</v>
      </c>
      <c r="H533" s="30">
        <v>1.5</v>
      </c>
      <c r="I533" s="20" t="s">
        <v>814</v>
      </c>
      <c r="J533" s="21">
        <f t="shared" si="8"/>
        <v>0.03999999999999204</v>
      </c>
      <c r="L533" s="7">
        <v>0.2</v>
      </c>
      <c r="M533" s="7" t="s">
        <v>814</v>
      </c>
      <c r="N533" s="7">
        <v>0.47999999999998977</v>
      </c>
    </row>
    <row r="534" spans="1:14" ht="12.75">
      <c r="A534" s="2"/>
      <c r="B534" s="2"/>
      <c r="C534" s="2"/>
      <c r="D534" s="2"/>
      <c r="E534" s="2"/>
      <c r="F534" s="6">
        <v>249.97</v>
      </c>
      <c r="G534" s="6">
        <v>250.17</v>
      </c>
      <c r="H534" s="30">
        <v>1.5</v>
      </c>
      <c r="I534" s="20" t="s">
        <v>492</v>
      </c>
      <c r="J534" s="21">
        <f t="shared" si="8"/>
        <v>0.19999999999998863</v>
      </c>
      <c r="L534" s="7">
        <v>0.8</v>
      </c>
      <c r="M534" s="7" t="s">
        <v>814</v>
      </c>
      <c r="N534" s="7">
        <v>0.030000000000001137</v>
      </c>
    </row>
    <row r="535" spans="1:14" ht="12.75">
      <c r="A535" s="2" t="s">
        <v>707</v>
      </c>
      <c r="B535" s="2">
        <v>2</v>
      </c>
      <c r="C535" s="2" t="s">
        <v>661</v>
      </c>
      <c r="D535" s="2">
        <v>110</v>
      </c>
      <c r="E535" s="2">
        <v>128</v>
      </c>
      <c r="F535" s="6">
        <v>250.17</v>
      </c>
      <c r="G535" s="6">
        <v>250.37</v>
      </c>
      <c r="H535" s="30">
        <v>0</v>
      </c>
      <c r="I535" s="20" t="s">
        <v>814</v>
      </c>
      <c r="J535" s="21">
        <f t="shared" si="8"/>
        <v>0.20000000000001705</v>
      </c>
      <c r="L535" s="7">
        <v>0.3</v>
      </c>
      <c r="M535" s="7" t="s">
        <v>816</v>
      </c>
      <c r="N535" s="7">
        <v>0.13999999999998636</v>
      </c>
    </row>
    <row r="536" spans="1:14" ht="12.75">
      <c r="A536" s="2" t="s">
        <v>707</v>
      </c>
      <c r="B536" s="2">
        <v>2</v>
      </c>
      <c r="C536" s="2" t="s">
        <v>661</v>
      </c>
      <c r="D536" s="2">
        <v>128</v>
      </c>
      <c r="E536" s="2">
        <v>132</v>
      </c>
      <c r="F536" s="6">
        <v>250.37</v>
      </c>
      <c r="G536" s="6">
        <v>250.41</v>
      </c>
      <c r="H536" s="30">
        <v>0.8</v>
      </c>
      <c r="I536" s="20" t="s">
        <v>814</v>
      </c>
      <c r="J536" s="21">
        <f t="shared" si="8"/>
        <v>0.03999999999999204</v>
      </c>
      <c r="L536" s="7">
        <v>0.5</v>
      </c>
      <c r="M536" s="7" t="s">
        <v>814</v>
      </c>
      <c r="N536" s="7">
        <v>0.6099999999999852</v>
      </c>
    </row>
    <row r="537" spans="1:14" ht="12.75">
      <c r="A537" s="2" t="s">
        <v>707</v>
      </c>
      <c r="B537" s="2">
        <v>3</v>
      </c>
      <c r="C537" s="2" t="s">
        <v>622</v>
      </c>
      <c r="D537" s="2">
        <v>0</v>
      </c>
      <c r="E537" s="2">
        <v>19</v>
      </c>
      <c r="F537" s="6">
        <v>250.42</v>
      </c>
      <c r="G537" s="6">
        <v>250.61</v>
      </c>
      <c r="H537" s="30">
        <v>2</v>
      </c>
      <c r="I537" s="20" t="s">
        <v>814</v>
      </c>
      <c r="J537" s="21">
        <f t="shared" si="8"/>
        <v>0.19000000000002615</v>
      </c>
      <c r="L537" s="7">
        <v>0.5</v>
      </c>
      <c r="M537" s="7" t="s">
        <v>817</v>
      </c>
      <c r="N537" s="7">
        <v>0.060000000000002274</v>
      </c>
    </row>
    <row r="538" spans="1:14" ht="12.75">
      <c r="A538" s="2" t="s">
        <v>707</v>
      </c>
      <c r="B538" s="2">
        <v>3</v>
      </c>
      <c r="C538" s="2" t="s">
        <v>622</v>
      </c>
      <c r="D538" s="2">
        <v>19</v>
      </c>
      <c r="E538" s="2">
        <v>67</v>
      </c>
      <c r="F538" s="6">
        <v>250.61</v>
      </c>
      <c r="G538" s="6">
        <v>251.09</v>
      </c>
      <c r="H538" s="30">
        <v>0.2</v>
      </c>
      <c r="I538" s="20" t="s">
        <v>814</v>
      </c>
      <c r="J538" s="21">
        <f t="shared" si="8"/>
        <v>0.47999999999998977</v>
      </c>
      <c r="L538" s="7">
        <v>1</v>
      </c>
      <c r="M538" s="7" t="s">
        <v>817</v>
      </c>
      <c r="N538" s="7">
        <v>0.25</v>
      </c>
    </row>
    <row r="539" spans="1:14" ht="12.75">
      <c r="A539" s="2" t="s">
        <v>707</v>
      </c>
      <c r="B539" s="2">
        <v>3</v>
      </c>
      <c r="C539" s="2" t="s">
        <v>609</v>
      </c>
      <c r="D539" s="2">
        <v>67</v>
      </c>
      <c r="E539" s="2">
        <v>71</v>
      </c>
      <c r="F539" s="6">
        <v>251.09</v>
      </c>
      <c r="G539" s="6">
        <v>251.12</v>
      </c>
      <c r="H539" s="30">
        <v>0.8</v>
      </c>
      <c r="I539" s="20" t="s">
        <v>814</v>
      </c>
      <c r="J539" s="21">
        <f t="shared" si="8"/>
        <v>0.030000000000001137</v>
      </c>
      <c r="L539" s="7">
        <v>0.3</v>
      </c>
      <c r="M539" s="7" t="s">
        <v>817</v>
      </c>
      <c r="N539" s="7">
        <v>0.37000000000000455</v>
      </c>
    </row>
    <row r="540" spans="1:14" ht="12.75">
      <c r="A540" s="2" t="s">
        <v>709</v>
      </c>
      <c r="B540" s="2">
        <v>1</v>
      </c>
      <c r="C540" s="2" t="s">
        <v>604</v>
      </c>
      <c r="D540" s="2">
        <v>0</v>
      </c>
      <c r="E540" s="2">
        <v>14</v>
      </c>
      <c r="F540" s="6">
        <v>252.4</v>
      </c>
      <c r="G540" s="6">
        <v>252.54</v>
      </c>
      <c r="H540" s="30">
        <v>0.3</v>
      </c>
      <c r="I540" s="20" t="s">
        <v>816</v>
      </c>
      <c r="J540" s="21">
        <f t="shared" si="8"/>
        <v>0.13999999999998636</v>
      </c>
      <c r="L540" s="7">
        <v>3.5</v>
      </c>
      <c r="M540" s="7" t="s">
        <v>817</v>
      </c>
      <c r="N540" s="7">
        <v>0.3299999999999841</v>
      </c>
    </row>
    <row r="541" spans="1:14" ht="12.75">
      <c r="A541" s="2" t="s">
        <v>709</v>
      </c>
      <c r="B541" s="2">
        <v>1</v>
      </c>
      <c r="C541" s="2" t="s">
        <v>700</v>
      </c>
      <c r="D541" s="2">
        <v>14</v>
      </c>
      <c r="E541" s="2">
        <v>83</v>
      </c>
      <c r="F541" s="6">
        <v>252.55</v>
      </c>
      <c r="G541" s="6">
        <v>253.16</v>
      </c>
      <c r="H541" s="30">
        <v>0.5</v>
      </c>
      <c r="I541" s="20" t="s">
        <v>814</v>
      </c>
      <c r="J541" s="21">
        <f t="shared" si="8"/>
        <v>0.6099999999999852</v>
      </c>
      <c r="L541" s="7">
        <v>1</v>
      </c>
      <c r="M541" s="7" t="s">
        <v>817</v>
      </c>
      <c r="N541" s="7">
        <v>0.03999999999999204</v>
      </c>
    </row>
    <row r="542" spans="1:14" ht="12.75">
      <c r="A542" s="2"/>
      <c r="B542" s="2"/>
      <c r="C542" s="2"/>
      <c r="D542" s="2"/>
      <c r="E542" s="2"/>
      <c r="F542" s="6">
        <v>253.17</v>
      </c>
      <c r="G542" s="6">
        <v>253.23</v>
      </c>
      <c r="H542" s="30">
        <v>0.5</v>
      </c>
      <c r="I542" s="20" t="s">
        <v>817</v>
      </c>
      <c r="J542" s="21">
        <f t="shared" si="8"/>
        <v>0.060000000000002274</v>
      </c>
      <c r="L542" s="7">
        <v>1</v>
      </c>
      <c r="M542" s="7" t="s">
        <v>815</v>
      </c>
      <c r="N542" s="7">
        <v>0.18000000000000682</v>
      </c>
    </row>
    <row r="543" spans="1:14" ht="12.75">
      <c r="A543" s="2" t="s">
        <v>709</v>
      </c>
      <c r="B543" s="2">
        <v>1</v>
      </c>
      <c r="C543" s="2" t="s">
        <v>626</v>
      </c>
      <c r="D543" s="2">
        <v>83</v>
      </c>
      <c r="E543" s="2">
        <v>108</v>
      </c>
      <c r="F543" s="6">
        <v>253.23</v>
      </c>
      <c r="G543" s="6">
        <v>253.48</v>
      </c>
      <c r="H543" s="30">
        <v>1</v>
      </c>
      <c r="I543" s="20" t="s">
        <v>817</v>
      </c>
      <c r="J543" s="21">
        <f t="shared" si="8"/>
        <v>0.25</v>
      </c>
      <c r="L543" s="7">
        <v>3.5</v>
      </c>
      <c r="M543" s="7" t="s">
        <v>815</v>
      </c>
      <c r="N543" s="7">
        <v>0.03999999999999204</v>
      </c>
    </row>
    <row r="544" spans="1:14" ht="12.75">
      <c r="A544" s="2" t="s">
        <v>709</v>
      </c>
      <c r="B544" s="2">
        <v>1</v>
      </c>
      <c r="C544" s="2" t="s">
        <v>688</v>
      </c>
      <c r="D544" s="2">
        <v>108</v>
      </c>
      <c r="E544" s="2">
        <v>145</v>
      </c>
      <c r="F544" s="6">
        <v>253.48</v>
      </c>
      <c r="G544" s="6">
        <v>253.85</v>
      </c>
      <c r="H544" s="30">
        <v>0.3</v>
      </c>
      <c r="I544" s="20" t="s">
        <v>817</v>
      </c>
      <c r="J544" s="21">
        <f t="shared" si="8"/>
        <v>0.37000000000000455</v>
      </c>
      <c r="L544" s="7">
        <v>0.8</v>
      </c>
      <c r="M544" s="7" t="s">
        <v>815</v>
      </c>
      <c r="N544" s="7">
        <v>0.05000000000001137</v>
      </c>
    </row>
    <row r="545" spans="1:14" ht="12.75">
      <c r="A545" s="2" t="s">
        <v>709</v>
      </c>
      <c r="B545" s="2">
        <v>2</v>
      </c>
      <c r="C545" s="2" t="s">
        <v>604</v>
      </c>
      <c r="D545" s="2">
        <v>0</v>
      </c>
      <c r="E545" s="2">
        <v>33</v>
      </c>
      <c r="F545" s="6">
        <v>253.86</v>
      </c>
      <c r="G545" s="6">
        <v>254.19</v>
      </c>
      <c r="H545" s="30">
        <v>3.5</v>
      </c>
      <c r="I545" s="20" t="s">
        <v>817</v>
      </c>
      <c r="J545" s="21">
        <f t="shared" si="8"/>
        <v>0.3299999999999841</v>
      </c>
      <c r="L545" s="7">
        <v>3</v>
      </c>
      <c r="M545" s="7" t="s">
        <v>815</v>
      </c>
      <c r="N545" s="7">
        <v>0.4000000000000057</v>
      </c>
    </row>
    <row r="546" spans="1:14" ht="12.75">
      <c r="A546" s="2" t="s">
        <v>709</v>
      </c>
      <c r="B546" s="2">
        <v>2</v>
      </c>
      <c r="C546" s="2" t="s">
        <v>678</v>
      </c>
      <c r="D546" s="2">
        <v>33</v>
      </c>
      <c r="E546" s="2">
        <v>55</v>
      </c>
      <c r="F546" s="6">
        <v>254.19</v>
      </c>
      <c r="G546" s="6">
        <v>254.23</v>
      </c>
      <c r="H546" s="30">
        <v>1</v>
      </c>
      <c r="I546" s="20" t="s">
        <v>817</v>
      </c>
      <c r="J546" s="21">
        <f t="shared" si="8"/>
        <v>0.03999999999999204</v>
      </c>
      <c r="L546" s="7">
        <v>1</v>
      </c>
      <c r="M546" s="7" t="s">
        <v>815</v>
      </c>
      <c r="N546" s="7">
        <v>0.3100000000000023</v>
      </c>
    </row>
    <row r="547" spans="1:14" ht="12.75">
      <c r="A547" s="2"/>
      <c r="B547" s="2"/>
      <c r="C547" s="2"/>
      <c r="D547" s="2"/>
      <c r="E547" s="2"/>
      <c r="F547" s="6">
        <v>254.23</v>
      </c>
      <c r="G547" s="6">
        <v>254.41</v>
      </c>
      <c r="H547" s="30">
        <v>1</v>
      </c>
      <c r="I547" t="s">
        <v>815</v>
      </c>
      <c r="J547" s="21">
        <f t="shared" si="8"/>
        <v>0.18000000000000682</v>
      </c>
      <c r="L547" s="7">
        <v>0</v>
      </c>
      <c r="M547" s="7" t="s">
        <v>815</v>
      </c>
      <c r="N547" s="7">
        <v>0.01999999999998181</v>
      </c>
    </row>
    <row r="548" spans="1:14" ht="12.75">
      <c r="A548" s="2" t="s">
        <v>709</v>
      </c>
      <c r="B548" s="2">
        <v>2</v>
      </c>
      <c r="C548" s="2" t="s">
        <v>605</v>
      </c>
      <c r="D548" s="2">
        <v>55</v>
      </c>
      <c r="E548" s="2">
        <v>59</v>
      </c>
      <c r="F548" s="6">
        <v>254.41</v>
      </c>
      <c r="G548" s="6">
        <v>254.45</v>
      </c>
      <c r="H548" s="30">
        <v>3.5</v>
      </c>
      <c r="I548" t="s">
        <v>815</v>
      </c>
      <c r="J548" s="21">
        <f t="shared" si="8"/>
        <v>0.03999999999999204</v>
      </c>
      <c r="L548" s="7">
        <v>0</v>
      </c>
      <c r="M548" s="7" t="s">
        <v>814</v>
      </c>
      <c r="N548" s="7">
        <v>0.030000000000001137</v>
      </c>
    </row>
    <row r="549" spans="1:14" ht="12.75">
      <c r="A549" s="2" t="s">
        <v>709</v>
      </c>
      <c r="B549" s="2">
        <v>2</v>
      </c>
      <c r="C549" s="2" t="s">
        <v>612</v>
      </c>
      <c r="D549" s="2">
        <v>59</v>
      </c>
      <c r="E549" s="2">
        <v>64</v>
      </c>
      <c r="F549" s="6">
        <v>254.45</v>
      </c>
      <c r="G549" s="6">
        <v>254.5</v>
      </c>
      <c r="H549" s="30">
        <v>0.8</v>
      </c>
      <c r="I549" t="s">
        <v>815</v>
      </c>
      <c r="J549" s="21">
        <f t="shared" si="8"/>
        <v>0.05000000000001137</v>
      </c>
      <c r="L549" s="7">
        <v>1</v>
      </c>
      <c r="M549" s="7" t="s">
        <v>816</v>
      </c>
      <c r="N549" s="7">
        <v>0.21000000000003638</v>
      </c>
    </row>
    <row r="550" spans="1:14" ht="12.75">
      <c r="A550" s="2" t="s">
        <v>709</v>
      </c>
      <c r="B550" s="2">
        <v>2</v>
      </c>
      <c r="C550" s="2" t="s">
        <v>710</v>
      </c>
      <c r="D550" s="2">
        <v>64</v>
      </c>
      <c r="E550" s="2">
        <v>104</v>
      </c>
      <c r="F550" s="6">
        <v>254.5</v>
      </c>
      <c r="G550" s="6">
        <v>254.9</v>
      </c>
      <c r="H550" s="30">
        <v>3</v>
      </c>
      <c r="I550" t="s">
        <v>815</v>
      </c>
      <c r="J550" s="21">
        <f t="shared" si="8"/>
        <v>0.4000000000000057</v>
      </c>
      <c r="L550" s="7">
        <v>0.5</v>
      </c>
      <c r="M550" s="7" t="s">
        <v>814</v>
      </c>
      <c r="N550" s="7">
        <v>0.06999999999999318</v>
      </c>
    </row>
    <row r="551" spans="1:14" ht="12.75">
      <c r="A551" s="2" t="s">
        <v>709</v>
      </c>
      <c r="B551" s="2">
        <v>2</v>
      </c>
      <c r="C551" s="2" t="s">
        <v>705</v>
      </c>
      <c r="D551" s="2">
        <v>104</v>
      </c>
      <c r="E551" s="2">
        <v>135</v>
      </c>
      <c r="F551" s="6">
        <v>254.9</v>
      </c>
      <c r="G551" s="6">
        <v>255.21</v>
      </c>
      <c r="H551" s="30">
        <v>1</v>
      </c>
      <c r="I551" t="s">
        <v>815</v>
      </c>
      <c r="J551" s="21">
        <f t="shared" si="8"/>
        <v>0.3100000000000023</v>
      </c>
      <c r="L551" s="7">
        <v>0</v>
      </c>
      <c r="M551" s="7" t="s">
        <v>814</v>
      </c>
      <c r="N551" s="7">
        <v>0.18999999999999773</v>
      </c>
    </row>
    <row r="552" spans="1:14" ht="12.75">
      <c r="A552" s="2" t="s">
        <v>709</v>
      </c>
      <c r="B552" s="2">
        <v>2</v>
      </c>
      <c r="C552" s="2" t="s">
        <v>667</v>
      </c>
      <c r="D552" s="2">
        <v>135</v>
      </c>
      <c r="E552" s="2">
        <v>141</v>
      </c>
      <c r="F552" s="6">
        <v>255.21</v>
      </c>
      <c r="G552" s="6">
        <v>255.23</v>
      </c>
      <c r="H552" s="30">
        <v>0</v>
      </c>
      <c r="I552" t="s">
        <v>815</v>
      </c>
      <c r="J552" s="21">
        <f t="shared" si="8"/>
        <v>0.01999999999998181</v>
      </c>
      <c r="L552" s="7">
        <v>0.5</v>
      </c>
      <c r="M552" s="7" t="s">
        <v>814</v>
      </c>
      <c r="N552" s="7">
        <v>0.5699999999999932</v>
      </c>
    </row>
    <row r="553" spans="1:14" ht="12.75">
      <c r="A553" s="2"/>
      <c r="B553" s="2"/>
      <c r="C553" s="2"/>
      <c r="D553" s="2"/>
      <c r="E553" s="2"/>
      <c r="F553" s="6">
        <v>255.23</v>
      </c>
      <c r="G553" s="6">
        <v>255.26</v>
      </c>
      <c r="H553" s="30">
        <v>0</v>
      </c>
      <c r="I553" t="s">
        <v>814</v>
      </c>
      <c r="J553" s="21">
        <f t="shared" si="8"/>
        <v>0.030000000000001137</v>
      </c>
      <c r="L553" s="7">
        <v>0.2</v>
      </c>
      <c r="M553" s="7" t="s">
        <v>814</v>
      </c>
      <c r="N553" s="7">
        <v>0.20999999999997954</v>
      </c>
    </row>
    <row r="554" spans="1:14" ht="12.75">
      <c r="A554" s="2" t="s">
        <v>711</v>
      </c>
      <c r="B554" s="2">
        <v>1</v>
      </c>
      <c r="C554" s="2" t="s">
        <v>623</v>
      </c>
      <c r="D554" s="2">
        <v>0</v>
      </c>
      <c r="E554" s="2">
        <v>21</v>
      </c>
      <c r="F554" s="6">
        <v>257.2</v>
      </c>
      <c r="G554" s="6">
        <v>257.41</v>
      </c>
      <c r="H554" s="30">
        <v>1</v>
      </c>
      <c r="I554" t="s">
        <v>816</v>
      </c>
      <c r="J554" s="21">
        <f t="shared" si="8"/>
        <v>0.21000000000003638</v>
      </c>
      <c r="L554" s="7">
        <v>0.8</v>
      </c>
      <c r="M554" s="7" t="s">
        <v>814</v>
      </c>
      <c r="N554" s="7">
        <v>0.06999999999999318</v>
      </c>
    </row>
    <row r="555" spans="1:14" ht="12.75">
      <c r="A555" s="2" t="s">
        <v>711</v>
      </c>
      <c r="B555" s="2">
        <v>1</v>
      </c>
      <c r="C555" s="2" t="s">
        <v>609</v>
      </c>
      <c r="D555" s="2">
        <v>21</v>
      </c>
      <c r="E555" s="2">
        <v>28</v>
      </c>
      <c r="F555" s="6">
        <v>257.41</v>
      </c>
      <c r="G555" s="6">
        <v>257.48</v>
      </c>
      <c r="H555" s="30">
        <v>0.5</v>
      </c>
      <c r="I555" t="s">
        <v>814</v>
      </c>
      <c r="J555" s="21">
        <f t="shared" si="8"/>
        <v>0.06999999999999318</v>
      </c>
      <c r="L555" s="7">
        <v>0.2</v>
      </c>
      <c r="M555" s="7" t="s">
        <v>814</v>
      </c>
      <c r="N555" s="7">
        <v>0.18000000000000682</v>
      </c>
    </row>
    <row r="556" spans="1:14" ht="12.75">
      <c r="A556" s="2" t="s">
        <v>711</v>
      </c>
      <c r="B556" s="2">
        <v>1</v>
      </c>
      <c r="C556" s="2" t="s">
        <v>628</v>
      </c>
      <c r="D556" s="2">
        <v>28</v>
      </c>
      <c r="E556" s="2">
        <v>47</v>
      </c>
      <c r="F556" s="6">
        <v>257.48</v>
      </c>
      <c r="G556" s="6">
        <v>257.67</v>
      </c>
      <c r="H556" s="30">
        <v>0</v>
      </c>
      <c r="I556" t="s">
        <v>814</v>
      </c>
      <c r="J556" s="21">
        <f t="shared" si="8"/>
        <v>0.18999999999999773</v>
      </c>
      <c r="L556" s="7">
        <v>0.5</v>
      </c>
      <c r="M556" s="7" t="s">
        <v>814</v>
      </c>
      <c r="N556" s="7">
        <v>0.06999999999999318</v>
      </c>
    </row>
    <row r="557" spans="1:14" ht="12.75">
      <c r="A557" s="2" t="s">
        <v>711</v>
      </c>
      <c r="B557" s="2">
        <v>1</v>
      </c>
      <c r="C557" s="2" t="s">
        <v>712</v>
      </c>
      <c r="D557" s="2">
        <v>47</v>
      </c>
      <c r="E557" s="2">
        <v>104</v>
      </c>
      <c r="F557" s="6">
        <v>257.67</v>
      </c>
      <c r="G557" s="6">
        <v>258.24</v>
      </c>
      <c r="H557" s="30">
        <v>0.5</v>
      </c>
      <c r="I557" t="s">
        <v>814</v>
      </c>
      <c r="J557" s="21">
        <f t="shared" si="8"/>
        <v>0.5699999999999932</v>
      </c>
      <c r="L557" s="7">
        <v>2.5</v>
      </c>
      <c r="M557" s="7" t="s">
        <v>814</v>
      </c>
      <c r="N557" s="7">
        <v>0.03000000000002956</v>
      </c>
    </row>
    <row r="558" spans="1:14" ht="12.75">
      <c r="A558" s="2" t="s">
        <v>711</v>
      </c>
      <c r="B558" s="2">
        <v>1</v>
      </c>
      <c r="C558" s="2" t="s">
        <v>705</v>
      </c>
      <c r="D558" s="2">
        <v>104</v>
      </c>
      <c r="E558" s="2">
        <v>125</v>
      </c>
      <c r="F558" s="6">
        <v>258.24</v>
      </c>
      <c r="G558" s="6">
        <v>258.45</v>
      </c>
      <c r="H558" s="30">
        <v>0.2</v>
      </c>
      <c r="I558" t="s">
        <v>814</v>
      </c>
      <c r="J558" s="21">
        <f t="shared" si="8"/>
        <v>0.20999999999997954</v>
      </c>
      <c r="L558" s="7">
        <v>0.5</v>
      </c>
      <c r="M558" s="7" t="s">
        <v>814</v>
      </c>
      <c r="N558" s="7">
        <v>0.13999999999998636</v>
      </c>
    </row>
    <row r="559" spans="1:14" ht="12.75">
      <c r="A559" s="2" t="s">
        <v>711</v>
      </c>
      <c r="B559" s="2">
        <v>1</v>
      </c>
      <c r="C559" s="2" t="s">
        <v>665</v>
      </c>
      <c r="D559" s="2">
        <v>125</v>
      </c>
      <c r="E559" s="2">
        <v>132</v>
      </c>
      <c r="F559" s="6">
        <v>258.45</v>
      </c>
      <c r="G559" s="6">
        <v>258.52</v>
      </c>
      <c r="H559" s="30">
        <v>0.8</v>
      </c>
      <c r="I559" t="s">
        <v>814</v>
      </c>
      <c r="J559" s="21">
        <f t="shared" si="8"/>
        <v>0.06999999999999318</v>
      </c>
      <c r="L559" s="7">
        <v>0</v>
      </c>
      <c r="M559" s="7" t="s">
        <v>814</v>
      </c>
      <c r="N559" s="7">
        <v>0.11000000000001364</v>
      </c>
    </row>
    <row r="560" spans="1:14" ht="12.75">
      <c r="A560" s="2" t="s">
        <v>711</v>
      </c>
      <c r="B560" s="2">
        <v>1</v>
      </c>
      <c r="C560" s="2" t="s">
        <v>713</v>
      </c>
      <c r="D560" s="2">
        <v>132</v>
      </c>
      <c r="E560" s="2">
        <v>150</v>
      </c>
      <c r="F560" s="6">
        <v>258.52</v>
      </c>
      <c r="G560" s="6">
        <v>258.7</v>
      </c>
      <c r="H560" s="30">
        <v>0.2</v>
      </c>
      <c r="I560" t="s">
        <v>814</v>
      </c>
      <c r="J560" s="21">
        <f t="shared" si="8"/>
        <v>0.18000000000000682</v>
      </c>
      <c r="L560" s="7">
        <v>0.5</v>
      </c>
      <c r="M560" s="7" t="s">
        <v>814</v>
      </c>
      <c r="N560" s="7">
        <v>0.0999999999999659</v>
      </c>
    </row>
    <row r="561" spans="1:14" ht="12.75">
      <c r="A561" s="2" t="s">
        <v>711</v>
      </c>
      <c r="B561" s="2">
        <v>2</v>
      </c>
      <c r="C561" s="2" t="s">
        <v>622</v>
      </c>
      <c r="D561" s="2">
        <v>0</v>
      </c>
      <c r="E561" s="2">
        <v>7</v>
      </c>
      <c r="F561" s="6">
        <v>258.7</v>
      </c>
      <c r="G561" s="6">
        <v>258.77</v>
      </c>
      <c r="H561" s="30">
        <v>0.5</v>
      </c>
      <c r="I561" t="s">
        <v>814</v>
      </c>
      <c r="J561" s="21">
        <f t="shared" si="8"/>
        <v>0.06999999999999318</v>
      </c>
      <c r="L561" s="7">
        <v>2</v>
      </c>
      <c r="M561" s="7" t="s">
        <v>814</v>
      </c>
      <c r="N561" s="7">
        <v>0.30000000000001137</v>
      </c>
    </row>
    <row r="562" spans="1:14" ht="12.75">
      <c r="A562" s="2" t="s">
        <v>711</v>
      </c>
      <c r="B562" s="2">
        <v>2</v>
      </c>
      <c r="C562" s="2" t="s">
        <v>609</v>
      </c>
      <c r="D562" s="2">
        <v>7</v>
      </c>
      <c r="E562" s="2">
        <v>10</v>
      </c>
      <c r="F562" s="6">
        <v>258.77</v>
      </c>
      <c r="G562" s="6">
        <v>258.8</v>
      </c>
      <c r="H562" s="30">
        <v>2.5</v>
      </c>
      <c r="I562" t="s">
        <v>814</v>
      </c>
      <c r="J562" s="21">
        <f t="shared" si="8"/>
        <v>0.03000000000002956</v>
      </c>
      <c r="L562" s="7">
        <v>0.3</v>
      </c>
      <c r="M562" s="7" t="s">
        <v>816</v>
      </c>
      <c r="N562" s="7">
        <v>0.13999999999998636</v>
      </c>
    </row>
    <row r="563" spans="1:14" ht="12.75">
      <c r="A563" s="2" t="s">
        <v>711</v>
      </c>
      <c r="B563" s="2">
        <v>2</v>
      </c>
      <c r="C563" s="2" t="s">
        <v>610</v>
      </c>
      <c r="D563" s="2">
        <v>10</v>
      </c>
      <c r="E563" s="2">
        <v>24</v>
      </c>
      <c r="F563" s="6">
        <v>258.8</v>
      </c>
      <c r="G563" s="6">
        <v>258.94</v>
      </c>
      <c r="H563" s="30">
        <v>0.5</v>
      </c>
      <c r="I563" t="s">
        <v>814</v>
      </c>
      <c r="J563" s="21">
        <f t="shared" si="8"/>
        <v>0.13999999999998636</v>
      </c>
      <c r="L563" s="7">
        <v>0.3</v>
      </c>
      <c r="M563" s="7" t="s">
        <v>814</v>
      </c>
      <c r="N563" s="7">
        <v>0.10000000000002274</v>
      </c>
    </row>
    <row r="564" spans="1:14" ht="12.75">
      <c r="A564" s="2" t="s">
        <v>711</v>
      </c>
      <c r="B564" s="2">
        <v>2</v>
      </c>
      <c r="C564" s="2" t="s">
        <v>678</v>
      </c>
      <c r="D564" s="2">
        <v>24</v>
      </c>
      <c r="E564" s="2">
        <v>35</v>
      </c>
      <c r="F564" s="6">
        <v>258.94</v>
      </c>
      <c r="G564" s="6">
        <v>259.05</v>
      </c>
      <c r="H564" s="30">
        <v>0</v>
      </c>
      <c r="I564" t="s">
        <v>814</v>
      </c>
      <c r="J564" s="21">
        <f t="shared" si="8"/>
        <v>0.11000000000001364</v>
      </c>
      <c r="L564" s="7">
        <v>3.5</v>
      </c>
      <c r="M564" s="7" t="s">
        <v>814</v>
      </c>
      <c r="N564" s="7">
        <v>0.0999999999999659</v>
      </c>
    </row>
    <row r="565" spans="1:14" ht="12.75">
      <c r="A565" s="2" t="s">
        <v>711</v>
      </c>
      <c r="B565" s="2">
        <v>2</v>
      </c>
      <c r="C565" s="2" t="s">
        <v>624</v>
      </c>
      <c r="D565" s="2">
        <v>35</v>
      </c>
      <c r="E565" s="2">
        <v>45</v>
      </c>
      <c r="F565" s="6">
        <v>259.05</v>
      </c>
      <c r="G565" s="6">
        <v>259.15</v>
      </c>
      <c r="H565" s="30">
        <v>0.5</v>
      </c>
      <c r="I565" t="s">
        <v>814</v>
      </c>
      <c r="J565" s="21">
        <f t="shared" si="8"/>
        <v>0.0999999999999659</v>
      </c>
      <c r="L565" s="7">
        <v>0.5</v>
      </c>
      <c r="M565" s="7" t="s">
        <v>814</v>
      </c>
      <c r="N565" s="7">
        <v>0.28000000000002956</v>
      </c>
    </row>
    <row r="566" spans="1:14" ht="12.75">
      <c r="A566" s="2" t="s">
        <v>711</v>
      </c>
      <c r="B566" s="2">
        <v>2</v>
      </c>
      <c r="C566" s="2" t="s">
        <v>714</v>
      </c>
      <c r="D566" s="2">
        <v>45</v>
      </c>
      <c r="E566" s="2">
        <v>84</v>
      </c>
      <c r="F566" s="6">
        <v>259.15</v>
      </c>
      <c r="G566" s="6">
        <v>259.45</v>
      </c>
      <c r="H566" s="30">
        <v>2</v>
      </c>
      <c r="I566" t="s">
        <v>814</v>
      </c>
      <c r="J566" s="21">
        <f t="shared" si="8"/>
        <v>0.30000000000001137</v>
      </c>
      <c r="L566" s="7">
        <v>3</v>
      </c>
      <c r="M566" s="7" t="s">
        <v>814</v>
      </c>
      <c r="N566" s="7">
        <v>0.10000000000002274</v>
      </c>
    </row>
    <row r="567" spans="1:14" ht="12.75">
      <c r="A567" s="2" t="s">
        <v>715</v>
      </c>
      <c r="B567" s="2">
        <v>1</v>
      </c>
      <c r="C567" s="2" t="s">
        <v>639</v>
      </c>
      <c r="D567" s="2">
        <v>0</v>
      </c>
      <c r="E567" s="2">
        <v>24</v>
      </c>
      <c r="F567" s="6">
        <v>262</v>
      </c>
      <c r="G567" s="6">
        <v>262.14</v>
      </c>
      <c r="H567" s="30">
        <v>0.3</v>
      </c>
      <c r="I567" t="s">
        <v>816</v>
      </c>
      <c r="J567" s="21">
        <f t="shared" si="8"/>
        <v>0.13999999999998636</v>
      </c>
      <c r="L567" s="7">
        <v>0.8</v>
      </c>
      <c r="M567" s="7" t="s">
        <v>814</v>
      </c>
      <c r="N567" s="7">
        <v>0.7699999999999818</v>
      </c>
    </row>
    <row r="568" spans="1:14" ht="12.75">
      <c r="A568" s="2"/>
      <c r="B568" s="2"/>
      <c r="C568" s="2"/>
      <c r="D568" s="2"/>
      <c r="E568" s="2"/>
      <c r="F568" s="6">
        <v>262.14</v>
      </c>
      <c r="G568" s="6">
        <v>262.24</v>
      </c>
      <c r="H568" s="30">
        <v>0.3</v>
      </c>
      <c r="I568" t="s">
        <v>814</v>
      </c>
      <c r="J568" s="21">
        <f t="shared" si="8"/>
        <v>0.10000000000002274</v>
      </c>
      <c r="L568" s="7">
        <v>1.5</v>
      </c>
      <c r="M568" s="7" t="s">
        <v>814</v>
      </c>
      <c r="N568" s="7">
        <v>0.05000000000001137</v>
      </c>
    </row>
    <row r="569" spans="1:14" ht="12.75">
      <c r="A569" s="2" t="s">
        <v>715</v>
      </c>
      <c r="B569" s="2">
        <v>1</v>
      </c>
      <c r="C569" s="2" t="s">
        <v>657</v>
      </c>
      <c r="D569" s="2">
        <v>24</v>
      </c>
      <c r="E569" s="2">
        <v>34</v>
      </c>
      <c r="F569" s="6">
        <v>262.24</v>
      </c>
      <c r="G569" s="6">
        <v>262.34</v>
      </c>
      <c r="H569" s="30">
        <v>3.5</v>
      </c>
      <c r="I569" t="s">
        <v>814</v>
      </c>
      <c r="J569" s="21">
        <f t="shared" si="8"/>
        <v>0.0999999999999659</v>
      </c>
      <c r="L569" s="7">
        <v>0.2</v>
      </c>
      <c r="M569" s="7" t="s">
        <v>814</v>
      </c>
      <c r="N569" s="7">
        <v>0.2400000000000091</v>
      </c>
    </row>
    <row r="570" spans="1:14" ht="12.75">
      <c r="A570" s="2" t="s">
        <v>715</v>
      </c>
      <c r="B570" s="2">
        <v>1</v>
      </c>
      <c r="C570" s="2" t="s">
        <v>678</v>
      </c>
      <c r="D570" s="2">
        <v>34</v>
      </c>
      <c r="E570" s="2">
        <v>62</v>
      </c>
      <c r="F570" s="6">
        <v>262.34</v>
      </c>
      <c r="G570" s="6">
        <v>262.62</v>
      </c>
      <c r="H570" s="30">
        <v>0.5</v>
      </c>
      <c r="I570" t="s">
        <v>814</v>
      </c>
      <c r="J570" s="21">
        <f t="shared" si="8"/>
        <v>0.28000000000002956</v>
      </c>
      <c r="L570" s="7">
        <v>0.5</v>
      </c>
      <c r="M570" s="7" t="s">
        <v>814</v>
      </c>
      <c r="N570" s="7">
        <v>0.07999999999998408</v>
      </c>
    </row>
    <row r="571" spans="1:14" ht="12.75">
      <c r="A571" s="2" t="s">
        <v>715</v>
      </c>
      <c r="B571" s="2">
        <v>1</v>
      </c>
      <c r="C571" s="2" t="s">
        <v>612</v>
      </c>
      <c r="D571" s="2">
        <v>62</v>
      </c>
      <c r="E571" s="2">
        <v>72</v>
      </c>
      <c r="F571" s="6">
        <v>262.62</v>
      </c>
      <c r="G571" s="6">
        <v>262.72</v>
      </c>
      <c r="H571" s="30">
        <v>3</v>
      </c>
      <c r="I571" t="s">
        <v>814</v>
      </c>
      <c r="J571" s="21">
        <f t="shared" si="8"/>
        <v>0.10000000000002274</v>
      </c>
      <c r="L571" s="7">
        <v>1</v>
      </c>
      <c r="M571" s="7" t="s">
        <v>814</v>
      </c>
      <c r="N571" s="7">
        <v>1.0299999999999727</v>
      </c>
    </row>
    <row r="572" spans="1:14" ht="12.75">
      <c r="A572" s="2" t="s">
        <v>715</v>
      </c>
      <c r="B572" s="2">
        <v>1</v>
      </c>
      <c r="C572" s="2" t="s">
        <v>656</v>
      </c>
      <c r="D572" s="2">
        <v>72</v>
      </c>
      <c r="E572" s="2">
        <v>149</v>
      </c>
      <c r="F572" s="6">
        <v>262.72</v>
      </c>
      <c r="G572" s="6">
        <v>263.49</v>
      </c>
      <c r="H572" s="30">
        <v>0.8</v>
      </c>
      <c r="I572" t="s">
        <v>814</v>
      </c>
      <c r="J572" s="21">
        <f t="shared" si="8"/>
        <v>0.7699999999999818</v>
      </c>
      <c r="L572" s="7">
        <v>1</v>
      </c>
      <c r="M572" s="7" t="s">
        <v>814</v>
      </c>
      <c r="N572" s="7">
        <v>0.5599999999999454</v>
      </c>
    </row>
    <row r="573" spans="1:14" ht="12.75">
      <c r="A573" s="2" t="s">
        <v>715</v>
      </c>
      <c r="B573" s="2">
        <v>2</v>
      </c>
      <c r="C573" s="2" t="s">
        <v>622</v>
      </c>
      <c r="D573" s="2">
        <v>0</v>
      </c>
      <c r="E573" s="2">
        <v>5</v>
      </c>
      <c r="F573" s="6">
        <v>263.5</v>
      </c>
      <c r="G573" s="6">
        <v>263.55</v>
      </c>
      <c r="H573" s="30">
        <v>1.5</v>
      </c>
      <c r="I573" t="s">
        <v>814</v>
      </c>
      <c r="J573" s="21">
        <f t="shared" si="8"/>
        <v>0.05000000000001137</v>
      </c>
      <c r="L573" s="7">
        <v>0.5</v>
      </c>
      <c r="M573" s="7" t="s">
        <v>814</v>
      </c>
      <c r="N573" s="7">
        <v>0.1300000000000523</v>
      </c>
    </row>
    <row r="574" spans="1:14" ht="12.75">
      <c r="A574" s="2" t="s">
        <v>715</v>
      </c>
      <c r="B574" s="2">
        <v>2</v>
      </c>
      <c r="C574" s="2" t="s">
        <v>641</v>
      </c>
      <c r="D574" s="2">
        <v>5</v>
      </c>
      <c r="E574" s="2">
        <v>29</v>
      </c>
      <c r="F574" s="6">
        <v>263.55</v>
      </c>
      <c r="G574" s="6">
        <v>263.79</v>
      </c>
      <c r="H574" s="30">
        <v>0.2</v>
      </c>
      <c r="I574" t="s">
        <v>814</v>
      </c>
      <c r="J574" s="21">
        <f t="shared" si="8"/>
        <v>0.2400000000000091</v>
      </c>
      <c r="L574" s="7">
        <v>0.8</v>
      </c>
      <c r="M574" s="7" t="s">
        <v>814</v>
      </c>
      <c r="N574" s="7">
        <v>0.25</v>
      </c>
    </row>
    <row r="575" spans="1:14" ht="12.75">
      <c r="A575" s="2" t="s">
        <v>715</v>
      </c>
      <c r="B575" s="2">
        <v>2</v>
      </c>
      <c r="C575" s="2" t="s">
        <v>610</v>
      </c>
      <c r="D575" s="2">
        <v>29</v>
      </c>
      <c r="E575" s="2">
        <v>37</v>
      </c>
      <c r="F575" s="6">
        <v>263.79</v>
      </c>
      <c r="G575" s="6">
        <v>263.87</v>
      </c>
      <c r="H575" s="30">
        <v>0.5</v>
      </c>
      <c r="I575" t="s">
        <v>814</v>
      </c>
      <c r="J575" s="21">
        <f t="shared" si="8"/>
        <v>0.07999999999998408</v>
      </c>
      <c r="L575" s="7">
        <v>3.5</v>
      </c>
      <c r="M575" s="7" t="s">
        <v>814</v>
      </c>
      <c r="N575" s="7">
        <v>0.07999999999998408</v>
      </c>
    </row>
    <row r="576" spans="1:14" ht="12.75">
      <c r="A576" s="2" t="s">
        <v>715</v>
      </c>
      <c r="B576" s="2">
        <v>2</v>
      </c>
      <c r="C576" s="2" t="s">
        <v>716</v>
      </c>
      <c r="D576" s="2">
        <v>37</v>
      </c>
      <c r="E576" s="2">
        <v>140</v>
      </c>
      <c r="F576" s="6">
        <v>263.87</v>
      </c>
      <c r="G576" s="6">
        <v>264.9</v>
      </c>
      <c r="H576" s="30">
        <v>1</v>
      </c>
      <c r="I576" t="s">
        <v>814</v>
      </c>
      <c r="J576" s="21">
        <f t="shared" si="8"/>
        <v>1.0299999999999727</v>
      </c>
      <c r="L576" s="7">
        <v>1.5</v>
      </c>
      <c r="M576" s="7" t="s">
        <v>814</v>
      </c>
      <c r="N576" s="7">
        <v>0.37000000000000455</v>
      </c>
    </row>
    <row r="577" spans="1:14" ht="12.75">
      <c r="A577" s="2" t="s">
        <v>715</v>
      </c>
      <c r="B577" s="2">
        <v>3</v>
      </c>
      <c r="C577" s="2" t="s">
        <v>639</v>
      </c>
      <c r="D577" s="2">
        <v>0</v>
      </c>
      <c r="E577" s="2">
        <v>56</v>
      </c>
      <c r="F577" s="6">
        <v>264.72</v>
      </c>
      <c r="G577" s="6">
        <v>265.28</v>
      </c>
      <c r="H577" s="30">
        <v>1</v>
      </c>
      <c r="I577" t="s">
        <v>814</v>
      </c>
      <c r="J577" s="21">
        <f t="shared" si="8"/>
        <v>0.5599999999999454</v>
      </c>
      <c r="L577" s="7">
        <v>0.5</v>
      </c>
      <c r="M577" s="7" t="s">
        <v>816</v>
      </c>
      <c r="N577" s="7">
        <v>0.07999999999998408</v>
      </c>
    </row>
    <row r="578" spans="1:14" ht="12.75">
      <c r="A578" s="2" t="s">
        <v>715</v>
      </c>
      <c r="B578" s="2">
        <v>3</v>
      </c>
      <c r="C578" s="2" t="s">
        <v>678</v>
      </c>
      <c r="D578" s="2">
        <v>56</v>
      </c>
      <c r="E578" s="2">
        <v>69</v>
      </c>
      <c r="F578" s="6">
        <v>265.28</v>
      </c>
      <c r="G578" s="6">
        <v>265.41</v>
      </c>
      <c r="H578" s="30">
        <v>0.5</v>
      </c>
      <c r="I578" t="s">
        <v>814</v>
      </c>
      <c r="J578" s="21">
        <f t="shared" si="8"/>
        <v>0.1300000000000523</v>
      </c>
      <c r="L578" s="7">
        <v>3</v>
      </c>
      <c r="M578" s="7" t="s">
        <v>816</v>
      </c>
      <c r="N578" s="7">
        <v>0.01999999999998181</v>
      </c>
    </row>
    <row r="579" spans="1:14" ht="12.75">
      <c r="A579" s="2" t="s">
        <v>715</v>
      </c>
      <c r="B579" s="2">
        <v>3</v>
      </c>
      <c r="C579" s="2" t="s">
        <v>624</v>
      </c>
      <c r="D579" s="2">
        <v>69</v>
      </c>
      <c r="E579" s="2">
        <v>94</v>
      </c>
      <c r="F579" s="6">
        <v>265.41</v>
      </c>
      <c r="G579" s="6">
        <v>265.66</v>
      </c>
      <c r="H579" s="30">
        <v>0.8</v>
      </c>
      <c r="I579" t="s">
        <v>814</v>
      </c>
      <c r="J579" s="21">
        <f aca="true" t="shared" si="9" ref="J579:J642">G579-F579</f>
        <v>0.25</v>
      </c>
      <c r="L579" s="7">
        <v>0.5</v>
      </c>
      <c r="M579" s="7" t="s">
        <v>816</v>
      </c>
      <c r="N579" s="7">
        <v>0.060000000000002274</v>
      </c>
    </row>
    <row r="580" spans="1:14" ht="12.75">
      <c r="A580" s="2" t="s">
        <v>715</v>
      </c>
      <c r="B580" s="2">
        <v>3</v>
      </c>
      <c r="C580" s="2" t="s">
        <v>613</v>
      </c>
      <c r="D580" s="2">
        <v>94</v>
      </c>
      <c r="E580" s="2">
        <v>102</v>
      </c>
      <c r="F580" s="6">
        <v>265.66</v>
      </c>
      <c r="G580" s="6">
        <v>265.74</v>
      </c>
      <c r="H580" s="30">
        <v>3.5</v>
      </c>
      <c r="I580" t="s">
        <v>814</v>
      </c>
      <c r="J580" s="21">
        <f t="shared" si="9"/>
        <v>0.07999999999998408</v>
      </c>
      <c r="L580" s="7">
        <v>0.8</v>
      </c>
      <c r="M580" s="7" t="s">
        <v>814</v>
      </c>
      <c r="N580" s="7">
        <v>0.42999999999995</v>
      </c>
    </row>
    <row r="581" spans="1:14" ht="12.75">
      <c r="A581" s="2" t="s">
        <v>715</v>
      </c>
      <c r="B581" s="2">
        <v>3</v>
      </c>
      <c r="C581" s="2" t="s">
        <v>683</v>
      </c>
      <c r="D581" s="2">
        <v>102</v>
      </c>
      <c r="E581" s="2">
        <v>122</v>
      </c>
      <c r="F581" s="6">
        <v>265.74</v>
      </c>
      <c r="G581" s="6">
        <v>266.11</v>
      </c>
      <c r="H581" s="30">
        <v>1.5</v>
      </c>
      <c r="I581" t="s">
        <v>814</v>
      </c>
      <c r="J581" s="21">
        <f t="shared" si="9"/>
        <v>0.37000000000000455</v>
      </c>
      <c r="L581" s="7">
        <v>0.5</v>
      </c>
      <c r="M581" s="7" t="s">
        <v>814</v>
      </c>
      <c r="N581" s="7">
        <v>0.12999999999999545</v>
      </c>
    </row>
    <row r="582" spans="1:14" ht="12.75">
      <c r="A582" s="2" t="s">
        <v>717</v>
      </c>
      <c r="B582" s="2">
        <v>1</v>
      </c>
      <c r="C582" s="2" t="s">
        <v>622</v>
      </c>
      <c r="D582" s="2">
        <v>0</v>
      </c>
      <c r="E582" s="2">
        <v>8</v>
      </c>
      <c r="F582" s="6">
        <v>266.8</v>
      </c>
      <c r="G582" s="6">
        <v>266.88</v>
      </c>
      <c r="H582" s="30">
        <v>0.5</v>
      </c>
      <c r="I582" t="s">
        <v>816</v>
      </c>
      <c r="J582" s="21">
        <f t="shared" si="9"/>
        <v>0.07999999999998408</v>
      </c>
      <c r="L582" s="7">
        <v>1.5</v>
      </c>
      <c r="M582" s="7" t="s">
        <v>814</v>
      </c>
      <c r="N582" s="7">
        <v>0.07000000000005002</v>
      </c>
    </row>
    <row r="583" spans="1:14" ht="12.75">
      <c r="A583" s="2" t="s">
        <v>717</v>
      </c>
      <c r="B583" s="2">
        <v>1</v>
      </c>
      <c r="C583" s="2" t="s">
        <v>609</v>
      </c>
      <c r="D583" s="2">
        <v>8</v>
      </c>
      <c r="E583" s="2">
        <v>10</v>
      </c>
      <c r="F583" s="6">
        <v>266.88</v>
      </c>
      <c r="G583" s="6">
        <v>266.9</v>
      </c>
      <c r="H583" s="30">
        <v>3</v>
      </c>
      <c r="I583" t="s">
        <v>816</v>
      </c>
      <c r="J583" s="21">
        <f t="shared" si="9"/>
        <v>0.01999999999998181</v>
      </c>
      <c r="L583" s="7">
        <v>0.5</v>
      </c>
      <c r="M583" s="7" t="s">
        <v>814</v>
      </c>
      <c r="N583" s="7">
        <v>0.13999999999998636</v>
      </c>
    </row>
    <row r="584" spans="1:14" ht="12.75">
      <c r="A584" s="2" t="s">
        <v>717</v>
      </c>
      <c r="B584" s="2">
        <v>1</v>
      </c>
      <c r="C584" s="2" t="s">
        <v>609</v>
      </c>
      <c r="D584" s="2">
        <v>10</v>
      </c>
      <c r="E584" s="2">
        <v>17</v>
      </c>
      <c r="F584" s="6">
        <v>266.9</v>
      </c>
      <c r="G584" s="6">
        <v>266.96</v>
      </c>
      <c r="H584" s="30">
        <v>0.5</v>
      </c>
      <c r="I584" t="s">
        <v>816</v>
      </c>
      <c r="J584" s="21">
        <f t="shared" si="9"/>
        <v>0.060000000000002274</v>
      </c>
      <c r="L584" s="7">
        <v>1</v>
      </c>
      <c r="M584" s="7" t="s">
        <v>814</v>
      </c>
      <c r="N584" s="7">
        <v>0.0999999999999659</v>
      </c>
    </row>
    <row r="585" spans="1:14" ht="12.75">
      <c r="A585" s="2" t="s">
        <v>717</v>
      </c>
      <c r="B585" s="2">
        <v>1</v>
      </c>
      <c r="C585" s="2" t="s">
        <v>657</v>
      </c>
      <c r="D585" s="2">
        <v>17</v>
      </c>
      <c r="E585" s="2">
        <v>60</v>
      </c>
      <c r="F585" s="6">
        <v>266.97</v>
      </c>
      <c r="G585" s="6">
        <v>267.4</v>
      </c>
      <c r="H585" s="30">
        <v>0.8</v>
      </c>
      <c r="I585" t="s">
        <v>814</v>
      </c>
      <c r="J585" s="21">
        <f t="shared" si="9"/>
        <v>0.42999999999995</v>
      </c>
      <c r="L585" s="7">
        <v>1.5</v>
      </c>
      <c r="M585" s="7" t="s">
        <v>814</v>
      </c>
      <c r="N585" s="7">
        <v>0.19999999999998863</v>
      </c>
    </row>
    <row r="586" spans="1:14" ht="12.75">
      <c r="A586" s="2" t="s">
        <v>717</v>
      </c>
      <c r="B586" s="2">
        <v>1</v>
      </c>
      <c r="C586" s="2" t="s">
        <v>605</v>
      </c>
      <c r="D586" s="2">
        <v>60</v>
      </c>
      <c r="E586" s="2">
        <v>73</v>
      </c>
      <c r="F586" s="6">
        <v>267.4</v>
      </c>
      <c r="G586" s="6">
        <v>267.53</v>
      </c>
      <c r="H586" s="30">
        <v>0.5</v>
      </c>
      <c r="I586" t="s">
        <v>814</v>
      </c>
      <c r="J586" s="21">
        <f t="shared" si="9"/>
        <v>0.12999999999999545</v>
      </c>
      <c r="L586" s="7">
        <v>0.5</v>
      </c>
      <c r="M586" s="7" t="s">
        <v>814</v>
      </c>
      <c r="N586" s="7">
        <v>0.35000000000002274</v>
      </c>
    </row>
    <row r="587" spans="1:14" ht="12.75">
      <c r="A587" s="2" t="s">
        <v>717</v>
      </c>
      <c r="B587" s="2">
        <v>1</v>
      </c>
      <c r="C587" s="2" t="s">
        <v>612</v>
      </c>
      <c r="D587" s="2">
        <v>73</v>
      </c>
      <c r="E587" s="2">
        <v>80</v>
      </c>
      <c r="F587" s="6">
        <v>267.53</v>
      </c>
      <c r="G587" s="6">
        <v>267.6</v>
      </c>
      <c r="H587" s="30">
        <v>1.5</v>
      </c>
      <c r="I587" t="s">
        <v>814</v>
      </c>
      <c r="J587" s="21">
        <f t="shared" si="9"/>
        <v>0.07000000000005002</v>
      </c>
      <c r="L587" s="7">
        <v>1.5</v>
      </c>
      <c r="M587" s="7" t="s">
        <v>814</v>
      </c>
      <c r="N587" s="7">
        <v>0.11000000000001364</v>
      </c>
    </row>
    <row r="588" spans="1:14" ht="12.75">
      <c r="A588" s="2" t="s">
        <v>717</v>
      </c>
      <c r="B588" s="2">
        <v>1</v>
      </c>
      <c r="C588" s="2" t="s">
        <v>612</v>
      </c>
      <c r="D588" s="2">
        <v>80</v>
      </c>
      <c r="E588" s="2">
        <v>94</v>
      </c>
      <c r="F588" s="6">
        <v>267.6</v>
      </c>
      <c r="G588" s="6">
        <v>267.74</v>
      </c>
      <c r="H588" s="30">
        <v>0.5</v>
      </c>
      <c r="I588" t="s">
        <v>814</v>
      </c>
      <c r="J588" s="21">
        <f t="shared" si="9"/>
        <v>0.13999999999998636</v>
      </c>
      <c r="L588" s="7">
        <v>0.5</v>
      </c>
      <c r="M588" s="7" t="s">
        <v>814</v>
      </c>
      <c r="N588" s="7">
        <v>0.46999999999997044</v>
      </c>
    </row>
    <row r="589" spans="1:14" ht="12.75">
      <c r="A589" s="2" t="s">
        <v>717</v>
      </c>
      <c r="B589" s="2">
        <v>1</v>
      </c>
      <c r="C589" s="2" t="s">
        <v>612</v>
      </c>
      <c r="D589" s="2">
        <v>94</v>
      </c>
      <c r="E589" s="2">
        <v>104</v>
      </c>
      <c r="F589" s="6">
        <v>267.74</v>
      </c>
      <c r="G589" s="6">
        <v>267.84</v>
      </c>
      <c r="H589" s="30">
        <v>1</v>
      </c>
      <c r="I589" t="s">
        <v>814</v>
      </c>
      <c r="J589" s="21">
        <f t="shared" si="9"/>
        <v>0.0999999999999659</v>
      </c>
      <c r="L589" s="7">
        <v>1</v>
      </c>
      <c r="M589" s="7" t="s">
        <v>814</v>
      </c>
      <c r="N589" s="7">
        <v>0.09000000000003183</v>
      </c>
    </row>
    <row r="590" spans="1:14" ht="12.75">
      <c r="A590" s="2" t="s">
        <v>717</v>
      </c>
      <c r="B590" s="2">
        <v>2</v>
      </c>
      <c r="C590" s="2" t="s">
        <v>622</v>
      </c>
      <c r="D590" s="2">
        <v>0</v>
      </c>
      <c r="E590" s="2">
        <v>20</v>
      </c>
      <c r="F590" s="6">
        <v>267.83</v>
      </c>
      <c r="G590" s="6">
        <v>268.03</v>
      </c>
      <c r="H590" s="30">
        <v>1.5</v>
      </c>
      <c r="I590" t="s">
        <v>814</v>
      </c>
      <c r="J590" s="21">
        <f t="shared" si="9"/>
        <v>0.19999999999998863</v>
      </c>
      <c r="L590" s="7">
        <v>0.5</v>
      </c>
      <c r="M590" s="7" t="s">
        <v>814</v>
      </c>
      <c r="N590" s="7">
        <v>0.12000000000000455</v>
      </c>
    </row>
    <row r="591" spans="1:14" ht="12.75">
      <c r="A591" s="2" t="s">
        <v>717</v>
      </c>
      <c r="B591" s="2">
        <v>2</v>
      </c>
      <c r="C591" s="2" t="s">
        <v>622</v>
      </c>
      <c r="D591" s="2">
        <v>20</v>
      </c>
      <c r="E591" s="2">
        <v>55</v>
      </c>
      <c r="F591" s="6">
        <v>268.03</v>
      </c>
      <c r="G591" s="6">
        <v>268.38</v>
      </c>
      <c r="H591" s="30">
        <v>0.5</v>
      </c>
      <c r="I591" t="s">
        <v>814</v>
      </c>
      <c r="J591" s="21">
        <f t="shared" si="9"/>
        <v>0.35000000000002274</v>
      </c>
      <c r="L591" s="7">
        <v>0</v>
      </c>
      <c r="M591" s="7" t="s">
        <v>814</v>
      </c>
      <c r="N591" s="7">
        <v>0.15999999999996817</v>
      </c>
    </row>
    <row r="592" spans="1:14" ht="12.75">
      <c r="A592" s="2" t="s">
        <v>717</v>
      </c>
      <c r="B592" s="2">
        <v>2</v>
      </c>
      <c r="C592" s="2" t="s">
        <v>622</v>
      </c>
      <c r="D592" s="2">
        <v>55</v>
      </c>
      <c r="E592" s="2">
        <v>66</v>
      </c>
      <c r="F592" s="6">
        <v>268.38</v>
      </c>
      <c r="G592" s="6">
        <v>268.49</v>
      </c>
      <c r="H592" s="30">
        <v>1.5</v>
      </c>
      <c r="I592" t="s">
        <v>814</v>
      </c>
      <c r="J592" s="21">
        <f t="shared" si="9"/>
        <v>0.11000000000001364</v>
      </c>
      <c r="L592" s="7">
        <v>1.5</v>
      </c>
      <c r="M592" s="7" t="s">
        <v>814</v>
      </c>
      <c r="N592" s="7">
        <v>0.3300000000000409</v>
      </c>
    </row>
    <row r="593" spans="1:14" ht="12.75">
      <c r="A593" s="2" t="s">
        <v>717</v>
      </c>
      <c r="B593" s="2">
        <v>2</v>
      </c>
      <c r="C593" s="2" t="s">
        <v>622</v>
      </c>
      <c r="D593" s="2">
        <v>66</v>
      </c>
      <c r="E593" s="2">
        <v>113</v>
      </c>
      <c r="F593" s="6">
        <v>268.49</v>
      </c>
      <c r="G593" s="6">
        <v>268.96</v>
      </c>
      <c r="H593" s="30">
        <v>0.5</v>
      </c>
      <c r="I593" t="s">
        <v>814</v>
      </c>
      <c r="J593" s="21">
        <f t="shared" si="9"/>
        <v>0.46999999999997044</v>
      </c>
      <c r="L593" s="7">
        <v>1.2</v>
      </c>
      <c r="M593" s="7" t="s">
        <v>814</v>
      </c>
      <c r="N593" s="7">
        <v>0.39999999999997726</v>
      </c>
    </row>
    <row r="594" spans="1:14" ht="12.75">
      <c r="A594" s="2" t="s">
        <v>717</v>
      </c>
      <c r="B594" s="2">
        <v>2</v>
      </c>
      <c r="C594" s="2" t="s">
        <v>628</v>
      </c>
      <c r="D594" s="2">
        <v>113</v>
      </c>
      <c r="E594" s="2">
        <v>122</v>
      </c>
      <c r="F594" s="6">
        <v>268.96</v>
      </c>
      <c r="G594" s="6">
        <v>269.05</v>
      </c>
      <c r="H594" s="30">
        <v>1</v>
      </c>
      <c r="I594" t="s">
        <v>814</v>
      </c>
      <c r="J594" s="21">
        <f t="shared" si="9"/>
        <v>0.09000000000003183</v>
      </c>
      <c r="L594" s="7">
        <v>2</v>
      </c>
      <c r="M594" s="7" t="s">
        <v>814</v>
      </c>
      <c r="N594" s="7">
        <v>0.18999999999999773</v>
      </c>
    </row>
    <row r="595" spans="1:14" ht="12.75">
      <c r="A595" s="2" t="s">
        <v>717</v>
      </c>
      <c r="B595" s="2">
        <v>2</v>
      </c>
      <c r="C595" s="2" t="s">
        <v>611</v>
      </c>
      <c r="D595" s="2">
        <v>122</v>
      </c>
      <c r="E595" s="2">
        <v>134</v>
      </c>
      <c r="F595" s="6">
        <v>269.05</v>
      </c>
      <c r="G595" s="6">
        <v>269.17</v>
      </c>
      <c r="H595" s="30">
        <v>0.5</v>
      </c>
      <c r="I595" t="s">
        <v>814</v>
      </c>
      <c r="J595" s="21">
        <f t="shared" si="9"/>
        <v>0.12000000000000455</v>
      </c>
      <c r="L595" s="7">
        <v>1</v>
      </c>
      <c r="M595" s="7" t="s">
        <v>814</v>
      </c>
      <c r="N595" s="7">
        <v>0.4399999999999977</v>
      </c>
    </row>
    <row r="596" spans="1:14" ht="12.75">
      <c r="A596" s="2" t="s">
        <v>717</v>
      </c>
      <c r="B596" s="2">
        <v>2</v>
      </c>
      <c r="C596" s="2" t="s">
        <v>678</v>
      </c>
      <c r="D596" s="2">
        <v>134</v>
      </c>
      <c r="E596" s="2">
        <v>150</v>
      </c>
      <c r="F596" s="6">
        <v>269.17</v>
      </c>
      <c r="G596" s="6">
        <v>269.33</v>
      </c>
      <c r="H596" s="30">
        <v>0</v>
      </c>
      <c r="I596" t="s">
        <v>814</v>
      </c>
      <c r="J596" s="21">
        <f t="shared" si="9"/>
        <v>0.15999999999996817</v>
      </c>
      <c r="L596" s="7">
        <v>0.8</v>
      </c>
      <c r="M596" s="7" t="s">
        <v>814</v>
      </c>
      <c r="N596" s="7">
        <v>0.13999999999998636</v>
      </c>
    </row>
    <row r="597" spans="1:14" ht="12.75">
      <c r="A597" s="2" t="s">
        <v>717</v>
      </c>
      <c r="B597" s="2">
        <v>3</v>
      </c>
      <c r="C597" s="2" t="s">
        <v>641</v>
      </c>
      <c r="D597" s="2">
        <v>0</v>
      </c>
      <c r="E597" s="2">
        <v>33</v>
      </c>
      <c r="F597" s="6">
        <v>269.33</v>
      </c>
      <c r="G597" s="6">
        <v>269.66</v>
      </c>
      <c r="H597" s="30">
        <v>1.5</v>
      </c>
      <c r="I597" t="s">
        <v>814</v>
      </c>
      <c r="J597" s="21">
        <f t="shared" si="9"/>
        <v>0.3300000000000409</v>
      </c>
      <c r="L597" s="7">
        <v>1.5</v>
      </c>
      <c r="M597" s="7" t="s">
        <v>814</v>
      </c>
      <c r="N597" s="7">
        <v>0.13999999999998636</v>
      </c>
    </row>
    <row r="598" spans="1:14" ht="12.75">
      <c r="A598" s="2" t="s">
        <v>717</v>
      </c>
      <c r="B598" s="2">
        <v>3</v>
      </c>
      <c r="C598" s="2" t="s">
        <v>699</v>
      </c>
      <c r="D598" s="2">
        <v>33</v>
      </c>
      <c r="E598" s="2">
        <v>73</v>
      </c>
      <c r="F598" s="6">
        <v>269.66</v>
      </c>
      <c r="G598" s="6">
        <v>270.06</v>
      </c>
      <c r="H598" s="30">
        <v>1.2</v>
      </c>
      <c r="I598" t="s">
        <v>814</v>
      </c>
      <c r="J598" s="21">
        <f t="shared" si="9"/>
        <v>0.39999999999997726</v>
      </c>
      <c r="L598" s="7">
        <v>1</v>
      </c>
      <c r="M598" s="7" t="s">
        <v>814</v>
      </c>
      <c r="N598" s="7">
        <v>0.4200000000000159</v>
      </c>
    </row>
    <row r="599" spans="1:14" ht="12.75">
      <c r="A599" s="2" t="s">
        <v>717</v>
      </c>
      <c r="B599" s="2">
        <v>3</v>
      </c>
      <c r="C599" s="2" t="s">
        <v>652</v>
      </c>
      <c r="D599" s="2">
        <v>73</v>
      </c>
      <c r="E599" s="2">
        <v>92</v>
      </c>
      <c r="F599" s="6">
        <v>270.06</v>
      </c>
      <c r="G599" s="6">
        <v>270.25</v>
      </c>
      <c r="H599" s="30">
        <v>2</v>
      </c>
      <c r="I599" t="s">
        <v>814</v>
      </c>
      <c r="J599" s="21">
        <f t="shared" si="9"/>
        <v>0.18999999999999773</v>
      </c>
      <c r="L599" s="7">
        <v>1.5</v>
      </c>
      <c r="M599" s="7" t="s">
        <v>814</v>
      </c>
      <c r="N599" s="7">
        <v>0.30000000000001137</v>
      </c>
    </row>
    <row r="600" spans="1:14" ht="12.75">
      <c r="A600" s="2" t="s">
        <v>717</v>
      </c>
      <c r="B600" s="2">
        <v>3</v>
      </c>
      <c r="C600" s="2" t="s">
        <v>650</v>
      </c>
      <c r="D600" s="2">
        <v>92</v>
      </c>
      <c r="E600" s="2">
        <v>136</v>
      </c>
      <c r="F600" s="6">
        <v>270.25</v>
      </c>
      <c r="G600" s="6">
        <v>270.69</v>
      </c>
      <c r="H600" s="30">
        <v>1</v>
      </c>
      <c r="I600" t="s">
        <v>814</v>
      </c>
      <c r="J600" s="21">
        <f t="shared" si="9"/>
        <v>0.4399999999999977</v>
      </c>
      <c r="L600" s="7">
        <v>0.5</v>
      </c>
      <c r="M600" s="7" t="s">
        <v>814</v>
      </c>
      <c r="N600" s="7">
        <v>0.07999999999998408</v>
      </c>
    </row>
    <row r="601" spans="1:14" ht="12.75">
      <c r="A601" s="2" t="s">
        <v>717</v>
      </c>
      <c r="B601" s="2">
        <v>4</v>
      </c>
      <c r="C601" s="2" t="s">
        <v>622</v>
      </c>
      <c r="D601" s="2">
        <v>0</v>
      </c>
      <c r="E601" s="2">
        <v>14</v>
      </c>
      <c r="F601" s="6">
        <v>270.68</v>
      </c>
      <c r="G601" s="6">
        <v>270.82</v>
      </c>
      <c r="H601" s="30">
        <v>0.8</v>
      </c>
      <c r="I601" t="s">
        <v>814</v>
      </c>
      <c r="J601" s="21">
        <f t="shared" si="9"/>
        <v>0.13999999999998636</v>
      </c>
      <c r="L601" s="7">
        <v>1.5</v>
      </c>
      <c r="M601" s="7" t="s">
        <v>814</v>
      </c>
      <c r="N601" s="7">
        <v>0.17000000000001592</v>
      </c>
    </row>
    <row r="602" spans="1:14" ht="12.75">
      <c r="A602" s="2" t="s">
        <v>717</v>
      </c>
      <c r="B602" s="2">
        <v>4</v>
      </c>
      <c r="C602" s="2" t="s">
        <v>622</v>
      </c>
      <c r="D602" s="2">
        <v>14</v>
      </c>
      <c r="E602" s="2">
        <v>28</v>
      </c>
      <c r="F602" s="6">
        <v>270.82</v>
      </c>
      <c r="G602" s="6">
        <v>270.96</v>
      </c>
      <c r="H602" s="30">
        <v>1.5</v>
      </c>
      <c r="I602" t="s">
        <v>814</v>
      </c>
      <c r="J602" s="21">
        <f t="shared" si="9"/>
        <v>0.13999999999998636</v>
      </c>
      <c r="L602" s="7">
        <v>0.5</v>
      </c>
      <c r="M602" s="7" t="s">
        <v>814</v>
      </c>
      <c r="N602" s="7">
        <v>0.03999999999996362</v>
      </c>
    </row>
    <row r="603" spans="1:14" ht="12.75">
      <c r="A603" s="2" t="s">
        <v>717</v>
      </c>
      <c r="B603" s="2">
        <v>4</v>
      </c>
      <c r="C603" s="2" t="s">
        <v>641</v>
      </c>
      <c r="D603" s="2">
        <v>28</v>
      </c>
      <c r="E603" s="2">
        <v>70</v>
      </c>
      <c r="F603" s="6">
        <v>270.96</v>
      </c>
      <c r="G603" s="6">
        <v>271.38</v>
      </c>
      <c r="H603" s="30">
        <v>1</v>
      </c>
      <c r="I603" t="s">
        <v>814</v>
      </c>
      <c r="J603" s="21">
        <f t="shared" si="9"/>
        <v>0.4200000000000159</v>
      </c>
      <c r="L603" s="7">
        <v>1.5</v>
      </c>
      <c r="M603" s="7" t="s">
        <v>814</v>
      </c>
      <c r="N603" s="7">
        <v>0.06999999999999318</v>
      </c>
    </row>
    <row r="604" spans="1:14" ht="12.75">
      <c r="A604" s="2" t="s">
        <v>717</v>
      </c>
      <c r="B604" s="2">
        <v>4</v>
      </c>
      <c r="C604" s="2" t="s">
        <v>699</v>
      </c>
      <c r="D604" s="2">
        <v>70</v>
      </c>
      <c r="E604" s="2">
        <v>100</v>
      </c>
      <c r="F604" s="6">
        <v>271.38</v>
      </c>
      <c r="G604" s="6">
        <v>271.68</v>
      </c>
      <c r="H604" s="30">
        <v>1.5</v>
      </c>
      <c r="I604" t="s">
        <v>814</v>
      </c>
      <c r="J604" s="21">
        <f t="shared" si="9"/>
        <v>0.30000000000001137</v>
      </c>
      <c r="L604" s="7">
        <v>1</v>
      </c>
      <c r="M604" s="7" t="s">
        <v>814</v>
      </c>
      <c r="N604" s="7">
        <v>0.4300000000000068</v>
      </c>
    </row>
    <row r="605" spans="1:14" ht="12.75">
      <c r="A605" s="2" t="s">
        <v>717</v>
      </c>
      <c r="B605" s="2">
        <v>4</v>
      </c>
      <c r="C605" s="2" t="s">
        <v>611</v>
      </c>
      <c r="D605" s="2">
        <v>100</v>
      </c>
      <c r="E605" s="2">
        <v>108</v>
      </c>
      <c r="F605" s="6">
        <v>271.68</v>
      </c>
      <c r="G605" s="6">
        <v>271.76</v>
      </c>
      <c r="H605" s="30">
        <v>0.5</v>
      </c>
      <c r="I605" t="s">
        <v>814</v>
      </c>
      <c r="J605" s="21">
        <f t="shared" si="9"/>
        <v>0.07999999999998408</v>
      </c>
      <c r="L605" s="7">
        <v>0.5</v>
      </c>
      <c r="M605" s="7" t="s">
        <v>814</v>
      </c>
      <c r="N605" s="7">
        <v>0.36000000000001364</v>
      </c>
    </row>
    <row r="606" spans="1:14" ht="12.75">
      <c r="A606" s="2" t="s">
        <v>717</v>
      </c>
      <c r="B606" s="2">
        <v>4</v>
      </c>
      <c r="C606" s="2" t="s">
        <v>718</v>
      </c>
      <c r="D606" s="2">
        <v>108</v>
      </c>
      <c r="E606" s="2">
        <v>125</v>
      </c>
      <c r="F606" s="6">
        <v>271.76</v>
      </c>
      <c r="G606" s="6">
        <v>271.93</v>
      </c>
      <c r="H606" s="30">
        <v>1.5</v>
      </c>
      <c r="I606" t="s">
        <v>814</v>
      </c>
      <c r="J606" s="21">
        <f t="shared" si="9"/>
        <v>0.17000000000001592</v>
      </c>
      <c r="L606" s="7">
        <v>1</v>
      </c>
      <c r="M606" s="7" t="s">
        <v>814</v>
      </c>
      <c r="N606" s="7">
        <v>0.08999999999997499</v>
      </c>
    </row>
    <row r="607" spans="1:14" ht="12.75">
      <c r="A607" s="2" t="s">
        <v>719</v>
      </c>
      <c r="B607" s="2">
        <v>1</v>
      </c>
      <c r="C607" s="2" t="s">
        <v>622</v>
      </c>
      <c r="D607" s="2">
        <v>0</v>
      </c>
      <c r="E607" s="2">
        <v>4</v>
      </c>
      <c r="F607" s="6">
        <v>271.6</v>
      </c>
      <c r="G607" s="6">
        <v>271.64</v>
      </c>
      <c r="H607" s="30">
        <v>0.5</v>
      </c>
      <c r="I607" t="s">
        <v>814</v>
      </c>
      <c r="J607" s="21">
        <f t="shared" si="9"/>
        <v>0.03999999999996362</v>
      </c>
      <c r="L607" s="7">
        <v>1.2</v>
      </c>
      <c r="M607" s="7" t="s">
        <v>814</v>
      </c>
      <c r="N607" s="7">
        <v>0.5</v>
      </c>
    </row>
    <row r="608" spans="1:14" ht="12.75">
      <c r="A608" s="2" t="s">
        <v>719</v>
      </c>
      <c r="B608" s="2">
        <v>1</v>
      </c>
      <c r="C608" s="2" t="s">
        <v>609</v>
      </c>
      <c r="D608" s="2">
        <v>4</v>
      </c>
      <c r="E608" s="2">
        <v>11</v>
      </c>
      <c r="F608" s="6">
        <v>271.64</v>
      </c>
      <c r="G608" s="6">
        <v>271.71</v>
      </c>
      <c r="H608" s="30">
        <v>1.5</v>
      </c>
      <c r="I608" t="s">
        <v>814</v>
      </c>
      <c r="J608" s="21">
        <f t="shared" si="9"/>
        <v>0.06999999999999318</v>
      </c>
      <c r="L608" s="7">
        <v>1</v>
      </c>
      <c r="M608" s="7" t="s">
        <v>814</v>
      </c>
      <c r="N608" s="7">
        <v>0.060000000000002274</v>
      </c>
    </row>
    <row r="609" spans="1:14" ht="12.75">
      <c r="A609" s="2" t="s">
        <v>719</v>
      </c>
      <c r="B609" s="2">
        <v>1</v>
      </c>
      <c r="C609" s="2" t="s">
        <v>689</v>
      </c>
      <c r="D609" s="2">
        <v>11</v>
      </c>
      <c r="E609" s="2">
        <v>54</v>
      </c>
      <c r="F609" s="6">
        <v>271.71</v>
      </c>
      <c r="G609" s="6">
        <v>272.14</v>
      </c>
      <c r="H609" s="30">
        <v>1</v>
      </c>
      <c r="I609" t="s">
        <v>814</v>
      </c>
      <c r="J609" s="21">
        <f t="shared" si="9"/>
        <v>0.4300000000000068</v>
      </c>
      <c r="L609" s="7">
        <v>0.5</v>
      </c>
      <c r="M609" s="7" t="s">
        <v>814</v>
      </c>
      <c r="N609" s="7">
        <v>0.1199999999999477</v>
      </c>
    </row>
    <row r="610" spans="1:14" ht="12.75">
      <c r="A610" s="2" t="s">
        <v>719</v>
      </c>
      <c r="B610" s="2">
        <v>1</v>
      </c>
      <c r="C610" s="2" t="s">
        <v>625</v>
      </c>
      <c r="D610" s="2">
        <v>54</v>
      </c>
      <c r="E610" s="2">
        <v>90</v>
      </c>
      <c r="F610" s="6">
        <v>272.14</v>
      </c>
      <c r="G610" s="6">
        <v>272.5</v>
      </c>
      <c r="H610" s="30">
        <v>0.5</v>
      </c>
      <c r="I610" t="s">
        <v>814</v>
      </c>
      <c r="J610" s="21">
        <f t="shared" si="9"/>
        <v>0.36000000000001364</v>
      </c>
      <c r="L610" s="7">
        <v>1.5</v>
      </c>
      <c r="M610" s="7" t="s">
        <v>814</v>
      </c>
      <c r="N610" s="7">
        <v>0.32000000000005</v>
      </c>
    </row>
    <row r="611" spans="1:14" ht="12.75">
      <c r="A611" s="2" t="s">
        <v>719</v>
      </c>
      <c r="B611" s="2">
        <v>1</v>
      </c>
      <c r="C611" s="2" t="s">
        <v>614</v>
      </c>
      <c r="D611" s="2">
        <v>90</v>
      </c>
      <c r="E611" s="2">
        <v>99</v>
      </c>
      <c r="F611" s="6">
        <v>272.5</v>
      </c>
      <c r="G611" s="6">
        <v>272.59</v>
      </c>
      <c r="H611" s="30">
        <v>1</v>
      </c>
      <c r="I611" t="s">
        <v>814</v>
      </c>
      <c r="J611" s="21">
        <f t="shared" si="9"/>
        <v>0.08999999999997499</v>
      </c>
      <c r="L611" s="7">
        <v>0.5</v>
      </c>
      <c r="M611" s="7" t="s">
        <v>814</v>
      </c>
      <c r="N611" s="7">
        <v>0.9099999999999682</v>
      </c>
    </row>
    <row r="612" spans="1:14" ht="12.75">
      <c r="A612" s="2" t="s">
        <v>719</v>
      </c>
      <c r="B612" s="2">
        <v>1</v>
      </c>
      <c r="C612" s="2" t="s">
        <v>705</v>
      </c>
      <c r="D612" s="2">
        <v>99</v>
      </c>
      <c r="E612" s="2">
        <v>149</v>
      </c>
      <c r="F612" s="6">
        <v>272.59</v>
      </c>
      <c r="G612" s="6">
        <v>273.09</v>
      </c>
      <c r="H612" s="30">
        <v>1.2</v>
      </c>
      <c r="I612" t="s">
        <v>814</v>
      </c>
      <c r="J612" s="21">
        <f t="shared" si="9"/>
        <v>0.5</v>
      </c>
      <c r="L612" s="7">
        <v>1</v>
      </c>
      <c r="M612" s="7" t="s">
        <v>814</v>
      </c>
      <c r="N612" s="7">
        <v>0.07999999999998408</v>
      </c>
    </row>
    <row r="613" spans="1:14" ht="12.75">
      <c r="A613" s="2" t="s">
        <v>719</v>
      </c>
      <c r="B613" s="2">
        <v>2</v>
      </c>
      <c r="C613" s="2" t="s">
        <v>622</v>
      </c>
      <c r="D613" s="2">
        <v>0</v>
      </c>
      <c r="E613" s="2">
        <v>6</v>
      </c>
      <c r="F613" s="6">
        <v>273.1</v>
      </c>
      <c r="G613" s="6">
        <v>273.16</v>
      </c>
      <c r="H613" s="30">
        <v>1</v>
      </c>
      <c r="I613" t="s">
        <v>814</v>
      </c>
      <c r="J613" s="21">
        <f t="shared" si="9"/>
        <v>0.060000000000002274</v>
      </c>
      <c r="L613" s="7">
        <v>0.5</v>
      </c>
      <c r="M613" s="7" t="s">
        <v>814</v>
      </c>
      <c r="N613" s="7">
        <v>0.5999999999999659</v>
      </c>
    </row>
    <row r="614" spans="1:14" ht="12.75">
      <c r="A614" s="2" t="s">
        <v>719</v>
      </c>
      <c r="B614" s="2">
        <v>2</v>
      </c>
      <c r="C614" s="2" t="s">
        <v>622</v>
      </c>
      <c r="D614" s="2">
        <v>6</v>
      </c>
      <c r="E614" s="2">
        <v>18</v>
      </c>
      <c r="F614" s="6">
        <v>273.16</v>
      </c>
      <c r="G614" s="6">
        <v>273.28</v>
      </c>
      <c r="H614" s="30">
        <v>0.5</v>
      </c>
      <c r="I614" t="s">
        <v>814</v>
      </c>
      <c r="J614" s="21">
        <f t="shared" si="9"/>
        <v>0.1199999999999477</v>
      </c>
      <c r="L614" s="7">
        <v>0.8</v>
      </c>
      <c r="M614" s="7" t="s">
        <v>814</v>
      </c>
      <c r="N614" s="7">
        <v>0.10000000000002274</v>
      </c>
    </row>
    <row r="615" spans="1:14" ht="12.75">
      <c r="A615" s="2" t="s">
        <v>719</v>
      </c>
      <c r="B615" s="2">
        <v>2</v>
      </c>
      <c r="C615" s="2" t="s">
        <v>609</v>
      </c>
      <c r="D615" s="2">
        <v>18</v>
      </c>
      <c r="E615" s="2">
        <v>50</v>
      </c>
      <c r="F615" s="6">
        <v>273.28</v>
      </c>
      <c r="G615" s="6">
        <v>273.6</v>
      </c>
      <c r="H615" s="30">
        <v>1.5</v>
      </c>
      <c r="I615" t="s">
        <v>814</v>
      </c>
      <c r="J615" s="21">
        <f t="shared" si="9"/>
        <v>0.32000000000005</v>
      </c>
      <c r="L615" s="7">
        <v>2</v>
      </c>
      <c r="M615" s="7" t="s">
        <v>814</v>
      </c>
      <c r="N615" s="7">
        <v>0.07999999999998408</v>
      </c>
    </row>
    <row r="616" spans="1:14" ht="12.75">
      <c r="A616" s="2" t="s">
        <v>719</v>
      </c>
      <c r="B616" s="2">
        <v>2</v>
      </c>
      <c r="C616" s="2" t="s">
        <v>699</v>
      </c>
      <c r="D616" s="2">
        <v>50</v>
      </c>
      <c r="E616" s="2">
        <v>141</v>
      </c>
      <c r="F616" s="6">
        <v>273.6</v>
      </c>
      <c r="G616" s="6">
        <v>274.51</v>
      </c>
      <c r="H616" s="30">
        <v>0.5</v>
      </c>
      <c r="I616" t="s">
        <v>814</v>
      </c>
      <c r="J616" s="21">
        <f t="shared" si="9"/>
        <v>0.9099999999999682</v>
      </c>
      <c r="L616" s="7">
        <v>0.2</v>
      </c>
      <c r="M616" s="7" t="s">
        <v>814</v>
      </c>
      <c r="N616" s="7">
        <v>0.18000000000000682</v>
      </c>
    </row>
    <row r="617" spans="1:14" ht="12.75">
      <c r="A617" s="2" t="s">
        <v>719</v>
      </c>
      <c r="B617" s="2">
        <v>2</v>
      </c>
      <c r="C617" s="2" t="s">
        <v>611</v>
      </c>
      <c r="D617" s="2">
        <v>141</v>
      </c>
      <c r="E617" s="2">
        <v>149</v>
      </c>
      <c r="F617" s="6">
        <v>274.51</v>
      </c>
      <c r="G617" s="6">
        <v>274.59</v>
      </c>
      <c r="H617" s="30">
        <v>1</v>
      </c>
      <c r="I617" t="s">
        <v>814</v>
      </c>
      <c r="J617" s="21">
        <f t="shared" si="9"/>
        <v>0.07999999999998408</v>
      </c>
      <c r="L617" s="7">
        <v>1</v>
      </c>
      <c r="M617" s="7" t="s">
        <v>814</v>
      </c>
      <c r="N617" s="7">
        <v>0.06999999999999318</v>
      </c>
    </row>
    <row r="618" spans="1:14" ht="12.75">
      <c r="A618" s="2" t="s">
        <v>719</v>
      </c>
      <c r="B618" s="2">
        <v>3</v>
      </c>
      <c r="C618" s="2" t="s">
        <v>641</v>
      </c>
      <c r="D618" s="2">
        <v>0</v>
      </c>
      <c r="E618" s="2">
        <v>60</v>
      </c>
      <c r="F618" s="6">
        <v>274.6</v>
      </c>
      <c r="G618" s="6">
        <v>275.2</v>
      </c>
      <c r="H618" s="30">
        <v>0.5</v>
      </c>
      <c r="I618" t="s">
        <v>814</v>
      </c>
      <c r="J618" s="21">
        <f t="shared" si="9"/>
        <v>0.5999999999999659</v>
      </c>
      <c r="L618" s="7">
        <v>0.5</v>
      </c>
      <c r="M618" s="7" t="s">
        <v>816</v>
      </c>
      <c r="N618" s="7">
        <v>0.12000000000000455</v>
      </c>
    </row>
    <row r="619" spans="1:14" ht="12.75">
      <c r="A619" s="2" t="s">
        <v>719</v>
      </c>
      <c r="B619" s="2">
        <v>3</v>
      </c>
      <c r="C619" s="2" t="s">
        <v>610</v>
      </c>
      <c r="D619" s="2">
        <v>60</v>
      </c>
      <c r="E619" s="2">
        <v>70</v>
      </c>
      <c r="F619" s="6">
        <v>275.2</v>
      </c>
      <c r="G619" s="6">
        <v>275.3</v>
      </c>
      <c r="H619" s="30">
        <v>0.8</v>
      </c>
      <c r="I619" t="s">
        <v>814</v>
      </c>
      <c r="J619" s="21">
        <f t="shared" si="9"/>
        <v>0.10000000000002274</v>
      </c>
      <c r="L619" s="7">
        <v>1.5</v>
      </c>
      <c r="M619" s="7" t="s">
        <v>816</v>
      </c>
      <c r="N619" s="7">
        <v>0.020000000000038654</v>
      </c>
    </row>
    <row r="620" spans="1:14" ht="12.75">
      <c r="A620" s="2" t="s">
        <v>719</v>
      </c>
      <c r="B620" s="2">
        <v>3</v>
      </c>
      <c r="C620" s="2" t="s">
        <v>611</v>
      </c>
      <c r="D620" s="2">
        <v>70</v>
      </c>
      <c r="E620" s="2">
        <v>78</v>
      </c>
      <c r="F620" s="6">
        <v>275.3</v>
      </c>
      <c r="G620" s="6">
        <v>275.38</v>
      </c>
      <c r="H620" s="30">
        <v>2</v>
      </c>
      <c r="I620" t="s">
        <v>814</v>
      </c>
      <c r="J620" s="21">
        <f t="shared" si="9"/>
        <v>0.07999999999998408</v>
      </c>
      <c r="L620" s="7">
        <v>1</v>
      </c>
      <c r="M620" s="7" t="s">
        <v>814</v>
      </c>
      <c r="N620" s="7">
        <v>0.21999999999997044</v>
      </c>
    </row>
    <row r="621" spans="1:14" ht="12.75">
      <c r="A621" s="2" t="s">
        <v>719</v>
      </c>
      <c r="B621" s="2">
        <v>3</v>
      </c>
      <c r="C621" s="2" t="s">
        <v>611</v>
      </c>
      <c r="D621" s="2">
        <v>78</v>
      </c>
      <c r="E621" s="2">
        <v>96</v>
      </c>
      <c r="F621" s="6">
        <v>275.38</v>
      </c>
      <c r="G621" s="6">
        <v>275.56</v>
      </c>
      <c r="H621" s="30">
        <v>0.2</v>
      </c>
      <c r="I621" t="s">
        <v>814</v>
      </c>
      <c r="J621" s="21">
        <f t="shared" si="9"/>
        <v>0.18000000000000682</v>
      </c>
      <c r="L621" s="7">
        <v>0.5</v>
      </c>
      <c r="M621" s="7" t="s">
        <v>814</v>
      </c>
      <c r="N621" s="7">
        <v>0.75</v>
      </c>
    </row>
    <row r="622" spans="1:14" ht="12.75">
      <c r="A622" s="2" t="s">
        <v>719</v>
      </c>
      <c r="B622" s="2">
        <v>3</v>
      </c>
      <c r="C622" s="2" t="s">
        <v>605</v>
      </c>
      <c r="D622" s="2">
        <v>96</v>
      </c>
      <c r="E622" s="2">
        <v>104</v>
      </c>
      <c r="F622" s="6">
        <v>275.56</v>
      </c>
      <c r="G622" s="6">
        <v>275.63</v>
      </c>
      <c r="H622" s="30">
        <v>1</v>
      </c>
      <c r="I622" t="s">
        <v>814</v>
      </c>
      <c r="J622" s="21">
        <f t="shared" si="9"/>
        <v>0.06999999999999318</v>
      </c>
      <c r="L622" s="7">
        <v>1</v>
      </c>
      <c r="M622" s="7" t="s">
        <v>814</v>
      </c>
      <c r="N622" s="7">
        <v>0.18000000000000682</v>
      </c>
    </row>
    <row r="623" spans="1:14" ht="12.75">
      <c r="A623" s="2" t="s">
        <v>720</v>
      </c>
      <c r="B623" s="2">
        <v>1</v>
      </c>
      <c r="C623" s="2" t="s">
        <v>639</v>
      </c>
      <c r="D623" s="2">
        <v>0</v>
      </c>
      <c r="E623" s="2">
        <v>12</v>
      </c>
      <c r="F623" s="6">
        <v>276.4</v>
      </c>
      <c r="G623" s="6">
        <v>276.52</v>
      </c>
      <c r="H623" s="30">
        <v>0.5</v>
      </c>
      <c r="I623" t="s">
        <v>816</v>
      </c>
      <c r="J623" s="21">
        <f t="shared" si="9"/>
        <v>0.12000000000000455</v>
      </c>
      <c r="L623" s="7">
        <v>0.5</v>
      </c>
      <c r="M623" s="7" t="s">
        <v>814</v>
      </c>
      <c r="N623" s="7">
        <v>0.08999999999997499</v>
      </c>
    </row>
    <row r="624" spans="1:14" ht="12.75">
      <c r="A624" s="2" t="s">
        <v>720</v>
      </c>
      <c r="B624" s="2">
        <v>1</v>
      </c>
      <c r="C624" s="2" t="s">
        <v>611</v>
      </c>
      <c r="D624" s="2">
        <v>12</v>
      </c>
      <c r="E624" s="2">
        <v>14</v>
      </c>
      <c r="F624" s="6">
        <v>276.52</v>
      </c>
      <c r="G624" s="6">
        <v>276.54</v>
      </c>
      <c r="H624" s="30">
        <v>1.5</v>
      </c>
      <c r="I624" t="s">
        <v>816</v>
      </c>
      <c r="J624" s="21">
        <f t="shared" si="9"/>
        <v>0.020000000000038654</v>
      </c>
      <c r="L624" s="7">
        <v>1</v>
      </c>
      <c r="M624" s="7" t="s">
        <v>814</v>
      </c>
      <c r="N624" s="7">
        <v>0.11000000000001364</v>
      </c>
    </row>
    <row r="625" spans="1:14" ht="12.75">
      <c r="A625" s="2" t="s">
        <v>720</v>
      </c>
      <c r="B625" s="2">
        <v>1</v>
      </c>
      <c r="C625" s="2" t="s">
        <v>605</v>
      </c>
      <c r="D625" s="2">
        <v>14</v>
      </c>
      <c r="E625" s="2">
        <v>36</v>
      </c>
      <c r="F625" s="6">
        <v>276.54</v>
      </c>
      <c r="G625" s="6">
        <v>276.76</v>
      </c>
      <c r="H625" s="30">
        <v>1</v>
      </c>
      <c r="I625" t="s">
        <v>814</v>
      </c>
      <c r="J625" s="21">
        <f t="shared" si="9"/>
        <v>0.21999999999997044</v>
      </c>
      <c r="L625" s="7">
        <v>1</v>
      </c>
      <c r="M625" s="7" t="s">
        <v>814</v>
      </c>
      <c r="N625" s="7">
        <v>0.36000000000001364</v>
      </c>
    </row>
    <row r="626" spans="1:14" ht="12.75">
      <c r="A626" s="2" t="s">
        <v>720</v>
      </c>
      <c r="B626" s="2">
        <v>1</v>
      </c>
      <c r="C626" s="2" t="s">
        <v>645</v>
      </c>
      <c r="D626" s="2">
        <v>36</v>
      </c>
      <c r="E626" s="2">
        <v>111</v>
      </c>
      <c r="F626" s="6">
        <v>276.76</v>
      </c>
      <c r="G626" s="6">
        <v>277.51</v>
      </c>
      <c r="H626" s="30">
        <v>0.5</v>
      </c>
      <c r="I626" t="s">
        <v>814</v>
      </c>
      <c r="J626" s="21">
        <f t="shared" si="9"/>
        <v>0.75</v>
      </c>
      <c r="L626" s="7">
        <v>0.5</v>
      </c>
      <c r="M626" s="7" t="s">
        <v>814</v>
      </c>
      <c r="N626" s="7">
        <v>0.040000000000020464</v>
      </c>
    </row>
    <row r="627" spans="1:14" ht="12.75">
      <c r="A627" s="2" t="s">
        <v>720</v>
      </c>
      <c r="B627" s="2">
        <v>1</v>
      </c>
      <c r="C627" s="2" t="s">
        <v>631</v>
      </c>
      <c r="D627" s="2">
        <v>111</v>
      </c>
      <c r="E627" s="2">
        <v>129</v>
      </c>
      <c r="F627" s="6">
        <v>277.51</v>
      </c>
      <c r="G627" s="6">
        <v>277.69</v>
      </c>
      <c r="H627" s="30">
        <v>1</v>
      </c>
      <c r="I627" t="s">
        <v>814</v>
      </c>
      <c r="J627" s="21">
        <f t="shared" si="9"/>
        <v>0.18000000000000682</v>
      </c>
      <c r="L627" s="7">
        <v>1.5</v>
      </c>
      <c r="M627" s="7" t="s">
        <v>816</v>
      </c>
      <c r="N627" s="7">
        <v>0.06999999999999318</v>
      </c>
    </row>
    <row r="628" spans="1:14" ht="12.75">
      <c r="A628" s="2" t="s">
        <v>720</v>
      </c>
      <c r="B628" s="2">
        <v>1</v>
      </c>
      <c r="C628" s="2" t="s">
        <v>615</v>
      </c>
      <c r="D628" s="2">
        <v>129</v>
      </c>
      <c r="E628" s="2">
        <v>138</v>
      </c>
      <c r="F628" s="6">
        <v>277.69</v>
      </c>
      <c r="G628" s="6">
        <v>277.78</v>
      </c>
      <c r="H628" s="30">
        <v>0.5</v>
      </c>
      <c r="I628" t="s">
        <v>814</v>
      </c>
      <c r="J628" s="21">
        <f t="shared" si="9"/>
        <v>0.08999999999997499</v>
      </c>
      <c r="L628" s="7">
        <v>0.5</v>
      </c>
      <c r="M628" s="7" t="s">
        <v>814</v>
      </c>
      <c r="N628" s="7">
        <v>0.32000000000005</v>
      </c>
    </row>
    <row r="629" spans="1:14" ht="12.75">
      <c r="A629" s="2" t="s">
        <v>720</v>
      </c>
      <c r="B629" s="2">
        <v>1</v>
      </c>
      <c r="C629" s="2" t="s">
        <v>619</v>
      </c>
      <c r="D629" s="2">
        <v>138</v>
      </c>
      <c r="E629" s="2">
        <v>149</v>
      </c>
      <c r="F629" s="6">
        <v>277.78</v>
      </c>
      <c r="G629" s="6">
        <v>277.89</v>
      </c>
      <c r="H629" s="30">
        <v>1</v>
      </c>
      <c r="I629" t="s">
        <v>814</v>
      </c>
      <c r="J629" s="21">
        <f t="shared" si="9"/>
        <v>0.11000000000001364</v>
      </c>
      <c r="L629" s="7">
        <v>1</v>
      </c>
      <c r="M629" s="7" t="s">
        <v>814</v>
      </c>
      <c r="N629" s="7">
        <v>0.6200000000000045</v>
      </c>
    </row>
    <row r="630" spans="1:14" ht="12.75">
      <c r="A630" s="2" t="s">
        <v>720</v>
      </c>
      <c r="B630" s="2">
        <v>2</v>
      </c>
      <c r="C630" s="2" t="s">
        <v>680</v>
      </c>
      <c r="D630" s="2">
        <v>0</v>
      </c>
      <c r="E630" s="2">
        <v>36</v>
      </c>
      <c r="F630" s="6">
        <v>277.9</v>
      </c>
      <c r="G630" s="6">
        <v>278.26</v>
      </c>
      <c r="H630" s="30">
        <v>1</v>
      </c>
      <c r="I630" t="s">
        <v>814</v>
      </c>
      <c r="J630" s="21">
        <f t="shared" si="9"/>
        <v>0.36000000000001364</v>
      </c>
      <c r="L630" s="7">
        <v>1.5</v>
      </c>
      <c r="M630" s="7" t="s">
        <v>814</v>
      </c>
      <c r="N630" s="7">
        <v>0.339999999999975</v>
      </c>
    </row>
    <row r="631" spans="1:14" ht="12.75">
      <c r="A631" s="2" t="s">
        <v>720</v>
      </c>
      <c r="B631" s="2">
        <v>2</v>
      </c>
      <c r="C631" s="2" t="s">
        <v>654</v>
      </c>
      <c r="D631" s="2">
        <v>36</v>
      </c>
      <c r="E631" s="2">
        <v>41</v>
      </c>
      <c r="F631" s="6">
        <v>278.26</v>
      </c>
      <c r="G631" s="6">
        <v>278.3</v>
      </c>
      <c r="H631" s="30">
        <v>0.5</v>
      </c>
      <c r="I631" t="s">
        <v>814</v>
      </c>
      <c r="J631" s="21">
        <f t="shared" si="9"/>
        <v>0.040000000000020464</v>
      </c>
      <c r="L631" s="7">
        <v>1.5</v>
      </c>
      <c r="M631" s="7" t="s">
        <v>814</v>
      </c>
      <c r="N631" s="7">
        <v>0.5400000000000205</v>
      </c>
    </row>
    <row r="632" spans="1:14" ht="12.75">
      <c r="A632" s="2" t="s">
        <v>721</v>
      </c>
      <c r="B632" s="2">
        <v>1</v>
      </c>
      <c r="C632" s="2" t="s">
        <v>622</v>
      </c>
      <c r="D632" s="2">
        <v>0</v>
      </c>
      <c r="E632" s="2">
        <v>8</v>
      </c>
      <c r="F632" s="6">
        <v>281.2</v>
      </c>
      <c r="G632" s="6">
        <v>281.27</v>
      </c>
      <c r="H632" s="30">
        <v>1.5</v>
      </c>
      <c r="I632" t="s">
        <v>816</v>
      </c>
      <c r="J632" s="21">
        <f t="shared" si="9"/>
        <v>0.06999999999999318</v>
      </c>
      <c r="L632" s="7">
        <v>0.5</v>
      </c>
      <c r="M632" s="7" t="s">
        <v>814</v>
      </c>
      <c r="N632" s="7">
        <v>0.06999999999999318</v>
      </c>
    </row>
    <row r="633" spans="1:14" ht="12.75">
      <c r="A633" s="2" t="s">
        <v>721</v>
      </c>
      <c r="B633" s="2">
        <v>1</v>
      </c>
      <c r="C633" s="2" t="s">
        <v>699</v>
      </c>
      <c r="D633" s="2">
        <v>8</v>
      </c>
      <c r="E633" s="2">
        <v>40</v>
      </c>
      <c r="F633" s="6">
        <v>281.28</v>
      </c>
      <c r="G633" s="6">
        <v>281.6</v>
      </c>
      <c r="H633" s="30">
        <v>0.5</v>
      </c>
      <c r="I633" t="s">
        <v>814</v>
      </c>
      <c r="J633" s="21">
        <f t="shared" si="9"/>
        <v>0.32000000000005</v>
      </c>
      <c r="L633" s="7">
        <v>0.5</v>
      </c>
      <c r="M633" s="7" t="s">
        <v>815</v>
      </c>
      <c r="N633" s="7">
        <v>0.5</v>
      </c>
    </row>
    <row r="634" spans="1:14" ht="12.75">
      <c r="A634" s="2" t="s">
        <v>721</v>
      </c>
      <c r="B634" s="2">
        <v>1</v>
      </c>
      <c r="C634" s="2" t="s">
        <v>642</v>
      </c>
      <c r="D634" s="2">
        <v>40</v>
      </c>
      <c r="E634" s="2">
        <v>102</v>
      </c>
      <c r="F634" s="6">
        <v>281.6</v>
      </c>
      <c r="G634" s="6">
        <v>282.22</v>
      </c>
      <c r="H634" s="30">
        <v>1</v>
      </c>
      <c r="I634" t="s">
        <v>814</v>
      </c>
      <c r="J634" s="21">
        <f t="shared" si="9"/>
        <v>0.6200000000000045</v>
      </c>
      <c r="L634" s="7">
        <v>0.8</v>
      </c>
      <c r="M634" s="7" t="s">
        <v>815</v>
      </c>
      <c r="N634" s="7">
        <v>0.12999999999999545</v>
      </c>
    </row>
    <row r="635" spans="1:14" ht="12.75">
      <c r="A635" s="2" t="s">
        <v>721</v>
      </c>
      <c r="B635" s="2">
        <v>1</v>
      </c>
      <c r="C635" s="2" t="s">
        <v>722</v>
      </c>
      <c r="D635" s="2">
        <v>102</v>
      </c>
      <c r="E635" s="2">
        <v>136</v>
      </c>
      <c r="F635" s="6">
        <v>282.22</v>
      </c>
      <c r="G635" s="6">
        <v>282.56</v>
      </c>
      <c r="H635" s="30">
        <v>1.5</v>
      </c>
      <c r="I635" t="s">
        <v>814</v>
      </c>
      <c r="J635" s="21">
        <f t="shared" si="9"/>
        <v>0.339999999999975</v>
      </c>
      <c r="L635" s="7">
        <v>0.5</v>
      </c>
      <c r="M635" s="7" t="s">
        <v>815</v>
      </c>
      <c r="N635" s="7">
        <v>0.07999999999998408</v>
      </c>
    </row>
    <row r="636" spans="1:14" ht="12.75">
      <c r="A636" s="2" t="s">
        <v>721</v>
      </c>
      <c r="B636" s="2">
        <v>2</v>
      </c>
      <c r="C636" s="2" t="s">
        <v>639</v>
      </c>
      <c r="D636" s="2">
        <v>0</v>
      </c>
      <c r="E636" s="2">
        <v>54</v>
      </c>
      <c r="F636" s="6">
        <v>282.57</v>
      </c>
      <c r="G636" s="6">
        <v>283.11</v>
      </c>
      <c r="H636" s="30">
        <v>1.5</v>
      </c>
      <c r="I636" t="s">
        <v>814</v>
      </c>
      <c r="J636" s="21">
        <f t="shared" si="9"/>
        <v>0.5400000000000205</v>
      </c>
      <c r="L636" s="7">
        <v>0.5</v>
      </c>
      <c r="M636" s="7" t="s">
        <v>815</v>
      </c>
      <c r="N636" s="7">
        <v>0.08000000000004093</v>
      </c>
    </row>
    <row r="637" spans="1:14" ht="12.75">
      <c r="A637" s="2" t="s">
        <v>721</v>
      </c>
      <c r="B637" s="2">
        <v>2</v>
      </c>
      <c r="C637" s="2" t="s">
        <v>689</v>
      </c>
      <c r="D637" s="2">
        <v>54</v>
      </c>
      <c r="E637" s="2">
        <v>111</v>
      </c>
      <c r="F637" s="6">
        <v>283.11</v>
      </c>
      <c r="G637" s="6">
        <v>283.18</v>
      </c>
      <c r="H637" s="30">
        <v>0.5</v>
      </c>
      <c r="I637" t="s">
        <v>814</v>
      </c>
      <c r="J637" s="21">
        <f t="shared" si="9"/>
        <v>0.06999999999999318</v>
      </c>
      <c r="L637" s="7">
        <v>0.2</v>
      </c>
      <c r="M637" s="7" t="s">
        <v>815</v>
      </c>
      <c r="N637" s="7">
        <v>0.049999999999954525</v>
      </c>
    </row>
    <row r="638" spans="1:14" ht="12.75">
      <c r="A638" s="2"/>
      <c r="B638" s="2"/>
      <c r="C638" s="2"/>
      <c r="D638" s="2"/>
      <c r="E638" s="2"/>
      <c r="F638" s="6">
        <v>283.18</v>
      </c>
      <c r="G638" s="6">
        <v>283.68</v>
      </c>
      <c r="H638" s="30">
        <v>0.5</v>
      </c>
      <c r="I638" t="s">
        <v>815</v>
      </c>
      <c r="J638" s="21">
        <f t="shared" si="9"/>
        <v>0.5</v>
      </c>
      <c r="L638" s="7">
        <v>0.5</v>
      </c>
      <c r="M638" s="7" t="s">
        <v>815</v>
      </c>
      <c r="N638" s="7">
        <v>0.5699999999999932</v>
      </c>
    </row>
    <row r="639" spans="1:14" ht="12.75">
      <c r="A639" s="2" t="s">
        <v>721</v>
      </c>
      <c r="B639" s="2">
        <v>2</v>
      </c>
      <c r="C639" s="2" t="s">
        <v>654</v>
      </c>
      <c r="D639" s="2">
        <v>111</v>
      </c>
      <c r="E639" s="2">
        <v>124</v>
      </c>
      <c r="F639" s="6">
        <v>283.68</v>
      </c>
      <c r="G639" s="6">
        <v>283.81</v>
      </c>
      <c r="H639" s="30">
        <v>0.8</v>
      </c>
      <c r="I639" t="s">
        <v>815</v>
      </c>
      <c r="J639" s="21">
        <f t="shared" si="9"/>
        <v>0.12999999999999545</v>
      </c>
      <c r="L639" s="7">
        <v>0.2</v>
      </c>
      <c r="M639" s="7" t="s">
        <v>815</v>
      </c>
      <c r="N639" s="7">
        <v>0.03000000000002956</v>
      </c>
    </row>
    <row r="640" spans="1:14" ht="12.75">
      <c r="A640" s="2" t="s">
        <v>721</v>
      </c>
      <c r="B640" s="2">
        <v>2</v>
      </c>
      <c r="C640" s="2" t="s">
        <v>613</v>
      </c>
      <c r="D640" s="2">
        <v>124</v>
      </c>
      <c r="E640" s="2">
        <v>132</v>
      </c>
      <c r="F640" s="6">
        <v>283.81</v>
      </c>
      <c r="G640" s="6">
        <v>283.89</v>
      </c>
      <c r="H640" s="30">
        <v>0.5</v>
      </c>
      <c r="I640" t="s">
        <v>815</v>
      </c>
      <c r="J640" s="21">
        <f t="shared" si="9"/>
        <v>0.07999999999998408</v>
      </c>
      <c r="L640" s="7">
        <v>0.5</v>
      </c>
      <c r="M640" s="7" t="s">
        <v>815</v>
      </c>
      <c r="N640" s="7">
        <v>0.7300000000000182</v>
      </c>
    </row>
    <row r="641" spans="1:14" ht="12.75">
      <c r="A641" s="2" t="s">
        <v>721</v>
      </c>
      <c r="B641" s="2">
        <v>3</v>
      </c>
      <c r="C641" s="2" t="s">
        <v>622</v>
      </c>
      <c r="D641" s="2">
        <v>0</v>
      </c>
      <c r="E641" s="2">
        <v>8</v>
      </c>
      <c r="F641" s="6">
        <v>283.89</v>
      </c>
      <c r="G641" s="6">
        <v>283.97</v>
      </c>
      <c r="H641" s="30">
        <v>0.5</v>
      </c>
      <c r="I641" t="s">
        <v>815</v>
      </c>
      <c r="J641" s="21">
        <f t="shared" si="9"/>
        <v>0.08000000000004093</v>
      </c>
      <c r="L641" s="7">
        <v>0.5</v>
      </c>
      <c r="M641" s="7" t="s">
        <v>815</v>
      </c>
      <c r="N641" s="7">
        <v>0.07999999999998408</v>
      </c>
    </row>
    <row r="642" spans="1:14" ht="12.75">
      <c r="A642" s="2" t="s">
        <v>721</v>
      </c>
      <c r="B642" s="2">
        <v>3</v>
      </c>
      <c r="C642" s="2" t="s">
        <v>622</v>
      </c>
      <c r="D642" s="2">
        <v>8</v>
      </c>
      <c r="E642" s="2">
        <v>13</v>
      </c>
      <c r="F642" s="6">
        <v>283.97</v>
      </c>
      <c r="G642" s="6">
        <v>284.02</v>
      </c>
      <c r="H642" s="30">
        <v>0.2</v>
      </c>
      <c r="I642" t="s">
        <v>815</v>
      </c>
      <c r="J642" s="21">
        <f t="shared" si="9"/>
        <v>0.049999999999954525</v>
      </c>
      <c r="L642" s="7">
        <v>2</v>
      </c>
      <c r="M642" s="7" t="s">
        <v>815</v>
      </c>
      <c r="N642" s="7">
        <v>0.17000000000001592</v>
      </c>
    </row>
    <row r="643" spans="1:14" ht="12.75">
      <c r="A643" s="2" t="s">
        <v>721</v>
      </c>
      <c r="B643" s="2">
        <v>3</v>
      </c>
      <c r="C643" s="2" t="s">
        <v>639</v>
      </c>
      <c r="D643" s="2">
        <v>13</v>
      </c>
      <c r="E643" s="2">
        <v>70</v>
      </c>
      <c r="F643" s="6">
        <v>284.02</v>
      </c>
      <c r="G643" s="6">
        <v>284.59</v>
      </c>
      <c r="H643" s="30">
        <v>0.5</v>
      </c>
      <c r="I643" t="s">
        <v>815</v>
      </c>
      <c r="J643" s="21">
        <f aca="true" t="shared" si="10" ref="J643:J706">G643-F643</f>
        <v>0.5699999999999932</v>
      </c>
      <c r="L643" s="7">
        <v>2.5</v>
      </c>
      <c r="M643" s="7" t="s">
        <v>815</v>
      </c>
      <c r="N643" s="7">
        <v>0.1099999999999568</v>
      </c>
    </row>
    <row r="644" spans="1:14" ht="12.75">
      <c r="A644" s="2" t="s">
        <v>721</v>
      </c>
      <c r="B644" s="2">
        <v>3</v>
      </c>
      <c r="C644" s="2" t="s">
        <v>610</v>
      </c>
      <c r="D644" s="2">
        <v>70</v>
      </c>
      <c r="E644" s="2">
        <v>73</v>
      </c>
      <c r="F644" s="6">
        <v>284.59</v>
      </c>
      <c r="G644" s="6">
        <v>284.62</v>
      </c>
      <c r="H644" s="30">
        <v>0.2</v>
      </c>
      <c r="I644" t="s">
        <v>815</v>
      </c>
      <c r="J644" s="21">
        <f t="shared" si="10"/>
        <v>0.03000000000002956</v>
      </c>
      <c r="L644" s="7">
        <v>1</v>
      </c>
      <c r="M644" s="7" t="s">
        <v>815</v>
      </c>
      <c r="N644" s="7">
        <v>0.4000000000000341</v>
      </c>
    </row>
    <row r="645" spans="1:14" ht="12.75">
      <c r="A645" s="2" t="s">
        <v>721</v>
      </c>
      <c r="B645" s="2">
        <v>3</v>
      </c>
      <c r="C645" s="2" t="s">
        <v>704</v>
      </c>
      <c r="D645" s="2">
        <v>73</v>
      </c>
      <c r="E645" s="2">
        <v>146</v>
      </c>
      <c r="F645" s="6">
        <v>284.62</v>
      </c>
      <c r="G645" s="6">
        <v>285.35</v>
      </c>
      <c r="H645" s="30">
        <v>0.5</v>
      </c>
      <c r="I645" t="s">
        <v>815</v>
      </c>
      <c r="J645" s="21">
        <f t="shared" si="10"/>
        <v>0.7300000000000182</v>
      </c>
      <c r="L645" s="7">
        <v>0.5</v>
      </c>
      <c r="M645" s="7" t="s">
        <v>815</v>
      </c>
      <c r="N645" s="7">
        <v>0.2599999999999909</v>
      </c>
    </row>
    <row r="646" spans="1:14" ht="12.75">
      <c r="A646" s="2" t="s">
        <v>721</v>
      </c>
      <c r="B646" s="2">
        <v>4</v>
      </c>
      <c r="C646" s="2" t="s">
        <v>622</v>
      </c>
      <c r="D646" s="2">
        <v>0</v>
      </c>
      <c r="E646" s="2">
        <v>8</v>
      </c>
      <c r="F646" s="6">
        <v>285.35</v>
      </c>
      <c r="G646" s="6">
        <v>285.43</v>
      </c>
      <c r="H646" s="30">
        <v>0.5</v>
      </c>
      <c r="I646" t="s">
        <v>815</v>
      </c>
      <c r="J646" s="21">
        <f t="shared" si="10"/>
        <v>0.07999999999998408</v>
      </c>
      <c r="L646" s="7">
        <v>0.5</v>
      </c>
      <c r="M646" s="7" t="s">
        <v>816</v>
      </c>
      <c r="N646" s="7">
        <v>0.040000000000020464</v>
      </c>
    </row>
    <row r="647" spans="1:14" ht="12.75">
      <c r="A647" s="2" t="s">
        <v>721</v>
      </c>
      <c r="B647" s="2">
        <v>4</v>
      </c>
      <c r="C647" s="2" t="s">
        <v>699</v>
      </c>
      <c r="D647" s="2">
        <v>8</v>
      </c>
      <c r="E647" s="2">
        <v>25</v>
      </c>
      <c r="F647" s="6">
        <v>285.43</v>
      </c>
      <c r="G647" s="6">
        <v>285.6</v>
      </c>
      <c r="H647" s="30">
        <v>2</v>
      </c>
      <c r="I647" t="s">
        <v>815</v>
      </c>
      <c r="J647" s="21">
        <f t="shared" si="10"/>
        <v>0.17000000000001592</v>
      </c>
      <c r="L647" s="7">
        <v>3</v>
      </c>
      <c r="M647" s="7" t="s">
        <v>816</v>
      </c>
      <c r="N647" s="7">
        <v>0.0999999999999659</v>
      </c>
    </row>
    <row r="648" spans="1:14" ht="12.75">
      <c r="A648" s="2" t="s">
        <v>721</v>
      </c>
      <c r="B648" s="2">
        <v>4</v>
      </c>
      <c r="C648" s="2" t="s">
        <v>605</v>
      </c>
      <c r="D648" s="2">
        <v>25</v>
      </c>
      <c r="E648" s="2">
        <v>36</v>
      </c>
      <c r="F648" s="6">
        <v>285.6</v>
      </c>
      <c r="G648" s="6">
        <v>285.71</v>
      </c>
      <c r="H648" s="30">
        <v>2.5</v>
      </c>
      <c r="I648" t="s">
        <v>815</v>
      </c>
      <c r="J648" s="21">
        <f t="shared" si="10"/>
        <v>0.1099999999999568</v>
      </c>
      <c r="L648" s="7">
        <v>3</v>
      </c>
      <c r="M648" s="7" t="s">
        <v>815</v>
      </c>
      <c r="N648" s="7">
        <v>0.29000000000002046</v>
      </c>
    </row>
    <row r="649" spans="1:14" ht="12.75">
      <c r="A649" s="2" t="s">
        <v>721</v>
      </c>
      <c r="B649" s="2">
        <v>4</v>
      </c>
      <c r="C649" s="2" t="s">
        <v>645</v>
      </c>
      <c r="D649" s="2">
        <v>36</v>
      </c>
      <c r="E649" s="2">
        <v>76</v>
      </c>
      <c r="F649" s="6">
        <v>285.71</v>
      </c>
      <c r="G649" s="6">
        <v>286.11</v>
      </c>
      <c r="H649" s="30">
        <v>1</v>
      </c>
      <c r="I649" t="s">
        <v>815</v>
      </c>
      <c r="J649" s="21">
        <f t="shared" si="10"/>
        <v>0.4000000000000341</v>
      </c>
      <c r="L649" s="7">
        <v>0.5</v>
      </c>
      <c r="M649" s="7" t="s">
        <v>815</v>
      </c>
      <c r="N649" s="7">
        <v>0.4800000000000182</v>
      </c>
    </row>
    <row r="650" spans="1:14" ht="12.75">
      <c r="A650" s="2" t="s">
        <v>721</v>
      </c>
      <c r="B650" s="2">
        <v>4</v>
      </c>
      <c r="C650" s="2" t="s">
        <v>708</v>
      </c>
      <c r="D650" s="2">
        <v>76</v>
      </c>
      <c r="E650" s="2">
        <v>103</v>
      </c>
      <c r="F650" s="6">
        <v>286.11</v>
      </c>
      <c r="G650" s="6">
        <v>286.37</v>
      </c>
      <c r="H650" s="30">
        <v>0.5</v>
      </c>
      <c r="I650" t="s">
        <v>815</v>
      </c>
      <c r="J650" s="21">
        <f t="shared" si="10"/>
        <v>0.2599999999999909</v>
      </c>
      <c r="L650" s="7">
        <v>1</v>
      </c>
      <c r="M650" s="7" t="s">
        <v>815</v>
      </c>
      <c r="N650" s="7">
        <v>0.12000000000000455</v>
      </c>
    </row>
    <row r="651" spans="1:14" ht="12.75">
      <c r="A651" s="2" t="s">
        <v>723</v>
      </c>
      <c r="B651" s="2">
        <v>1</v>
      </c>
      <c r="C651" s="2" t="s">
        <v>622</v>
      </c>
      <c r="D651" s="2">
        <v>0</v>
      </c>
      <c r="E651" s="2">
        <v>4</v>
      </c>
      <c r="F651" s="6">
        <v>286</v>
      </c>
      <c r="G651" s="6">
        <v>286.04</v>
      </c>
      <c r="H651" s="30">
        <v>0.5</v>
      </c>
      <c r="I651" t="s">
        <v>816</v>
      </c>
      <c r="J651" s="21">
        <f t="shared" si="10"/>
        <v>0.040000000000020464</v>
      </c>
      <c r="L651" s="7">
        <v>0.5</v>
      </c>
      <c r="M651" s="7" t="s">
        <v>815</v>
      </c>
      <c r="N651" s="7">
        <v>0.37000000000000455</v>
      </c>
    </row>
    <row r="652" spans="1:14" ht="12.75">
      <c r="A652" s="2" t="s">
        <v>723</v>
      </c>
      <c r="B652" s="2">
        <v>1</v>
      </c>
      <c r="C652" s="2" t="s">
        <v>702</v>
      </c>
      <c r="D652" s="2">
        <v>4</v>
      </c>
      <c r="E652" s="2">
        <v>44</v>
      </c>
      <c r="F652" s="6">
        <v>286.04</v>
      </c>
      <c r="G652" s="6">
        <v>286.14</v>
      </c>
      <c r="H652" s="30">
        <v>3</v>
      </c>
      <c r="I652" t="s">
        <v>816</v>
      </c>
      <c r="J652" s="21">
        <f t="shared" si="10"/>
        <v>0.0999999999999659</v>
      </c>
      <c r="L652" s="7">
        <v>0.8</v>
      </c>
      <c r="M652" s="7" t="s">
        <v>815</v>
      </c>
      <c r="N652" s="7">
        <v>0.25</v>
      </c>
    </row>
    <row r="653" spans="1:14" ht="12.75">
      <c r="A653" s="2"/>
      <c r="B653" s="2"/>
      <c r="C653" s="2"/>
      <c r="D653" s="2"/>
      <c r="E653" s="2"/>
      <c r="F653" s="6">
        <v>286.15</v>
      </c>
      <c r="G653" s="6">
        <v>286.44</v>
      </c>
      <c r="H653" s="30">
        <v>3</v>
      </c>
      <c r="I653" t="s">
        <v>815</v>
      </c>
      <c r="J653" s="21">
        <f t="shared" si="10"/>
        <v>0.29000000000002046</v>
      </c>
      <c r="L653" s="7">
        <v>1</v>
      </c>
      <c r="M653" s="7" t="s">
        <v>815</v>
      </c>
      <c r="N653" s="7">
        <v>0.15999999999996817</v>
      </c>
    </row>
    <row r="654" spans="1:14" ht="12.75">
      <c r="A654" s="2" t="s">
        <v>723</v>
      </c>
      <c r="B654" s="2">
        <v>1</v>
      </c>
      <c r="C654" s="2" t="s">
        <v>618</v>
      </c>
      <c r="D654" s="2">
        <v>44</v>
      </c>
      <c r="E654" s="2">
        <v>92</v>
      </c>
      <c r="F654" s="6">
        <v>286.44</v>
      </c>
      <c r="G654" s="6">
        <v>286.92</v>
      </c>
      <c r="H654" s="30">
        <v>0.5</v>
      </c>
      <c r="I654" t="s">
        <v>815</v>
      </c>
      <c r="J654" s="21">
        <f t="shared" si="10"/>
        <v>0.4800000000000182</v>
      </c>
      <c r="L654" s="7">
        <v>0.8</v>
      </c>
      <c r="M654" s="7" t="s">
        <v>815</v>
      </c>
      <c r="N654" s="7">
        <v>0.4900000000000091</v>
      </c>
    </row>
    <row r="655" spans="1:14" ht="12.75">
      <c r="A655" s="2" t="s">
        <v>723</v>
      </c>
      <c r="B655" s="2">
        <v>1</v>
      </c>
      <c r="C655" s="2" t="s">
        <v>619</v>
      </c>
      <c r="D655" s="2">
        <v>92</v>
      </c>
      <c r="E655" s="2">
        <v>104</v>
      </c>
      <c r="F655" s="6">
        <v>286.92</v>
      </c>
      <c r="G655" s="6">
        <v>287.04</v>
      </c>
      <c r="H655" s="30">
        <v>1</v>
      </c>
      <c r="I655" t="s">
        <v>815</v>
      </c>
      <c r="J655" s="21">
        <f t="shared" si="10"/>
        <v>0.12000000000000455</v>
      </c>
      <c r="L655" s="7">
        <v>0.5</v>
      </c>
      <c r="M655" s="7" t="s">
        <v>815</v>
      </c>
      <c r="N655" s="7">
        <v>0.5900000000000318</v>
      </c>
    </row>
    <row r="656" spans="1:14" ht="12.75">
      <c r="A656" s="2" t="s">
        <v>723</v>
      </c>
      <c r="B656" s="2">
        <v>1</v>
      </c>
      <c r="C656" s="2" t="s">
        <v>724</v>
      </c>
      <c r="D656" s="2">
        <v>104</v>
      </c>
      <c r="E656" s="2">
        <v>141</v>
      </c>
      <c r="F656" s="6">
        <v>287.04</v>
      </c>
      <c r="G656" s="6">
        <v>287.41</v>
      </c>
      <c r="H656" s="30">
        <v>0.5</v>
      </c>
      <c r="I656" t="s">
        <v>815</v>
      </c>
      <c r="J656" s="21">
        <f t="shared" si="10"/>
        <v>0.37000000000000455</v>
      </c>
      <c r="L656" s="7">
        <v>0.3</v>
      </c>
      <c r="M656" s="7" t="s">
        <v>815</v>
      </c>
      <c r="N656" s="7">
        <v>0.6599999999999682</v>
      </c>
    </row>
    <row r="657" spans="1:14" ht="12.75">
      <c r="A657" s="2" t="s">
        <v>723</v>
      </c>
      <c r="B657" s="2">
        <v>2</v>
      </c>
      <c r="C657" s="2" t="s">
        <v>641</v>
      </c>
      <c r="D657" s="2">
        <v>0</v>
      </c>
      <c r="E657" s="2">
        <v>25</v>
      </c>
      <c r="F657" s="6">
        <v>287.42</v>
      </c>
      <c r="G657" s="6">
        <v>287.67</v>
      </c>
      <c r="H657" s="30">
        <v>0.8</v>
      </c>
      <c r="I657" t="s">
        <v>815</v>
      </c>
      <c r="J657" s="21">
        <f t="shared" si="10"/>
        <v>0.25</v>
      </c>
      <c r="L657" s="7">
        <v>0</v>
      </c>
      <c r="M657" s="7" t="s">
        <v>815</v>
      </c>
      <c r="N657" s="7">
        <v>0.3199999999999932</v>
      </c>
    </row>
    <row r="658" spans="1:14" ht="12.75">
      <c r="A658" s="2" t="s">
        <v>723</v>
      </c>
      <c r="B658" s="2">
        <v>2</v>
      </c>
      <c r="C658" s="2" t="s">
        <v>610</v>
      </c>
      <c r="D658" s="2">
        <v>25</v>
      </c>
      <c r="E658" s="2">
        <v>41</v>
      </c>
      <c r="F658" s="6">
        <v>287.67</v>
      </c>
      <c r="G658" s="6">
        <v>287.83</v>
      </c>
      <c r="H658" s="30">
        <v>1</v>
      </c>
      <c r="I658" t="s">
        <v>815</v>
      </c>
      <c r="J658" s="21">
        <f t="shared" si="10"/>
        <v>0.15999999999996817</v>
      </c>
      <c r="L658" s="7">
        <v>0.5</v>
      </c>
      <c r="M658" s="7" t="s">
        <v>815</v>
      </c>
      <c r="N658" s="7">
        <v>0.5200000000000387</v>
      </c>
    </row>
    <row r="659" spans="1:14" ht="12.75">
      <c r="A659" s="2" t="s">
        <v>723</v>
      </c>
      <c r="B659" s="2">
        <v>2</v>
      </c>
      <c r="C659" s="2" t="s">
        <v>629</v>
      </c>
      <c r="D659" s="2">
        <v>41</v>
      </c>
      <c r="E659" s="2">
        <v>90</v>
      </c>
      <c r="F659" s="6">
        <v>287.83</v>
      </c>
      <c r="G659" s="6">
        <v>288.32</v>
      </c>
      <c r="H659" s="30">
        <v>0.8</v>
      </c>
      <c r="I659" t="s">
        <v>815</v>
      </c>
      <c r="J659" s="21">
        <f t="shared" si="10"/>
        <v>0.4900000000000091</v>
      </c>
      <c r="L659" s="7">
        <v>2.5</v>
      </c>
      <c r="M659" s="7" t="s">
        <v>815</v>
      </c>
      <c r="N659" s="7">
        <v>0.15999999999996817</v>
      </c>
    </row>
    <row r="660" spans="1:14" ht="12.75">
      <c r="A660" s="2" t="s">
        <v>723</v>
      </c>
      <c r="B660" s="2">
        <v>2</v>
      </c>
      <c r="C660" s="2" t="s">
        <v>725</v>
      </c>
      <c r="D660" s="2">
        <v>90</v>
      </c>
      <c r="E660" s="2">
        <v>149</v>
      </c>
      <c r="F660" s="6">
        <v>288.32</v>
      </c>
      <c r="G660" s="6">
        <v>288.91</v>
      </c>
      <c r="H660" s="30">
        <v>0.5</v>
      </c>
      <c r="I660" t="s">
        <v>815</v>
      </c>
      <c r="J660" s="21">
        <f t="shared" si="10"/>
        <v>0.5900000000000318</v>
      </c>
      <c r="L660" s="7">
        <v>1</v>
      </c>
      <c r="M660" s="7" t="s">
        <v>815</v>
      </c>
      <c r="N660" s="7">
        <v>0.2300000000000182</v>
      </c>
    </row>
    <row r="661" spans="1:14" ht="12.75">
      <c r="A661" s="2" t="s">
        <v>723</v>
      </c>
      <c r="B661" s="2">
        <v>3</v>
      </c>
      <c r="C661" s="2" t="s">
        <v>726</v>
      </c>
      <c r="D661" s="2">
        <v>0</v>
      </c>
      <c r="E661" s="2">
        <v>66</v>
      </c>
      <c r="F661" s="6">
        <v>288.92</v>
      </c>
      <c r="G661" s="6">
        <v>289.58</v>
      </c>
      <c r="H661" s="30">
        <v>0.3</v>
      </c>
      <c r="I661" t="s">
        <v>815</v>
      </c>
      <c r="J661" s="21">
        <f t="shared" si="10"/>
        <v>0.6599999999999682</v>
      </c>
      <c r="L661" s="7">
        <v>1.5</v>
      </c>
      <c r="M661" s="7" t="s">
        <v>815</v>
      </c>
      <c r="N661" s="7">
        <v>0.12000000000000455</v>
      </c>
    </row>
    <row r="662" spans="1:14" ht="12.75">
      <c r="A662" s="2" t="s">
        <v>723</v>
      </c>
      <c r="B662" s="2">
        <v>3</v>
      </c>
      <c r="C662" s="2" t="s">
        <v>708</v>
      </c>
      <c r="D662" s="2">
        <v>66</v>
      </c>
      <c r="E662" s="2">
        <v>98</v>
      </c>
      <c r="F662" s="6">
        <v>289.58</v>
      </c>
      <c r="G662" s="6">
        <v>289.9</v>
      </c>
      <c r="H662" s="30">
        <v>0</v>
      </c>
      <c r="I662" t="s">
        <v>815</v>
      </c>
      <c r="J662" s="21">
        <f t="shared" si="10"/>
        <v>0.3199999999999932</v>
      </c>
      <c r="L662" s="7">
        <v>0.5</v>
      </c>
      <c r="M662" s="7" t="s">
        <v>815</v>
      </c>
      <c r="N662" s="7">
        <v>0.18000000000000682</v>
      </c>
    </row>
    <row r="663" spans="1:14" ht="12.75">
      <c r="A663" s="2" t="s">
        <v>723</v>
      </c>
      <c r="B663" s="2">
        <v>3</v>
      </c>
      <c r="C663" s="2" t="s">
        <v>727</v>
      </c>
      <c r="D663" s="2">
        <v>98</v>
      </c>
      <c r="E663" s="2">
        <v>150</v>
      </c>
      <c r="F663" s="6">
        <v>289.9</v>
      </c>
      <c r="G663" s="6">
        <v>290.42</v>
      </c>
      <c r="H663" s="30">
        <v>0.5</v>
      </c>
      <c r="I663" t="s">
        <v>815</v>
      </c>
      <c r="J663" s="21">
        <f t="shared" si="10"/>
        <v>0.5200000000000387</v>
      </c>
      <c r="L663" s="7">
        <v>0.5</v>
      </c>
      <c r="M663" s="7" t="s">
        <v>815</v>
      </c>
      <c r="N663" s="7">
        <v>0.14999999999997726</v>
      </c>
    </row>
    <row r="664" spans="1:14" ht="12.75">
      <c r="A664" s="2" t="s">
        <v>723</v>
      </c>
      <c r="B664" s="2">
        <v>4</v>
      </c>
      <c r="C664" s="2" t="s">
        <v>622</v>
      </c>
      <c r="D664" s="2">
        <v>0</v>
      </c>
      <c r="E664" s="2">
        <v>16</v>
      </c>
      <c r="F664" s="6">
        <v>290.42</v>
      </c>
      <c r="G664" s="6">
        <v>290.58</v>
      </c>
      <c r="H664" s="30">
        <v>2.5</v>
      </c>
      <c r="I664" t="s">
        <v>815</v>
      </c>
      <c r="J664" s="21">
        <f t="shared" si="10"/>
        <v>0.15999999999996817</v>
      </c>
      <c r="L664" s="7">
        <v>1</v>
      </c>
      <c r="M664" s="7" t="s">
        <v>815</v>
      </c>
      <c r="N664" s="7">
        <v>0.040000000000020464</v>
      </c>
    </row>
    <row r="665" spans="1:14" ht="12.75">
      <c r="A665" s="2" t="s">
        <v>723</v>
      </c>
      <c r="B665" s="2">
        <v>4</v>
      </c>
      <c r="C665" s="2" t="s">
        <v>628</v>
      </c>
      <c r="D665" s="2">
        <v>16</v>
      </c>
      <c r="E665" s="2">
        <v>39</v>
      </c>
      <c r="F665" s="6">
        <v>290.58</v>
      </c>
      <c r="G665" s="6">
        <v>290.81</v>
      </c>
      <c r="H665" s="30">
        <v>1</v>
      </c>
      <c r="I665" t="s">
        <v>815</v>
      </c>
      <c r="J665" s="21">
        <f t="shared" si="10"/>
        <v>0.2300000000000182</v>
      </c>
      <c r="L665" s="7">
        <v>0.5</v>
      </c>
      <c r="M665" s="7" t="s">
        <v>815</v>
      </c>
      <c r="N665" s="7">
        <v>0.01999999999998181</v>
      </c>
    </row>
    <row r="666" spans="1:14" ht="12.75">
      <c r="A666" s="2" t="s">
        <v>723</v>
      </c>
      <c r="B666" s="2">
        <v>4</v>
      </c>
      <c r="C666" s="2" t="s">
        <v>678</v>
      </c>
      <c r="D666" s="2">
        <v>39</v>
      </c>
      <c r="E666" s="2">
        <v>51</v>
      </c>
      <c r="F666" s="6">
        <v>290.81</v>
      </c>
      <c r="G666" s="6">
        <v>290.93</v>
      </c>
      <c r="H666" s="30">
        <v>1.5</v>
      </c>
      <c r="I666" t="s">
        <v>815</v>
      </c>
      <c r="J666" s="21">
        <f t="shared" si="10"/>
        <v>0.12000000000000455</v>
      </c>
      <c r="L666" s="7">
        <v>0.5</v>
      </c>
      <c r="M666" s="7" t="s">
        <v>818</v>
      </c>
      <c r="N666" s="7">
        <v>0.2400000000000091</v>
      </c>
    </row>
    <row r="667" spans="1:14" ht="12.75">
      <c r="A667" s="2" t="s">
        <v>723</v>
      </c>
      <c r="B667" s="2">
        <v>4</v>
      </c>
      <c r="C667" s="2" t="s">
        <v>617</v>
      </c>
      <c r="D667" s="2">
        <v>51</v>
      </c>
      <c r="E667" s="2">
        <v>69</v>
      </c>
      <c r="F667" s="6">
        <v>290.93</v>
      </c>
      <c r="G667" s="6">
        <v>291.11</v>
      </c>
      <c r="H667" s="30">
        <v>0.5</v>
      </c>
      <c r="I667" t="s">
        <v>815</v>
      </c>
      <c r="J667" s="21">
        <f t="shared" si="10"/>
        <v>0.18000000000000682</v>
      </c>
      <c r="L667" s="7">
        <v>0.5</v>
      </c>
      <c r="M667" s="7" t="s">
        <v>815</v>
      </c>
      <c r="N667" s="7">
        <v>0.35000000000002274</v>
      </c>
    </row>
    <row r="668" spans="1:14" ht="12.75">
      <c r="A668" s="2" t="s">
        <v>728</v>
      </c>
      <c r="B668" s="2">
        <v>1</v>
      </c>
      <c r="C668" s="2" t="s">
        <v>641</v>
      </c>
      <c r="D668" s="2">
        <v>0</v>
      </c>
      <c r="E668" s="2">
        <v>15</v>
      </c>
      <c r="F668" s="6">
        <v>290.8</v>
      </c>
      <c r="G668" s="6">
        <v>290.95</v>
      </c>
      <c r="H668" s="30">
        <v>0.5</v>
      </c>
      <c r="I668" t="s">
        <v>815</v>
      </c>
      <c r="J668" s="21">
        <f t="shared" si="10"/>
        <v>0.14999999999997726</v>
      </c>
      <c r="L668" s="7">
        <v>0.2</v>
      </c>
      <c r="M668" s="7" t="s">
        <v>815</v>
      </c>
      <c r="N668" s="7">
        <v>0.2599999999999909</v>
      </c>
    </row>
    <row r="669" spans="1:14" ht="12.75">
      <c r="A669" s="2" t="s">
        <v>728</v>
      </c>
      <c r="B669" s="2">
        <v>1</v>
      </c>
      <c r="C669" s="2" t="s">
        <v>610</v>
      </c>
      <c r="D669" s="2">
        <v>15</v>
      </c>
      <c r="E669" s="2">
        <v>19</v>
      </c>
      <c r="F669" s="6">
        <v>290.95</v>
      </c>
      <c r="G669" s="6">
        <v>290.99</v>
      </c>
      <c r="H669" s="30">
        <v>1</v>
      </c>
      <c r="I669" t="s">
        <v>815</v>
      </c>
      <c r="J669" s="21">
        <f t="shared" si="10"/>
        <v>0.040000000000020464</v>
      </c>
      <c r="L669" s="7">
        <v>0.2</v>
      </c>
      <c r="M669" s="7" t="s">
        <v>815</v>
      </c>
      <c r="N669" s="7">
        <v>0.4000000000000341</v>
      </c>
    </row>
    <row r="670" spans="1:14" ht="12.75">
      <c r="A670" s="2" t="s">
        <v>728</v>
      </c>
      <c r="B670" s="2">
        <v>1</v>
      </c>
      <c r="C670" s="2" t="s">
        <v>657</v>
      </c>
      <c r="D670" s="2">
        <v>19</v>
      </c>
      <c r="E670" s="2">
        <v>45</v>
      </c>
      <c r="F670" s="6">
        <v>290.99</v>
      </c>
      <c r="G670" s="6">
        <v>291.01</v>
      </c>
      <c r="H670" s="30">
        <v>0.5</v>
      </c>
      <c r="I670" t="s">
        <v>815</v>
      </c>
      <c r="J670" s="21">
        <f t="shared" si="10"/>
        <v>0.01999999999998181</v>
      </c>
      <c r="L670" s="7">
        <v>1</v>
      </c>
      <c r="M670" s="7" t="s">
        <v>815</v>
      </c>
      <c r="N670" s="7">
        <v>0.06999999999999318</v>
      </c>
    </row>
    <row r="671" spans="1:14" ht="12.75">
      <c r="A671" s="2"/>
      <c r="B671" s="2"/>
      <c r="C671" s="2"/>
      <c r="D671" s="2"/>
      <c r="E671" s="2"/>
      <c r="F671" s="6">
        <v>291.01</v>
      </c>
      <c r="G671" s="6">
        <v>291.25</v>
      </c>
      <c r="H671" s="30">
        <v>0.5</v>
      </c>
      <c r="I671" t="s">
        <v>818</v>
      </c>
      <c r="J671" s="21">
        <f t="shared" si="10"/>
        <v>0.2400000000000091</v>
      </c>
      <c r="L671" s="7">
        <v>0.5</v>
      </c>
      <c r="M671" s="7" t="s">
        <v>815</v>
      </c>
      <c r="N671" s="7">
        <v>0.8799999999999955</v>
      </c>
    </row>
    <row r="672" spans="1:14" ht="12.75">
      <c r="A672" s="2" t="s">
        <v>728</v>
      </c>
      <c r="B672" s="2">
        <v>1</v>
      </c>
      <c r="C672" s="2" t="s">
        <v>697</v>
      </c>
      <c r="D672" s="2">
        <v>45</v>
      </c>
      <c r="E672" s="2">
        <v>80</v>
      </c>
      <c r="F672" s="6">
        <v>291.25</v>
      </c>
      <c r="G672" s="6">
        <v>291.6</v>
      </c>
      <c r="H672" s="30">
        <v>0.5</v>
      </c>
      <c r="I672" t="s">
        <v>815</v>
      </c>
      <c r="J672" s="21">
        <f t="shared" si="10"/>
        <v>0.35000000000002274</v>
      </c>
      <c r="L672" s="7">
        <v>0.8</v>
      </c>
      <c r="M672" s="7" t="s">
        <v>814</v>
      </c>
      <c r="N672" s="7">
        <v>0.08999999999997499</v>
      </c>
    </row>
    <row r="673" spans="1:14" ht="12.75">
      <c r="A673" s="2" t="s">
        <v>728</v>
      </c>
      <c r="B673" s="2">
        <v>1</v>
      </c>
      <c r="C673" s="2" t="s">
        <v>654</v>
      </c>
      <c r="D673" s="2">
        <v>80</v>
      </c>
      <c r="E673" s="2">
        <v>106</v>
      </c>
      <c r="F673" s="6">
        <v>291.6</v>
      </c>
      <c r="G673" s="6">
        <v>291.86</v>
      </c>
      <c r="H673" s="30">
        <v>0.2</v>
      </c>
      <c r="I673" t="s">
        <v>815</v>
      </c>
      <c r="J673" s="21">
        <f t="shared" si="10"/>
        <v>0.2599999999999909</v>
      </c>
      <c r="L673" s="7">
        <v>1</v>
      </c>
      <c r="M673" s="7" t="s">
        <v>814</v>
      </c>
      <c r="N673" s="7">
        <v>0.11000000000001364</v>
      </c>
    </row>
    <row r="674" spans="1:14" ht="12.75">
      <c r="A674" s="2" t="s">
        <v>728</v>
      </c>
      <c r="B674" s="2">
        <v>2</v>
      </c>
      <c r="C674" s="2" t="s">
        <v>622</v>
      </c>
      <c r="D674" s="2">
        <v>0</v>
      </c>
      <c r="E674" s="2">
        <v>40</v>
      </c>
      <c r="F674" s="6">
        <v>291.9</v>
      </c>
      <c r="G674" s="6">
        <v>292.3</v>
      </c>
      <c r="H674" s="30">
        <v>0.2</v>
      </c>
      <c r="I674" t="s">
        <v>815</v>
      </c>
      <c r="J674" s="21">
        <f t="shared" si="10"/>
        <v>0.4000000000000341</v>
      </c>
      <c r="L674" s="7">
        <v>0.2</v>
      </c>
      <c r="M674" s="7" t="s">
        <v>814</v>
      </c>
      <c r="N674" s="7">
        <v>0.11000000000001364</v>
      </c>
    </row>
    <row r="675" spans="1:14" ht="12.75">
      <c r="A675" s="2" t="s">
        <v>728</v>
      </c>
      <c r="B675" s="2">
        <v>2</v>
      </c>
      <c r="C675" s="2" t="s">
        <v>622</v>
      </c>
      <c r="D675" s="2">
        <v>40</v>
      </c>
      <c r="E675" s="2">
        <v>47</v>
      </c>
      <c r="F675" s="6">
        <v>292.3</v>
      </c>
      <c r="G675" s="6">
        <v>292.37</v>
      </c>
      <c r="H675" s="30">
        <v>1</v>
      </c>
      <c r="I675" t="s">
        <v>815</v>
      </c>
      <c r="J675" s="21">
        <f t="shared" si="10"/>
        <v>0.06999999999999318</v>
      </c>
      <c r="L675" s="7">
        <v>1</v>
      </c>
      <c r="M675" s="7" t="s">
        <v>814</v>
      </c>
      <c r="N675" s="7">
        <v>0.4900000000000091</v>
      </c>
    </row>
    <row r="676" spans="1:14" ht="12.75">
      <c r="A676" s="2" t="s">
        <v>728</v>
      </c>
      <c r="B676" s="2">
        <v>2</v>
      </c>
      <c r="C676" s="2" t="s">
        <v>699</v>
      </c>
      <c r="D676" s="2">
        <v>47</v>
      </c>
      <c r="E676" s="2">
        <v>137</v>
      </c>
      <c r="F676" s="6">
        <v>292.37</v>
      </c>
      <c r="G676" s="6">
        <v>293.25</v>
      </c>
      <c r="H676" s="30">
        <v>0.5</v>
      </c>
      <c r="I676" t="s">
        <v>815</v>
      </c>
      <c r="J676" s="21">
        <f t="shared" si="10"/>
        <v>0.8799999999999955</v>
      </c>
      <c r="L676" s="7">
        <v>0</v>
      </c>
      <c r="M676" s="7" t="s">
        <v>814</v>
      </c>
      <c r="N676" s="7">
        <v>0.4200000000000159</v>
      </c>
    </row>
    <row r="677" spans="1:14" ht="12.75">
      <c r="A677" s="2" t="s">
        <v>728</v>
      </c>
      <c r="B677" s="2">
        <v>2</v>
      </c>
      <c r="C677" s="2" t="s">
        <v>611</v>
      </c>
      <c r="D677" s="2">
        <v>137</v>
      </c>
      <c r="E677" s="2">
        <v>144</v>
      </c>
      <c r="F677" s="6">
        <v>293.25</v>
      </c>
      <c r="G677" s="6">
        <v>293.34</v>
      </c>
      <c r="H677" s="30">
        <v>0.8</v>
      </c>
      <c r="I677" t="s">
        <v>814</v>
      </c>
      <c r="J677" s="21">
        <f t="shared" si="10"/>
        <v>0.08999999999997499</v>
      </c>
      <c r="L677" s="7">
        <v>1.5</v>
      </c>
      <c r="M677" s="7" t="s">
        <v>814</v>
      </c>
      <c r="N677" s="7">
        <v>0.3299999999999841</v>
      </c>
    </row>
    <row r="678" spans="1:14" ht="12.75">
      <c r="A678" s="2" t="s">
        <v>728</v>
      </c>
      <c r="B678" s="2">
        <v>3</v>
      </c>
      <c r="C678" s="2" t="s">
        <v>622</v>
      </c>
      <c r="D678" s="2">
        <v>0</v>
      </c>
      <c r="E678" s="2">
        <v>11</v>
      </c>
      <c r="F678" s="6">
        <v>293.34</v>
      </c>
      <c r="G678" s="6">
        <v>293.45</v>
      </c>
      <c r="H678" s="30">
        <v>1</v>
      </c>
      <c r="I678" t="s">
        <v>814</v>
      </c>
      <c r="J678" s="21">
        <f t="shared" si="10"/>
        <v>0.11000000000001364</v>
      </c>
      <c r="L678" s="7">
        <v>1</v>
      </c>
      <c r="M678" s="7" t="s">
        <v>814</v>
      </c>
      <c r="N678" s="7">
        <v>0.37999999999999545</v>
      </c>
    </row>
    <row r="679" spans="1:14" ht="12.75">
      <c r="A679" s="2" t="s">
        <v>728</v>
      </c>
      <c r="B679" s="2">
        <v>3</v>
      </c>
      <c r="C679" s="2" t="s">
        <v>609</v>
      </c>
      <c r="D679" s="2">
        <v>11</v>
      </c>
      <c r="E679" s="2">
        <v>22</v>
      </c>
      <c r="F679" s="6">
        <v>293.45</v>
      </c>
      <c r="G679" s="6">
        <v>293.56</v>
      </c>
      <c r="H679" s="30">
        <v>0.2</v>
      </c>
      <c r="I679" t="s">
        <v>814</v>
      </c>
      <c r="J679" s="21">
        <f t="shared" si="10"/>
        <v>0.11000000000001364</v>
      </c>
      <c r="L679" s="7">
        <v>1.5</v>
      </c>
      <c r="M679" s="7" t="s">
        <v>814</v>
      </c>
      <c r="N679" s="7">
        <v>0.19999999999998863</v>
      </c>
    </row>
    <row r="680" spans="1:14" ht="12.75">
      <c r="A680" s="2" t="s">
        <v>728</v>
      </c>
      <c r="B680" s="2">
        <v>3</v>
      </c>
      <c r="C680" s="2" t="s">
        <v>657</v>
      </c>
      <c r="D680" s="2">
        <v>22</v>
      </c>
      <c r="E680" s="2">
        <v>71</v>
      </c>
      <c r="F680" s="6">
        <v>293.56</v>
      </c>
      <c r="G680" s="6">
        <v>294.05</v>
      </c>
      <c r="H680" s="30">
        <v>1</v>
      </c>
      <c r="I680" t="s">
        <v>814</v>
      </c>
      <c r="J680" s="21">
        <f t="shared" si="10"/>
        <v>0.4900000000000091</v>
      </c>
      <c r="L680" s="7">
        <v>1</v>
      </c>
      <c r="M680" s="7" t="s">
        <v>814</v>
      </c>
      <c r="N680" s="7">
        <v>0.3199999999999932</v>
      </c>
    </row>
    <row r="681" spans="1:14" ht="12.75">
      <c r="A681" s="2" t="s">
        <v>728</v>
      </c>
      <c r="B681" s="2">
        <v>3</v>
      </c>
      <c r="C681" s="2" t="s">
        <v>700</v>
      </c>
      <c r="D681" s="2">
        <v>71</v>
      </c>
      <c r="E681" s="2">
        <v>113</v>
      </c>
      <c r="F681" s="6">
        <v>294.05</v>
      </c>
      <c r="G681" s="6">
        <v>294.47</v>
      </c>
      <c r="H681" s="30">
        <v>0</v>
      </c>
      <c r="I681" t="s">
        <v>814</v>
      </c>
      <c r="J681" s="21">
        <f t="shared" si="10"/>
        <v>0.4200000000000159</v>
      </c>
      <c r="L681" s="7">
        <v>0.8</v>
      </c>
      <c r="M681" s="7" t="s">
        <v>814</v>
      </c>
      <c r="N681" s="7">
        <v>0.8600000000000136</v>
      </c>
    </row>
    <row r="682" spans="1:14" ht="12.75">
      <c r="A682" s="2" t="s">
        <v>728</v>
      </c>
      <c r="B682" s="2">
        <v>3</v>
      </c>
      <c r="C682" s="2" t="s">
        <v>614</v>
      </c>
      <c r="D682" s="2">
        <v>113</v>
      </c>
      <c r="E682" s="2">
        <v>146</v>
      </c>
      <c r="F682" s="6">
        <v>294.47</v>
      </c>
      <c r="G682" s="6">
        <v>294.8</v>
      </c>
      <c r="H682" s="30">
        <v>1.5</v>
      </c>
      <c r="I682" t="s">
        <v>814</v>
      </c>
      <c r="J682" s="21">
        <f t="shared" si="10"/>
        <v>0.3299999999999841</v>
      </c>
      <c r="L682" s="7">
        <v>0.5</v>
      </c>
      <c r="M682" s="7" t="s">
        <v>814</v>
      </c>
      <c r="N682" s="7">
        <v>0.44999999999998863</v>
      </c>
    </row>
    <row r="683" spans="1:14" ht="12.75">
      <c r="A683" s="2" t="s">
        <v>728</v>
      </c>
      <c r="B683" s="2">
        <v>4</v>
      </c>
      <c r="C683" s="2" t="s">
        <v>622</v>
      </c>
      <c r="D683" s="2">
        <v>0</v>
      </c>
      <c r="E683" s="2">
        <v>38</v>
      </c>
      <c r="F683" s="6">
        <v>294.8</v>
      </c>
      <c r="G683" s="6">
        <v>295.18</v>
      </c>
      <c r="H683" s="30">
        <v>1</v>
      </c>
      <c r="I683" t="s">
        <v>814</v>
      </c>
      <c r="J683" s="21">
        <f t="shared" si="10"/>
        <v>0.37999999999999545</v>
      </c>
      <c r="L683" s="7">
        <v>0.8</v>
      </c>
      <c r="M683" s="7" t="s">
        <v>814</v>
      </c>
      <c r="N683" s="7">
        <v>0.3100000000000023</v>
      </c>
    </row>
    <row r="684" spans="1:14" ht="12.75">
      <c r="A684" s="2" t="s">
        <v>729</v>
      </c>
      <c r="B684" s="2">
        <v>1</v>
      </c>
      <c r="C684" s="2" t="s">
        <v>604</v>
      </c>
      <c r="D684" s="2">
        <v>0</v>
      </c>
      <c r="E684" s="2">
        <v>20</v>
      </c>
      <c r="F684" s="6">
        <v>295.6</v>
      </c>
      <c r="G684" s="6">
        <v>295.8</v>
      </c>
      <c r="H684" s="30">
        <v>1.5</v>
      </c>
      <c r="I684" t="s">
        <v>814</v>
      </c>
      <c r="J684" s="21">
        <f t="shared" si="10"/>
        <v>0.19999999999998863</v>
      </c>
      <c r="L684" s="7">
        <v>0.5</v>
      </c>
      <c r="M684" s="7" t="s">
        <v>814</v>
      </c>
      <c r="N684" s="7">
        <v>0.6800000000000068</v>
      </c>
    </row>
    <row r="685" spans="1:14" ht="12.75">
      <c r="A685" s="2" t="s">
        <v>729</v>
      </c>
      <c r="B685" s="2">
        <v>1</v>
      </c>
      <c r="C685" s="2" t="s">
        <v>617</v>
      </c>
      <c r="D685" s="2">
        <v>20</v>
      </c>
      <c r="E685" s="2">
        <v>52</v>
      </c>
      <c r="F685" s="6">
        <v>295.8</v>
      </c>
      <c r="G685" s="6">
        <v>296.12</v>
      </c>
      <c r="H685" s="30">
        <v>1</v>
      </c>
      <c r="I685" t="s">
        <v>814</v>
      </c>
      <c r="J685" s="21">
        <f t="shared" si="10"/>
        <v>0.3199999999999932</v>
      </c>
      <c r="L685" s="7">
        <v>0.5</v>
      </c>
      <c r="M685" s="7" t="s">
        <v>814</v>
      </c>
      <c r="N685" s="7">
        <v>1</v>
      </c>
    </row>
    <row r="686" spans="1:14" ht="12.75">
      <c r="A686" s="2" t="s">
        <v>729</v>
      </c>
      <c r="B686" s="2">
        <v>1</v>
      </c>
      <c r="C686" s="2" t="s">
        <v>624</v>
      </c>
      <c r="D686" s="2">
        <v>52</v>
      </c>
      <c r="E686" s="2">
        <v>138</v>
      </c>
      <c r="F686" s="6">
        <v>296.12</v>
      </c>
      <c r="G686" s="6">
        <v>296.98</v>
      </c>
      <c r="H686" s="30">
        <v>0.8</v>
      </c>
      <c r="I686" t="s">
        <v>814</v>
      </c>
      <c r="J686" s="21">
        <f t="shared" si="10"/>
        <v>0.8600000000000136</v>
      </c>
      <c r="L686" s="7">
        <v>1.2</v>
      </c>
      <c r="M686" s="7" t="s">
        <v>814</v>
      </c>
      <c r="N686" s="7">
        <v>0.14999999999997726</v>
      </c>
    </row>
    <row r="687" spans="1:14" ht="12.75">
      <c r="A687" s="2" t="s">
        <v>729</v>
      </c>
      <c r="B687" s="2">
        <v>2</v>
      </c>
      <c r="C687" s="2" t="s">
        <v>622</v>
      </c>
      <c r="D687" s="2">
        <v>0</v>
      </c>
      <c r="E687" s="2">
        <v>45</v>
      </c>
      <c r="F687" s="6">
        <v>296.98</v>
      </c>
      <c r="G687" s="6">
        <v>297.43</v>
      </c>
      <c r="H687" s="30">
        <v>0.5</v>
      </c>
      <c r="I687" t="s">
        <v>814</v>
      </c>
      <c r="J687" s="21">
        <f t="shared" si="10"/>
        <v>0.44999999999998863</v>
      </c>
      <c r="L687" s="7">
        <v>0</v>
      </c>
      <c r="M687" s="7" t="s">
        <v>814</v>
      </c>
      <c r="N687" s="7">
        <v>0.06999999999999318</v>
      </c>
    </row>
    <row r="688" spans="1:14" ht="12.75">
      <c r="A688" s="2" t="s">
        <v>729</v>
      </c>
      <c r="B688" s="2">
        <v>2</v>
      </c>
      <c r="C688" s="2" t="s">
        <v>628</v>
      </c>
      <c r="D688" s="2">
        <v>45</v>
      </c>
      <c r="E688" s="2">
        <v>76</v>
      </c>
      <c r="F688" s="6">
        <v>297.43</v>
      </c>
      <c r="G688" s="6">
        <v>297.74</v>
      </c>
      <c r="H688" s="30">
        <v>0.8</v>
      </c>
      <c r="I688" t="s">
        <v>814</v>
      </c>
      <c r="J688" s="21">
        <f t="shared" si="10"/>
        <v>0.3100000000000023</v>
      </c>
      <c r="L688" s="7">
        <v>0.8</v>
      </c>
      <c r="M688" s="7" t="s">
        <v>814</v>
      </c>
      <c r="N688" s="7">
        <v>0.12000000000000455</v>
      </c>
    </row>
    <row r="689" spans="1:14" ht="12.75">
      <c r="A689" s="2" t="s">
        <v>729</v>
      </c>
      <c r="B689" s="2">
        <v>2</v>
      </c>
      <c r="C689" s="2" t="s">
        <v>672</v>
      </c>
      <c r="D689" s="2">
        <v>76</v>
      </c>
      <c r="E689" s="2">
        <v>144</v>
      </c>
      <c r="F689" s="6">
        <v>297.74</v>
      </c>
      <c r="G689" s="6">
        <v>298.42</v>
      </c>
      <c r="H689" s="30">
        <v>0.5</v>
      </c>
      <c r="I689" t="s">
        <v>814</v>
      </c>
      <c r="J689" s="21">
        <f t="shared" si="10"/>
        <v>0.6800000000000068</v>
      </c>
      <c r="L689" s="7">
        <v>0.5</v>
      </c>
      <c r="M689" s="7" t="s">
        <v>814</v>
      </c>
      <c r="N689" s="7">
        <v>0.2400000000000091</v>
      </c>
    </row>
    <row r="690" spans="1:14" ht="12.75">
      <c r="A690" s="2" t="s">
        <v>729</v>
      </c>
      <c r="B690" s="2">
        <v>3</v>
      </c>
      <c r="C690" s="2" t="s">
        <v>680</v>
      </c>
      <c r="D690" s="2">
        <v>0</v>
      </c>
      <c r="E690" s="2">
        <v>100</v>
      </c>
      <c r="F690" s="6">
        <v>298.41</v>
      </c>
      <c r="G690" s="6">
        <v>299.41</v>
      </c>
      <c r="H690" s="30">
        <v>0.5</v>
      </c>
      <c r="I690" t="s">
        <v>814</v>
      </c>
      <c r="J690" s="21">
        <f t="shared" si="10"/>
        <v>1</v>
      </c>
      <c r="L690" s="7">
        <v>0.8</v>
      </c>
      <c r="M690" s="7" t="s">
        <v>815</v>
      </c>
      <c r="N690" s="7">
        <v>0.029999999999972715</v>
      </c>
    </row>
    <row r="691" spans="1:14" ht="12.75">
      <c r="A691" s="2" t="s">
        <v>729</v>
      </c>
      <c r="B691" s="2">
        <v>3</v>
      </c>
      <c r="C691" s="2" t="s">
        <v>645</v>
      </c>
      <c r="D691" s="2">
        <v>100</v>
      </c>
      <c r="E691" s="2">
        <v>115</v>
      </c>
      <c r="F691" s="6">
        <v>299.41</v>
      </c>
      <c r="G691" s="6">
        <v>299.56</v>
      </c>
      <c r="H691" s="30">
        <v>1.2</v>
      </c>
      <c r="I691" t="s">
        <v>814</v>
      </c>
      <c r="J691" s="21">
        <f t="shared" si="10"/>
        <v>0.14999999999997726</v>
      </c>
      <c r="L691" s="7">
        <v>0.5</v>
      </c>
      <c r="M691" s="7" t="s">
        <v>815</v>
      </c>
      <c r="N691" s="7">
        <v>0.19999999999998863</v>
      </c>
    </row>
    <row r="692" spans="1:14" ht="12.75">
      <c r="A692" s="2" t="s">
        <v>729</v>
      </c>
      <c r="B692" s="2">
        <v>3</v>
      </c>
      <c r="C692" s="2" t="s">
        <v>632</v>
      </c>
      <c r="D692" s="2">
        <v>115</v>
      </c>
      <c r="E692" s="2">
        <v>122</v>
      </c>
      <c r="F692" s="6">
        <v>299.56</v>
      </c>
      <c r="G692" s="6">
        <v>299.63</v>
      </c>
      <c r="H692" s="30">
        <v>0</v>
      </c>
      <c r="I692" t="s">
        <v>814</v>
      </c>
      <c r="J692" s="21">
        <f t="shared" si="10"/>
        <v>0.06999999999999318</v>
      </c>
      <c r="L692" s="7">
        <v>0</v>
      </c>
      <c r="M692" s="7" t="s">
        <v>818</v>
      </c>
      <c r="N692" s="7">
        <v>0.010000000000047748</v>
      </c>
    </row>
    <row r="693" spans="1:14" ht="12.75">
      <c r="A693" s="2" t="s">
        <v>729</v>
      </c>
      <c r="B693" s="2">
        <v>3</v>
      </c>
      <c r="C693" s="2" t="s">
        <v>630</v>
      </c>
      <c r="D693" s="2">
        <v>122</v>
      </c>
      <c r="E693" s="2">
        <v>134</v>
      </c>
      <c r="F693" s="6">
        <v>299.63</v>
      </c>
      <c r="G693" s="6">
        <v>299.75</v>
      </c>
      <c r="H693" s="30">
        <v>0.8</v>
      </c>
      <c r="I693" t="s">
        <v>814</v>
      </c>
      <c r="J693" s="21">
        <f t="shared" si="10"/>
        <v>0.12000000000000455</v>
      </c>
      <c r="L693" s="7">
        <v>0.5</v>
      </c>
      <c r="M693" s="7" t="s">
        <v>816</v>
      </c>
      <c r="N693" s="7">
        <v>0.040000000000020464</v>
      </c>
    </row>
    <row r="694" spans="1:14" ht="12.75">
      <c r="A694" s="2" t="s">
        <v>729</v>
      </c>
      <c r="B694" s="2">
        <v>4</v>
      </c>
      <c r="C694" s="2" t="s">
        <v>641</v>
      </c>
      <c r="D694" s="2">
        <v>0</v>
      </c>
      <c r="E694" s="2">
        <v>26</v>
      </c>
      <c r="F694" s="6">
        <v>299.74</v>
      </c>
      <c r="G694" s="6">
        <v>299.98</v>
      </c>
      <c r="H694" s="30">
        <v>0.5</v>
      </c>
      <c r="I694" t="s">
        <v>814</v>
      </c>
      <c r="J694" s="21">
        <f t="shared" si="10"/>
        <v>0.2400000000000091</v>
      </c>
      <c r="L694" s="7">
        <v>1</v>
      </c>
      <c r="M694" s="7" t="s">
        <v>818</v>
      </c>
      <c r="N694" s="7">
        <v>0.7000000000000455</v>
      </c>
    </row>
    <row r="695" spans="1:14" ht="12.75">
      <c r="A695" s="2" t="s">
        <v>729</v>
      </c>
      <c r="B695" s="2">
        <v>4</v>
      </c>
      <c r="C695" s="2" t="s">
        <v>609</v>
      </c>
      <c r="D695" s="2">
        <v>26</v>
      </c>
      <c r="E695" s="2">
        <v>27</v>
      </c>
      <c r="F695" s="6">
        <v>299.98</v>
      </c>
      <c r="G695" s="6">
        <v>300.01</v>
      </c>
      <c r="H695" s="30">
        <v>0.8</v>
      </c>
      <c r="I695" t="s">
        <v>815</v>
      </c>
      <c r="J695" s="21">
        <f t="shared" si="10"/>
        <v>0.029999999999972715</v>
      </c>
      <c r="L695" s="7">
        <v>1</v>
      </c>
      <c r="M695" s="7" t="s">
        <v>815</v>
      </c>
      <c r="N695" s="7">
        <v>0.03999999999996362</v>
      </c>
    </row>
    <row r="696" spans="1:14" ht="12.75">
      <c r="A696" s="2" t="s">
        <v>729</v>
      </c>
      <c r="B696" s="2">
        <v>4</v>
      </c>
      <c r="C696" s="2" t="s">
        <v>609</v>
      </c>
      <c r="D696" s="2">
        <v>27</v>
      </c>
      <c r="E696" s="2">
        <v>47</v>
      </c>
      <c r="F696" s="6">
        <v>300.01</v>
      </c>
      <c r="G696" s="6">
        <v>300.21</v>
      </c>
      <c r="H696" s="30">
        <v>0.5</v>
      </c>
      <c r="I696" t="s">
        <v>815</v>
      </c>
      <c r="J696" s="21">
        <f t="shared" si="10"/>
        <v>0.19999999999998863</v>
      </c>
      <c r="L696" s="7">
        <v>1.2</v>
      </c>
      <c r="M696" s="7" t="s">
        <v>815</v>
      </c>
      <c r="N696" s="7">
        <v>0.17000000000001592</v>
      </c>
    </row>
    <row r="697" spans="1:14" ht="12.75">
      <c r="A697" s="2" t="s">
        <v>729</v>
      </c>
      <c r="B697" s="2">
        <v>4</v>
      </c>
      <c r="C697" s="2" t="s">
        <v>609</v>
      </c>
      <c r="D697" s="2">
        <v>47</v>
      </c>
      <c r="E697" s="2">
        <v>49</v>
      </c>
      <c r="F697" s="6">
        <v>300.21</v>
      </c>
      <c r="G697" s="6">
        <v>300.22</v>
      </c>
      <c r="H697" s="30">
        <v>0</v>
      </c>
      <c r="I697" t="s">
        <v>818</v>
      </c>
      <c r="J697" s="21">
        <f t="shared" si="10"/>
        <v>0.010000000000047748</v>
      </c>
      <c r="L697" s="7">
        <v>0.8</v>
      </c>
      <c r="M697" s="7" t="s">
        <v>815</v>
      </c>
      <c r="N697" s="7">
        <v>0.2699999999999818</v>
      </c>
    </row>
    <row r="698" spans="1:14" ht="12.75">
      <c r="A698" s="2" t="s">
        <v>730</v>
      </c>
      <c r="B698" s="2">
        <v>1</v>
      </c>
      <c r="C698" s="2" t="s">
        <v>622</v>
      </c>
      <c r="D698" s="2">
        <v>0</v>
      </c>
      <c r="E698" s="2">
        <v>6</v>
      </c>
      <c r="F698" s="6">
        <v>300.4</v>
      </c>
      <c r="G698" s="6">
        <v>300.44</v>
      </c>
      <c r="H698" s="30">
        <v>0.5</v>
      </c>
      <c r="I698" t="s">
        <v>816</v>
      </c>
      <c r="J698" s="21">
        <f t="shared" si="10"/>
        <v>0.040000000000020464</v>
      </c>
      <c r="L698" s="7">
        <v>0.5</v>
      </c>
      <c r="M698" s="7" t="s">
        <v>815</v>
      </c>
      <c r="N698" s="7">
        <v>0.22000000000002728</v>
      </c>
    </row>
    <row r="699" spans="1:14" ht="12.75">
      <c r="A699" s="2" t="s">
        <v>730</v>
      </c>
      <c r="B699" s="2">
        <v>1</v>
      </c>
      <c r="C699" s="2" t="s">
        <v>699</v>
      </c>
      <c r="D699" s="2">
        <v>6</v>
      </c>
      <c r="E699" s="2">
        <v>80</v>
      </c>
      <c r="F699" s="6">
        <v>300.46</v>
      </c>
      <c r="G699" s="6">
        <v>301.16</v>
      </c>
      <c r="H699" s="30">
        <v>1</v>
      </c>
      <c r="I699" t="s">
        <v>818</v>
      </c>
      <c r="J699" s="21">
        <f t="shared" si="10"/>
        <v>0.7000000000000455</v>
      </c>
      <c r="L699" s="7">
        <v>1.2</v>
      </c>
      <c r="M699" s="7" t="s">
        <v>815</v>
      </c>
      <c r="N699" s="7">
        <v>0.07999999999998408</v>
      </c>
    </row>
    <row r="700" spans="1:14" ht="12.75">
      <c r="A700" s="2"/>
      <c r="B700" s="2"/>
      <c r="C700" s="2"/>
      <c r="D700" s="2"/>
      <c r="E700" s="2"/>
      <c r="F700" s="6">
        <v>301.16</v>
      </c>
      <c r="G700" s="6">
        <v>301.2</v>
      </c>
      <c r="H700" s="30">
        <v>1</v>
      </c>
      <c r="I700" t="s">
        <v>815</v>
      </c>
      <c r="J700" s="21">
        <f t="shared" si="10"/>
        <v>0.03999999999996362</v>
      </c>
      <c r="L700" s="7">
        <v>0.8</v>
      </c>
      <c r="M700" s="7" t="s">
        <v>815</v>
      </c>
      <c r="N700" s="7">
        <v>0.410000000000025</v>
      </c>
    </row>
    <row r="701" spans="1:14" ht="12.75">
      <c r="A701" s="2" t="s">
        <v>730</v>
      </c>
      <c r="B701" s="2">
        <v>1</v>
      </c>
      <c r="C701" s="2" t="s">
        <v>678</v>
      </c>
      <c r="D701" s="2">
        <v>80</v>
      </c>
      <c r="E701" s="2">
        <v>97</v>
      </c>
      <c r="F701" s="6">
        <v>301.2</v>
      </c>
      <c r="G701" s="6">
        <v>301.37</v>
      </c>
      <c r="H701" s="30">
        <v>1.2</v>
      </c>
      <c r="I701" t="s">
        <v>815</v>
      </c>
      <c r="J701" s="21">
        <f t="shared" si="10"/>
        <v>0.17000000000001592</v>
      </c>
      <c r="L701" s="7">
        <v>1</v>
      </c>
      <c r="M701" s="7" t="s">
        <v>815</v>
      </c>
      <c r="N701" s="7">
        <v>0.19999999999998863</v>
      </c>
    </row>
    <row r="702" spans="1:14" ht="12.75">
      <c r="A702" s="2" t="s">
        <v>730</v>
      </c>
      <c r="B702" s="2">
        <v>1</v>
      </c>
      <c r="C702" s="2" t="s">
        <v>612</v>
      </c>
      <c r="D702" s="2">
        <v>97</v>
      </c>
      <c r="E702" s="2">
        <v>124</v>
      </c>
      <c r="F702" s="6">
        <v>301.37</v>
      </c>
      <c r="G702" s="6">
        <v>301.64</v>
      </c>
      <c r="H702" s="30">
        <v>0.8</v>
      </c>
      <c r="I702" t="s">
        <v>815</v>
      </c>
      <c r="J702" s="21">
        <f t="shared" si="10"/>
        <v>0.2699999999999818</v>
      </c>
      <c r="L702" s="7">
        <v>2</v>
      </c>
      <c r="M702" s="7" t="s">
        <v>815</v>
      </c>
      <c r="N702" s="7">
        <v>0.07999999999998408</v>
      </c>
    </row>
    <row r="703" spans="1:14" ht="12.75">
      <c r="A703" s="2" t="s">
        <v>730</v>
      </c>
      <c r="B703" s="2">
        <v>2</v>
      </c>
      <c r="C703" s="2" t="s">
        <v>622</v>
      </c>
      <c r="D703" s="2">
        <v>0</v>
      </c>
      <c r="E703" s="2">
        <v>22</v>
      </c>
      <c r="F703" s="6">
        <v>301.65</v>
      </c>
      <c r="G703" s="6">
        <v>301.87</v>
      </c>
      <c r="H703" s="30">
        <v>0.5</v>
      </c>
      <c r="I703" t="s">
        <v>815</v>
      </c>
      <c r="J703" s="21">
        <f t="shared" si="10"/>
        <v>0.22000000000002728</v>
      </c>
      <c r="L703" s="7">
        <v>1.5</v>
      </c>
      <c r="M703" s="7" t="s">
        <v>815</v>
      </c>
      <c r="N703" s="7">
        <v>0.06999999999999318</v>
      </c>
    </row>
    <row r="704" spans="1:14" ht="12.75">
      <c r="A704" s="2" t="s">
        <v>730</v>
      </c>
      <c r="B704" s="2">
        <v>2</v>
      </c>
      <c r="C704" s="2" t="s">
        <v>622</v>
      </c>
      <c r="D704" s="2">
        <v>22</v>
      </c>
      <c r="E704" s="2">
        <v>30</v>
      </c>
      <c r="F704" s="6">
        <v>301.87</v>
      </c>
      <c r="G704" s="6">
        <v>301.95</v>
      </c>
      <c r="H704" s="30">
        <v>1.2</v>
      </c>
      <c r="I704" t="s">
        <v>815</v>
      </c>
      <c r="J704" s="21">
        <f t="shared" si="10"/>
        <v>0.07999999999998408</v>
      </c>
      <c r="L704" s="7">
        <v>0.5</v>
      </c>
      <c r="M704" s="7" t="s">
        <v>815</v>
      </c>
      <c r="N704" s="7">
        <v>0.35000000000002274</v>
      </c>
    </row>
    <row r="705" spans="1:14" ht="12.75">
      <c r="A705" s="2" t="s">
        <v>730</v>
      </c>
      <c r="B705" s="2">
        <v>2</v>
      </c>
      <c r="C705" s="2" t="s">
        <v>622</v>
      </c>
      <c r="D705" s="2">
        <v>30</v>
      </c>
      <c r="E705" s="2">
        <v>71</v>
      </c>
      <c r="F705" s="6">
        <v>301.95</v>
      </c>
      <c r="G705" s="6">
        <v>302.36</v>
      </c>
      <c r="H705" s="30">
        <v>0.8</v>
      </c>
      <c r="I705" t="s">
        <v>815</v>
      </c>
      <c r="J705" s="21">
        <f t="shared" si="10"/>
        <v>0.410000000000025</v>
      </c>
      <c r="L705" s="7">
        <v>0.5</v>
      </c>
      <c r="M705" s="7" t="s">
        <v>815</v>
      </c>
      <c r="N705" s="7">
        <v>0.7900000000000205</v>
      </c>
    </row>
    <row r="706" spans="1:14" ht="12.75">
      <c r="A706" s="2" t="s">
        <v>730</v>
      </c>
      <c r="B706" s="2">
        <v>2</v>
      </c>
      <c r="C706" s="2" t="s">
        <v>609</v>
      </c>
      <c r="D706" s="2">
        <v>71</v>
      </c>
      <c r="E706" s="2">
        <v>91</v>
      </c>
      <c r="F706" s="6">
        <v>302.36</v>
      </c>
      <c r="G706" s="6">
        <v>302.56</v>
      </c>
      <c r="H706" s="30">
        <v>1</v>
      </c>
      <c r="I706" t="s">
        <v>815</v>
      </c>
      <c r="J706" s="21">
        <f t="shared" si="10"/>
        <v>0.19999999999998863</v>
      </c>
      <c r="L706" s="7">
        <v>0.3</v>
      </c>
      <c r="M706" s="7" t="s">
        <v>815</v>
      </c>
      <c r="N706" s="7">
        <v>1.31</v>
      </c>
    </row>
    <row r="707" spans="1:14" ht="12.75">
      <c r="A707" s="2" t="s">
        <v>730</v>
      </c>
      <c r="B707" s="2">
        <v>2</v>
      </c>
      <c r="C707" s="2" t="s">
        <v>610</v>
      </c>
      <c r="D707" s="2">
        <v>91</v>
      </c>
      <c r="E707" s="2">
        <v>99</v>
      </c>
      <c r="F707" s="6">
        <v>302.56</v>
      </c>
      <c r="G707" s="6">
        <v>302.64</v>
      </c>
      <c r="H707" s="30">
        <v>2</v>
      </c>
      <c r="I707" t="s">
        <v>815</v>
      </c>
      <c r="J707" s="21">
        <f aca="true" t="shared" si="11" ref="J707:J770">G707-F707</f>
        <v>0.07999999999998408</v>
      </c>
      <c r="L707" s="7">
        <v>1</v>
      </c>
      <c r="M707" s="7" t="s">
        <v>815</v>
      </c>
      <c r="N707" s="7">
        <v>0.18999999999999773</v>
      </c>
    </row>
    <row r="708" spans="1:14" ht="12.75">
      <c r="A708" s="2" t="s">
        <v>730</v>
      </c>
      <c r="B708" s="2">
        <v>2</v>
      </c>
      <c r="C708" s="2" t="s">
        <v>611</v>
      </c>
      <c r="D708" s="2">
        <v>99</v>
      </c>
      <c r="E708" s="2">
        <v>106</v>
      </c>
      <c r="F708" s="6">
        <v>302.64</v>
      </c>
      <c r="G708" s="6">
        <v>302.71</v>
      </c>
      <c r="H708" s="30">
        <v>1.5</v>
      </c>
      <c r="I708" t="s">
        <v>815</v>
      </c>
      <c r="J708" s="21">
        <f t="shared" si="11"/>
        <v>0.06999999999999318</v>
      </c>
      <c r="L708" s="7">
        <v>1.2</v>
      </c>
      <c r="M708" s="7" t="s">
        <v>815</v>
      </c>
      <c r="N708" s="7">
        <v>0.05000000000001137</v>
      </c>
    </row>
    <row r="709" spans="1:14" ht="12.75">
      <c r="A709" s="2" t="s">
        <v>730</v>
      </c>
      <c r="B709" s="2">
        <v>2</v>
      </c>
      <c r="C709" s="2" t="s">
        <v>617</v>
      </c>
      <c r="D709" s="2">
        <v>106</v>
      </c>
      <c r="E709" s="2">
        <v>141</v>
      </c>
      <c r="F709" s="6">
        <v>302.71</v>
      </c>
      <c r="G709" s="6">
        <v>303.06</v>
      </c>
      <c r="H709" s="30">
        <v>0.5</v>
      </c>
      <c r="I709" t="s">
        <v>815</v>
      </c>
      <c r="J709" s="21">
        <f t="shared" si="11"/>
        <v>0.35000000000002274</v>
      </c>
      <c r="L709" s="7">
        <v>0.5</v>
      </c>
      <c r="M709" s="7" t="s">
        <v>815</v>
      </c>
      <c r="N709" s="7">
        <v>0.18000000000000682</v>
      </c>
    </row>
    <row r="710" spans="1:14" ht="12.75">
      <c r="A710" s="2" t="s">
        <v>730</v>
      </c>
      <c r="B710" s="2">
        <v>3</v>
      </c>
      <c r="C710" s="2" t="s">
        <v>639</v>
      </c>
      <c r="D710" s="2">
        <v>0</v>
      </c>
      <c r="E710" s="2">
        <v>79</v>
      </c>
      <c r="F710" s="6">
        <v>303.06</v>
      </c>
      <c r="G710" s="6">
        <v>303.85</v>
      </c>
      <c r="H710" s="30">
        <v>0.5</v>
      </c>
      <c r="I710" t="s">
        <v>815</v>
      </c>
      <c r="J710" s="21">
        <f t="shared" si="11"/>
        <v>0.7900000000000205</v>
      </c>
      <c r="L710" s="7">
        <v>0.8</v>
      </c>
      <c r="M710" s="7" t="s">
        <v>815</v>
      </c>
      <c r="N710" s="7">
        <v>0.2300000000000182</v>
      </c>
    </row>
    <row r="711" spans="1:14" ht="12.75">
      <c r="A711" s="2" t="s">
        <v>731</v>
      </c>
      <c r="B711" s="2">
        <v>1</v>
      </c>
      <c r="C711" s="2" t="s">
        <v>639</v>
      </c>
      <c r="D711" s="2">
        <v>0</v>
      </c>
      <c r="E711" s="2">
        <v>131</v>
      </c>
      <c r="F711" s="6">
        <v>305.2</v>
      </c>
      <c r="G711" s="6">
        <v>306.51</v>
      </c>
      <c r="H711" s="30">
        <v>0.3</v>
      </c>
      <c r="I711" t="s">
        <v>815</v>
      </c>
      <c r="J711" s="21">
        <f t="shared" si="11"/>
        <v>1.3100000000000023</v>
      </c>
      <c r="L711" s="7">
        <v>1</v>
      </c>
      <c r="M711" s="7" t="s">
        <v>815</v>
      </c>
      <c r="N711" s="7">
        <v>0.16999999999995907</v>
      </c>
    </row>
    <row r="712" spans="1:14" ht="12.75">
      <c r="A712" s="2" t="s">
        <v>731</v>
      </c>
      <c r="B712" s="2">
        <v>1</v>
      </c>
      <c r="C712" s="2" t="s">
        <v>652</v>
      </c>
      <c r="D712" s="2">
        <v>131</v>
      </c>
      <c r="E712" s="2">
        <v>150</v>
      </c>
      <c r="F712" s="6">
        <v>306.51</v>
      </c>
      <c r="G712" s="6">
        <v>306.7</v>
      </c>
      <c r="H712" s="30">
        <v>1</v>
      </c>
      <c r="I712" t="s">
        <v>815</v>
      </c>
      <c r="J712" s="21">
        <f t="shared" si="11"/>
        <v>0.18999999999999773</v>
      </c>
      <c r="L712" s="7">
        <v>0.5</v>
      </c>
      <c r="M712" s="7" t="s">
        <v>815</v>
      </c>
      <c r="N712" s="7">
        <v>0.4399999999999977</v>
      </c>
    </row>
    <row r="713" spans="1:14" ht="12.75">
      <c r="A713" s="2" t="s">
        <v>731</v>
      </c>
      <c r="B713" s="2">
        <v>2</v>
      </c>
      <c r="C713" s="2" t="s">
        <v>622</v>
      </c>
      <c r="D713" s="2">
        <v>0</v>
      </c>
      <c r="E713" s="2">
        <v>5</v>
      </c>
      <c r="F713" s="6">
        <v>306.7</v>
      </c>
      <c r="G713" s="6">
        <v>306.75</v>
      </c>
      <c r="H713" s="30">
        <v>1.2</v>
      </c>
      <c r="I713" t="s">
        <v>815</v>
      </c>
      <c r="J713" s="21">
        <f t="shared" si="11"/>
        <v>0.05000000000001137</v>
      </c>
      <c r="L713" s="7">
        <v>0.8</v>
      </c>
      <c r="M713" s="7" t="s">
        <v>492</v>
      </c>
      <c r="N713" s="7">
        <v>0.20000000000004547</v>
      </c>
    </row>
    <row r="714" spans="1:14" ht="12.75">
      <c r="A714" s="2" t="s">
        <v>731</v>
      </c>
      <c r="B714" s="2">
        <v>2</v>
      </c>
      <c r="C714" s="2" t="s">
        <v>633</v>
      </c>
      <c r="D714" s="2">
        <v>5</v>
      </c>
      <c r="E714" s="2">
        <v>23</v>
      </c>
      <c r="F714" s="6">
        <v>306.75</v>
      </c>
      <c r="G714" s="6">
        <v>306.93</v>
      </c>
      <c r="H714" s="30">
        <v>0.5</v>
      </c>
      <c r="I714" t="s">
        <v>815</v>
      </c>
      <c r="J714" s="21">
        <f t="shared" si="11"/>
        <v>0.18000000000000682</v>
      </c>
      <c r="L714" s="7">
        <v>0.5</v>
      </c>
      <c r="M714" s="7" t="s">
        <v>814</v>
      </c>
      <c r="N714" s="7">
        <v>0.18000000000000682</v>
      </c>
    </row>
    <row r="715" spans="1:14" ht="12.75">
      <c r="A715" s="2" t="s">
        <v>731</v>
      </c>
      <c r="B715" s="2">
        <v>2</v>
      </c>
      <c r="C715" s="2" t="s">
        <v>624</v>
      </c>
      <c r="D715" s="2">
        <v>23</v>
      </c>
      <c r="E715" s="2">
        <v>46</v>
      </c>
      <c r="F715" s="6">
        <v>306.93</v>
      </c>
      <c r="G715" s="6">
        <v>307.16</v>
      </c>
      <c r="H715" s="30">
        <v>0.8</v>
      </c>
      <c r="I715" t="s">
        <v>815</v>
      </c>
      <c r="J715" s="21">
        <f t="shared" si="11"/>
        <v>0.2300000000000182</v>
      </c>
      <c r="L715" s="7">
        <v>0</v>
      </c>
      <c r="M715" s="7" t="s">
        <v>814</v>
      </c>
      <c r="N715" s="7">
        <v>0.6399999999999864</v>
      </c>
    </row>
    <row r="716" spans="1:14" ht="12.75">
      <c r="A716" s="2" t="s">
        <v>731</v>
      </c>
      <c r="B716" s="2">
        <v>2</v>
      </c>
      <c r="C716" s="2" t="s">
        <v>613</v>
      </c>
      <c r="D716" s="2">
        <v>46</v>
      </c>
      <c r="E716" s="2">
        <v>63</v>
      </c>
      <c r="F716" s="6">
        <v>307.16</v>
      </c>
      <c r="G716" s="6">
        <v>307.33</v>
      </c>
      <c r="H716" s="30">
        <v>1</v>
      </c>
      <c r="I716" t="s">
        <v>815</v>
      </c>
      <c r="J716" s="21">
        <f t="shared" si="11"/>
        <v>0.16999999999995907</v>
      </c>
      <c r="L716" s="7">
        <v>0.5</v>
      </c>
      <c r="M716" s="7" t="s">
        <v>814</v>
      </c>
      <c r="N716" s="7">
        <v>0.25</v>
      </c>
    </row>
    <row r="717" spans="1:14" ht="12.75">
      <c r="A717" s="2" t="s">
        <v>731</v>
      </c>
      <c r="B717" s="2">
        <v>2</v>
      </c>
      <c r="C717" s="2" t="s">
        <v>632</v>
      </c>
      <c r="D717" s="2">
        <v>63</v>
      </c>
      <c r="E717" s="2">
        <v>108</v>
      </c>
      <c r="F717" s="6">
        <v>307.33</v>
      </c>
      <c r="G717" s="6">
        <v>307.77</v>
      </c>
      <c r="H717" s="30">
        <v>0.5</v>
      </c>
      <c r="I717" t="s">
        <v>815</v>
      </c>
      <c r="J717" s="21">
        <f t="shared" si="11"/>
        <v>0.4399999999999977</v>
      </c>
      <c r="L717" s="7">
        <v>0.8</v>
      </c>
      <c r="M717" s="7" t="s">
        <v>814</v>
      </c>
      <c r="N717" s="7">
        <v>0.4200000000000159</v>
      </c>
    </row>
    <row r="718" spans="1:14" ht="12.75">
      <c r="A718" s="2" t="s">
        <v>731</v>
      </c>
      <c r="B718" s="2">
        <v>2</v>
      </c>
      <c r="C718" s="2" t="s">
        <v>646</v>
      </c>
      <c r="D718" s="2">
        <v>108</v>
      </c>
      <c r="E718" s="2">
        <v>129</v>
      </c>
      <c r="F718" s="6">
        <v>307.78</v>
      </c>
      <c r="G718" s="6">
        <v>307.98</v>
      </c>
      <c r="H718" s="30">
        <v>0.8</v>
      </c>
      <c r="I718" t="s">
        <v>492</v>
      </c>
      <c r="J718" s="21">
        <f t="shared" si="11"/>
        <v>0.20000000000004547</v>
      </c>
      <c r="L718" s="7">
        <v>1.5</v>
      </c>
      <c r="M718" s="7" t="s">
        <v>814</v>
      </c>
      <c r="N718" s="7">
        <v>0.160000000000025</v>
      </c>
    </row>
    <row r="719" spans="1:14" ht="12.75">
      <c r="A719" s="2" t="s">
        <v>731</v>
      </c>
      <c r="B719" s="2">
        <v>3</v>
      </c>
      <c r="C719" s="2" t="s">
        <v>622</v>
      </c>
      <c r="D719" s="2">
        <v>0</v>
      </c>
      <c r="E719" s="2">
        <v>18</v>
      </c>
      <c r="F719" s="6">
        <v>308</v>
      </c>
      <c r="G719" s="6">
        <v>308.18</v>
      </c>
      <c r="H719" s="30">
        <v>0.5</v>
      </c>
      <c r="I719" t="s">
        <v>814</v>
      </c>
      <c r="J719" s="21">
        <f t="shared" si="11"/>
        <v>0.18000000000000682</v>
      </c>
      <c r="L719" s="7">
        <v>0.5</v>
      </c>
      <c r="M719" s="7" t="s">
        <v>818</v>
      </c>
      <c r="N719" s="7">
        <v>1.12</v>
      </c>
    </row>
    <row r="720" spans="1:14" ht="12.75">
      <c r="A720" s="2" t="s">
        <v>731</v>
      </c>
      <c r="B720" s="2">
        <v>3</v>
      </c>
      <c r="C720" s="2" t="s">
        <v>622</v>
      </c>
      <c r="D720" s="2">
        <v>18</v>
      </c>
      <c r="E720" s="2">
        <v>82</v>
      </c>
      <c r="F720" s="6">
        <v>308.18</v>
      </c>
      <c r="G720" s="6">
        <v>308.82</v>
      </c>
      <c r="H720" s="30">
        <v>0</v>
      </c>
      <c r="I720" t="s">
        <v>814</v>
      </c>
      <c r="J720" s="21">
        <f t="shared" si="11"/>
        <v>0.6399999999999864</v>
      </c>
      <c r="L720" s="7">
        <v>0.5</v>
      </c>
      <c r="M720" s="7" t="s">
        <v>818</v>
      </c>
      <c r="N720" s="7">
        <v>0.6700000000000159</v>
      </c>
    </row>
    <row r="721" spans="1:14" ht="12.75">
      <c r="A721" s="2" t="s">
        <v>731</v>
      </c>
      <c r="B721" s="2">
        <v>3</v>
      </c>
      <c r="C721" s="2" t="s">
        <v>622</v>
      </c>
      <c r="D721" s="2">
        <v>82</v>
      </c>
      <c r="E721" s="2">
        <v>107</v>
      </c>
      <c r="F721" s="6">
        <v>308.82</v>
      </c>
      <c r="G721" s="6">
        <v>309.07</v>
      </c>
      <c r="H721" s="30">
        <v>0.5</v>
      </c>
      <c r="I721" t="s">
        <v>814</v>
      </c>
      <c r="J721" s="21">
        <f t="shared" si="11"/>
        <v>0.25</v>
      </c>
      <c r="L721" s="7">
        <v>0.5</v>
      </c>
      <c r="M721" s="7" t="s">
        <v>818</v>
      </c>
      <c r="N721" s="7">
        <v>0.21999999999997044</v>
      </c>
    </row>
    <row r="722" spans="1:14" ht="12.75">
      <c r="A722" s="2" t="s">
        <v>731</v>
      </c>
      <c r="B722" s="2">
        <v>3</v>
      </c>
      <c r="C722" s="2" t="s">
        <v>604</v>
      </c>
      <c r="D722" s="2">
        <v>107</v>
      </c>
      <c r="E722" s="2">
        <v>149</v>
      </c>
      <c r="F722" s="6">
        <v>309.07</v>
      </c>
      <c r="G722" s="6">
        <v>309.49</v>
      </c>
      <c r="H722" s="30">
        <v>0.8</v>
      </c>
      <c r="I722" t="s">
        <v>814</v>
      </c>
      <c r="J722" s="21">
        <f t="shared" si="11"/>
        <v>0.4200000000000159</v>
      </c>
      <c r="L722" s="7">
        <v>0.5</v>
      </c>
      <c r="M722" s="7" t="s">
        <v>818</v>
      </c>
      <c r="N722" s="7">
        <v>0.30000000000001137</v>
      </c>
    </row>
    <row r="723" spans="1:14" ht="12.75">
      <c r="A723" s="2" t="s">
        <v>731</v>
      </c>
      <c r="B723" s="2">
        <v>4</v>
      </c>
      <c r="C723" s="2" t="s">
        <v>641</v>
      </c>
      <c r="D723" s="2">
        <v>0</v>
      </c>
      <c r="E723" s="2">
        <v>17</v>
      </c>
      <c r="F723" s="6">
        <v>309.45</v>
      </c>
      <c r="G723" s="6">
        <v>309.61</v>
      </c>
      <c r="H723" s="30">
        <v>1.5</v>
      </c>
      <c r="I723" t="s">
        <v>814</v>
      </c>
      <c r="J723" s="21">
        <f t="shared" si="11"/>
        <v>0.160000000000025</v>
      </c>
      <c r="L723" s="7">
        <v>0.2</v>
      </c>
      <c r="M723" s="7" t="s">
        <v>818</v>
      </c>
      <c r="N723" s="7">
        <v>0.20999999999997954</v>
      </c>
    </row>
    <row r="724" spans="1:14" ht="12.75">
      <c r="A724" s="2" t="s">
        <v>732</v>
      </c>
      <c r="B724" s="2">
        <v>1</v>
      </c>
      <c r="C724" s="2" t="s">
        <v>622</v>
      </c>
      <c r="D724" s="2">
        <v>0</v>
      </c>
      <c r="E724" s="2">
        <v>57</v>
      </c>
      <c r="F724" s="6">
        <v>310</v>
      </c>
      <c r="G724" s="6">
        <v>310.57</v>
      </c>
      <c r="H724" s="30">
        <v>0.5</v>
      </c>
      <c r="J724" s="21">
        <f t="shared" si="11"/>
        <v>0.5699999999999932</v>
      </c>
      <c r="L724" s="7">
        <v>0.5</v>
      </c>
      <c r="M724" s="7" t="s">
        <v>818</v>
      </c>
      <c r="N724" s="7">
        <v>0.32000000000005</v>
      </c>
    </row>
    <row r="725" spans="1:14" ht="12.75">
      <c r="A725" s="2" t="s">
        <v>732</v>
      </c>
      <c r="B725" s="2">
        <v>1</v>
      </c>
      <c r="C725" s="2" t="s">
        <v>628</v>
      </c>
      <c r="D725" s="2">
        <v>57</v>
      </c>
      <c r="E725" s="2">
        <v>80</v>
      </c>
      <c r="F725" s="6">
        <v>310.57</v>
      </c>
      <c r="G725" s="6">
        <v>310.8</v>
      </c>
      <c r="H725" s="30">
        <v>0.8</v>
      </c>
      <c r="J725" s="21">
        <f t="shared" si="11"/>
        <v>0.2300000000000182</v>
      </c>
      <c r="L725" s="7">
        <v>0.2</v>
      </c>
      <c r="M725" s="7" t="s">
        <v>818</v>
      </c>
      <c r="N725" s="7">
        <v>0.2699999999999818</v>
      </c>
    </row>
    <row r="726" spans="1:14" ht="12.75">
      <c r="A726" s="2" t="s">
        <v>732</v>
      </c>
      <c r="B726" s="2">
        <v>1</v>
      </c>
      <c r="C726" s="2" t="s">
        <v>610</v>
      </c>
      <c r="D726" s="2">
        <v>80</v>
      </c>
      <c r="E726" s="2">
        <v>91</v>
      </c>
      <c r="F726" s="6">
        <v>310.8</v>
      </c>
      <c r="G726" s="6">
        <v>310.91</v>
      </c>
      <c r="H726" s="30">
        <v>0.5</v>
      </c>
      <c r="J726" s="21">
        <f t="shared" si="11"/>
        <v>0.11000000000001364</v>
      </c>
      <c r="L726" s="7">
        <v>1</v>
      </c>
      <c r="M726" s="7" t="s">
        <v>814</v>
      </c>
      <c r="N726" s="7">
        <v>0.17000000000001592</v>
      </c>
    </row>
    <row r="727" spans="1:14" ht="12.75">
      <c r="A727" s="2" t="s">
        <v>732</v>
      </c>
      <c r="B727" s="2">
        <v>1</v>
      </c>
      <c r="C727" s="2" t="s">
        <v>652</v>
      </c>
      <c r="D727" s="2">
        <v>91</v>
      </c>
      <c r="E727" s="2">
        <v>134</v>
      </c>
      <c r="F727" s="6">
        <v>310.91</v>
      </c>
      <c r="G727" s="6">
        <v>311.34</v>
      </c>
      <c r="H727" s="30">
        <v>0.8</v>
      </c>
      <c r="J727" s="21">
        <f t="shared" si="11"/>
        <v>0.42999999999995</v>
      </c>
      <c r="L727" s="7">
        <v>1</v>
      </c>
      <c r="M727" s="7" t="s">
        <v>814</v>
      </c>
      <c r="N727" s="7">
        <v>0.13999999999998636</v>
      </c>
    </row>
    <row r="728" spans="1:14" ht="12.75">
      <c r="A728" s="2" t="s">
        <v>732</v>
      </c>
      <c r="B728" s="2">
        <v>2</v>
      </c>
      <c r="C728" s="2" t="s">
        <v>622</v>
      </c>
      <c r="D728" s="2">
        <v>0</v>
      </c>
      <c r="E728" s="2">
        <v>27</v>
      </c>
      <c r="F728" s="6">
        <v>311.33</v>
      </c>
      <c r="G728" s="6">
        <v>311.6</v>
      </c>
      <c r="H728" s="30">
        <v>0.5</v>
      </c>
      <c r="J728" s="21">
        <f t="shared" si="11"/>
        <v>0.27000000000003865</v>
      </c>
      <c r="L728" s="7">
        <v>1</v>
      </c>
      <c r="M728" s="7" t="s">
        <v>815</v>
      </c>
      <c r="N728" s="7">
        <v>0.03000000000002956</v>
      </c>
    </row>
    <row r="729" spans="1:14" ht="12.75">
      <c r="A729" s="2" t="s">
        <v>732</v>
      </c>
      <c r="B729" s="2">
        <v>2</v>
      </c>
      <c r="C729" s="2" t="s">
        <v>628</v>
      </c>
      <c r="D729" s="2">
        <v>27</v>
      </c>
      <c r="E729" s="2">
        <v>37</v>
      </c>
      <c r="F729" s="6">
        <v>311.6</v>
      </c>
      <c r="G729" s="6">
        <v>311.7</v>
      </c>
      <c r="H729" s="30">
        <v>1.5</v>
      </c>
      <c r="J729" s="21">
        <f t="shared" si="11"/>
        <v>0.0999999999999659</v>
      </c>
      <c r="L729" s="7">
        <v>0.5</v>
      </c>
      <c r="M729" s="7" t="s">
        <v>815</v>
      </c>
      <c r="N729" s="7">
        <v>0.12999999999999545</v>
      </c>
    </row>
    <row r="730" spans="1:14" ht="12.75">
      <c r="A730" s="2" t="s">
        <v>732</v>
      </c>
      <c r="B730" s="2">
        <v>2</v>
      </c>
      <c r="C730" s="2" t="s">
        <v>733</v>
      </c>
      <c r="D730" s="2">
        <v>37</v>
      </c>
      <c r="E730" s="2">
        <v>150</v>
      </c>
      <c r="F730" s="88">
        <v>311.71</v>
      </c>
      <c r="G730" s="6">
        <v>312.83</v>
      </c>
      <c r="H730" s="30">
        <v>0.5</v>
      </c>
      <c r="I730" t="s">
        <v>818</v>
      </c>
      <c r="J730" s="21">
        <f t="shared" si="11"/>
        <v>1.1200000000000045</v>
      </c>
      <c r="L730" s="7">
        <v>1</v>
      </c>
      <c r="M730" s="7" t="s">
        <v>814</v>
      </c>
      <c r="N730" s="7">
        <v>0.1099999999999568</v>
      </c>
    </row>
    <row r="731" spans="1:14" ht="12.75">
      <c r="A731" s="2" t="s">
        <v>732</v>
      </c>
      <c r="B731" s="2">
        <v>3</v>
      </c>
      <c r="C731" s="2" t="s">
        <v>623</v>
      </c>
      <c r="D731" s="2">
        <v>0</v>
      </c>
      <c r="E731" s="2">
        <v>67</v>
      </c>
      <c r="F731" s="6">
        <v>312.83</v>
      </c>
      <c r="G731" s="6">
        <v>313.5</v>
      </c>
      <c r="H731" s="30">
        <v>0.5</v>
      </c>
      <c r="I731" t="s">
        <v>818</v>
      </c>
      <c r="J731" s="21">
        <f t="shared" si="11"/>
        <v>0.6700000000000159</v>
      </c>
      <c r="L731" s="7">
        <v>0.5</v>
      </c>
      <c r="M731" s="7" t="s">
        <v>814</v>
      </c>
      <c r="N731" s="7">
        <v>0.020000000000038654</v>
      </c>
    </row>
    <row r="732" spans="1:14" ht="12.75">
      <c r="A732" s="2" t="s">
        <v>734</v>
      </c>
      <c r="B732" s="2">
        <v>1</v>
      </c>
      <c r="C732" s="2" t="s">
        <v>641</v>
      </c>
      <c r="D732" s="2">
        <v>0</v>
      </c>
      <c r="E732" s="2">
        <v>22</v>
      </c>
      <c r="F732" s="6">
        <v>314.8</v>
      </c>
      <c r="G732" s="6">
        <v>315.02</v>
      </c>
      <c r="H732" s="30">
        <v>0.5</v>
      </c>
      <c r="I732" t="s">
        <v>818</v>
      </c>
      <c r="J732" s="21">
        <f t="shared" si="11"/>
        <v>0.21999999999997044</v>
      </c>
      <c r="L732" s="7">
        <v>0.5</v>
      </c>
      <c r="M732" s="7" t="s">
        <v>818</v>
      </c>
      <c r="N732" s="7">
        <v>0.3599999999999568</v>
      </c>
    </row>
    <row r="733" spans="1:14" ht="12.75">
      <c r="A733" s="2" t="s">
        <v>734</v>
      </c>
      <c r="B733" s="2">
        <v>1</v>
      </c>
      <c r="C733" s="2" t="s">
        <v>689</v>
      </c>
      <c r="D733" s="2">
        <v>22</v>
      </c>
      <c r="E733" s="2">
        <v>52</v>
      </c>
      <c r="F733" s="6">
        <v>315.02</v>
      </c>
      <c r="G733" s="6">
        <v>315.32</v>
      </c>
      <c r="H733" s="30">
        <v>0.5</v>
      </c>
      <c r="I733" t="s">
        <v>818</v>
      </c>
      <c r="J733" s="21">
        <f t="shared" si="11"/>
        <v>0.30000000000001137</v>
      </c>
      <c r="L733" s="7">
        <v>1</v>
      </c>
      <c r="M733" s="7" t="s">
        <v>814</v>
      </c>
      <c r="N733" s="7">
        <v>0.12000000000000455</v>
      </c>
    </row>
    <row r="734" spans="1:14" s="19" customFormat="1" ht="12.75">
      <c r="A734" s="18" t="s">
        <v>734</v>
      </c>
      <c r="B734" s="18">
        <v>1</v>
      </c>
      <c r="C734" s="18" t="s">
        <v>658</v>
      </c>
      <c r="D734" s="18">
        <v>52</v>
      </c>
      <c r="E734" s="18">
        <v>73</v>
      </c>
      <c r="F734" s="6">
        <v>315.32</v>
      </c>
      <c r="G734" s="6">
        <v>315.53</v>
      </c>
      <c r="H734" s="32">
        <v>0.2</v>
      </c>
      <c r="I734" t="s">
        <v>818</v>
      </c>
      <c r="J734" s="21">
        <f t="shared" si="11"/>
        <v>0.20999999999997954</v>
      </c>
      <c r="L734" s="7">
        <v>0.5</v>
      </c>
      <c r="M734" s="7" t="s">
        <v>815</v>
      </c>
      <c r="N734" s="7">
        <v>0.3199999999999932</v>
      </c>
    </row>
    <row r="735" spans="1:14" s="19" customFormat="1" ht="12.75">
      <c r="A735" s="18" t="s">
        <v>734</v>
      </c>
      <c r="B735" s="18">
        <v>1</v>
      </c>
      <c r="C735" s="18" t="s">
        <v>735</v>
      </c>
      <c r="D735" s="18">
        <v>73</v>
      </c>
      <c r="E735" s="18">
        <v>105</v>
      </c>
      <c r="F735" s="6">
        <v>315.53</v>
      </c>
      <c r="G735" s="6">
        <v>315.85</v>
      </c>
      <c r="H735" s="32">
        <v>0.5</v>
      </c>
      <c r="I735" t="s">
        <v>818</v>
      </c>
      <c r="J735" s="21">
        <f t="shared" si="11"/>
        <v>0.32000000000005</v>
      </c>
      <c r="L735" s="7">
        <v>0.2</v>
      </c>
      <c r="M735" s="7" t="s">
        <v>815</v>
      </c>
      <c r="N735" s="7">
        <v>0.660000000000025</v>
      </c>
    </row>
    <row r="736" spans="1:14" s="19" customFormat="1" ht="12.75">
      <c r="A736" s="18" t="s">
        <v>734</v>
      </c>
      <c r="B736" s="18">
        <v>1</v>
      </c>
      <c r="C736" s="18" t="s">
        <v>706</v>
      </c>
      <c r="D736" s="18">
        <v>105</v>
      </c>
      <c r="E736" s="18">
        <v>132</v>
      </c>
      <c r="F736" s="6">
        <v>315.85</v>
      </c>
      <c r="G736" s="6">
        <v>316.12</v>
      </c>
      <c r="H736" s="32">
        <v>0.2</v>
      </c>
      <c r="I736" t="s">
        <v>818</v>
      </c>
      <c r="J736" s="21">
        <f t="shared" si="11"/>
        <v>0.2699999999999818</v>
      </c>
      <c r="L736" s="7">
        <v>0</v>
      </c>
      <c r="M736" s="7" t="s">
        <v>815</v>
      </c>
      <c r="N736" s="7">
        <v>0.40999999999996817</v>
      </c>
    </row>
    <row r="737" spans="1:14" s="19" customFormat="1" ht="12.75">
      <c r="A737" s="18" t="s">
        <v>734</v>
      </c>
      <c r="B737" s="18">
        <v>1</v>
      </c>
      <c r="C737" s="18" t="s">
        <v>736</v>
      </c>
      <c r="D737" s="18">
        <v>132</v>
      </c>
      <c r="E737" s="18">
        <v>149</v>
      </c>
      <c r="F737" s="6">
        <v>316.12</v>
      </c>
      <c r="G737" s="6">
        <v>316.29</v>
      </c>
      <c r="H737" s="32">
        <v>1</v>
      </c>
      <c r="I737" t="s">
        <v>814</v>
      </c>
      <c r="J737" s="21">
        <f t="shared" si="11"/>
        <v>0.17000000000001592</v>
      </c>
      <c r="L737" s="7">
        <v>0.8</v>
      </c>
      <c r="M737" s="7" t="s">
        <v>815</v>
      </c>
      <c r="N737" s="7">
        <v>0.10000000000002274</v>
      </c>
    </row>
    <row r="738" spans="1:14" ht="12.75">
      <c r="A738" s="2" t="s">
        <v>734</v>
      </c>
      <c r="B738" s="2">
        <v>2</v>
      </c>
      <c r="C738" s="2" t="s">
        <v>622</v>
      </c>
      <c r="D738" s="2">
        <v>0</v>
      </c>
      <c r="E738" s="2">
        <v>17</v>
      </c>
      <c r="F738" s="6">
        <v>316.3</v>
      </c>
      <c r="G738" s="6">
        <v>316.44</v>
      </c>
      <c r="H738" s="30">
        <v>1</v>
      </c>
      <c r="I738" t="s">
        <v>814</v>
      </c>
      <c r="J738" s="21">
        <f t="shared" si="11"/>
        <v>0.13999999999998636</v>
      </c>
      <c r="L738" s="7">
        <v>1</v>
      </c>
      <c r="M738" s="7" t="s">
        <v>815</v>
      </c>
      <c r="N738" s="7">
        <v>0.009999999999990905</v>
      </c>
    </row>
    <row r="739" spans="1:14" ht="12.75">
      <c r="A739" s="2"/>
      <c r="B739" s="2"/>
      <c r="C739" s="2"/>
      <c r="D739" s="2"/>
      <c r="E739" s="2"/>
      <c r="F739" s="6">
        <v>316.44</v>
      </c>
      <c r="G739" s="6">
        <v>316.47</v>
      </c>
      <c r="H739" s="30">
        <v>1</v>
      </c>
      <c r="I739" t="s">
        <v>815</v>
      </c>
      <c r="J739" s="21">
        <f t="shared" si="11"/>
        <v>0.03000000000002956</v>
      </c>
      <c r="L739" s="7">
        <v>1</v>
      </c>
      <c r="M739" s="7" t="s">
        <v>492</v>
      </c>
      <c r="N739" s="7">
        <v>0.040000000000020464</v>
      </c>
    </row>
    <row r="740" spans="1:14" ht="12.75">
      <c r="A740" s="2" t="s">
        <v>734</v>
      </c>
      <c r="B740" s="2">
        <v>2</v>
      </c>
      <c r="C740" s="2" t="s">
        <v>628</v>
      </c>
      <c r="D740" s="2">
        <v>17</v>
      </c>
      <c r="E740" s="2">
        <v>30</v>
      </c>
      <c r="F740" s="6">
        <v>316.47</v>
      </c>
      <c r="G740" s="6">
        <v>316.6</v>
      </c>
      <c r="H740" s="30">
        <v>0.5</v>
      </c>
      <c r="I740" t="s">
        <v>815</v>
      </c>
      <c r="J740" s="21">
        <f t="shared" si="11"/>
        <v>0.12999999999999545</v>
      </c>
      <c r="L740" s="7">
        <v>0.5</v>
      </c>
      <c r="M740" s="7" t="s">
        <v>492</v>
      </c>
      <c r="N740" s="7">
        <v>0.839999999999975</v>
      </c>
    </row>
    <row r="741" spans="1:14" ht="12.75">
      <c r="A741" s="2" t="s">
        <v>734</v>
      </c>
      <c r="B741" s="2">
        <v>2</v>
      </c>
      <c r="C741" s="2" t="s">
        <v>657</v>
      </c>
      <c r="D741" s="2">
        <v>30</v>
      </c>
      <c r="E741" s="2">
        <v>41</v>
      </c>
      <c r="F741" s="6">
        <v>316.6</v>
      </c>
      <c r="G741" s="6">
        <v>316.71</v>
      </c>
      <c r="H741" s="30">
        <v>1</v>
      </c>
      <c r="I741" t="s">
        <v>814</v>
      </c>
      <c r="J741" s="21">
        <f t="shared" si="11"/>
        <v>0.1099999999999568</v>
      </c>
      <c r="L741" s="7">
        <v>0.5</v>
      </c>
      <c r="M741" s="7" t="s">
        <v>492</v>
      </c>
      <c r="N741" s="7">
        <v>0.7300000000000182</v>
      </c>
    </row>
    <row r="742" spans="1:14" ht="12.75">
      <c r="A742" s="2" t="s">
        <v>734</v>
      </c>
      <c r="B742" s="2">
        <v>2</v>
      </c>
      <c r="C742" s="2" t="s">
        <v>629</v>
      </c>
      <c r="D742" s="2">
        <v>41</v>
      </c>
      <c r="E742" s="2">
        <v>78</v>
      </c>
      <c r="F742" s="6">
        <v>316.71</v>
      </c>
      <c r="G742" s="6">
        <v>316.73</v>
      </c>
      <c r="H742" s="30">
        <v>0.5</v>
      </c>
      <c r="I742" t="s">
        <v>814</v>
      </c>
      <c r="J742" s="21">
        <f t="shared" si="11"/>
        <v>0.020000000000038654</v>
      </c>
      <c r="L742" s="7">
        <v>1.5</v>
      </c>
      <c r="M742" s="7" t="s">
        <v>492</v>
      </c>
      <c r="N742" s="7">
        <v>0.2899999999999636</v>
      </c>
    </row>
    <row r="743" spans="1:14" ht="12.75">
      <c r="A743" s="2"/>
      <c r="B743" s="2"/>
      <c r="C743" s="2"/>
      <c r="D743" s="2"/>
      <c r="E743" s="2"/>
      <c r="F743" s="6">
        <v>316.73</v>
      </c>
      <c r="G743" s="6">
        <v>317.09</v>
      </c>
      <c r="H743" s="30">
        <v>0.5</v>
      </c>
      <c r="I743" t="s">
        <v>818</v>
      </c>
      <c r="J743" s="21">
        <f t="shared" si="11"/>
        <v>0.3599999999999568</v>
      </c>
      <c r="L743" s="7">
        <v>1</v>
      </c>
      <c r="M743" s="7" t="s">
        <v>492</v>
      </c>
      <c r="N743" s="7">
        <v>0.1300000000000523</v>
      </c>
    </row>
    <row r="744" spans="1:14" ht="12.75">
      <c r="A744" s="2" t="s">
        <v>734</v>
      </c>
      <c r="B744" s="2">
        <v>2</v>
      </c>
      <c r="C744" s="2" t="s">
        <v>681</v>
      </c>
      <c r="D744" s="2">
        <v>78</v>
      </c>
      <c r="E744" s="2">
        <v>92</v>
      </c>
      <c r="F744" s="6">
        <v>317.09</v>
      </c>
      <c r="G744" s="6">
        <v>317.21</v>
      </c>
      <c r="H744" s="30">
        <v>1</v>
      </c>
      <c r="I744" t="s">
        <v>814</v>
      </c>
      <c r="J744" s="21">
        <f t="shared" si="11"/>
        <v>0.12000000000000455</v>
      </c>
      <c r="L744" s="7">
        <v>0.5</v>
      </c>
      <c r="M744" s="7" t="s">
        <v>492</v>
      </c>
      <c r="N744" s="7">
        <v>0.20999999999997954</v>
      </c>
    </row>
    <row r="745" spans="1:14" ht="12.75">
      <c r="A745" s="2" t="s">
        <v>734</v>
      </c>
      <c r="B745" s="2">
        <v>2</v>
      </c>
      <c r="C745" s="2" t="s">
        <v>737</v>
      </c>
      <c r="D745" s="2">
        <v>92</v>
      </c>
      <c r="E745" s="2">
        <v>127</v>
      </c>
      <c r="F745" s="6">
        <v>317.25</v>
      </c>
      <c r="G745" s="6">
        <v>317.57</v>
      </c>
      <c r="H745" s="30">
        <v>0.5</v>
      </c>
      <c r="I745" t="s">
        <v>815</v>
      </c>
      <c r="J745" s="21">
        <f t="shared" si="11"/>
        <v>0.3199999999999932</v>
      </c>
      <c r="L745" s="7">
        <v>0.8</v>
      </c>
      <c r="M745" s="7" t="s">
        <v>492</v>
      </c>
      <c r="N745" s="7">
        <v>0.17000000000001592</v>
      </c>
    </row>
    <row r="746" spans="1:14" ht="12.75">
      <c r="A746" s="2" t="s">
        <v>734</v>
      </c>
      <c r="B746" s="2">
        <v>3</v>
      </c>
      <c r="C746" s="2" t="s">
        <v>680</v>
      </c>
      <c r="D746" s="2">
        <v>0</v>
      </c>
      <c r="E746" s="2">
        <v>66</v>
      </c>
      <c r="F746" s="6">
        <v>317.58</v>
      </c>
      <c r="G746" s="6">
        <v>318.24</v>
      </c>
      <c r="H746" s="30">
        <v>0.2</v>
      </c>
      <c r="I746" t="s">
        <v>815</v>
      </c>
      <c r="J746" s="21">
        <f t="shared" si="11"/>
        <v>0.660000000000025</v>
      </c>
      <c r="L746" s="7">
        <v>1.2</v>
      </c>
      <c r="M746" s="7" t="s">
        <v>492</v>
      </c>
      <c r="N746" s="7">
        <v>0.339999999999975</v>
      </c>
    </row>
    <row r="747" spans="1:14" ht="12.75">
      <c r="A747" s="2" t="s">
        <v>738</v>
      </c>
      <c r="B747" s="2">
        <v>1</v>
      </c>
      <c r="C747" s="2" t="s">
        <v>623</v>
      </c>
      <c r="D747" s="2">
        <v>0</v>
      </c>
      <c r="E747" s="2">
        <v>41</v>
      </c>
      <c r="F747" s="6">
        <v>319.6</v>
      </c>
      <c r="G747" s="6">
        <v>320.01</v>
      </c>
      <c r="H747" s="30">
        <v>0</v>
      </c>
      <c r="I747" t="s">
        <v>815</v>
      </c>
      <c r="J747" s="21">
        <f t="shared" si="11"/>
        <v>0.40999999999996817</v>
      </c>
      <c r="L747" s="7">
        <v>0.8</v>
      </c>
      <c r="M747" s="7" t="s">
        <v>492</v>
      </c>
      <c r="N747" s="7">
        <v>0.11000000000001364</v>
      </c>
    </row>
    <row r="748" spans="1:14" ht="12.75">
      <c r="A748" s="2" t="s">
        <v>738</v>
      </c>
      <c r="B748" s="2">
        <v>1</v>
      </c>
      <c r="C748" s="2" t="s">
        <v>612</v>
      </c>
      <c r="D748" s="2">
        <v>41</v>
      </c>
      <c r="E748" s="2">
        <v>51</v>
      </c>
      <c r="F748" s="6">
        <v>320.01</v>
      </c>
      <c r="G748" s="6">
        <v>320.11</v>
      </c>
      <c r="H748" s="30">
        <v>0.8</v>
      </c>
      <c r="I748" t="s">
        <v>815</v>
      </c>
      <c r="J748" s="21">
        <f t="shared" si="11"/>
        <v>0.10000000000002274</v>
      </c>
      <c r="L748" s="7">
        <v>1.2</v>
      </c>
      <c r="M748" s="7" t="s">
        <v>492</v>
      </c>
      <c r="N748" s="7">
        <v>0.01999999999998181</v>
      </c>
    </row>
    <row r="749" spans="1:14" ht="13.5" customHeight="1">
      <c r="A749" s="2" t="s">
        <v>738</v>
      </c>
      <c r="B749" s="2">
        <v>1</v>
      </c>
      <c r="C749" s="2" t="s">
        <v>654</v>
      </c>
      <c r="D749" s="2">
        <v>51</v>
      </c>
      <c r="E749" s="2">
        <v>56</v>
      </c>
      <c r="F749" s="6">
        <v>320.11</v>
      </c>
      <c r="G749" s="6">
        <v>320.12</v>
      </c>
      <c r="H749" s="30">
        <v>1</v>
      </c>
      <c r="I749" t="s">
        <v>815</v>
      </c>
      <c r="J749" s="21">
        <f t="shared" si="11"/>
        <v>0.009999999999990905</v>
      </c>
      <c r="L749" s="7">
        <v>0.5</v>
      </c>
      <c r="M749" s="7" t="s">
        <v>492</v>
      </c>
      <c r="N749" s="7">
        <v>1.0200000000000387</v>
      </c>
    </row>
    <row r="750" spans="1:14" ht="13.5" customHeight="1">
      <c r="A750" s="2"/>
      <c r="B750" s="2"/>
      <c r="C750" s="2"/>
      <c r="D750" s="2"/>
      <c r="E750" s="2"/>
      <c r="F750" s="6">
        <v>320.12</v>
      </c>
      <c r="G750" s="6">
        <v>320.16</v>
      </c>
      <c r="H750" s="30">
        <v>1</v>
      </c>
      <c r="I750" t="s">
        <v>492</v>
      </c>
      <c r="J750" s="21">
        <f t="shared" si="11"/>
        <v>0.040000000000020464</v>
      </c>
      <c r="L750" s="7">
        <v>0.5</v>
      </c>
      <c r="M750" s="7" t="s">
        <v>818</v>
      </c>
      <c r="N750" s="7">
        <v>0.3100000000000023</v>
      </c>
    </row>
    <row r="751" spans="1:14" ht="12.75">
      <c r="A751" s="2" t="s">
        <v>738</v>
      </c>
      <c r="B751" s="2">
        <v>1</v>
      </c>
      <c r="C751" s="2" t="s">
        <v>739</v>
      </c>
      <c r="D751" s="2">
        <v>56</v>
      </c>
      <c r="E751" s="2">
        <v>140</v>
      </c>
      <c r="F751" s="6">
        <v>320.16</v>
      </c>
      <c r="G751" s="6">
        <v>321</v>
      </c>
      <c r="H751" s="30">
        <v>0.5</v>
      </c>
      <c r="I751" t="s">
        <v>492</v>
      </c>
      <c r="J751" s="21">
        <f t="shared" si="11"/>
        <v>0.839999999999975</v>
      </c>
      <c r="L751" s="7">
        <v>1</v>
      </c>
      <c r="M751" s="7" t="s">
        <v>818</v>
      </c>
      <c r="N751" s="7">
        <v>0.03999999999996362</v>
      </c>
    </row>
    <row r="752" spans="1:14" ht="12.75">
      <c r="A752" s="2" t="s">
        <v>738</v>
      </c>
      <c r="B752" s="2">
        <v>2</v>
      </c>
      <c r="C752" s="2" t="s">
        <v>740</v>
      </c>
      <c r="D752" s="2">
        <v>0</v>
      </c>
      <c r="E752" s="2">
        <v>73</v>
      </c>
      <c r="F752" s="6">
        <v>321.01</v>
      </c>
      <c r="G752" s="6">
        <v>321.74</v>
      </c>
      <c r="H752" s="30">
        <v>0.5</v>
      </c>
      <c r="I752" t="s">
        <v>492</v>
      </c>
      <c r="J752" s="21">
        <f t="shared" si="11"/>
        <v>0.7300000000000182</v>
      </c>
      <c r="L752" s="7">
        <v>1</v>
      </c>
      <c r="M752" s="7" t="s">
        <v>814</v>
      </c>
      <c r="N752" s="7">
        <v>0.03000000000002956</v>
      </c>
    </row>
    <row r="753" spans="1:14" ht="12.75">
      <c r="A753" s="2" t="s">
        <v>738</v>
      </c>
      <c r="B753" s="2">
        <v>2</v>
      </c>
      <c r="C753" s="2" t="s">
        <v>608</v>
      </c>
      <c r="D753" s="2">
        <v>73</v>
      </c>
      <c r="E753" s="2">
        <v>102</v>
      </c>
      <c r="F753" s="6">
        <v>321.74</v>
      </c>
      <c r="G753" s="6">
        <v>322.03</v>
      </c>
      <c r="H753" s="30">
        <v>1.5</v>
      </c>
      <c r="I753" t="s">
        <v>492</v>
      </c>
      <c r="J753" s="21">
        <f t="shared" si="11"/>
        <v>0.2899999999999636</v>
      </c>
      <c r="L753" s="7">
        <v>1</v>
      </c>
      <c r="M753" s="7" t="s">
        <v>818</v>
      </c>
      <c r="N753" s="7">
        <v>0.01999999999998181</v>
      </c>
    </row>
    <row r="754" spans="1:14" ht="12.75">
      <c r="A754" s="2" t="s">
        <v>738</v>
      </c>
      <c r="B754" s="2">
        <v>2</v>
      </c>
      <c r="C754" s="2" t="s">
        <v>668</v>
      </c>
      <c r="D754" s="2">
        <v>102</v>
      </c>
      <c r="E754" s="2">
        <v>115</v>
      </c>
      <c r="F754" s="6">
        <v>322.03</v>
      </c>
      <c r="G754" s="6">
        <v>322.16</v>
      </c>
      <c r="H754" s="30">
        <v>1</v>
      </c>
      <c r="I754" t="s">
        <v>492</v>
      </c>
      <c r="J754" s="21">
        <f t="shared" si="11"/>
        <v>0.1300000000000523</v>
      </c>
      <c r="L754" s="7">
        <v>0.5</v>
      </c>
      <c r="M754" s="7" t="s">
        <v>818</v>
      </c>
      <c r="N754" s="7">
        <v>0.4000000000000341</v>
      </c>
    </row>
    <row r="755" spans="1:14" ht="12.75">
      <c r="A755" s="2" t="s">
        <v>738</v>
      </c>
      <c r="B755" s="2">
        <v>2</v>
      </c>
      <c r="C755" s="2" t="s">
        <v>741</v>
      </c>
      <c r="D755" s="2">
        <v>115</v>
      </c>
      <c r="E755" s="2">
        <v>136</v>
      </c>
      <c r="F755" s="6">
        <v>322.16</v>
      </c>
      <c r="G755" s="6">
        <v>322.37</v>
      </c>
      <c r="H755" s="30">
        <v>0.5</v>
      </c>
      <c r="I755" t="s">
        <v>492</v>
      </c>
      <c r="J755" s="21">
        <f t="shared" si="11"/>
        <v>0.20999999999997954</v>
      </c>
      <c r="L755" s="7">
        <v>0.8</v>
      </c>
      <c r="M755" s="7" t="s">
        <v>814</v>
      </c>
      <c r="N755" s="7">
        <v>0.03999999999996362</v>
      </c>
    </row>
    <row r="756" spans="1:14" ht="12.75">
      <c r="A756" s="2" t="s">
        <v>738</v>
      </c>
      <c r="B756" s="2">
        <v>3</v>
      </c>
      <c r="C756" s="2" t="s">
        <v>641</v>
      </c>
      <c r="D756" s="2">
        <v>0</v>
      </c>
      <c r="E756" s="2">
        <v>17</v>
      </c>
      <c r="F756" s="6">
        <v>322.38</v>
      </c>
      <c r="G756" s="6">
        <v>322.55</v>
      </c>
      <c r="H756" s="30">
        <v>0.8</v>
      </c>
      <c r="I756" t="s">
        <v>492</v>
      </c>
      <c r="J756" s="21">
        <f t="shared" si="11"/>
        <v>0.17000000000001592</v>
      </c>
      <c r="L756" s="7">
        <v>0.3</v>
      </c>
      <c r="M756" s="7" t="s">
        <v>818</v>
      </c>
      <c r="N756" s="7">
        <v>0.5500000000000114</v>
      </c>
    </row>
    <row r="757" spans="1:14" ht="12.75">
      <c r="A757" s="2" t="s">
        <v>738</v>
      </c>
      <c r="B757" s="2">
        <v>3</v>
      </c>
      <c r="C757" s="2" t="s">
        <v>742</v>
      </c>
      <c r="D757" s="2">
        <v>17</v>
      </c>
      <c r="E757" s="2">
        <v>51</v>
      </c>
      <c r="F757" s="6">
        <v>322.55</v>
      </c>
      <c r="G757" s="6">
        <v>322.89</v>
      </c>
      <c r="H757" s="30">
        <v>1.2</v>
      </c>
      <c r="I757" t="s">
        <v>492</v>
      </c>
      <c r="J757" s="21">
        <f t="shared" si="11"/>
        <v>0.339999999999975</v>
      </c>
      <c r="L757" s="7">
        <v>2</v>
      </c>
      <c r="M757" s="7" t="s">
        <v>814</v>
      </c>
      <c r="N757" s="7">
        <v>0.22000000000002728</v>
      </c>
    </row>
    <row r="758" spans="1:14" ht="12.75">
      <c r="A758" s="2" t="s">
        <v>743</v>
      </c>
      <c r="B758" s="2">
        <v>1</v>
      </c>
      <c r="C758" s="2" t="s">
        <v>639</v>
      </c>
      <c r="D758" s="2">
        <v>0</v>
      </c>
      <c r="E758" s="2">
        <v>11</v>
      </c>
      <c r="F758" s="6">
        <v>324.4</v>
      </c>
      <c r="G758" s="6">
        <v>324.51</v>
      </c>
      <c r="H758" s="30">
        <v>0.8</v>
      </c>
      <c r="I758" t="s">
        <v>492</v>
      </c>
      <c r="J758" s="21">
        <f t="shared" si="11"/>
        <v>0.11000000000001364</v>
      </c>
      <c r="L758" s="7">
        <v>2</v>
      </c>
      <c r="M758" s="7" t="s">
        <v>815</v>
      </c>
      <c r="N758" s="7">
        <v>-0.040000000000020464</v>
      </c>
    </row>
    <row r="759" spans="1:14" ht="12.75">
      <c r="A759" s="2" t="s">
        <v>743</v>
      </c>
      <c r="B759" s="2">
        <v>1</v>
      </c>
      <c r="C759" s="2" t="s">
        <v>611</v>
      </c>
      <c r="D759" s="2">
        <v>11</v>
      </c>
      <c r="E759" s="2">
        <v>13</v>
      </c>
      <c r="F759" s="6">
        <v>324.51</v>
      </c>
      <c r="G759" s="6">
        <v>324.53</v>
      </c>
      <c r="H759" s="30">
        <v>1.2</v>
      </c>
      <c r="I759" t="s">
        <v>492</v>
      </c>
      <c r="J759" s="21">
        <f t="shared" si="11"/>
        <v>0.01999999999998181</v>
      </c>
      <c r="L759" s="7">
        <v>0.3</v>
      </c>
      <c r="M759" s="7" t="s">
        <v>815</v>
      </c>
      <c r="N759" s="7">
        <v>0.18999999999999773</v>
      </c>
    </row>
    <row r="760" spans="1:14" ht="12.75">
      <c r="A760" s="2" t="s">
        <v>743</v>
      </c>
      <c r="B760" s="2">
        <v>1</v>
      </c>
      <c r="C760" s="2" t="s">
        <v>744</v>
      </c>
      <c r="D760" s="2">
        <v>13</v>
      </c>
      <c r="E760" s="2">
        <v>146</v>
      </c>
      <c r="F760" s="6">
        <v>324.53</v>
      </c>
      <c r="G760" s="6">
        <v>325.55</v>
      </c>
      <c r="H760" s="30">
        <v>0.5</v>
      </c>
      <c r="I760" t="s">
        <v>492</v>
      </c>
      <c r="J760" s="21">
        <f t="shared" si="11"/>
        <v>1.0200000000000387</v>
      </c>
      <c r="L760" s="7">
        <v>0</v>
      </c>
      <c r="M760" s="7" t="s">
        <v>815</v>
      </c>
      <c r="N760" s="7">
        <v>0.16999999999995907</v>
      </c>
    </row>
    <row r="761" spans="1:14" ht="12.75">
      <c r="A761" s="2"/>
      <c r="B761" s="2"/>
      <c r="C761" s="2"/>
      <c r="D761" s="2"/>
      <c r="E761" s="2"/>
      <c r="F761" s="6">
        <v>325.55</v>
      </c>
      <c r="G761" s="6">
        <v>325.86</v>
      </c>
      <c r="H761" s="30">
        <v>0.5</v>
      </c>
      <c r="I761" t="s">
        <v>818</v>
      </c>
      <c r="J761" s="21">
        <f t="shared" si="11"/>
        <v>0.3100000000000023</v>
      </c>
      <c r="L761" s="7">
        <v>0.5</v>
      </c>
      <c r="M761" s="7" t="s">
        <v>815</v>
      </c>
      <c r="N761" s="7">
        <v>0.6500000000000341</v>
      </c>
    </row>
    <row r="762" spans="1:14" ht="12.75">
      <c r="A762" s="2" t="s">
        <v>743</v>
      </c>
      <c r="B762" s="2">
        <v>2</v>
      </c>
      <c r="C762" s="2" t="s">
        <v>622</v>
      </c>
      <c r="D762" s="2">
        <v>0</v>
      </c>
      <c r="E762" s="2">
        <v>9</v>
      </c>
      <c r="F762" s="6">
        <v>325.86</v>
      </c>
      <c r="G762" s="6">
        <v>325.9</v>
      </c>
      <c r="H762" s="30">
        <v>1</v>
      </c>
      <c r="I762" t="s">
        <v>818</v>
      </c>
      <c r="J762" s="21">
        <f t="shared" si="11"/>
        <v>0.03999999999996362</v>
      </c>
      <c r="L762" s="7">
        <v>0</v>
      </c>
      <c r="M762" s="7" t="s">
        <v>815</v>
      </c>
      <c r="N762" s="7">
        <v>0.3100000000000023</v>
      </c>
    </row>
    <row r="763" spans="1:14" ht="12.75">
      <c r="A763" s="2"/>
      <c r="B763" s="2"/>
      <c r="C763" s="2"/>
      <c r="D763" s="2"/>
      <c r="E763" s="2"/>
      <c r="F763" s="6">
        <v>325.9</v>
      </c>
      <c r="G763" s="6">
        <v>325.93</v>
      </c>
      <c r="H763" s="30">
        <v>1</v>
      </c>
      <c r="I763" t="s">
        <v>814</v>
      </c>
      <c r="J763" s="21">
        <f t="shared" si="11"/>
        <v>0.03000000000002956</v>
      </c>
      <c r="L763" s="7">
        <v>0.3</v>
      </c>
      <c r="M763" s="7" t="s">
        <v>815</v>
      </c>
      <c r="N763" s="7">
        <v>0.910000000000025</v>
      </c>
    </row>
    <row r="764" spans="1:14" s="19" customFormat="1" ht="12.75">
      <c r="A764" s="18"/>
      <c r="B764" s="18"/>
      <c r="C764" s="18"/>
      <c r="D764" s="18"/>
      <c r="E764" s="18"/>
      <c r="F764" s="6">
        <v>325.93</v>
      </c>
      <c r="G764" s="6">
        <v>325.95</v>
      </c>
      <c r="H764" s="32">
        <v>1</v>
      </c>
      <c r="I764" s="19" t="s">
        <v>818</v>
      </c>
      <c r="J764" s="21">
        <f t="shared" si="11"/>
        <v>0.01999999999998181</v>
      </c>
      <c r="L764" s="7">
        <v>0.5</v>
      </c>
      <c r="M764" s="7" t="s">
        <v>815</v>
      </c>
      <c r="N764" s="7">
        <v>0.07999999999998408</v>
      </c>
    </row>
    <row r="765" spans="1:14" s="19" customFormat="1" ht="12.75">
      <c r="A765" s="18" t="s">
        <v>743</v>
      </c>
      <c r="B765" s="18">
        <v>2</v>
      </c>
      <c r="C765" s="18" t="s">
        <v>628</v>
      </c>
      <c r="D765" s="18">
        <v>9</v>
      </c>
      <c r="E765" s="18">
        <v>49</v>
      </c>
      <c r="F765" s="6">
        <v>325.95</v>
      </c>
      <c r="G765" s="6">
        <v>326.35</v>
      </c>
      <c r="H765" s="32">
        <v>0.5</v>
      </c>
      <c r="I765" s="19" t="s">
        <v>818</v>
      </c>
      <c r="J765" s="21">
        <f t="shared" si="11"/>
        <v>0.4000000000000341</v>
      </c>
      <c r="L765" s="7">
        <v>1</v>
      </c>
      <c r="M765" s="7" t="s">
        <v>814</v>
      </c>
      <c r="N765" s="7">
        <v>0.05000000000001137</v>
      </c>
    </row>
    <row r="766" spans="1:14" s="19" customFormat="1" ht="12.75">
      <c r="A766" s="18" t="s">
        <v>743</v>
      </c>
      <c r="B766" s="18">
        <v>2</v>
      </c>
      <c r="C766" s="18" t="s">
        <v>610</v>
      </c>
      <c r="D766" s="18">
        <v>49</v>
      </c>
      <c r="E766" s="18">
        <v>53</v>
      </c>
      <c r="F766" s="6">
        <v>326.35</v>
      </c>
      <c r="G766" s="6">
        <v>326.39</v>
      </c>
      <c r="H766" s="32">
        <v>0.8</v>
      </c>
      <c r="I766" s="19" t="s">
        <v>814</v>
      </c>
      <c r="J766" s="21">
        <f t="shared" si="11"/>
        <v>0.03999999999996362</v>
      </c>
      <c r="L766" s="7">
        <v>0.8</v>
      </c>
      <c r="M766" s="7" t="s">
        <v>818</v>
      </c>
      <c r="N766" s="7">
        <v>0.2599999999999909</v>
      </c>
    </row>
    <row r="767" spans="1:14" s="19" customFormat="1" ht="12.75">
      <c r="A767" s="18" t="s">
        <v>743</v>
      </c>
      <c r="B767" s="18">
        <v>2</v>
      </c>
      <c r="C767" s="18" t="s">
        <v>673</v>
      </c>
      <c r="D767" s="18">
        <v>53</v>
      </c>
      <c r="E767" s="18">
        <v>108</v>
      </c>
      <c r="F767" s="6">
        <v>326.39</v>
      </c>
      <c r="G767" s="6">
        <v>326.94</v>
      </c>
      <c r="H767" s="32">
        <v>0.3</v>
      </c>
      <c r="I767" s="19" t="s">
        <v>818</v>
      </c>
      <c r="J767" s="21">
        <f t="shared" si="11"/>
        <v>0.5500000000000114</v>
      </c>
      <c r="L767" s="7">
        <v>0.5</v>
      </c>
      <c r="M767" s="7" t="s">
        <v>814</v>
      </c>
      <c r="N767" s="7">
        <v>0.08000000000004093</v>
      </c>
    </row>
    <row r="768" spans="1:14" ht="12.75">
      <c r="A768" s="2" t="s">
        <v>743</v>
      </c>
      <c r="B768" s="2">
        <v>2</v>
      </c>
      <c r="C768" s="2" t="s">
        <v>607</v>
      </c>
      <c r="D768" s="2">
        <v>108</v>
      </c>
      <c r="E768" s="2">
        <v>130</v>
      </c>
      <c r="F768" s="6">
        <v>326.94</v>
      </c>
      <c r="G768" s="6">
        <v>327.16</v>
      </c>
      <c r="H768" s="30">
        <v>2</v>
      </c>
      <c r="I768" s="20" t="s">
        <v>814</v>
      </c>
      <c r="J768" s="21">
        <f t="shared" si="11"/>
        <v>0.22000000000002728</v>
      </c>
      <c r="L768" s="7">
        <v>0.5</v>
      </c>
      <c r="M768" s="7" t="s">
        <v>818</v>
      </c>
      <c r="N768" s="7">
        <v>0.30000000000001137</v>
      </c>
    </row>
    <row r="769" spans="1:14" ht="12.75">
      <c r="A769" s="2"/>
      <c r="B769" s="2"/>
      <c r="C769" s="2"/>
      <c r="D769" s="2"/>
      <c r="E769" s="2"/>
      <c r="F769" s="6">
        <v>327.16</v>
      </c>
      <c r="G769" s="6">
        <v>327.12</v>
      </c>
      <c r="H769" s="30">
        <v>2</v>
      </c>
      <c r="I769" s="20" t="s">
        <v>815</v>
      </c>
      <c r="J769" s="21">
        <f t="shared" si="11"/>
        <v>-0.040000000000020464</v>
      </c>
      <c r="L769" s="7">
        <v>0.5</v>
      </c>
      <c r="M769" s="7" t="s">
        <v>818</v>
      </c>
      <c r="N769" s="7">
        <v>0.07999999999998408</v>
      </c>
    </row>
    <row r="770" spans="1:14" ht="12.75">
      <c r="A770" s="2" t="s">
        <v>743</v>
      </c>
      <c r="B770" s="2">
        <v>2</v>
      </c>
      <c r="C770" s="2" t="s">
        <v>647</v>
      </c>
      <c r="D770" s="2">
        <v>130</v>
      </c>
      <c r="E770" s="2">
        <v>149</v>
      </c>
      <c r="F770" s="6">
        <v>327.16</v>
      </c>
      <c r="G770" s="6">
        <v>327.35</v>
      </c>
      <c r="H770" s="30">
        <v>0.3</v>
      </c>
      <c r="I770" s="20" t="s">
        <v>815</v>
      </c>
      <c r="J770" s="21">
        <f t="shared" si="11"/>
        <v>0.18999999999999773</v>
      </c>
      <c r="L770" s="7">
        <v>0.3</v>
      </c>
      <c r="M770" s="7" t="s">
        <v>815</v>
      </c>
      <c r="N770" s="7">
        <v>1.490000000000009</v>
      </c>
    </row>
    <row r="771" spans="1:14" ht="12.75">
      <c r="A771" s="2" t="s">
        <v>743</v>
      </c>
      <c r="B771" s="2">
        <v>3</v>
      </c>
      <c r="C771" s="2" t="s">
        <v>639</v>
      </c>
      <c r="D771" s="2">
        <v>0</v>
      </c>
      <c r="E771" s="2">
        <v>17</v>
      </c>
      <c r="F771" s="6">
        <v>327.36</v>
      </c>
      <c r="G771" s="6">
        <v>327.53</v>
      </c>
      <c r="H771" s="30">
        <v>0</v>
      </c>
      <c r="I771" s="20" t="s">
        <v>815</v>
      </c>
      <c r="J771" s="21">
        <f aca="true" t="shared" si="12" ref="J771:J834">G771-F771</f>
        <v>0.16999999999995907</v>
      </c>
      <c r="L771" s="7">
        <v>0.5</v>
      </c>
      <c r="M771" s="7" t="s">
        <v>815</v>
      </c>
      <c r="N771" s="7">
        <v>0.060000000000002274</v>
      </c>
    </row>
    <row r="772" spans="1:14" ht="12.75">
      <c r="A772" s="2" t="s">
        <v>743</v>
      </c>
      <c r="B772" s="2">
        <v>3</v>
      </c>
      <c r="C772" s="2" t="s">
        <v>640</v>
      </c>
      <c r="D772" s="2">
        <v>17</v>
      </c>
      <c r="E772" s="2">
        <v>82</v>
      </c>
      <c r="F772" s="6">
        <v>327.53</v>
      </c>
      <c r="G772" s="6">
        <v>328.18</v>
      </c>
      <c r="H772" s="30">
        <v>0.5</v>
      </c>
      <c r="I772" s="20" t="s">
        <v>815</v>
      </c>
      <c r="J772" s="21">
        <f t="shared" si="12"/>
        <v>0.6500000000000341</v>
      </c>
      <c r="L772" s="7">
        <v>0.5</v>
      </c>
      <c r="M772" s="7" t="s">
        <v>815</v>
      </c>
      <c r="N772" s="7">
        <v>0.13999999999998636</v>
      </c>
    </row>
    <row r="773" spans="1:14" ht="12.75">
      <c r="A773" s="2" t="s">
        <v>745</v>
      </c>
      <c r="B773" s="2">
        <v>1</v>
      </c>
      <c r="C773" s="2" t="s">
        <v>639</v>
      </c>
      <c r="D773" s="2">
        <v>0</v>
      </c>
      <c r="E773" s="2">
        <v>31</v>
      </c>
      <c r="F773" s="6">
        <v>329.2</v>
      </c>
      <c r="G773" s="6">
        <v>329.51</v>
      </c>
      <c r="H773" s="30">
        <v>0</v>
      </c>
      <c r="I773" s="20" t="s">
        <v>815</v>
      </c>
      <c r="J773" s="21">
        <f t="shared" si="12"/>
        <v>0.3100000000000023</v>
      </c>
      <c r="L773" s="7">
        <v>0.5</v>
      </c>
      <c r="M773" s="7" t="s">
        <v>815</v>
      </c>
      <c r="N773" s="7">
        <v>0.19999999999998863</v>
      </c>
    </row>
    <row r="774" spans="1:14" ht="12.75">
      <c r="A774" s="2" t="s">
        <v>745</v>
      </c>
      <c r="B774" s="2">
        <v>1</v>
      </c>
      <c r="C774" s="2" t="s">
        <v>746</v>
      </c>
      <c r="D774" s="2">
        <v>31</v>
      </c>
      <c r="E774" s="2">
        <v>122</v>
      </c>
      <c r="F774" s="6">
        <v>329.51</v>
      </c>
      <c r="G774" s="6">
        <v>330.42</v>
      </c>
      <c r="H774" s="30">
        <v>0.3</v>
      </c>
      <c r="I774" s="20" t="s">
        <v>815</v>
      </c>
      <c r="J774" s="21">
        <f t="shared" si="12"/>
        <v>0.910000000000025</v>
      </c>
      <c r="L774" s="7">
        <v>0.5</v>
      </c>
      <c r="M774" s="7" t="s">
        <v>815</v>
      </c>
      <c r="N774" s="7">
        <v>0.1500000000000341</v>
      </c>
    </row>
    <row r="775" spans="1:14" ht="12.75">
      <c r="A775" s="2" t="s">
        <v>745</v>
      </c>
      <c r="B775" s="2">
        <v>2</v>
      </c>
      <c r="C775" s="2" t="s">
        <v>622</v>
      </c>
      <c r="D775" s="2">
        <v>0</v>
      </c>
      <c r="E775" s="2">
        <v>7</v>
      </c>
      <c r="F775" s="6">
        <v>330.43</v>
      </c>
      <c r="G775" s="6">
        <v>330.51</v>
      </c>
      <c r="H775" s="30">
        <v>0.5</v>
      </c>
      <c r="I775" s="20" t="s">
        <v>815</v>
      </c>
      <c r="J775" s="21">
        <f t="shared" si="12"/>
        <v>0.07999999999998408</v>
      </c>
      <c r="L775" s="7">
        <v>0.8</v>
      </c>
      <c r="M775" s="7" t="s">
        <v>814</v>
      </c>
      <c r="N775" s="7">
        <v>0.339999999999975</v>
      </c>
    </row>
    <row r="776" spans="1:14" ht="12.75">
      <c r="A776" s="2" t="s">
        <v>745</v>
      </c>
      <c r="B776" s="2">
        <v>2</v>
      </c>
      <c r="C776" s="2" t="s">
        <v>622</v>
      </c>
      <c r="D776" s="2">
        <v>7</v>
      </c>
      <c r="E776" s="2">
        <v>13</v>
      </c>
      <c r="F776" s="6">
        <v>330.51</v>
      </c>
      <c r="G776" s="6">
        <v>330.56</v>
      </c>
      <c r="H776" s="30">
        <v>1</v>
      </c>
      <c r="I776" s="20" t="s">
        <v>814</v>
      </c>
      <c r="J776" s="21">
        <f t="shared" si="12"/>
        <v>0.05000000000001137</v>
      </c>
      <c r="L776" s="7">
        <v>0.5</v>
      </c>
      <c r="M776" s="7" t="s">
        <v>814</v>
      </c>
      <c r="N776" s="7">
        <v>0.4200000000000159</v>
      </c>
    </row>
    <row r="777" spans="1:14" ht="12.75">
      <c r="A777" s="2" t="s">
        <v>745</v>
      </c>
      <c r="B777" s="2">
        <v>2</v>
      </c>
      <c r="C777" s="2" t="s">
        <v>622</v>
      </c>
      <c r="D777" s="2">
        <v>13</v>
      </c>
      <c r="E777" s="2">
        <v>41</v>
      </c>
      <c r="F777" s="6">
        <v>330.56</v>
      </c>
      <c r="G777" s="6">
        <v>330.82</v>
      </c>
      <c r="H777" s="30">
        <v>0.8</v>
      </c>
      <c r="I777" s="20" t="s">
        <v>818</v>
      </c>
      <c r="J777" s="21">
        <f t="shared" si="12"/>
        <v>0.2599999999999909</v>
      </c>
      <c r="L777" s="7">
        <v>1</v>
      </c>
      <c r="M777" s="7" t="s">
        <v>814</v>
      </c>
      <c r="N777" s="7">
        <v>0.40999999999996817</v>
      </c>
    </row>
    <row r="778" spans="1:14" ht="12.75">
      <c r="A778" s="2" t="s">
        <v>745</v>
      </c>
      <c r="B778" s="2">
        <v>2</v>
      </c>
      <c r="C778" s="2" t="s">
        <v>609</v>
      </c>
      <c r="D778" s="2">
        <v>41</v>
      </c>
      <c r="E778" s="2">
        <v>50</v>
      </c>
      <c r="F778" s="6">
        <v>330.84</v>
      </c>
      <c r="G778" s="6">
        <v>330.92</v>
      </c>
      <c r="H778" s="30">
        <v>0.5</v>
      </c>
      <c r="I778" s="20" t="s">
        <v>814</v>
      </c>
      <c r="J778" s="21">
        <f t="shared" si="12"/>
        <v>0.08000000000004093</v>
      </c>
      <c r="L778" s="7">
        <v>0.5</v>
      </c>
      <c r="M778" s="7" t="s">
        <v>814</v>
      </c>
      <c r="N778" s="7">
        <v>0.12000000000000455</v>
      </c>
    </row>
    <row r="779" spans="1:14" ht="12.75">
      <c r="A779" s="2" t="s">
        <v>745</v>
      </c>
      <c r="B779" s="2">
        <v>2</v>
      </c>
      <c r="C779" s="2" t="s">
        <v>689</v>
      </c>
      <c r="D779" s="2">
        <v>50</v>
      </c>
      <c r="E779" s="2">
        <v>80</v>
      </c>
      <c r="F779" s="6">
        <v>330.93</v>
      </c>
      <c r="G779" s="6">
        <v>331.23</v>
      </c>
      <c r="H779" s="30">
        <v>0.5</v>
      </c>
      <c r="I779" s="20" t="s">
        <v>818</v>
      </c>
      <c r="J779" s="21">
        <f t="shared" si="12"/>
        <v>0.30000000000001137</v>
      </c>
      <c r="L779" s="7">
        <v>0.5</v>
      </c>
      <c r="M779" s="7" t="s">
        <v>818</v>
      </c>
      <c r="N779" s="7">
        <v>0.07000000000005002</v>
      </c>
    </row>
    <row r="780" spans="1:14" ht="12.75">
      <c r="A780" s="2" t="s">
        <v>745</v>
      </c>
      <c r="B780" s="2">
        <v>2</v>
      </c>
      <c r="C780" s="2" t="s">
        <v>613</v>
      </c>
      <c r="D780" s="2">
        <v>80</v>
      </c>
      <c r="E780" s="2">
        <v>89</v>
      </c>
      <c r="F780" s="6">
        <v>331.23</v>
      </c>
      <c r="G780" s="6">
        <v>331.31</v>
      </c>
      <c r="H780" s="30">
        <v>0.5</v>
      </c>
      <c r="I780" s="20" t="s">
        <v>818</v>
      </c>
      <c r="J780" s="21">
        <f t="shared" si="12"/>
        <v>0.07999999999998408</v>
      </c>
      <c r="L780" s="7">
        <v>0.5</v>
      </c>
      <c r="M780" s="7" t="s">
        <v>814</v>
      </c>
      <c r="N780" s="7">
        <v>0.11000000000001364</v>
      </c>
    </row>
    <row r="781" spans="1:14" ht="12.75">
      <c r="A781" s="2" t="s">
        <v>747</v>
      </c>
      <c r="B781" s="2">
        <v>1</v>
      </c>
      <c r="C781" s="2" t="s">
        <v>748</v>
      </c>
      <c r="D781" s="2">
        <v>0</v>
      </c>
      <c r="E781" s="2">
        <v>149</v>
      </c>
      <c r="F781" s="6">
        <v>334</v>
      </c>
      <c r="G781" s="6">
        <v>335.49</v>
      </c>
      <c r="H781" s="30">
        <v>0.3</v>
      </c>
      <c r="I781" s="20" t="s">
        <v>815</v>
      </c>
      <c r="J781" s="21">
        <f t="shared" si="12"/>
        <v>1.490000000000009</v>
      </c>
      <c r="L781" s="7">
        <v>0.5</v>
      </c>
      <c r="M781" s="7" t="s">
        <v>817</v>
      </c>
      <c r="N781" s="7">
        <v>0.07999999999998408</v>
      </c>
    </row>
    <row r="782" spans="1:14" ht="12.75">
      <c r="A782" s="2" t="s">
        <v>747</v>
      </c>
      <c r="B782" s="2">
        <v>2</v>
      </c>
      <c r="C782" s="2" t="s">
        <v>622</v>
      </c>
      <c r="D782" s="2">
        <v>0</v>
      </c>
      <c r="E782" s="2">
        <v>6</v>
      </c>
      <c r="F782" s="6">
        <v>335.5</v>
      </c>
      <c r="G782" s="6">
        <v>335.56</v>
      </c>
      <c r="H782" s="30">
        <v>0.5</v>
      </c>
      <c r="I782" s="20" t="s">
        <v>815</v>
      </c>
      <c r="J782" s="21">
        <f t="shared" si="12"/>
        <v>0.060000000000002274</v>
      </c>
      <c r="L782" s="7">
        <v>0.2</v>
      </c>
      <c r="M782" s="7" t="s">
        <v>817</v>
      </c>
      <c r="N782" s="7">
        <v>0.36000000000001364</v>
      </c>
    </row>
    <row r="783" spans="1:14" ht="12.75">
      <c r="A783" s="2" t="s">
        <v>747</v>
      </c>
      <c r="B783" s="2">
        <v>2</v>
      </c>
      <c r="C783" s="2" t="s">
        <v>628</v>
      </c>
      <c r="D783" s="2">
        <v>6</v>
      </c>
      <c r="E783" s="2">
        <v>20</v>
      </c>
      <c r="F783" s="6">
        <v>335.56</v>
      </c>
      <c r="G783" s="6">
        <v>335.7</v>
      </c>
      <c r="H783" s="30">
        <v>0.5</v>
      </c>
      <c r="I783" s="20" t="s">
        <v>815</v>
      </c>
      <c r="J783" s="21">
        <f t="shared" si="12"/>
        <v>0.13999999999998636</v>
      </c>
      <c r="L783" s="7">
        <v>0.5</v>
      </c>
      <c r="M783" s="7" t="s">
        <v>817</v>
      </c>
      <c r="N783" s="7">
        <v>0.060000000000002274</v>
      </c>
    </row>
    <row r="784" spans="1:14" ht="12.75">
      <c r="A784" s="2" t="s">
        <v>747</v>
      </c>
      <c r="B784" s="2">
        <v>2</v>
      </c>
      <c r="C784" s="2" t="s">
        <v>657</v>
      </c>
      <c r="D784" s="2">
        <v>20</v>
      </c>
      <c r="E784" s="2">
        <v>40</v>
      </c>
      <c r="F784" s="6">
        <v>335.7</v>
      </c>
      <c r="G784" s="6">
        <v>335.9</v>
      </c>
      <c r="H784" s="30">
        <v>0.5</v>
      </c>
      <c r="I784" s="20" t="s">
        <v>815</v>
      </c>
      <c r="J784" s="21">
        <f t="shared" si="12"/>
        <v>0.19999999999998863</v>
      </c>
      <c r="L784" s="7">
        <v>0.5</v>
      </c>
      <c r="M784" s="7" t="s">
        <v>814</v>
      </c>
      <c r="N784" s="7">
        <v>0.01999999999998181</v>
      </c>
    </row>
    <row r="785" spans="1:14" ht="12.75">
      <c r="A785" s="2" t="s">
        <v>747</v>
      </c>
      <c r="B785" s="2">
        <v>2</v>
      </c>
      <c r="C785" s="2" t="s">
        <v>617</v>
      </c>
      <c r="D785" s="2">
        <v>40</v>
      </c>
      <c r="E785" s="2">
        <v>54</v>
      </c>
      <c r="F785" s="6">
        <v>335.9</v>
      </c>
      <c r="G785" s="6">
        <v>336.05</v>
      </c>
      <c r="H785" s="30">
        <v>0.5</v>
      </c>
      <c r="I785" s="20" t="s">
        <v>815</v>
      </c>
      <c r="J785" s="21">
        <f t="shared" si="12"/>
        <v>0.1500000000000341</v>
      </c>
      <c r="L785" s="7">
        <v>0.5</v>
      </c>
      <c r="M785" s="7" t="s">
        <v>815</v>
      </c>
      <c r="N785" s="7">
        <v>0.22000000000002728</v>
      </c>
    </row>
    <row r="786" spans="1:14" ht="12.75">
      <c r="A786" s="2" t="s">
        <v>747</v>
      </c>
      <c r="B786" s="2">
        <v>2</v>
      </c>
      <c r="C786" s="2" t="s">
        <v>645</v>
      </c>
      <c r="D786" s="2">
        <v>54</v>
      </c>
      <c r="E786" s="2">
        <v>89</v>
      </c>
      <c r="F786" s="6">
        <v>336.05</v>
      </c>
      <c r="G786" s="6">
        <v>336.39</v>
      </c>
      <c r="H786" s="30">
        <v>0.8</v>
      </c>
      <c r="I786" s="20" t="s">
        <v>814</v>
      </c>
      <c r="J786" s="21">
        <f t="shared" si="12"/>
        <v>0.339999999999975</v>
      </c>
      <c r="L786" s="7">
        <v>1</v>
      </c>
      <c r="M786" s="7" t="s">
        <v>815</v>
      </c>
      <c r="N786" s="7">
        <v>0.029999999999972715</v>
      </c>
    </row>
    <row r="787" spans="1:14" ht="12.75">
      <c r="A787" s="2" t="s">
        <v>747</v>
      </c>
      <c r="B787" s="2">
        <v>2</v>
      </c>
      <c r="C787" s="2" t="s">
        <v>749</v>
      </c>
      <c r="D787" s="2">
        <v>89</v>
      </c>
      <c r="E787" s="2">
        <v>131</v>
      </c>
      <c r="F787" s="6">
        <v>336.39</v>
      </c>
      <c r="G787" s="6">
        <v>336.81</v>
      </c>
      <c r="H787" s="30">
        <v>0.5</v>
      </c>
      <c r="I787" s="20" t="s">
        <v>814</v>
      </c>
      <c r="J787" s="21">
        <f t="shared" si="12"/>
        <v>0.4200000000000159</v>
      </c>
      <c r="L787" s="7">
        <v>0.3</v>
      </c>
      <c r="M787" s="7" t="s">
        <v>815</v>
      </c>
      <c r="N787" s="7">
        <v>0.5500000000000114</v>
      </c>
    </row>
    <row r="788" spans="1:14" ht="12.75">
      <c r="A788" s="2" t="s">
        <v>750</v>
      </c>
      <c r="B788" s="2">
        <v>1</v>
      </c>
      <c r="C788" s="2" t="s">
        <v>622</v>
      </c>
      <c r="D788" s="2">
        <v>0</v>
      </c>
      <c r="E788" s="2">
        <v>41</v>
      </c>
      <c r="F788" s="6">
        <v>338.8</v>
      </c>
      <c r="G788" s="6">
        <v>339.21</v>
      </c>
      <c r="H788" s="30">
        <v>1</v>
      </c>
      <c r="I788" s="20" t="s">
        <v>814</v>
      </c>
      <c r="J788" s="21">
        <f t="shared" si="12"/>
        <v>0.40999999999996817</v>
      </c>
      <c r="L788" s="7">
        <v>0.5</v>
      </c>
      <c r="M788" s="7" t="s">
        <v>815</v>
      </c>
      <c r="N788" s="7">
        <v>0.22000000000002728</v>
      </c>
    </row>
    <row r="789" spans="1:14" ht="12.75">
      <c r="A789" s="2" t="s">
        <v>750</v>
      </c>
      <c r="B789" s="2">
        <v>1</v>
      </c>
      <c r="C789" s="2" t="s">
        <v>751</v>
      </c>
      <c r="D789" s="2">
        <v>41</v>
      </c>
      <c r="E789" s="2">
        <v>83</v>
      </c>
      <c r="F789" s="6">
        <v>339.21</v>
      </c>
      <c r="G789" s="6">
        <v>339.33</v>
      </c>
      <c r="H789" s="30">
        <v>0.5</v>
      </c>
      <c r="I789" s="20" t="s">
        <v>814</v>
      </c>
      <c r="J789" s="21">
        <f t="shared" si="12"/>
        <v>0.12000000000000455</v>
      </c>
      <c r="L789" s="7">
        <v>0.3</v>
      </c>
      <c r="M789" s="7" t="s">
        <v>815</v>
      </c>
      <c r="N789" s="7">
        <v>0.5699999999999932</v>
      </c>
    </row>
    <row r="790" spans="1:14" ht="12.75">
      <c r="A790" s="2"/>
      <c r="B790" s="2"/>
      <c r="C790" s="2"/>
      <c r="D790" s="2"/>
      <c r="E790" s="2"/>
      <c r="F790" s="6">
        <v>339.34</v>
      </c>
      <c r="G790" s="6">
        <v>339.41</v>
      </c>
      <c r="H790" s="30">
        <v>0.5</v>
      </c>
      <c r="I790" s="20" t="s">
        <v>818</v>
      </c>
      <c r="J790" s="21">
        <f t="shared" si="12"/>
        <v>0.07000000000005002</v>
      </c>
      <c r="L790" s="7">
        <v>1.5</v>
      </c>
      <c r="M790" s="7" t="s">
        <v>815</v>
      </c>
      <c r="N790" s="7">
        <v>0.12999999999999545</v>
      </c>
    </row>
    <row r="791" spans="1:14" ht="12.75">
      <c r="A791" s="2"/>
      <c r="B791" s="2"/>
      <c r="C791" s="2"/>
      <c r="D791" s="2"/>
      <c r="E791" s="2"/>
      <c r="F791" s="6">
        <v>339.44</v>
      </c>
      <c r="G791" s="6">
        <v>339.55</v>
      </c>
      <c r="H791" s="30">
        <v>0.5</v>
      </c>
      <c r="I791" s="20" t="s">
        <v>814</v>
      </c>
      <c r="J791" s="21">
        <f t="shared" si="12"/>
        <v>0.11000000000001364</v>
      </c>
      <c r="L791" s="7">
        <v>1.5</v>
      </c>
      <c r="M791" s="7" t="s">
        <v>815</v>
      </c>
      <c r="N791" s="7">
        <v>0.07999999999998408</v>
      </c>
    </row>
    <row r="792" spans="1:14" ht="12.75">
      <c r="A792" s="2"/>
      <c r="B792" s="2"/>
      <c r="C792" s="2"/>
      <c r="D792" s="2"/>
      <c r="E792" s="2"/>
      <c r="F792" s="6">
        <v>339.55</v>
      </c>
      <c r="G792" s="6">
        <v>339.63</v>
      </c>
      <c r="H792" s="30">
        <v>0.5</v>
      </c>
      <c r="I792" s="20" t="s">
        <v>817</v>
      </c>
      <c r="J792" s="21">
        <f t="shared" si="12"/>
        <v>0.07999999999998408</v>
      </c>
      <c r="L792" s="7">
        <v>0.5</v>
      </c>
      <c r="M792" s="7" t="s">
        <v>815</v>
      </c>
      <c r="N792" s="7">
        <v>0.20999999999997954</v>
      </c>
    </row>
    <row r="793" spans="1:14" ht="12.75">
      <c r="A793" s="2" t="s">
        <v>750</v>
      </c>
      <c r="B793" s="2">
        <v>1</v>
      </c>
      <c r="C793" s="2" t="s">
        <v>752</v>
      </c>
      <c r="D793" s="2">
        <v>83</v>
      </c>
      <c r="E793" s="2">
        <v>119</v>
      </c>
      <c r="F793" s="6">
        <v>339.63</v>
      </c>
      <c r="G793" s="6">
        <v>339.99</v>
      </c>
      <c r="H793" s="30">
        <v>0.2</v>
      </c>
      <c r="I793" s="20" t="s">
        <v>817</v>
      </c>
      <c r="J793" s="21">
        <f t="shared" si="12"/>
        <v>0.36000000000001364</v>
      </c>
      <c r="L793" s="7">
        <v>0.2</v>
      </c>
      <c r="M793" s="7" t="s">
        <v>815</v>
      </c>
      <c r="N793" s="7">
        <v>0.09000000000003183</v>
      </c>
    </row>
    <row r="794" spans="1:14" ht="12.75">
      <c r="A794" s="2" t="s">
        <v>750</v>
      </c>
      <c r="B794" s="2">
        <v>1</v>
      </c>
      <c r="C794" s="2" t="s">
        <v>741</v>
      </c>
      <c r="D794" s="2">
        <v>119</v>
      </c>
      <c r="E794" s="2">
        <v>149</v>
      </c>
      <c r="F794" s="6">
        <v>339.99</v>
      </c>
      <c r="G794" s="6">
        <v>340.05</v>
      </c>
      <c r="H794" s="30">
        <v>0.5</v>
      </c>
      <c r="I794" s="20" t="s">
        <v>817</v>
      </c>
      <c r="J794" s="21">
        <f t="shared" si="12"/>
        <v>0.060000000000002274</v>
      </c>
      <c r="L794" s="7">
        <v>0.8</v>
      </c>
      <c r="M794" s="7" t="s">
        <v>815</v>
      </c>
      <c r="N794" s="7">
        <v>0.01999999999998181</v>
      </c>
    </row>
    <row r="795" spans="1:14" ht="12.75">
      <c r="A795" s="2"/>
      <c r="B795" s="2"/>
      <c r="C795" s="2"/>
      <c r="D795" s="2"/>
      <c r="E795" s="2"/>
      <c r="F795" s="6">
        <v>340.05</v>
      </c>
      <c r="G795" s="6">
        <v>340.07</v>
      </c>
      <c r="H795" s="30">
        <v>0.5</v>
      </c>
      <c r="I795" s="20" t="s">
        <v>814</v>
      </c>
      <c r="J795" s="21">
        <f t="shared" si="12"/>
        <v>0.01999999999998181</v>
      </c>
      <c r="L795" s="7">
        <v>0.8</v>
      </c>
      <c r="M795" s="7" t="s">
        <v>814</v>
      </c>
      <c r="N795" s="7">
        <v>0.11000000000001364</v>
      </c>
    </row>
    <row r="796" spans="1:14" ht="12.75">
      <c r="A796" s="2"/>
      <c r="B796" s="2"/>
      <c r="C796" s="2"/>
      <c r="D796" s="2"/>
      <c r="E796" s="2"/>
      <c r="F796" s="6">
        <v>340.07</v>
      </c>
      <c r="G796" s="6">
        <v>340.29</v>
      </c>
      <c r="H796" s="30">
        <v>0.5</v>
      </c>
      <c r="I796" s="20" t="s">
        <v>815</v>
      </c>
      <c r="J796" s="21">
        <f t="shared" si="12"/>
        <v>0.22000000000002728</v>
      </c>
      <c r="L796" s="7">
        <v>0.8</v>
      </c>
      <c r="M796" s="7" t="s">
        <v>818</v>
      </c>
      <c r="N796" s="7">
        <v>0.13999999999998636</v>
      </c>
    </row>
    <row r="797" spans="1:14" ht="12.75">
      <c r="A797" s="2" t="s">
        <v>750</v>
      </c>
      <c r="B797" s="2">
        <v>2</v>
      </c>
      <c r="C797" s="2" t="s">
        <v>641</v>
      </c>
      <c r="D797" s="2">
        <v>0</v>
      </c>
      <c r="E797" s="2">
        <v>3</v>
      </c>
      <c r="F797" s="6">
        <v>340.3</v>
      </c>
      <c r="G797" s="6">
        <v>340.33</v>
      </c>
      <c r="H797" s="30">
        <v>1</v>
      </c>
      <c r="I797" s="20" t="s">
        <v>815</v>
      </c>
      <c r="J797" s="21">
        <f t="shared" si="12"/>
        <v>0.029999999999972715</v>
      </c>
      <c r="L797" s="7">
        <v>0.5</v>
      </c>
      <c r="M797" s="7" t="s">
        <v>818</v>
      </c>
      <c r="N797" s="7">
        <v>0.3299999999999841</v>
      </c>
    </row>
    <row r="798" spans="1:14" ht="12.75">
      <c r="A798" s="2" t="s">
        <v>750</v>
      </c>
      <c r="B798" s="2">
        <v>2</v>
      </c>
      <c r="C798" s="2" t="s">
        <v>751</v>
      </c>
      <c r="D798" s="2">
        <v>3</v>
      </c>
      <c r="E798" s="2">
        <v>58</v>
      </c>
      <c r="F798" s="6">
        <v>340.33</v>
      </c>
      <c r="G798" s="6">
        <v>340.88</v>
      </c>
      <c r="H798" s="30">
        <v>0.3</v>
      </c>
      <c r="I798" s="20" t="s">
        <v>815</v>
      </c>
      <c r="J798" s="21">
        <f t="shared" si="12"/>
        <v>0.5500000000000114</v>
      </c>
      <c r="L798" s="7">
        <v>1</v>
      </c>
      <c r="M798" s="7" t="s">
        <v>814</v>
      </c>
      <c r="N798" s="7">
        <v>0.7400000000000091</v>
      </c>
    </row>
    <row r="799" spans="1:14" ht="12.75">
      <c r="A799" s="2" t="s">
        <v>750</v>
      </c>
      <c r="B799" s="2">
        <v>2</v>
      </c>
      <c r="C799" s="2" t="s">
        <v>607</v>
      </c>
      <c r="D799" s="2">
        <v>58</v>
      </c>
      <c r="E799" s="2">
        <v>80</v>
      </c>
      <c r="F799" s="6">
        <v>340.88</v>
      </c>
      <c r="G799" s="6">
        <v>341.1</v>
      </c>
      <c r="H799" s="30">
        <v>0.5</v>
      </c>
      <c r="I799" s="20" t="s">
        <v>815</v>
      </c>
      <c r="J799" s="21">
        <f t="shared" si="12"/>
        <v>0.22000000000002728</v>
      </c>
      <c r="L799" s="7">
        <v>0.5</v>
      </c>
      <c r="M799" s="7" t="s">
        <v>814</v>
      </c>
      <c r="N799" s="7">
        <v>1.160000000000025</v>
      </c>
    </row>
    <row r="800" spans="1:14" ht="12.75">
      <c r="A800" s="2" t="s">
        <v>750</v>
      </c>
      <c r="B800" s="2">
        <v>2</v>
      </c>
      <c r="C800" s="2" t="s">
        <v>753</v>
      </c>
      <c r="D800" s="2">
        <v>80</v>
      </c>
      <c r="E800" s="2">
        <v>137</v>
      </c>
      <c r="F800" s="6">
        <v>341.1</v>
      </c>
      <c r="G800" s="6">
        <v>341.67</v>
      </c>
      <c r="H800" s="30">
        <v>0.3</v>
      </c>
      <c r="I800" s="20" t="s">
        <v>815</v>
      </c>
      <c r="J800" s="21">
        <f t="shared" si="12"/>
        <v>0.5699999999999932</v>
      </c>
      <c r="L800" s="7">
        <v>1.5</v>
      </c>
      <c r="M800" s="7" t="s">
        <v>814</v>
      </c>
      <c r="N800" s="7">
        <v>0.06999999999999318</v>
      </c>
    </row>
    <row r="801" spans="1:14" ht="12.75">
      <c r="A801" s="2" t="s">
        <v>750</v>
      </c>
      <c r="B801" s="2">
        <v>2</v>
      </c>
      <c r="C801" s="2" t="s">
        <v>754</v>
      </c>
      <c r="D801" s="2">
        <v>137</v>
      </c>
      <c r="E801" s="2">
        <v>150</v>
      </c>
      <c r="F801" s="6">
        <v>341.67</v>
      </c>
      <c r="G801" s="6">
        <v>341.8</v>
      </c>
      <c r="H801" s="30">
        <v>1.5</v>
      </c>
      <c r="I801" s="20" t="s">
        <v>815</v>
      </c>
      <c r="J801" s="21">
        <f t="shared" si="12"/>
        <v>0.12999999999999545</v>
      </c>
      <c r="L801" s="7">
        <v>1</v>
      </c>
      <c r="M801" s="7" t="s">
        <v>814</v>
      </c>
      <c r="N801" s="7">
        <v>0.10000000000002274</v>
      </c>
    </row>
    <row r="802" spans="1:14" ht="12.75">
      <c r="A802" s="2" t="s">
        <v>750</v>
      </c>
      <c r="B802" s="2">
        <v>3</v>
      </c>
      <c r="C802" s="2" t="s">
        <v>622</v>
      </c>
      <c r="D802" s="2">
        <v>0</v>
      </c>
      <c r="E802" s="2">
        <v>8</v>
      </c>
      <c r="F802" s="6">
        <v>341.8</v>
      </c>
      <c r="G802" s="6">
        <v>341.88</v>
      </c>
      <c r="H802" s="30">
        <v>1.5</v>
      </c>
      <c r="I802" s="20" t="s">
        <v>815</v>
      </c>
      <c r="J802" s="21">
        <f t="shared" si="12"/>
        <v>0.07999999999998408</v>
      </c>
      <c r="L802" s="7">
        <v>0</v>
      </c>
      <c r="M802" s="7" t="s">
        <v>814</v>
      </c>
      <c r="N802" s="7">
        <v>0.2899999999999636</v>
      </c>
    </row>
    <row r="803" spans="1:14" ht="12.75">
      <c r="A803" s="2" t="s">
        <v>750</v>
      </c>
      <c r="B803" s="2">
        <v>3</v>
      </c>
      <c r="C803" s="2" t="s">
        <v>699</v>
      </c>
      <c r="D803" s="2">
        <v>8</v>
      </c>
      <c r="E803" s="2">
        <v>29</v>
      </c>
      <c r="F803" s="6">
        <v>341.88</v>
      </c>
      <c r="G803" s="6">
        <v>342.09</v>
      </c>
      <c r="H803" s="30">
        <v>0.5</v>
      </c>
      <c r="I803" s="20" t="s">
        <v>815</v>
      </c>
      <c r="J803" s="21">
        <f t="shared" si="12"/>
        <v>0.20999999999997954</v>
      </c>
      <c r="L803" s="7">
        <v>0.8</v>
      </c>
      <c r="M803" s="7" t="s">
        <v>814</v>
      </c>
      <c r="N803" s="7">
        <v>0.3100000000000023</v>
      </c>
    </row>
    <row r="804" spans="1:14" ht="12.75">
      <c r="A804" s="2" t="s">
        <v>750</v>
      </c>
      <c r="B804" s="2">
        <v>3</v>
      </c>
      <c r="C804" s="2" t="s">
        <v>617</v>
      </c>
      <c r="D804" s="2">
        <v>29</v>
      </c>
      <c r="E804" s="2">
        <v>38</v>
      </c>
      <c r="F804" s="6">
        <v>342.09</v>
      </c>
      <c r="G804" s="6">
        <v>342.18</v>
      </c>
      <c r="H804" s="30">
        <v>0.2</v>
      </c>
      <c r="I804" s="20" t="s">
        <v>815</v>
      </c>
      <c r="J804" s="21">
        <f t="shared" si="12"/>
        <v>0.09000000000003183</v>
      </c>
      <c r="L804" s="7">
        <v>0.5</v>
      </c>
      <c r="M804" s="7" t="s">
        <v>814</v>
      </c>
      <c r="N804" s="7">
        <v>0.6899999999999977</v>
      </c>
    </row>
    <row r="805" spans="1:14" ht="12.75">
      <c r="A805" s="2" t="s">
        <v>756</v>
      </c>
      <c r="B805" s="2">
        <v>1</v>
      </c>
      <c r="C805" s="2" t="s">
        <v>622</v>
      </c>
      <c r="D805" s="2">
        <v>0</v>
      </c>
      <c r="E805" s="2">
        <v>27</v>
      </c>
      <c r="F805" s="6">
        <v>343.6</v>
      </c>
      <c r="G805" s="6">
        <v>343.62</v>
      </c>
      <c r="H805" s="30">
        <v>0.8</v>
      </c>
      <c r="I805" s="20" t="s">
        <v>815</v>
      </c>
      <c r="J805" s="21">
        <f t="shared" si="12"/>
        <v>0.01999999999998181</v>
      </c>
      <c r="L805" s="7">
        <v>0.3</v>
      </c>
      <c r="M805" s="7" t="s">
        <v>814</v>
      </c>
      <c r="N805" s="7">
        <v>0.30000000000001137</v>
      </c>
    </row>
    <row r="806" spans="1:14" ht="12.75">
      <c r="A806" s="2"/>
      <c r="B806" s="2"/>
      <c r="C806" s="2"/>
      <c r="D806" s="2"/>
      <c r="E806" s="2"/>
      <c r="F806" s="6">
        <v>343.62</v>
      </c>
      <c r="G806" s="6">
        <v>343.73</v>
      </c>
      <c r="H806" s="30">
        <v>0.8</v>
      </c>
      <c r="I806" s="20" t="s">
        <v>814</v>
      </c>
      <c r="J806" s="21">
        <f t="shared" si="12"/>
        <v>0.11000000000001364</v>
      </c>
      <c r="L806" s="7">
        <v>0.5</v>
      </c>
      <c r="M806" s="7" t="s">
        <v>815</v>
      </c>
      <c r="N806" s="7">
        <v>0.6000000000000227</v>
      </c>
    </row>
    <row r="807" spans="1:14" ht="12.75">
      <c r="A807" s="2"/>
      <c r="B807" s="2"/>
      <c r="C807" s="2"/>
      <c r="D807" s="2"/>
      <c r="E807" s="2"/>
      <c r="F807" s="6">
        <v>343.73</v>
      </c>
      <c r="G807" s="6">
        <v>343.87</v>
      </c>
      <c r="H807" s="30">
        <v>0.8</v>
      </c>
      <c r="I807" s="20" t="s">
        <v>818</v>
      </c>
      <c r="J807" s="21">
        <f t="shared" si="12"/>
        <v>0.13999999999998636</v>
      </c>
      <c r="L807" s="7">
        <v>0.2</v>
      </c>
      <c r="M807" s="7" t="s">
        <v>815</v>
      </c>
      <c r="N807" s="7">
        <v>0.2799999999999727</v>
      </c>
    </row>
    <row r="808" spans="1:14" ht="12.75">
      <c r="A808" s="2" t="s">
        <v>756</v>
      </c>
      <c r="B808" s="2">
        <v>1</v>
      </c>
      <c r="C808" s="2" t="s">
        <v>757</v>
      </c>
      <c r="D808" s="2">
        <v>27</v>
      </c>
      <c r="E808" s="2">
        <v>61</v>
      </c>
      <c r="F808" s="6">
        <v>343.87</v>
      </c>
      <c r="G808" s="6">
        <v>344.2</v>
      </c>
      <c r="H808" s="30">
        <v>0.5</v>
      </c>
      <c r="I808" s="20" t="s">
        <v>818</v>
      </c>
      <c r="J808" s="21">
        <f t="shared" si="12"/>
        <v>0.3299999999999841</v>
      </c>
      <c r="L808" s="7">
        <v>0.5</v>
      </c>
      <c r="M808" s="7" t="s">
        <v>815</v>
      </c>
      <c r="N808" s="7">
        <v>0.5900000000000318</v>
      </c>
    </row>
    <row r="809" spans="1:14" ht="12.75">
      <c r="A809" s="2" t="s">
        <v>756</v>
      </c>
      <c r="B809" s="2">
        <v>1</v>
      </c>
      <c r="C809" s="2" t="s">
        <v>758</v>
      </c>
      <c r="D809" s="2">
        <v>61</v>
      </c>
      <c r="E809" s="2">
        <v>142</v>
      </c>
      <c r="F809" s="6">
        <v>344.28</v>
      </c>
      <c r="G809" s="6">
        <v>345.02</v>
      </c>
      <c r="H809" s="30">
        <v>1</v>
      </c>
      <c r="I809" s="20" t="s">
        <v>814</v>
      </c>
      <c r="J809" s="21">
        <f t="shared" si="12"/>
        <v>0.7400000000000091</v>
      </c>
      <c r="L809" s="7">
        <v>1</v>
      </c>
      <c r="M809" s="7" t="s">
        <v>815</v>
      </c>
      <c r="N809" s="7">
        <v>0.339999999999975</v>
      </c>
    </row>
    <row r="810" spans="1:14" ht="12.75">
      <c r="A810" s="2" t="s">
        <v>756</v>
      </c>
      <c r="B810" s="2">
        <v>2</v>
      </c>
      <c r="C810" s="2" t="s">
        <v>623</v>
      </c>
      <c r="D810" s="2">
        <v>0</v>
      </c>
      <c r="E810" s="2">
        <v>116</v>
      </c>
      <c r="F810" s="6">
        <v>345.02</v>
      </c>
      <c r="G810" s="6">
        <v>346.18</v>
      </c>
      <c r="H810" s="30">
        <v>0.5</v>
      </c>
      <c r="I810" s="20" t="s">
        <v>814</v>
      </c>
      <c r="J810" s="21">
        <f t="shared" si="12"/>
        <v>1.160000000000025</v>
      </c>
      <c r="L810" s="7">
        <v>0.5</v>
      </c>
      <c r="M810" s="7" t="s">
        <v>815</v>
      </c>
      <c r="N810" s="7">
        <v>1.0900000000000318</v>
      </c>
    </row>
    <row r="811" spans="1:14" ht="12.75">
      <c r="A811" s="2" t="s">
        <v>756</v>
      </c>
      <c r="B811" s="2">
        <v>2</v>
      </c>
      <c r="C811" s="2" t="s">
        <v>612</v>
      </c>
      <c r="D811" s="2">
        <v>116</v>
      </c>
      <c r="E811" s="2">
        <v>123</v>
      </c>
      <c r="F811" s="6">
        <v>346.18</v>
      </c>
      <c r="G811" s="6">
        <v>346.25</v>
      </c>
      <c r="H811" s="30">
        <v>1.5</v>
      </c>
      <c r="I811" s="20" t="s">
        <v>814</v>
      </c>
      <c r="J811" s="21">
        <f t="shared" si="12"/>
        <v>0.06999999999999318</v>
      </c>
      <c r="L811" s="7">
        <v>0.8</v>
      </c>
      <c r="M811" s="7" t="s">
        <v>815</v>
      </c>
      <c r="N811" s="7">
        <v>1.1000000000000227</v>
      </c>
    </row>
    <row r="812" spans="1:14" ht="12.75">
      <c r="A812" s="2" t="s">
        <v>756</v>
      </c>
      <c r="B812" s="2">
        <v>3</v>
      </c>
      <c r="C812" s="2" t="s">
        <v>622</v>
      </c>
      <c r="D812" s="2">
        <v>0</v>
      </c>
      <c r="E812" s="2">
        <v>10</v>
      </c>
      <c r="F812" s="6">
        <v>346.26</v>
      </c>
      <c r="G812" s="6">
        <v>346.36</v>
      </c>
      <c r="H812" s="30">
        <v>1</v>
      </c>
      <c r="I812" s="20" t="s">
        <v>814</v>
      </c>
      <c r="J812" s="21">
        <f t="shared" si="12"/>
        <v>0.10000000000002274</v>
      </c>
      <c r="L812" s="7">
        <v>0.2</v>
      </c>
      <c r="M812" s="7" t="s">
        <v>492</v>
      </c>
      <c r="N812" s="7">
        <v>0.44999999999998863</v>
      </c>
    </row>
    <row r="813" spans="1:14" ht="12.75">
      <c r="A813" s="2" t="s">
        <v>756</v>
      </c>
      <c r="B813" s="2">
        <v>3</v>
      </c>
      <c r="C813" s="2" t="s">
        <v>641</v>
      </c>
      <c r="D813" s="2">
        <v>10</v>
      </c>
      <c r="E813" s="2">
        <v>39</v>
      </c>
      <c r="F813" s="6">
        <v>346.36</v>
      </c>
      <c r="G813" s="6">
        <v>346.65</v>
      </c>
      <c r="H813" s="30">
        <v>0</v>
      </c>
      <c r="I813" s="20" t="s">
        <v>814</v>
      </c>
      <c r="J813" s="21">
        <f t="shared" si="12"/>
        <v>0.2899999999999636</v>
      </c>
      <c r="L813" s="7">
        <v>0.5</v>
      </c>
      <c r="M813" s="7" t="s">
        <v>492</v>
      </c>
      <c r="N813" s="7">
        <v>0.660000000000025</v>
      </c>
    </row>
    <row r="814" spans="1:14" ht="12.75">
      <c r="A814" s="2" t="s">
        <v>756</v>
      </c>
      <c r="B814" s="2">
        <v>3</v>
      </c>
      <c r="C814" s="2" t="s">
        <v>609</v>
      </c>
      <c r="D814" s="2">
        <v>39</v>
      </c>
      <c r="E814" s="2">
        <v>70</v>
      </c>
      <c r="F814" s="6">
        <v>346.65</v>
      </c>
      <c r="G814" s="6">
        <v>346.96</v>
      </c>
      <c r="H814" s="30">
        <v>0.8</v>
      </c>
      <c r="I814" s="20" t="s">
        <v>814</v>
      </c>
      <c r="J814" s="21">
        <f t="shared" si="12"/>
        <v>0.3100000000000023</v>
      </c>
      <c r="L814" s="7">
        <v>0.8</v>
      </c>
      <c r="M814" s="7" t="s">
        <v>814</v>
      </c>
      <c r="N814" s="7">
        <v>0.07999999999998408</v>
      </c>
    </row>
    <row r="815" spans="1:14" ht="12.75">
      <c r="A815" s="2" t="s">
        <v>756</v>
      </c>
      <c r="B815" s="2">
        <v>3</v>
      </c>
      <c r="C815" s="2" t="s">
        <v>702</v>
      </c>
      <c r="D815" s="2">
        <v>70</v>
      </c>
      <c r="E815" s="2">
        <v>139</v>
      </c>
      <c r="F815" s="6">
        <v>346.96</v>
      </c>
      <c r="G815" s="6">
        <v>347.65</v>
      </c>
      <c r="H815" s="30">
        <v>0.5</v>
      </c>
      <c r="I815" s="20" t="s">
        <v>814</v>
      </c>
      <c r="J815" s="21">
        <f t="shared" si="12"/>
        <v>0.6899999999999977</v>
      </c>
      <c r="L815" s="7">
        <v>0</v>
      </c>
      <c r="M815" s="7" t="s">
        <v>817</v>
      </c>
      <c r="N815" s="7">
        <v>0.10000000000002274</v>
      </c>
    </row>
    <row r="816" spans="1:14" ht="12.75">
      <c r="A816" s="2" t="s">
        <v>756</v>
      </c>
      <c r="B816" s="2">
        <v>4</v>
      </c>
      <c r="C816" s="2" t="s">
        <v>622</v>
      </c>
      <c r="D816" s="2">
        <v>0</v>
      </c>
      <c r="E816" s="2">
        <v>31</v>
      </c>
      <c r="F816" s="6">
        <v>347.65</v>
      </c>
      <c r="G816" s="6">
        <v>347.95</v>
      </c>
      <c r="H816" s="30">
        <v>0.3</v>
      </c>
      <c r="I816" s="20" t="s">
        <v>814</v>
      </c>
      <c r="J816" s="21">
        <f t="shared" si="12"/>
        <v>0.30000000000001137</v>
      </c>
      <c r="L816" s="7">
        <v>0.5</v>
      </c>
      <c r="M816" s="7" t="s">
        <v>492</v>
      </c>
      <c r="N816" s="7">
        <v>0.040000000000020464</v>
      </c>
    </row>
    <row r="817" spans="1:14" ht="12.75">
      <c r="A817" s="2" t="s">
        <v>759</v>
      </c>
      <c r="B817" s="2">
        <v>1</v>
      </c>
      <c r="C817" s="2" t="s">
        <v>639</v>
      </c>
      <c r="D817" s="2">
        <v>0</v>
      </c>
      <c r="E817" s="2">
        <v>60</v>
      </c>
      <c r="F817" s="6">
        <v>348.4</v>
      </c>
      <c r="G817" s="6">
        <v>349</v>
      </c>
      <c r="H817" s="30">
        <v>0.5</v>
      </c>
      <c r="I817" s="20" t="s">
        <v>815</v>
      </c>
      <c r="J817" s="21">
        <f t="shared" si="12"/>
        <v>0.6000000000000227</v>
      </c>
      <c r="L817" s="7">
        <v>0.5</v>
      </c>
      <c r="M817" s="7" t="s">
        <v>492</v>
      </c>
      <c r="N817" s="7">
        <v>0.8799999999999955</v>
      </c>
    </row>
    <row r="818" spans="1:14" ht="12.75">
      <c r="A818" s="2" t="s">
        <v>759</v>
      </c>
      <c r="B818" s="2">
        <v>1</v>
      </c>
      <c r="C818" s="2" t="s">
        <v>611</v>
      </c>
      <c r="D818" s="2">
        <v>60</v>
      </c>
      <c r="E818" s="2">
        <v>88</v>
      </c>
      <c r="F818" s="6">
        <v>349</v>
      </c>
      <c r="G818" s="6">
        <v>349.28</v>
      </c>
      <c r="H818" s="30">
        <v>0.2</v>
      </c>
      <c r="I818" s="20" t="s">
        <v>815</v>
      </c>
      <c r="J818" s="21">
        <f t="shared" si="12"/>
        <v>0.2799999999999727</v>
      </c>
      <c r="L818" s="7">
        <v>1</v>
      </c>
      <c r="M818" s="7" t="s">
        <v>492</v>
      </c>
      <c r="N818" s="7">
        <v>0.14999999999997726</v>
      </c>
    </row>
    <row r="819" spans="1:14" ht="12.75">
      <c r="A819" s="2" t="s">
        <v>759</v>
      </c>
      <c r="B819" s="2">
        <v>1</v>
      </c>
      <c r="C819" s="2" t="s">
        <v>642</v>
      </c>
      <c r="D819" s="2">
        <v>88</v>
      </c>
      <c r="E819" s="2">
        <v>147</v>
      </c>
      <c r="F819" s="6">
        <v>349.28</v>
      </c>
      <c r="G819" s="6">
        <v>349.87</v>
      </c>
      <c r="H819" s="30">
        <v>0.5</v>
      </c>
      <c r="I819" s="20" t="s">
        <v>815</v>
      </c>
      <c r="J819" s="21">
        <f t="shared" si="12"/>
        <v>0.5900000000000318</v>
      </c>
      <c r="L819" s="7">
        <v>0.5</v>
      </c>
      <c r="M819" s="7" t="s">
        <v>492</v>
      </c>
      <c r="N819" s="7">
        <v>0.21000000000003638</v>
      </c>
    </row>
    <row r="820" spans="1:14" ht="12.75">
      <c r="A820" s="2" t="s">
        <v>759</v>
      </c>
      <c r="B820" s="2">
        <v>2</v>
      </c>
      <c r="C820" s="2" t="s">
        <v>604</v>
      </c>
      <c r="D820" s="2">
        <v>0</v>
      </c>
      <c r="E820" s="2">
        <v>34</v>
      </c>
      <c r="F820" s="6">
        <v>349.86</v>
      </c>
      <c r="G820" s="6">
        <v>350.2</v>
      </c>
      <c r="H820" s="30">
        <v>1</v>
      </c>
      <c r="I820" s="20" t="s">
        <v>815</v>
      </c>
      <c r="J820" s="21">
        <f t="shared" si="12"/>
        <v>0.339999999999975</v>
      </c>
      <c r="L820" s="7">
        <v>0.3</v>
      </c>
      <c r="M820" s="7" t="s">
        <v>817</v>
      </c>
      <c r="N820" s="7">
        <v>0.25</v>
      </c>
    </row>
    <row r="821" spans="1:14" ht="12.75">
      <c r="A821" s="2" t="s">
        <v>759</v>
      </c>
      <c r="B821" s="2">
        <v>2</v>
      </c>
      <c r="C821" s="2" t="s">
        <v>617</v>
      </c>
      <c r="D821" s="2">
        <v>34</v>
      </c>
      <c r="E821" s="2">
        <v>143</v>
      </c>
      <c r="F821" s="6">
        <v>350.2</v>
      </c>
      <c r="G821" s="6">
        <v>351.29</v>
      </c>
      <c r="H821" s="30">
        <v>0.5</v>
      </c>
      <c r="I821" s="20" t="s">
        <v>815</v>
      </c>
      <c r="J821" s="21">
        <f t="shared" si="12"/>
        <v>1.0900000000000318</v>
      </c>
      <c r="L821" s="7">
        <v>0.3</v>
      </c>
      <c r="M821" s="7" t="s">
        <v>817</v>
      </c>
      <c r="N821" s="7">
        <v>0.4200000000000159</v>
      </c>
    </row>
    <row r="822" spans="1:14" ht="12.75">
      <c r="A822" s="2" t="s">
        <v>759</v>
      </c>
      <c r="B822" s="2">
        <v>3</v>
      </c>
      <c r="C822" s="2" t="s">
        <v>760</v>
      </c>
      <c r="D822" s="2">
        <v>0</v>
      </c>
      <c r="E822" s="2">
        <v>112</v>
      </c>
      <c r="F822" s="6">
        <v>351.28</v>
      </c>
      <c r="G822" s="6">
        <v>352.38</v>
      </c>
      <c r="H822" s="30">
        <v>0.8</v>
      </c>
      <c r="I822" s="20" t="s">
        <v>815</v>
      </c>
      <c r="J822" s="21">
        <f t="shared" si="12"/>
        <v>1.1000000000000227</v>
      </c>
      <c r="L822" s="7">
        <v>0.3</v>
      </c>
      <c r="M822" s="7" t="s">
        <v>815</v>
      </c>
      <c r="N822" s="7">
        <v>0.12000000000000455</v>
      </c>
    </row>
    <row r="823" spans="1:14" ht="12.75">
      <c r="A823" s="2" t="s">
        <v>761</v>
      </c>
      <c r="B823" s="2">
        <v>1</v>
      </c>
      <c r="C823" s="2" t="s">
        <v>623</v>
      </c>
      <c r="D823" s="2">
        <v>0</v>
      </c>
      <c r="E823" s="2">
        <v>45</v>
      </c>
      <c r="F823" s="6">
        <v>353.2</v>
      </c>
      <c r="G823" s="6">
        <v>353.65</v>
      </c>
      <c r="H823" s="30">
        <v>0.2</v>
      </c>
      <c r="I823" s="20" t="s">
        <v>492</v>
      </c>
      <c r="J823" s="21">
        <f t="shared" si="12"/>
        <v>0.44999999999998863</v>
      </c>
      <c r="L823" s="7">
        <v>0.8</v>
      </c>
      <c r="M823" s="7" t="s">
        <v>815</v>
      </c>
      <c r="N823" s="7">
        <v>0.19999999999998863</v>
      </c>
    </row>
    <row r="824" spans="1:14" ht="12.75">
      <c r="A824" s="2" t="s">
        <v>761</v>
      </c>
      <c r="B824" s="2">
        <v>1</v>
      </c>
      <c r="C824" s="2" t="s">
        <v>606</v>
      </c>
      <c r="D824" s="2">
        <v>45</v>
      </c>
      <c r="E824" s="2">
        <v>112</v>
      </c>
      <c r="F824" s="6">
        <v>353.65</v>
      </c>
      <c r="G824" s="6">
        <v>354.31</v>
      </c>
      <c r="H824" s="30">
        <v>0.5</v>
      </c>
      <c r="I824" s="20" t="s">
        <v>492</v>
      </c>
      <c r="J824" s="21">
        <f t="shared" si="12"/>
        <v>0.660000000000025</v>
      </c>
      <c r="L824" s="7">
        <v>0.5</v>
      </c>
      <c r="M824" s="7" t="s">
        <v>815</v>
      </c>
      <c r="N824" s="7">
        <v>0.37999999999999545</v>
      </c>
    </row>
    <row r="825" spans="1:14" ht="12.75">
      <c r="A825" s="2" t="s">
        <v>761</v>
      </c>
      <c r="B825" s="2">
        <v>1</v>
      </c>
      <c r="C825" s="2" t="s">
        <v>615</v>
      </c>
      <c r="D825" s="2">
        <v>112</v>
      </c>
      <c r="E825" s="2">
        <v>120</v>
      </c>
      <c r="F825" s="6">
        <v>354.32</v>
      </c>
      <c r="G825" s="6">
        <v>354.4</v>
      </c>
      <c r="H825" s="30">
        <v>0.8</v>
      </c>
      <c r="I825" s="20" t="s">
        <v>814</v>
      </c>
      <c r="J825" s="21">
        <f t="shared" si="12"/>
        <v>0.07999999999998408</v>
      </c>
      <c r="L825" s="7">
        <v>0.8</v>
      </c>
      <c r="M825" s="7" t="s">
        <v>815</v>
      </c>
      <c r="N825" s="7">
        <v>0.35000000000002274</v>
      </c>
    </row>
    <row r="826" spans="1:14" ht="12.75">
      <c r="A826" s="2" t="s">
        <v>761</v>
      </c>
      <c r="B826" s="2">
        <v>1</v>
      </c>
      <c r="C826" s="2" t="s">
        <v>615</v>
      </c>
      <c r="D826" s="2">
        <v>120</v>
      </c>
      <c r="E826" s="2">
        <v>130</v>
      </c>
      <c r="F826" s="6">
        <v>354.4</v>
      </c>
      <c r="G826" s="6">
        <v>354.5</v>
      </c>
      <c r="H826" s="30">
        <v>0</v>
      </c>
      <c r="I826" s="20" t="s">
        <v>817</v>
      </c>
      <c r="J826" s="21">
        <f t="shared" si="12"/>
        <v>0.10000000000002274</v>
      </c>
      <c r="L826" s="7">
        <v>0.5</v>
      </c>
      <c r="M826" s="7" t="s">
        <v>815</v>
      </c>
      <c r="N826" s="7">
        <v>0.20999999999997954</v>
      </c>
    </row>
    <row r="827" spans="1:14" ht="12.75">
      <c r="A827" s="2" t="s">
        <v>761</v>
      </c>
      <c r="B827" s="2">
        <v>1</v>
      </c>
      <c r="C827" s="2" t="s">
        <v>615</v>
      </c>
      <c r="D827" s="2">
        <v>130</v>
      </c>
      <c r="E827" s="2">
        <v>134</v>
      </c>
      <c r="F827" s="6">
        <v>354.5</v>
      </c>
      <c r="G827" s="6">
        <v>354.54</v>
      </c>
      <c r="H827" s="30">
        <v>0.5</v>
      </c>
      <c r="I827" s="20" t="s">
        <v>492</v>
      </c>
      <c r="J827" s="21">
        <f t="shared" si="12"/>
        <v>0.040000000000020464</v>
      </c>
      <c r="L827" s="7">
        <v>0.8</v>
      </c>
      <c r="M827" s="7" t="s">
        <v>815</v>
      </c>
      <c r="N827" s="7">
        <v>0.2400000000000091</v>
      </c>
    </row>
    <row r="828" spans="1:14" ht="12.75">
      <c r="A828" s="2" t="s">
        <v>761</v>
      </c>
      <c r="B828" s="2">
        <v>2</v>
      </c>
      <c r="C828" s="2" t="s">
        <v>604</v>
      </c>
      <c r="D828" s="2">
        <v>0</v>
      </c>
      <c r="E828" s="2">
        <v>88</v>
      </c>
      <c r="F828" s="6">
        <v>354.55</v>
      </c>
      <c r="G828" s="6">
        <v>355.43</v>
      </c>
      <c r="H828" s="30">
        <v>0.5</v>
      </c>
      <c r="I828" s="20" t="s">
        <v>492</v>
      </c>
      <c r="J828" s="21">
        <f t="shared" si="12"/>
        <v>0.8799999999999955</v>
      </c>
      <c r="L828" s="7">
        <v>0.5</v>
      </c>
      <c r="M828" s="7" t="s">
        <v>815</v>
      </c>
      <c r="N828" s="7">
        <v>0.5299999999999727</v>
      </c>
    </row>
    <row r="829" spans="1:14" ht="12.75">
      <c r="A829" s="2" t="s">
        <v>761</v>
      </c>
      <c r="B829" s="2">
        <v>2</v>
      </c>
      <c r="C829" s="2" t="s">
        <v>611</v>
      </c>
      <c r="D829" s="2">
        <v>88</v>
      </c>
      <c r="E829" s="2">
        <v>103</v>
      </c>
      <c r="F829" s="6">
        <v>355.43</v>
      </c>
      <c r="G829" s="6">
        <v>355.58</v>
      </c>
      <c r="H829" s="30">
        <v>1</v>
      </c>
      <c r="I829" s="20" t="s">
        <v>492</v>
      </c>
      <c r="J829" s="21">
        <f t="shared" si="12"/>
        <v>0.14999999999997726</v>
      </c>
      <c r="L829" s="7">
        <v>0.8</v>
      </c>
      <c r="M829" s="7" t="s">
        <v>815</v>
      </c>
      <c r="N829" s="7">
        <v>0.17000000000001592</v>
      </c>
    </row>
    <row r="830" spans="1:14" ht="12.75">
      <c r="A830" s="2" t="s">
        <v>761</v>
      </c>
      <c r="B830" s="2">
        <v>2</v>
      </c>
      <c r="C830" s="2" t="s">
        <v>611</v>
      </c>
      <c r="D830" s="2">
        <v>103</v>
      </c>
      <c r="E830" s="2">
        <v>125</v>
      </c>
      <c r="F830" s="6">
        <v>355.58</v>
      </c>
      <c r="G830" s="6">
        <v>355.79</v>
      </c>
      <c r="H830" s="30">
        <v>0.5</v>
      </c>
      <c r="I830" s="20" t="s">
        <v>492</v>
      </c>
      <c r="J830" s="21">
        <f t="shared" si="12"/>
        <v>0.21000000000003638</v>
      </c>
      <c r="L830" s="7">
        <v>0.8</v>
      </c>
      <c r="M830" s="7" t="s">
        <v>815</v>
      </c>
      <c r="N830" s="7">
        <v>0.6399999999999864</v>
      </c>
    </row>
    <row r="831" spans="1:14" ht="12.75">
      <c r="A831" s="2" t="s">
        <v>761</v>
      </c>
      <c r="B831" s="2">
        <v>2</v>
      </c>
      <c r="C831" s="2" t="s">
        <v>643</v>
      </c>
      <c r="D831" s="2">
        <v>125</v>
      </c>
      <c r="E831" s="2">
        <v>149</v>
      </c>
      <c r="F831" s="6">
        <v>355.79</v>
      </c>
      <c r="G831" s="6">
        <v>356.04</v>
      </c>
      <c r="H831" s="30">
        <v>0.3</v>
      </c>
      <c r="I831" s="20" t="s">
        <v>817</v>
      </c>
      <c r="J831" s="21">
        <f t="shared" si="12"/>
        <v>0.25</v>
      </c>
      <c r="L831" s="7">
        <v>0.5</v>
      </c>
      <c r="M831" s="7" t="s">
        <v>815</v>
      </c>
      <c r="N831" s="7">
        <v>0.5699999999999932</v>
      </c>
    </row>
    <row r="832" spans="1:14" ht="12.75">
      <c r="A832" s="2" t="s">
        <v>761</v>
      </c>
      <c r="B832" s="2">
        <v>3</v>
      </c>
      <c r="C832" s="2" t="s">
        <v>637</v>
      </c>
      <c r="D832" s="2">
        <v>0</v>
      </c>
      <c r="E832" s="2">
        <v>43</v>
      </c>
      <c r="F832" s="6">
        <v>356.05</v>
      </c>
      <c r="G832" s="6">
        <v>356.47</v>
      </c>
      <c r="H832" s="30">
        <v>0.3</v>
      </c>
      <c r="I832" s="20" t="s">
        <v>817</v>
      </c>
      <c r="J832" s="21">
        <f t="shared" si="12"/>
        <v>0.4200000000000159</v>
      </c>
      <c r="L832" s="7">
        <v>0.5</v>
      </c>
      <c r="M832" s="7" t="s">
        <v>815</v>
      </c>
      <c r="N832" s="7">
        <v>0.18999999999999773</v>
      </c>
    </row>
    <row r="833" spans="1:14" ht="12.75">
      <c r="A833" s="2" t="s">
        <v>762</v>
      </c>
      <c r="B833" s="2">
        <v>1</v>
      </c>
      <c r="C833" s="2" t="s">
        <v>622</v>
      </c>
      <c r="D833" s="2">
        <v>0</v>
      </c>
      <c r="E833" s="2">
        <v>12</v>
      </c>
      <c r="F833" s="6">
        <v>358</v>
      </c>
      <c r="G833" s="6">
        <v>358.12</v>
      </c>
      <c r="H833" s="30">
        <v>0.3</v>
      </c>
      <c r="I833" s="20" t="s">
        <v>815</v>
      </c>
      <c r="J833" s="21">
        <f t="shared" si="12"/>
        <v>0.12000000000000455</v>
      </c>
      <c r="L833" s="7">
        <v>0</v>
      </c>
      <c r="M833" s="7" t="s">
        <v>815</v>
      </c>
      <c r="N833" s="7">
        <v>0.4300000000000068</v>
      </c>
    </row>
    <row r="834" spans="1:14" ht="12.75">
      <c r="A834" s="2" t="s">
        <v>762</v>
      </c>
      <c r="B834" s="2">
        <v>1</v>
      </c>
      <c r="C834" s="2" t="s">
        <v>609</v>
      </c>
      <c r="D834" s="2">
        <v>12</v>
      </c>
      <c r="E834" s="2">
        <v>32</v>
      </c>
      <c r="F834" s="6">
        <v>358.12</v>
      </c>
      <c r="G834" s="6">
        <v>358.32</v>
      </c>
      <c r="H834" s="30">
        <v>0.8</v>
      </c>
      <c r="I834" s="20" t="s">
        <v>815</v>
      </c>
      <c r="J834" s="21">
        <f t="shared" si="12"/>
        <v>0.19999999999998863</v>
      </c>
      <c r="L834" s="7">
        <v>0.5</v>
      </c>
      <c r="M834" s="7" t="s">
        <v>815</v>
      </c>
      <c r="N834" s="7">
        <v>0.08999999999997499</v>
      </c>
    </row>
    <row r="835" spans="1:14" ht="12.75">
      <c r="A835" s="2" t="s">
        <v>762</v>
      </c>
      <c r="B835" s="2">
        <v>1</v>
      </c>
      <c r="C835" s="2" t="s">
        <v>657</v>
      </c>
      <c r="D835" s="2">
        <v>32</v>
      </c>
      <c r="E835" s="2">
        <v>70</v>
      </c>
      <c r="F835" s="6">
        <v>358.32</v>
      </c>
      <c r="G835" s="6">
        <v>358.7</v>
      </c>
      <c r="H835" s="30">
        <v>0.5</v>
      </c>
      <c r="I835" s="20" t="s">
        <v>815</v>
      </c>
      <c r="J835" s="21">
        <f aca="true" t="shared" si="13" ref="J835:J898">G835-F835</f>
        <v>0.37999999999999545</v>
      </c>
      <c r="L835" s="7">
        <v>0</v>
      </c>
      <c r="M835" s="7" t="s">
        <v>815</v>
      </c>
      <c r="N835" s="7">
        <v>0.410000000000025</v>
      </c>
    </row>
    <row r="836" spans="1:14" ht="12.75">
      <c r="A836" s="2" t="s">
        <v>762</v>
      </c>
      <c r="B836" s="2">
        <v>2</v>
      </c>
      <c r="C836" s="2" t="s">
        <v>622</v>
      </c>
      <c r="D836" s="2">
        <v>0</v>
      </c>
      <c r="E836" s="2">
        <v>35</v>
      </c>
      <c r="F836" s="6">
        <v>358.69</v>
      </c>
      <c r="G836" s="6">
        <v>359.04</v>
      </c>
      <c r="H836" s="30">
        <v>0.8</v>
      </c>
      <c r="I836" s="20" t="s">
        <v>815</v>
      </c>
      <c r="J836" s="21">
        <f t="shared" si="13"/>
        <v>0.35000000000002274</v>
      </c>
      <c r="L836" s="7">
        <v>0.5</v>
      </c>
      <c r="M836" s="7" t="s">
        <v>815</v>
      </c>
      <c r="N836" s="7">
        <v>0.2400000000000091</v>
      </c>
    </row>
    <row r="837" spans="1:14" ht="12.75">
      <c r="A837" s="2" t="s">
        <v>762</v>
      </c>
      <c r="B837" s="2">
        <v>2</v>
      </c>
      <c r="C837" s="2" t="s">
        <v>622</v>
      </c>
      <c r="D837" s="2">
        <v>35</v>
      </c>
      <c r="E837" s="2">
        <v>56</v>
      </c>
      <c r="F837" s="6">
        <v>359.04</v>
      </c>
      <c r="G837" s="6">
        <v>359.25</v>
      </c>
      <c r="H837" s="30">
        <v>0.5</v>
      </c>
      <c r="I837" s="20" t="s">
        <v>815</v>
      </c>
      <c r="J837" s="21">
        <f t="shared" si="13"/>
        <v>0.20999999999997954</v>
      </c>
      <c r="L837" s="7">
        <v>0.2</v>
      </c>
      <c r="M837" s="7" t="s">
        <v>815</v>
      </c>
      <c r="N837" s="7">
        <v>1.1999999999999886</v>
      </c>
    </row>
    <row r="838" spans="1:14" ht="12.75">
      <c r="A838" s="2" t="s">
        <v>762</v>
      </c>
      <c r="B838" s="2">
        <v>2</v>
      </c>
      <c r="C838" s="2" t="s">
        <v>622</v>
      </c>
      <c r="D838" s="2">
        <v>56</v>
      </c>
      <c r="E838" s="2">
        <v>80</v>
      </c>
      <c r="F838" s="6">
        <v>359.25</v>
      </c>
      <c r="G838" s="6">
        <v>359.49</v>
      </c>
      <c r="H838" s="30">
        <v>0.8</v>
      </c>
      <c r="I838" s="20" t="s">
        <v>815</v>
      </c>
      <c r="J838" s="21">
        <f t="shared" si="13"/>
        <v>0.2400000000000091</v>
      </c>
      <c r="L838" s="7">
        <v>0.2</v>
      </c>
      <c r="M838" s="7" t="s">
        <v>815</v>
      </c>
      <c r="N838" s="7">
        <v>0.8499999999999659</v>
      </c>
    </row>
    <row r="839" spans="1:14" ht="12.75">
      <c r="A839" s="2" t="s">
        <v>762</v>
      </c>
      <c r="B839" s="2">
        <v>2</v>
      </c>
      <c r="C839" s="2" t="s">
        <v>622</v>
      </c>
      <c r="D839" s="2">
        <v>80</v>
      </c>
      <c r="E839" s="2">
        <v>133</v>
      </c>
      <c r="F839" s="6">
        <v>359.49</v>
      </c>
      <c r="G839" s="6">
        <v>360.02</v>
      </c>
      <c r="H839" s="30">
        <v>0.5</v>
      </c>
      <c r="I839" s="20" t="s">
        <v>815</v>
      </c>
      <c r="J839" s="21">
        <f t="shared" si="13"/>
        <v>0.5299999999999727</v>
      </c>
      <c r="L839" s="7">
        <v>0.5</v>
      </c>
      <c r="M839" s="7" t="s">
        <v>815</v>
      </c>
      <c r="N839" s="7">
        <v>0.5699999999999932</v>
      </c>
    </row>
    <row r="840" spans="1:14" ht="12.75">
      <c r="A840" s="2" t="s">
        <v>762</v>
      </c>
      <c r="B840" s="2">
        <v>2</v>
      </c>
      <c r="C840" s="2" t="s">
        <v>622</v>
      </c>
      <c r="D840" s="2">
        <v>133</v>
      </c>
      <c r="E840" s="2">
        <v>150</v>
      </c>
      <c r="F840" s="6">
        <v>360.02</v>
      </c>
      <c r="G840" s="6">
        <v>360.19</v>
      </c>
      <c r="H840" s="30">
        <v>0.8</v>
      </c>
      <c r="I840" s="20" t="s">
        <v>815</v>
      </c>
      <c r="J840" s="21">
        <f t="shared" si="13"/>
        <v>0.17000000000001592</v>
      </c>
      <c r="L840" s="7">
        <v>0</v>
      </c>
      <c r="M840" s="7" t="s">
        <v>815</v>
      </c>
      <c r="N840" s="7">
        <v>0.25</v>
      </c>
    </row>
    <row r="841" spans="1:14" ht="12.75">
      <c r="A841" s="2" t="s">
        <v>762</v>
      </c>
      <c r="B841" s="2">
        <v>3</v>
      </c>
      <c r="C841" s="2" t="s">
        <v>622</v>
      </c>
      <c r="D841" s="2">
        <v>0</v>
      </c>
      <c r="E841" s="2">
        <v>64</v>
      </c>
      <c r="F841" s="6">
        <v>360.19</v>
      </c>
      <c r="G841" s="6">
        <v>360.83</v>
      </c>
      <c r="H841" s="30">
        <v>0.8</v>
      </c>
      <c r="I841" s="20" t="s">
        <v>815</v>
      </c>
      <c r="J841" s="21">
        <f t="shared" si="13"/>
        <v>0.6399999999999864</v>
      </c>
      <c r="L841" s="7">
        <v>0.8</v>
      </c>
      <c r="M841" s="7" t="s">
        <v>815</v>
      </c>
      <c r="N841" s="7">
        <v>0.25</v>
      </c>
    </row>
    <row r="842" spans="1:14" ht="12.75">
      <c r="A842" s="2" t="s">
        <v>762</v>
      </c>
      <c r="B842" s="2">
        <v>3</v>
      </c>
      <c r="C842" s="2" t="s">
        <v>622</v>
      </c>
      <c r="D842" s="2">
        <v>64</v>
      </c>
      <c r="E842" s="2">
        <v>121</v>
      </c>
      <c r="F842" s="6">
        <v>360.83</v>
      </c>
      <c r="G842" s="6">
        <v>361.4</v>
      </c>
      <c r="H842" s="30">
        <v>0.5</v>
      </c>
      <c r="I842" s="20" t="s">
        <v>815</v>
      </c>
      <c r="J842" s="21">
        <f t="shared" si="13"/>
        <v>0.5699999999999932</v>
      </c>
      <c r="L842" s="7">
        <v>0.2</v>
      </c>
      <c r="M842" s="7" t="s">
        <v>815</v>
      </c>
      <c r="N842" s="7">
        <v>0.8500000000000227</v>
      </c>
    </row>
    <row r="843" spans="1:14" ht="12.75">
      <c r="A843" s="2" t="s">
        <v>763</v>
      </c>
      <c r="B843" s="2">
        <v>1</v>
      </c>
      <c r="C843" s="2" t="s">
        <v>622</v>
      </c>
      <c r="D843" s="2">
        <v>0</v>
      </c>
      <c r="E843" s="2">
        <v>19</v>
      </c>
      <c r="F843" s="6">
        <v>362.8</v>
      </c>
      <c r="G843" s="6">
        <v>362.99</v>
      </c>
      <c r="H843" s="30">
        <v>0.5</v>
      </c>
      <c r="I843" s="20" t="s">
        <v>815</v>
      </c>
      <c r="J843" s="21">
        <f t="shared" si="13"/>
        <v>0.18999999999999773</v>
      </c>
      <c r="L843" s="7">
        <v>0</v>
      </c>
      <c r="M843" s="7" t="s">
        <v>815</v>
      </c>
      <c r="N843" s="7">
        <v>0.4200000000000159</v>
      </c>
    </row>
    <row r="844" spans="1:14" ht="12.75">
      <c r="A844" s="2" t="s">
        <v>763</v>
      </c>
      <c r="B844" s="2">
        <v>1</v>
      </c>
      <c r="C844" s="2" t="s">
        <v>622</v>
      </c>
      <c r="D844" s="2">
        <v>19</v>
      </c>
      <c r="E844" s="2">
        <v>62</v>
      </c>
      <c r="F844" s="6">
        <v>362.99</v>
      </c>
      <c r="G844" s="6">
        <v>363.42</v>
      </c>
      <c r="H844" s="30">
        <v>0</v>
      </c>
      <c r="I844" s="20" t="s">
        <v>815</v>
      </c>
      <c r="J844" s="21">
        <f t="shared" si="13"/>
        <v>0.4300000000000068</v>
      </c>
      <c r="L844" s="7">
        <v>0.2</v>
      </c>
      <c r="M844" s="7" t="s">
        <v>815</v>
      </c>
      <c r="N844" s="7">
        <v>0.060000000000002274</v>
      </c>
    </row>
    <row r="845" spans="1:14" ht="12.75">
      <c r="A845" s="2" t="s">
        <v>763</v>
      </c>
      <c r="B845" s="2">
        <v>1</v>
      </c>
      <c r="C845" s="2" t="s">
        <v>622</v>
      </c>
      <c r="D845" s="2">
        <v>62</v>
      </c>
      <c r="E845" s="2">
        <v>71</v>
      </c>
      <c r="F845" s="6">
        <v>363.42</v>
      </c>
      <c r="G845" s="6">
        <v>363.51</v>
      </c>
      <c r="H845" s="30">
        <v>0.5</v>
      </c>
      <c r="I845" s="20" t="s">
        <v>815</v>
      </c>
      <c r="J845" s="21">
        <f t="shared" si="13"/>
        <v>0.08999999999997499</v>
      </c>
      <c r="L845" s="7">
        <v>0.2</v>
      </c>
      <c r="M845" s="7" t="s">
        <v>815</v>
      </c>
      <c r="N845" s="7">
        <v>0.16999999999995907</v>
      </c>
    </row>
    <row r="846" spans="1:14" ht="12.75">
      <c r="A846" s="2" t="s">
        <v>763</v>
      </c>
      <c r="B846" s="2">
        <v>1</v>
      </c>
      <c r="C846" s="2" t="s">
        <v>622</v>
      </c>
      <c r="D846" s="2">
        <v>71</v>
      </c>
      <c r="E846" s="2">
        <v>112</v>
      </c>
      <c r="F846" s="6">
        <v>363.51</v>
      </c>
      <c r="G846" s="6">
        <v>363.92</v>
      </c>
      <c r="H846" s="30">
        <v>0</v>
      </c>
      <c r="I846" s="20" t="s">
        <v>815</v>
      </c>
      <c r="J846" s="21">
        <f t="shared" si="13"/>
        <v>0.410000000000025</v>
      </c>
      <c r="L846" s="7">
        <v>0</v>
      </c>
      <c r="M846" s="7" t="s">
        <v>815</v>
      </c>
      <c r="N846" s="7">
        <v>0.9900000000000091</v>
      </c>
    </row>
    <row r="847" spans="1:14" ht="12.75">
      <c r="A847" s="2" t="s">
        <v>763</v>
      </c>
      <c r="B847" s="2">
        <v>2</v>
      </c>
      <c r="C847" s="2" t="s">
        <v>622</v>
      </c>
      <c r="D847" s="2">
        <v>0</v>
      </c>
      <c r="E847" s="2">
        <v>24</v>
      </c>
      <c r="F847" s="6">
        <v>363.92</v>
      </c>
      <c r="G847" s="6">
        <v>364.16</v>
      </c>
      <c r="H847" s="30">
        <v>0.5</v>
      </c>
      <c r="I847" s="20" t="s">
        <v>815</v>
      </c>
      <c r="J847" s="21">
        <f t="shared" si="13"/>
        <v>0.2400000000000091</v>
      </c>
      <c r="L847" s="7">
        <v>0.5</v>
      </c>
      <c r="M847" s="7" t="s">
        <v>815</v>
      </c>
      <c r="N847" s="7">
        <v>1.330000000000041</v>
      </c>
    </row>
    <row r="848" spans="1:14" ht="12.75">
      <c r="A848" s="2" t="s">
        <v>763</v>
      </c>
      <c r="B848" s="2">
        <v>2</v>
      </c>
      <c r="C848" s="2" t="s">
        <v>604</v>
      </c>
      <c r="D848" s="2">
        <v>24</v>
      </c>
      <c r="E848" s="2">
        <v>144</v>
      </c>
      <c r="F848" s="6">
        <v>364.16</v>
      </c>
      <c r="G848" s="6">
        <v>365.36</v>
      </c>
      <c r="H848" s="30">
        <v>0.2</v>
      </c>
      <c r="I848" s="20" t="s">
        <v>815</v>
      </c>
      <c r="J848" s="21">
        <f t="shared" si="13"/>
        <v>1.1999999999999886</v>
      </c>
      <c r="L848" s="7">
        <v>0.5</v>
      </c>
      <c r="M848" s="7" t="s">
        <v>815</v>
      </c>
      <c r="N848" s="7">
        <v>0.6100000000000136</v>
      </c>
    </row>
    <row r="849" spans="1:14" ht="12.75">
      <c r="A849" s="2" t="s">
        <v>763</v>
      </c>
      <c r="B849" s="2">
        <v>3</v>
      </c>
      <c r="C849" s="2" t="s">
        <v>680</v>
      </c>
      <c r="D849" s="2">
        <v>0</v>
      </c>
      <c r="E849" s="2">
        <v>85</v>
      </c>
      <c r="F849" s="6">
        <v>365.36</v>
      </c>
      <c r="G849" s="6">
        <v>366.21</v>
      </c>
      <c r="H849" s="30">
        <v>0.2</v>
      </c>
      <c r="I849" s="20" t="s">
        <v>815</v>
      </c>
      <c r="J849" s="21">
        <f t="shared" si="13"/>
        <v>0.8499999999999659</v>
      </c>
      <c r="L849" s="7">
        <v>0</v>
      </c>
      <c r="M849" s="7" t="s">
        <v>815</v>
      </c>
      <c r="N849" s="7">
        <v>0.7300000000000182</v>
      </c>
    </row>
    <row r="850" spans="1:14" ht="12.75">
      <c r="A850" s="2" t="s">
        <v>763</v>
      </c>
      <c r="B850" s="2">
        <v>3</v>
      </c>
      <c r="C850" s="2" t="s">
        <v>656</v>
      </c>
      <c r="D850" s="2">
        <v>85</v>
      </c>
      <c r="E850" s="2">
        <v>142</v>
      </c>
      <c r="F850" s="6">
        <v>366.21</v>
      </c>
      <c r="G850" s="6">
        <v>366.78</v>
      </c>
      <c r="H850" s="30">
        <v>0.5</v>
      </c>
      <c r="I850" s="20" t="s">
        <v>815</v>
      </c>
      <c r="J850" s="21">
        <f t="shared" si="13"/>
        <v>0.5699999999999932</v>
      </c>
      <c r="L850" s="7">
        <v>0.5</v>
      </c>
      <c r="M850" s="7" t="s">
        <v>815</v>
      </c>
      <c r="N850" s="7">
        <v>0.12000000000000455</v>
      </c>
    </row>
    <row r="851" spans="1:14" ht="12.75">
      <c r="A851" s="2" t="s">
        <v>763</v>
      </c>
      <c r="B851" s="2">
        <v>4</v>
      </c>
      <c r="C851" s="2" t="s">
        <v>641</v>
      </c>
      <c r="D851" s="2">
        <v>0</v>
      </c>
      <c r="E851" s="2">
        <v>25</v>
      </c>
      <c r="F851" s="6">
        <v>366.78</v>
      </c>
      <c r="G851" s="6">
        <v>367.03</v>
      </c>
      <c r="H851" s="30">
        <v>0</v>
      </c>
      <c r="I851" s="20" t="s">
        <v>815</v>
      </c>
      <c r="J851" s="21">
        <f t="shared" si="13"/>
        <v>0.25</v>
      </c>
      <c r="L851" s="7">
        <v>0</v>
      </c>
      <c r="M851" s="7" t="s">
        <v>815</v>
      </c>
      <c r="N851" s="7">
        <v>0.5699999999999932</v>
      </c>
    </row>
    <row r="852" spans="1:14" ht="12.75">
      <c r="A852" s="2" t="s">
        <v>763</v>
      </c>
      <c r="B852" s="2">
        <v>4</v>
      </c>
      <c r="C852" s="2" t="s">
        <v>628</v>
      </c>
      <c r="D852" s="2">
        <v>25</v>
      </c>
      <c r="E852" s="2">
        <v>50</v>
      </c>
      <c r="F852" s="6">
        <v>367.03</v>
      </c>
      <c r="G852" s="6">
        <v>367.28</v>
      </c>
      <c r="H852" s="30">
        <v>0.8</v>
      </c>
      <c r="I852" s="20" t="s">
        <v>815</v>
      </c>
      <c r="J852" s="21">
        <f t="shared" si="13"/>
        <v>0.25</v>
      </c>
      <c r="L852" s="7">
        <v>0.5</v>
      </c>
      <c r="M852" s="7" t="s">
        <v>815</v>
      </c>
      <c r="N852" s="7">
        <v>0.7199999999999704</v>
      </c>
    </row>
    <row r="853" spans="1:14" ht="12.75">
      <c r="A853" s="2" t="s">
        <v>763</v>
      </c>
      <c r="B853" s="2">
        <v>4</v>
      </c>
      <c r="C853" s="2" t="s">
        <v>704</v>
      </c>
      <c r="D853" s="2">
        <v>50</v>
      </c>
      <c r="E853" s="2">
        <v>135</v>
      </c>
      <c r="F853" s="6">
        <v>367.28</v>
      </c>
      <c r="G853" s="6">
        <v>368.13</v>
      </c>
      <c r="H853" s="30">
        <v>0.2</v>
      </c>
      <c r="I853" s="20" t="s">
        <v>815</v>
      </c>
      <c r="J853" s="21">
        <f t="shared" si="13"/>
        <v>0.8500000000000227</v>
      </c>
      <c r="L853" s="7">
        <v>0</v>
      </c>
      <c r="M853" s="7" t="s">
        <v>816</v>
      </c>
      <c r="N853" s="7">
        <v>0.12000000000000455</v>
      </c>
    </row>
    <row r="854" spans="1:14" ht="12.75">
      <c r="A854" s="2" t="s">
        <v>763</v>
      </c>
      <c r="B854" s="2">
        <v>5</v>
      </c>
      <c r="C854" s="2" t="s">
        <v>639</v>
      </c>
      <c r="D854" s="2">
        <v>0</v>
      </c>
      <c r="E854" s="2">
        <v>42</v>
      </c>
      <c r="F854" s="6">
        <v>367.13</v>
      </c>
      <c r="G854" s="6">
        <v>367.55</v>
      </c>
      <c r="H854" s="30">
        <v>0</v>
      </c>
      <c r="I854" s="20" t="s">
        <v>815</v>
      </c>
      <c r="J854" s="21">
        <f t="shared" si="13"/>
        <v>0.4200000000000159</v>
      </c>
      <c r="L854" s="7">
        <v>0</v>
      </c>
      <c r="M854" s="7" t="s">
        <v>815</v>
      </c>
      <c r="N854" s="7">
        <v>0.2400000000000091</v>
      </c>
    </row>
    <row r="855" spans="1:14" ht="12.75">
      <c r="A855" s="2" t="s">
        <v>763</v>
      </c>
      <c r="B855" s="2">
        <v>5</v>
      </c>
      <c r="C855" s="2" t="s">
        <v>611</v>
      </c>
      <c r="D855" s="2">
        <v>42</v>
      </c>
      <c r="E855" s="2">
        <v>48</v>
      </c>
      <c r="F855" s="6">
        <v>367.55</v>
      </c>
      <c r="G855" s="6">
        <v>367.61</v>
      </c>
      <c r="H855" s="30">
        <v>0.2</v>
      </c>
      <c r="I855" s="20" t="s">
        <v>815</v>
      </c>
      <c r="J855" s="21">
        <f t="shared" si="13"/>
        <v>0.060000000000002274</v>
      </c>
      <c r="L855" s="7">
        <v>0</v>
      </c>
      <c r="M855" s="7" t="s">
        <v>814</v>
      </c>
      <c r="N855" s="7">
        <v>0.37000000000000455</v>
      </c>
    </row>
    <row r="856" spans="1:14" ht="12.75">
      <c r="A856" s="2" t="s">
        <v>764</v>
      </c>
      <c r="B856" s="2">
        <v>1</v>
      </c>
      <c r="C856" s="2" t="s">
        <v>622</v>
      </c>
      <c r="D856" s="2">
        <v>0</v>
      </c>
      <c r="E856" s="2">
        <v>17</v>
      </c>
      <c r="F856" s="6">
        <v>367.6</v>
      </c>
      <c r="G856" s="6">
        <v>367.77</v>
      </c>
      <c r="H856" s="30">
        <v>0.2</v>
      </c>
      <c r="I856" s="20" t="s">
        <v>815</v>
      </c>
      <c r="J856" s="21">
        <f t="shared" si="13"/>
        <v>0.16999999999995907</v>
      </c>
      <c r="L856" s="7">
        <v>0.5</v>
      </c>
      <c r="M856" s="7" t="s">
        <v>814</v>
      </c>
      <c r="N856" s="7">
        <v>0.410000000000025</v>
      </c>
    </row>
    <row r="857" spans="1:14" ht="12.75">
      <c r="A857" s="2" t="s">
        <v>764</v>
      </c>
      <c r="B857" s="2">
        <v>1</v>
      </c>
      <c r="C857" s="2" t="s">
        <v>641</v>
      </c>
      <c r="D857" s="2">
        <v>17</v>
      </c>
      <c r="E857" s="2">
        <v>116</v>
      </c>
      <c r="F857" s="6">
        <v>367.77</v>
      </c>
      <c r="G857" s="6">
        <v>368.76</v>
      </c>
      <c r="H857" s="30">
        <v>0</v>
      </c>
      <c r="I857" s="20" t="s">
        <v>815</v>
      </c>
      <c r="J857" s="21">
        <f t="shared" si="13"/>
        <v>0.9900000000000091</v>
      </c>
      <c r="L857" s="7">
        <v>0</v>
      </c>
      <c r="M857" s="7" t="s">
        <v>814</v>
      </c>
      <c r="N857" s="7">
        <v>0.25</v>
      </c>
    </row>
    <row r="858" spans="1:14" ht="12.75">
      <c r="A858" s="2" t="s">
        <v>764</v>
      </c>
      <c r="B858" s="2">
        <v>2</v>
      </c>
      <c r="C858" s="2" t="s">
        <v>637</v>
      </c>
      <c r="D858" s="2">
        <v>0</v>
      </c>
      <c r="E858" s="2">
        <v>133</v>
      </c>
      <c r="F858" s="6">
        <v>368.77</v>
      </c>
      <c r="G858" s="6">
        <v>370.1</v>
      </c>
      <c r="H858" s="30">
        <v>0.5</v>
      </c>
      <c r="I858" s="20" t="s">
        <v>815</v>
      </c>
      <c r="J858" s="21">
        <f t="shared" si="13"/>
        <v>1.330000000000041</v>
      </c>
      <c r="L858" s="7">
        <v>0</v>
      </c>
      <c r="M858" s="7" t="s">
        <v>815</v>
      </c>
      <c r="N858" s="7">
        <v>0.060000000000002274</v>
      </c>
    </row>
    <row r="859" spans="1:14" ht="12.75">
      <c r="A859" s="2" t="s">
        <v>764</v>
      </c>
      <c r="B859" s="2">
        <v>3</v>
      </c>
      <c r="C859" s="2" t="s">
        <v>641</v>
      </c>
      <c r="D859" s="2">
        <v>0</v>
      </c>
      <c r="E859" s="2">
        <v>61</v>
      </c>
      <c r="F859" s="6">
        <v>370.08</v>
      </c>
      <c r="G859" s="6">
        <v>370.69</v>
      </c>
      <c r="H859" s="30">
        <v>0.5</v>
      </c>
      <c r="I859" s="20" t="s">
        <v>815</v>
      </c>
      <c r="J859" s="21">
        <f t="shared" si="13"/>
        <v>0.6100000000000136</v>
      </c>
      <c r="L859" s="7">
        <v>0.3</v>
      </c>
      <c r="M859" s="7" t="s">
        <v>815</v>
      </c>
      <c r="N859" s="7">
        <v>0.21999999999997044</v>
      </c>
    </row>
    <row r="860" spans="1:14" ht="12.75">
      <c r="A860" s="2" t="s">
        <v>764</v>
      </c>
      <c r="B860" s="2">
        <v>3</v>
      </c>
      <c r="C860" s="2" t="s">
        <v>610</v>
      </c>
      <c r="D860" s="2">
        <v>61</v>
      </c>
      <c r="E860" s="2">
        <v>134</v>
      </c>
      <c r="F860" s="6">
        <v>370.69</v>
      </c>
      <c r="G860" s="6">
        <v>371.42</v>
      </c>
      <c r="H860" s="30">
        <v>0</v>
      </c>
      <c r="I860" s="20" t="s">
        <v>815</v>
      </c>
      <c r="J860" s="21">
        <f t="shared" si="13"/>
        <v>0.7300000000000182</v>
      </c>
      <c r="L860" s="7">
        <v>0</v>
      </c>
      <c r="M860" s="7" t="s">
        <v>815</v>
      </c>
      <c r="N860" s="7">
        <v>0.060000000000002274</v>
      </c>
    </row>
    <row r="861" spans="1:14" ht="12.75">
      <c r="A861" s="2" t="s">
        <v>764</v>
      </c>
      <c r="B861" s="2">
        <v>4</v>
      </c>
      <c r="C861" s="2" t="s">
        <v>622</v>
      </c>
      <c r="D861" s="2">
        <v>0</v>
      </c>
      <c r="E861" s="2">
        <v>12</v>
      </c>
      <c r="F861" s="6">
        <v>371.42</v>
      </c>
      <c r="G861" s="6">
        <v>371.54</v>
      </c>
      <c r="H861" s="30">
        <v>0.5</v>
      </c>
      <c r="I861" s="20" t="s">
        <v>815</v>
      </c>
      <c r="J861" s="21">
        <f t="shared" si="13"/>
        <v>0.12000000000000455</v>
      </c>
      <c r="L861" s="7">
        <v>0</v>
      </c>
      <c r="M861" s="7" t="s">
        <v>814</v>
      </c>
      <c r="N861" s="7">
        <v>0.060000000000002274</v>
      </c>
    </row>
    <row r="862" spans="1:14" ht="12.75">
      <c r="A862" s="2" t="s">
        <v>764</v>
      </c>
      <c r="B862" s="2">
        <v>4</v>
      </c>
      <c r="C862" s="2" t="s">
        <v>622</v>
      </c>
      <c r="D862" s="2">
        <v>12</v>
      </c>
      <c r="E862" s="2">
        <v>69</v>
      </c>
      <c r="F862" s="6">
        <v>371.54</v>
      </c>
      <c r="G862" s="6">
        <v>372.11</v>
      </c>
      <c r="H862" s="30">
        <v>0</v>
      </c>
      <c r="I862" s="20" t="s">
        <v>815</v>
      </c>
      <c r="J862" s="21">
        <f t="shared" si="13"/>
        <v>0.5699999999999932</v>
      </c>
      <c r="L862" s="7">
        <v>0</v>
      </c>
      <c r="M862" s="7" t="s">
        <v>815</v>
      </c>
      <c r="N862" s="7">
        <v>0.839999999999975</v>
      </c>
    </row>
    <row r="863" spans="1:14" ht="12.75">
      <c r="A863" s="2" t="s">
        <v>764</v>
      </c>
      <c r="B863" s="2">
        <v>4</v>
      </c>
      <c r="C863" s="2" t="s">
        <v>633</v>
      </c>
      <c r="D863" s="2">
        <v>69</v>
      </c>
      <c r="E863" s="2">
        <v>141</v>
      </c>
      <c r="F863" s="6">
        <v>372.11</v>
      </c>
      <c r="G863" s="6">
        <v>372.83</v>
      </c>
      <c r="H863" s="30">
        <v>0.5</v>
      </c>
      <c r="I863" s="20" t="s">
        <v>815</v>
      </c>
      <c r="J863" s="21">
        <f t="shared" si="13"/>
        <v>0.7199999999999704</v>
      </c>
      <c r="L863" s="7">
        <v>0.5</v>
      </c>
      <c r="M863" s="7" t="s">
        <v>815</v>
      </c>
      <c r="N863" s="7">
        <v>0.12000000000000455</v>
      </c>
    </row>
    <row r="864" spans="1:14" ht="12.75">
      <c r="A864" s="2" t="s">
        <v>765</v>
      </c>
      <c r="B864" s="2">
        <v>1</v>
      </c>
      <c r="C864" s="2" t="s">
        <v>680</v>
      </c>
      <c r="D864" s="2">
        <v>0</v>
      </c>
      <c r="E864" s="2">
        <v>73</v>
      </c>
      <c r="F864" s="6">
        <v>372.4</v>
      </c>
      <c r="G864" s="6">
        <v>372.52</v>
      </c>
      <c r="H864" s="30">
        <v>0</v>
      </c>
      <c r="I864" s="20" t="s">
        <v>816</v>
      </c>
      <c r="J864" s="21">
        <f t="shared" si="13"/>
        <v>0.12000000000000455</v>
      </c>
      <c r="L864" s="7">
        <v>0</v>
      </c>
      <c r="M864" s="7" t="s">
        <v>815</v>
      </c>
      <c r="N864" s="7">
        <v>0.37000000000000455</v>
      </c>
    </row>
    <row r="865" spans="1:14" ht="12.75">
      <c r="A865" s="2"/>
      <c r="B865" s="2"/>
      <c r="C865" s="2"/>
      <c r="D865" s="2"/>
      <c r="E865" s="2"/>
      <c r="F865" s="6">
        <v>372.52</v>
      </c>
      <c r="G865" s="6">
        <v>372.76</v>
      </c>
      <c r="H865" s="30">
        <v>0</v>
      </c>
      <c r="I865" s="20" t="s">
        <v>815</v>
      </c>
      <c r="J865" s="21">
        <f t="shared" si="13"/>
        <v>0.2400000000000091</v>
      </c>
      <c r="L865" s="7">
        <v>0.5</v>
      </c>
      <c r="M865" s="7" t="s">
        <v>814</v>
      </c>
      <c r="N865" s="7">
        <v>0.4200000000000159</v>
      </c>
    </row>
    <row r="866" spans="1:14" ht="12.75">
      <c r="A866" s="2"/>
      <c r="B866" s="2"/>
      <c r="C866" s="2"/>
      <c r="D866" s="2"/>
      <c r="E866" s="2"/>
      <c r="F866" s="6">
        <v>372.76</v>
      </c>
      <c r="G866" s="6">
        <v>373.13</v>
      </c>
      <c r="H866" s="30">
        <v>0</v>
      </c>
      <c r="I866" s="20" t="s">
        <v>814</v>
      </c>
      <c r="J866" s="21">
        <f t="shared" si="13"/>
        <v>0.37000000000000455</v>
      </c>
      <c r="L866" s="7">
        <v>0</v>
      </c>
      <c r="M866" s="7" t="s">
        <v>814</v>
      </c>
      <c r="N866" s="7">
        <v>0.14999999999997726</v>
      </c>
    </row>
    <row r="867" spans="1:14" ht="12.75">
      <c r="A867" s="2" t="s">
        <v>765</v>
      </c>
      <c r="B867" s="2">
        <v>1</v>
      </c>
      <c r="C867" s="2" t="s">
        <v>653</v>
      </c>
      <c r="D867" s="2">
        <v>73</v>
      </c>
      <c r="E867" s="2">
        <v>114</v>
      </c>
      <c r="F867" s="6">
        <v>373.13</v>
      </c>
      <c r="G867" s="6">
        <v>373.54</v>
      </c>
      <c r="H867" s="30">
        <v>0.5</v>
      </c>
      <c r="I867" s="20" t="s">
        <v>814</v>
      </c>
      <c r="J867" s="21">
        <f t="shared" si="13"/>
        <v>0.410000000000025</v>
      </c>
      <c r="L867" s="7">
        <v>0.5</v>
      </c>
      <c r="M867" s="7" t="s">
        <v>814</v>
      </c>
      <c r="N867" s="7">
        <v>0.20000000000004547</v>
      </c>
    </row>
    <row r="868" spans="1:14" ht="12.75">
      <c r="A868" s="2" t="s">
        <v>765</v>
      </c>
      <c r="B868" s="2">
        <v>1</v>
      </c>
      <c r="C868" s="2" t="s">
        <v>722</v>
      </c>
      <c r="D868" s="2">
        <v>114</v>
      </c>
      <c r="E868" s="2">
        <v>145</v>
      </c>
      <c r="F868" s="6">
        <v>373.54</v>
      </c>
      <c r="G868" s="6">
        <v>373.79</v>
      </c>
      <c r="H868" s="30">
        <v>0</v>
      </c>
      <c r="I868" s="20" t="s">
        <v>814</v>
      </c>
      <c r="J868" s="21">
        <f t="shared" si="13"/>
        <v>0.25</v>
      </c>
      <c r="L868" s="7">
        <v>1</v>
      </c>
      <c r="M868" s="7" t="s">
        <v>814</v>
      </c>
      <c r="N868" s="7">
        <v>0.12000000000000455</v>
      </c>
    </row>
    <row r="869" spans="1:14" ht="12.75">
      <c r="A869" s="2"/>
      <c r="B869" s="2"/>
      <c r="C869" s="2"/>
      <c r="D869" s="2"/>
      <c r="E869" s="2"/>
      <c r="F869" s="6">
        <v>373.79</v>
      </c>
      <c r="G869" s="6">
        <v>373.85</v>
      </c>
      <c r="H869" s="30">
        <v>0</v>
      </c>
      <c r="I869" s="20" t="s">
        <v>815</v>
      </c>
      <c r="J869" s="21">
        <f t="shared" si="13"/>
        <v>0.060000000000002274</v>
      </c>
      <c r="L869" s="7">
        <v>0.5</v>
      </c>
      <c r="M869" s="7" t="s">
        <v>814</v>
      </c>
      <c r="N869" s="7">
        <v>0.38999999999998636</v>
      </c>
    </row>
    <row r="870" spans="1:14" ht="12.75">
      <c r="A870" s="2" t="s">
        <v>765</v>
      </c>
      <c r="B870" s="2">
        <v>2</v>
      </c>
      <c r="C870" s="2" t="s">
        <v>639</v>
      </c>
      <c r="D870" s="2">
        <v>0</v>
      </c>
      <c r="E870" s="2">
        <v>22</v>
      </c>
      <c r="F870" s="6">
        <v>373.85</v>
      </c>
      <c r="G870" s="6">
        <v>374.07</v>
      </c>
      <c r="H870" s="30">
        <v>0.3</v>
      </c>
      <c r="I870" s="20" t="s">
        <v>815</v>
      </c>
      <c r="J870" s="21">
        <f t="shared" si="13"/>
        <v>0.21999999999997044</v>
      </c>
      <c r="L870" s="7">
        <v>0.5</v>
      </c>
      <c r="M870" s="7" t="s">
        <v>814</v>
      </c>
      <c r="N870" s="7">
        <v>0.28000000000002956</v>
      </c>
    </row>
    <row r="871" spans="1:14" ht="12.75">
      <c r="A871" s="2" t="s">
        <v>765</v>
      </c>
      <c r="B871" s="2">
        <v>2</v>
      </c>
      <c r="C871" s="2" t="s">
        <v>652</v>
      </c>
      <c r="D871" s="2">
        <v>22</v>
      </c>
      <c r="E871" s="2">
        <v>118</v>
      </c>
      <c r="F871" s="6">
        <v>374.07</v>
      </c>
      <c r="G871" s="6">
        <v>374.13</v>
      </c>
      <c r="H871" s="30">
        <v>0</v>
      </c>
      <c r="I871" s="20" t="s">
        <v>815</v>
      </c>
      <c r="J871" s="21">
        <f t="shared" si="13"/>
        <v>0.060000000000002274</v>
      </c>
      <c r="L871" s="7">
        <v>1</v>
      </c>
      <c r="M871" s="7" t="s">
        <v>814</v>
      </c>
      <c r="N871" s="7">
        <v>0.13999999999998636</v>
      </c>
    </row>
    <row r="872" spans="1:14" ht="12.75">
      <c r="A872" s="2"/>
      <c r="B872" s="2"/>
      <c r="C872" s="2"/>
      <c r="D872" s="2"/>
      <c r="E872" s="2"/>
      <c r="F872" s="6">
        <v>374.13</v>
      </c>
      <c r="G872" s="6">
        <v>374.19</v>
      </c>
      <c r="H872" s="30">
        <v>0</v>
      </c>
      <c r="I872" s="20" t="s">
        <v>814</v>
      </c>
      <c r="J872" s="21">
        <f t="shared" si="13"/>
        <v>0.060000000000002274</v>
      </c>
      <c r="L872" s="7">
        <v>0.5</v>
      </c>
      <c r="M872" s="7" t="s">
        <v>814</v>
      </c>
      <c r="N872" s="7">
        <v>1.0699999999999932</v>
      </c>
    </row>
    <row r="873" spans="1:14" ht="12.75">
      <c r="A873" s="2"/>
      <c r="B873" s="2"/>
      <c r="C873" s="2"/>
      <c r="D873" s="2"/>
      <c r="E873" s="2"/>
      <c r="F873" s="6">
        <v>374.19</v>
      </c>
      <c r="G873" s="6">
        <v>375.03</v>
      </c>
      <c r="H873" s="30">
        <v>0</v>
      </c>
      <c r="I873" s="20" t="s">
        <v>815</v>
      </c>
      <c r="J873" s="21">
        <f t="shared" si="13"/>
        <v>0.839999999999975</v>
      </c>
      <c r="L873" s="7">
        <v>0</v>
      </c>
      <c r="M873" s="7" t="s">
        <v>814</v>
      </c>
      <c r="N873" s="7">
        <v>0.44999999999998863</v>
      </c>
    </row>
    <row r="874" spans="1:14" ht="12.75">
      <c r="A874" s="2" t="s">
        <v>765</v>
      </c>
      <c r="B874" s="2">
        <v>2</v>
      </c>
      <c r="C874" s="2" t="s">
        <v>612</v>
      </c>
      <c r="D874" s="2">
        <v>118</v>
      </c>
      <c r="E874" s="2">
        <v>130</v>
      </c>
      <c r="F874" s="6">
        <v>375.03</v>
      </c>
      <c r="G874" s="6">
        <v>375.15</v>
      </c>
      <c r="H874" s="30">
        <v>0.5</v>
      </c>
      <c r="I874" s="20" t="s">
        <v>815</v>
      </c>
      <c r="J874" s="21">
        <f t="shared" si="13"/>
        <v>0.12000000000000455</v>
      </c>
      <c r="L874" s="7">
        <v>0.8</v>
      </c>
      <c r="M874" s="7" t="s">
        <v>814</v>
      </c>
      <c r="N874" s="7">
        <v>0.21000000000003638</v>
      </c>
    </row>
    <row r="875" spans="1:14" ht="12.75">
      <c r="A875" s="2" t="s">
        <v>765</v>
      </c>
      <c r="B875" s="2">
        <v>3</v>
      </c>
      <c r="C875" s="2" t="s">
        <v>641</v>
      </c>
      <c r="D875" s="2">
        <v>0</v>
      </c>
      <c r="E875" s="2">
        <v>37</v>
      </c>
      <c r="F875" s="6">
        <v>375.15</v>
      </c>
      <c r="G875" s="6">
        <v>375.52</v>
      </c>
      <c r="H875" s="30">
        <v>0</v>
      </c>
      <c r="I875" s="20" t="s">
        <v>815</v>
      </c>
      <c r="J875" s="21">
        <f t="shared" si="13"/>
        <v>0.37000000000000455</v>
      </c>
      <c r="L875" s="7">
        <v>0</v>
      </c>
      <c r="M875" s="7" t="s">
        <v>814</v>
      </c>
      <c r="N875" s="7">
        <v>0.21999999999997044</v>
      </c>
    </row>
    <row r="876" spans="1:14" ht="12.75">
      <c r="A876" s="2" t="s">
        <v>765</v>
      </c>
      <c r="B876" s="2">
        <v>3</v>
      </c>
      <c r="C876" s="2" t="s">
        <v>699</v>
      </c>
      <c r="D876" s="2">
        <v>37</v>
      </c>
      <c r="E876" s="2">
        <v>79</v>
      </c>
      <c r="F876" s="6">
        <v>375.52</v>
      </c>
      <c r="G876" s="6">
        <v>375.94</v>
      </c>
      <c r="H876" s="30">
        <v>0.5</v>
      </c>
      <c r="I876" s="20" t="s">
        <v>814</v>
      </c>
      <c r="J876" s="21">
        <f t="shared" si="13"/>
        <v>0.4200000000000159</v>
      </c>
      <c r="L876" s="7">
        <v>0.8</v>
      </c>
      <c r="M876" s="7" t="s">
        <v>814</v>
      </c>
      <c r="N876" s="7">
        <v>0.10000000000002274</v>
      </c>
    </row>
    <row r="877" spans="1:14" ht="12.75">
      <c r="A877" s="2" t="s">
        <v>765</v>
      </c>
      <c r="B877" s="2">
        <v>3</v>
      </c>
      <c r="C877" s="2" t="s">
        <v>611</v>
      </c>
      <c r="D877" s="2">
        <v>79</v>
      </c>
      <c r="E877" s="2">
        <v>94</v>
      </c>
      <c r="F877" s="6">
        <v>375.94</v>
      </c>
      <c r="G877" s="6">
        <v>376.09</v>
      </c>
      <c r="H877" s="30">
        <v>0</v>
      </c>
      <c r="I877" s="20" t="s">
        <v>814</v>
      </c>
      <c r="J877" s="21">
        <f t="shared" si="13"/>
        <v>0.14999999999997726</v>
      </c>
      <c r="L877" s="7">
        <v>0</v>
      </c>
      <c r="M877" s="7" t="s">
        <v>814</v>
      </c>
      <c r="N877" s="7">
        <v>0.2599999999999909</v>
      </c>
    </row>
    <row r="878" spans="1:14" ht="12.75">
      <c r="A878" s="2" t="s">
        <v>765</v>
      </c>
      <c r="B878" s="2">
        <v>3</v>
      </c>
      <c r="C878" s="2" t="s">
        <v>617</v>
      </c>
      <c r="D878" s="2">
        <v>94</v>
      </c>
      <c r="E878" s="2">
        <v>114</v>
      </c>
      <c r="F878" s="6">
        <v>376.09</v>
      </c>
      <c r="G878" s="6">
        <v>376.29</v>
      </c>
      <c r="H878" s="30">
        <v>0.5</v>
      </c>
      <c r="I878" s="20" t="s">
        <v>814</v>
      </c>
      <c r="J878" s="21">
        <f t="shared" si="13"/>
        <v>0.20000000000004547</v>
      </c>
      <c r="L878" s="7">
        <v>0.5</v>
      </c>
      <c r="M878" s="7" t="s">
        <v>814</v>
      </c>
      <c r="N878" s="7">
        <v>0.06999999999999318</v>
      </c>
    </row>
    <row r="879" spans="1:14" ht="12.75">
      <c r="A879" s="2" t="s">
        <v>765</v>
      </c>
      <c r="B879" s="2">
        <v>3</v>
      </c>
      <c r="C879" s="2" t="s">
        <v>654</v>
      </c>
      <c r="D879" s="2">
        <v>114</v>
      </c>
      <c r="E879" s="2">
        <v>126</v>
      </c>
      <c r="F879" s="6">
        <v>376.29</v>
      </c>
      <c r="G879" s="6">
        <v>376.41</v>
      </c>
      <c r="H879" s="30">
        <v>1</v>
      </c>
      <c r="I879" s="20" t="s">
        <v>814</v>
      </c>
      <c r="J879" s="21">
        <f t="shared" si="13"/>
        <v>0.12000000000000455</v>
      </c>
      <c r="L879" s="7">
        <v>0.5</v>
      </c>
      <c r="M879" s="7" t="s">
        <v>814</v>
      </c>
      <c r="N879" s="7">
        <v>0.4300000000000068</v>
      </c>
    </row>
    <row r="880" spans="1:14" ht="12.75">
      <c r="A880" s="2" t="s">
        <v>765</v>
      </c>
      <c r="B880" s="2">
        <v>4</v>
      </c>
      <c r="C880" s="2" t="s">
        <v>622</v>
      </c>
      <c r="D880" s="2">
        <v>0</v>
      </c>
      <c r="E880" s="2">
        <v>39</v>
      </c>
      <c r="F880" s="6">
        <v>376.41</v>
      </c>
      <c r="G880" s="6">
        <v>376.8</v>
      </c>
      <c r="H880" s="30">
        <v>0.5</v>
      </c>
      <c r="I880" s="20" t="s">
        <v>814</v>
      </c>
      <c r="J880" s="21">
        <f t="shared" si="13"/>
        <v>0.38999999999998636</v>
      </c>
      <c r="L880" s="7">
        <v>0</v>
      </c>
      <c r="M880" s="7" t="s">
        <v>814</v>
      </c>
      <c r="N880" s="7">
        <v>0.20999999999997954</v>
      </c>
    </row>
    <row r="881" spans="1:14" ht="12.75">
      <c r="A881" s="2" t="s">
        <v>766</v>
      </c>
      <c r="B881" s="2">
        <v>1</v>
      </c>
      <c r="C881" s="2" t="s">
        <v>639</v>
      </c>
      <c r="D881" s="2">
        <v>0</v>
      </c>
      <c r="E881" s="2">
        <v>28</v>
      </c>
      <c r="F881" s="6">
        <v>377.2</v>
      </c>
      <c r="G881" s="6">
        <v>377.48</v>
      </c>
      <c r="H881" s="30">
        <v>0.5</v>
      </c>
      <c r="I881" s="20" t="s">
        <v>814</v>
      </c>
      <c r="J881" s="21">
        <f t="shared" si="13"/>
        <v>0.28000000000002956</v>
      </c>
      <c r="L881" s="7">
        <v>0.8</v>
      </c>
      <c r="M881" s="7" t="s">
        <v>814</v>
      </c>
      <c r="N881" s="7">
        <v>0.03000000000002956</v>
      </c>
    </row>
    <row r="882" spans="1:14" ht="12.75">
      <c r="A882" s="2" t="s">
        <v>766</v>
      </c>
      <c r="B882" s="2">
        <v>1</v>
      </c>
      <c r="C882" s="2" t="s">
        <v>657</v>
      </c>
      <c r="D882" s="2">
        <v>28</v>
      </c>
      <c r="E882" s="2">
        <v>42</v>
      </c>
      <c r="F882" s="6">
        <v>377.48</v>
      </c>
      <c r="G882" s="6">
        <v>377.62</v>
      </c>
      <c r="H882" s="30">
        <v>1</v>
      </c>
      <c r="I882" s="20" t="s">
        <v>814</v>
      </c>
      <c r="J882" s="21">
        <f t="shared" si="13"/>
        <v>0.13999999999998636</v>
      </c>
      <c r="L882" s="7">
        <v>0.3</v>
      </c>
      <c r="M882" s="7" t="s">
        <v>814</v>
      </c>
      <c r="N882" s="7">
        <v>0.4900000000000091</v>
      </c>
    </row>
    <row r="883" spans="1:14" ht="12.75">
      <c r="A883" s="2" t="s">
        <v>766</v>
      </c>
      <c r="B883" s="2">
        <v>1</v>
      </c>
      <c r="C883" s="2" t="s">
        <v>718</v>
      </c>
      <c r="D883" s="2">
        <v>42</v>
      </c>
      <c r="E883" s="2">
        <v>149</v>
      </c>
      <c r="F883" s="6">
        <v>377.62</v>
      </c>
      <c r="G883" s="6">
        <v>378.69</v>
      </c>
      <c r="H883" s="30">
        <v>0.5</v>
      </c>
      <c r="I883" s="20" t="s">
        <v>814</v>
      </c>
      <c r="J883" s="21">
        <f t="shared" si="13"/>
        <v>1.0699999999999932</v>
      </c>
      <c r="L883" s="7">
        <v>0.3</v>
      </c>
      <c r="M883" s="7" t="s">
        <v>815</v>
      </c>
      <c r="N883" s="7">
        <v>0.05000000000001137</v>
      </c>
    </row>
    <row r="884" spans="1:14" ht="12.75">
      <c r="A884" s="2" t="s">
        <v>766</v>
      </c>
      <c r="B884" s="2">
        <v>2</v>
      </c>
      <c r="C884" s="2" t="s">
        <v>641</v>
      </c>
      <c r="D884" s="2">
        <v>0</v>
      </c>
      <c r="E884" s="2">
        <v>45</v>
      </c>
      <c r="F884" s="6">
        <v>378.7</v>
      </c>
      <c r="G884" s="6">
        <v>379.15</v>
      </c>
      <c r="H884" s="30">
        <v>0</v>
      </c>
      <c r="I884" s="20" t="s">
        <v>814</v>
      </c>
      <c r="J884" s="21">
        <f t="shared" si="13"/>
        <v>0.44999999999998863</v>
      </c>
      <c r="L884" s="7">
        <v>1</v>
      </c>
      <c r="M884" s="7" t="s">
        <v>815</v>
      </c>
      <c r="N884" s="7">
        <v>0.30000000000001137</v>
      </c>
    </row>
    <row r="885" spans="1:14" ht="12.75">
      <c r="A885" s="2" t="s">
        <v>766</v>
      </c>
      <c r="B885" s="2">
        <v>2</v>
      </c>
      <c r="C885" s="2" t="s">
        <v>657</v>
      </c>
      <c r="D885" s="2">
        <v>45</v>
      </c>
      <c r="E885" s="2">
        <v>66</v>
      </c>
      <c r="F885" s="6">
        <v>379.15</v>
      </c>
      <c r="G885" s="6">
        <v>379.36</v>
      </c>
      <c r="H885" s="30">
        <v>0.8</v>
      </c>
      <c r="I885" s="20" t="s">
        <v>814</v>
      </c>
      <c r="J885" s="21">
        <f t="shared" si="13"/>
        <v>0.21000000000003638</v>
      </c>
      <c r="L885" s="7">
        <v>0</v>
      </c>
      <c r="M885" s="7" t="s">
        <v>815</v>
      </c>
      <c r="N885" s="7">
        <v>0.5399999999999636</v>
      </c>
    </row>
    <row r="886" spans="1:14" ht="12.75">
      <c r="A886" s="2" t="s">
        <v>766</v>
      </c>
      <c r="B886" s="2">
        <v>2</v>
      </c>
      <c r="C886" s="2" t="s">
        <v>605</v>
      </c>
      <c r="D886" s="2">
        <v>66</v>
      </c>
      <c r="E886" s="2">
        <v>88</v>
      </c>
      <c r="F886" s="6">
        <v>379.36</v>
      </c>
      <c r="G886" s="6">
        <v>379.58</v>
      </c>
      <c r="H886" s="30">
        <v>0</v>
      </c>
      <c r="I886" s="20" t="s">
        <v>814</v>
      </c>
      <c r="J886" s="21">
        <f t="shared" si="13"/>
        <v>0.21999999999997044</v>
      </c>
      <c r="L886" s="7">
        <v>0.5</v>
      </c>
      <c r="M886" s="7" t="s">
        <v>815</v>
      </c>
      <c r="N886" s="7">
        <v>0.6200000000000045</v>
      </c>
    </row>
    <row r="887" spans="1:14" ht="12.75">
      <c r="A887" s="2" t="s">
        <v>766</v>
      </c>
      <c r="B887" s="2">
        <v>2</v>
      </c>
      <c r="C887" s="2" t="s">
        <v>605</v>
      </c>
      <c r="D887" s="2">
        <v>88</v>
      </c>
      <c r="E887" s="2">
        <v>98</v>
      </c>
      <c r="F887" s="6">
        <v>379.58</v>
      </c>
      <c r="G887" s="6">
        <v>379.68</v>
      </c>
      <c r="H887" s="30">
        <v>0.8</v>
      </c>
      <c r="I887" s="20" t="s">
        <v>814</v>
      </c>
      <c r="J887" s="21">
        <f t="shared" si="13"/>
        <v>0.10000000000002274</v>
      </c>
      <c r="L887" s="7">
        <v>0.2</v>
      </c>
      <c r="M887" s="7" t="s">
        <v>815</v>
      </c>
      <c r="N887" s="7">
        <v>0.7399999999999523</v>
      </c>
    </row>
    <row r="888" spans="1:14" ht="12.75">
      <c r="A888" s="2" t="s">
        <v>766</v>
      </c>
      <c r="B888" s="2">
        <v>2</v>
      </c>
      <c r="C888" s="2" t="s">
        <v>605</v>
      </c>
      <c r="D888" s="2">
        <v>98</v>
      </c>
      <c r="E888" s="2">
        <v>124</v>
      </c>
      <c r="F888" s="6">
        <v>379.68</v>
      </c>
      <c r="G888" s="6">
        <v>379.94</v>
      </c>
      <c r="H888" s="30">
        <v>0</v>
      </c>
      <c r="I888" s="20" t="s">
        <v>814</v>
      </c>
      <c r="J888" s="21">
        <f t="shared" si="13"/>
        <v>0.2599999999999909</v>
      </c>
      <c r="L888" s="7">
        <v>2</v>
      </c>
      <c r="M888" s="7" t="s">
        <v>815</v>
      </c>
      <c r="N888" s="7">
        <v>0.05000000000001137</v>
      </c>
    </row>
    <row r="889" spans="1:14" ht="12.75">
      <c r="A889" s="2" t="s">
        <v>766</v>
      </c>
      <c r="B889" s="2">
        <v>2</v>
      </c>
      <c r="C889" s="2" t="s">
        <v>605</v>
      </c>
      <c r="D889" s="2">
        <v>124</v>
      </c>
      <c r="E889" s="2">
        <v>131</v>
      </c>
      <c r="F889" s="6">
        <v>379.94</v>
      </c>
      <c r="G889" s="6">
        <v>380.01</v>
      </c>
      <c r="H889" s="30">
        <v>0.5</v>
      </c>
      <c r="I889" s="20" t="s">
        <v>814</v>
      </c>
      <c r="J889" s="21">
        <f t="shared" si="13"/>
        <v>0.06999999999999318</v>
      </c>
      <c r="L889" s="7">
        <v>0</v>
      </c>
      <c r="M889" s="7" t="s">
        <v>815</v>
      </c>
      <c r="N889" s="7">
        <v>0.25</v>
      </c>
    </row>
    <row r="890" spans="1:14" ht="12.75">
      <c r="A890" s="2" t="s">
        <v>766</v>
      </c>
      <c r="B890" s="2">
        <v>3</v>
      </c>
      <c r="C890" s="2" t="s">
        <v>604</v>
      </c>
      <c r="D890" s="2">
        <v>0</v>
      </c>
      <c r="E890" s="2">
        <v>43</v>
      </c>
      <c r="F890" s="6">
        <v>380.01</v>
      </c>
      <c r="G890" s="6">
        <v>380.44</v>
      </c>
      <c r="H890" s="30">
        <v>0.5</v>
      </c>
      <c r="I890" s="20" t="s">
        <v>814</v>
      </c>
      <c r="J890" s="21">
        <f t="shared" si="13"/>
        <v>0.4300000000000068</v>
      </c>
      <c r="L890" s="7">
        <v>0.8</v>
      </c>
      <c r="M890" s="7" t="s">
        <v>814</v>
      </c>
      <c r="N890" s="7">
        <v>0.4399999999999977</v>
      </c>
    </row>
    <row r="891" spans="1:14" ht="12.75">
      <c r="A891" s="2" t="s">
        <v>766</v>
      </c>
      <c r="B891" s="2">
        <v>3</v>
      </c>
      <c r="C891" s="2" t="s">
        <v>611</v>
      </c>
      <c r="D891" s="2">
        <v>43</v>
      </c>
      <c r="E891" s="2">
        <v>64</v>
      </c>
      <c r="F891" s="6">
        <v>380.44</v>
      </c>
      <c r="G891" s="6">
        <v>380.65</v>
      </c>
      <c r="H891" s="30">
        <v>0</v>
      </c>
      <c r="I891" s="20" t="s">
        <v>814</v>
      </c>
      <c r="J891" s="21">
        <f t="shared" si="13"/>
        <v>0.20999999999997954</v>
      </c>
      <c r="L891" s="7">
        <v>0.8</v>
      </c>
      <c r="M891" s="7" t="s">
        <v>814</v>
      </c>
      <c r="N891" s="7">
        <v>0.8400000000000318</v>
      </c>
    </row>
    <row r="892" spans="1:14" ht="12.75">
      <c r="A892" s="2" t="s">
        <v>766</v>
      </c>
      <c r="B892" s="2">
        <v>3</v>
      </c>
      <c r="C892" s="2" t="s">
        <v>617</v>
      </c>
      <c r="D892" s="2">
        <v>64</v>
      </c>
      <c r="E892" s="2">
        <v>67</v>
      </c>
      <c r="F892" s="6">
        <v>380.65</v>
      </c>
      <c r="G892" s="6">
        <v>380.68</v>
      </c>
      <c r="H892" s="30">
        <v>0.8</v>
      </c>
      <c r="I892" s="20" t="s">
        <v>814</v>
      </c>
      <c r="J892" s="21">
        <f t="shared" si="13"/>
        <v>0.03000000000002956</v>
      </c>
      <c r="L892" s="7">
        <v>1.5</v>
      </c>
      <c r="M892" s="7" t="s">
        <v>814</v>
      </c>
      <c r="N892" s="7">
        <v>0.13999999999998636</v>
      </c>
    </row>
    <row r="893" spans="1:14" ht="12.75">
      <c r="A893" s="2" t="s">
        <v>766</v>
      </c>
      <c r="B893" s="2">
        <v>3</v>
      </c>
      <c r="C893" s="2" t="s">
        <v>653</v>
      </c>
      <c r="D893" s="2">
        <v>67</v>
      </c>
      <c r="E893" s="2">
        <v>121</v>
      </c>
      <c r="F893" s="6">
        <v>380.68</v>
      </c>
      <c r="G893" s="6">
        <v>381.17</v>
      </c>
      <c r="H893" s="30">
        <v>0.3</v>
      </c>
      <c r="I893" s="20" t="s">
        <v>814</v>
      </c>
      <c r="J893" s="21">
        <f t="shared" si="13"/>
        <v>0.4900000000000091</v>
      </c>
      <c r="L893" s="7">
        <v>0</v>
      </c>
      <c r="M893" s="7" t="s">
        <v>814</v>
      </c>
      <c r="N893" s="7">
        <v>0.060000000000002274</v>
      </c>
    </row>
    <row r="894" spans="1:14" ht="12.75">
      <c r="A894" s="2"/>
      <c r="B894" s="2"/>
      <c r="C894" s="2"/>
      <c r="D894" s="2"/>
      <c r="E894" s="2"/>
      <c r="F894" s="6">
        <v>381.17</v>
      </c>
      <c r="G894" s="6">
        <v>381.22</v>
      </c>
      <c r="H894" s="30">
        <v>0.3</v>
      </c>
      <c r="I894" s="20" t="s">
        <v>815</v>
      </c>
      <c r="J894" s="21">
        <f t="shared" si="13"/>
        <v>0.05000000000001137</v>
      </c>
      <c r="L894" s="7">
        <v>0</v>
      </c>
      <c r="M894" s="7" t="s">
        <v>817</v>
      </c>
      <c r="N894" s="7">
        <v>0.410000000000025</v>
      </c>
    </row>
    <row r="895" spans="1:14" ht="12.75">
      <c r="A895" s="2" t="s">
        <v>767</v>
      </c>
      <c r="B895" s="2">
        <v>1</v>
      </c>
      <c r="C895" s="2" t="s">
        <v>604</v>
      </c>
      <c r="D895" s="2">
        <v>0</v>
      </c>
      <c r="E895" s="2">
        <v>30</v>
      </c>
      <c r="F895" s="6">
        <v>382</v>
      </c>
      <c r="G895" s="6">
        <v>382.3</v>
      </c>
      <c r="H895" s="30">
        <v>1</v>
      </c>
      <c r="I895" s="20" t="s">
        <v>815</v>
      </c>
      <c r="J895" s="21">
        <f t="shared" si="13"/>
        <v>0.30000000000001137</v>
      </c>
      <c r="L895" s="7">
        <v>0</v>
      </c>
      <c r="M895" s="7" t="s">
        <v>817</v>
      </c>
      <c r="N895" s="7">
        <v>0.08999999999997499</v>
      </c>
    </row>
    <row r="896" spans="1:14" ht="12.75">
      <c r="A896" s="2" t="s">
        <v>767</v>
      </c>
      <c r="B896" s="2">
        <v>1</v>
      </c>
      <c r="C896" s="2" t="s">
        <v>678</v>
      </c>
      <c r="D896" s="2">
        <v>30</v>
      </c>
      <c r="E896" s="2">
        <v>84</v>
      </c>
      <c r="F896" s="6">
        <v>382.3</v>
      </c>
      <c r="G896" s="6">
        <v>382.84</v>
      </c>
      <c r="H896" s="30">
        <v>0</v>
      </c>
      <c r="I896" s="20" t="s">
        <v>815</v>
      </c>
      <c r="J896" s="21">
        <f t="shared" si="13"/>
        <v>0.5399999999999636</v>
      </c>
      <c r="L896" s="7">
        <v>0.5</v>
      </c>
      <c r="M896" s="7" t="s">
        <v>815</v>
      </c>
      <c r="N896" s="7">
        <v>0.75</v>
      </c>
    </row>
    <row r="897" spans="1:14" ht="12.75">
      <c r="A897" s="2" t="s">
        <v>767</v>
      </c>
      <c r="B897" s="2">
        <v>1</v>
      </c>
      <c r="C897" s="2" t="s">
        <v>605</v>
      </c>
      <c r="D897" s="2">
        <v>84</v>
      </c>
      <c r="E897" s="2">
        <v>146</v>
      </c>
      <c r="F897" s="6">
        <v>382.84</v>
      </c>
      <c r="G897" s="6">
        <v>383.46</v>
      </c>
      <c r="H897" s="30">
        <v>0.5</v>
      </c>
      <c r="I897" s="20" t="s">
        <v>815</v>
      </c>
      <c r="J897" s="21">
        <f t="shared" si="13"/>
        <v>0.6200000000000045</v>
      </c>
      <c r="L897" s="7">
        <v>0.3</v>
      </c>
      <c r="M897" s="7" t="s">
        <v>815</v>
      </c>
      <c r="N897" s="7">
        <v>0.4600000000000364</v>
      </c>
    </row>
    <row r="898" spans="1:14" ht="12.75">
      <c r="A898" s="2" t="s">
        <v>767</v>
      </c>
      <c r="B898" s="2">
        <v>2</v>
      </c>
      <c r="C898" s="2" t="s">
        <v>641</v>
      </c>
      <c r="D898" s="2">
        <v>0</v>
      </c>
      <c r="E898" s="2">
        <v>74</v>
      </c>
      <c r="F898" s="6">
        <v>383.04</v>
      </c>
      <c r="G898" s="6">
        <v>383.78</v>
      </c>
      <c r="H898" s="30">
        <v>0.2</v>
      </c>
      <c r="I898" s="20" t="s">
        <v>815</v>
      </c>
      <c r="J898" s="21">
        <f t="shared" si="13"/>
        <v>0.7399999999999523</v>
      </c>
      <c r="L898" s="7">
        <v>0</v>
      </c>
      <c r="M898" s="7" t="s">
        <v>815</v>
      </c>
      <c r="N898" s="7">
        <v>0.2400000000000091</v>
      </c>
    </row>
    <row r="899" spans="1:14" ht="12.75">
      <c r="A899" s="2" t="s">
        <v>767</v>
      </c>
      <c r="B899" s="2">
        <v>2</v>
      </c>
      <c r="C899" s="2" t="s">
        <v>610</v>
      </c>
      <c r="D899" s="2">
        <v>74</v>
      </c>
      <c r="E899" s="2">
        <v>79</v>
      </c>
      <c r="F899" s="6">
        <v>383.78</v>
      </c>
      <c r="G899" s="6">
        <v>383.83</v>
      </c>
      <c r="H899" s="30">
        <v>2</v>
      </c>
      <c r="I899" s="20" t="s">
        <v>815</v>
      </c>
      <c r="J899" s="21">
        <f aca="true" t="shared" si="14" ref="J899:J939">G899-F899</f>
        <v>0.05000000000001137</v>
      </c>
      <c r="L899" s="7">
        <v>0.5</v>
      </c>
      <c r="M899" s="7" t="s">
        <v>815</v>
      </c>
      <c r="N899" s="7">
        <v>0.36000000000001364</v>
      </c>
    </row>
    <row r="900" spans="1:14" ht="12.75">
      <c r="A900" s="2" t="s">
        <v>767</v>
      </c>
      <c r="B900" s="2">
        <v>2</v>
      </c>
      <c r="C900" s="2" t="s">
        <v>610</v>
      </c>
      <c r="D900" s="2">
        <v>79</v>
      </c>
      <c r="E900" s="2">
        <v>104</v>
      </c>
      <c r="F900" s="6">
        <v>383.83</v>
      </c>
      <c r="G900" s="6">
        <v>384.08</v>
      </c>
      <c r="H900" s="30">
        <v>0</v>
      </c>
      <c r="I900" s="20" t="s">
        <v>815</v>
      </c>
      <c r="J900" s="21">
        <f t="shared" si="14"/>
        <v>0.25</v>
      </c>
      <c r="L900" s="7">
        <v>0.3</v>
      </c>
      <c r="M900" s="7" t="s">
        <v>815</v>
      </c>
      <c r="N900" s="7">
        <v>0.5299999999999727</v>
      </c>
    </row>
    <row r="901" spans="1:14" ht="12.75">
      <c r="A901" s="2" t="s">
        <v>767</v>
      </c>
      <c r="B901" s="2">
        <v>2</v>
      </c>
      <c r="C901" s="2" t="s">
        <v>672</v>
      </c>
      <c r="D901" s="2">
        <v>104</v>
      </c>
      <c r="E901" s="2">
        <v>148</v>
      </c>
      <c r="F901" s="6">
        <v>384.08</v>
      </c>
      <c r="G901" s="6">
        <v>384.52</v>
      </c>
      <c r="H901" s="30">
        <v>0.8</v>
      </c>
      <c r="I901" s="20" t="s">
        <v>814</v>
      </c>
      <c r="J901" s="21">
        <f t="shared" si="14"/>
        <v>0.4399999999999977</v>
      </c>
      <c r="L901" s="7">
        <v>0</v>
      </c>
      <c r="M901" s="7" t="s">
        <v>815</v>
      </c>
      <c r="N901" s="7">
        <v>0.25</v>
      </c>
    </row>
    <row r="902" spans="1:14" ht="12.75">
      <c r="A902" s="2" t="s">
        <v>767</v>
      </c>
      <c r="B902" s="2">
        <v>3</v>
      </c>
      <c r="C902" s="2" t="s">
        <v>623</v>
      </c>
      <c r="D902" s="2">
        <v>0</v>
      </c>
      <c r="E902" s="2">
        <v>84</v>
      </c>
      <c r="F902" s="6">
        <v>384.52</v>
      </c>
      <c r="G902" s="6">
        <v>385.36</v>
      </c>
      <c r="H902" s="30">
        <v>0.8</v>
      </c>
      <c r="I902" s="20" t="s">
        <v>814</v>
      </c>
      <c r="J902" s="21">
        <f t="shared" si="14"/>
        <v>0.8400000000000318</v>
      </c>
      <c r="L902" s="7">
        <v>0.5</v>
      </c>
      <c r="M902" s="7" t="s">
        <v>815</v>
      </c>
      <c r="N902" s="7">
        <v>0.9300000000000068</v>
      </c>
    </row>
    <row r="903" spans="1:14" ht="12.75">
      <c r="A903" s="2" t="s">
        <v>767</v>
      </c>
      <c r="B903" s="2">
        <v>3</v>
      </c>
      <c r="C903" s="2" t="s">
        <v>624</v>
      </c>
      <c r="D903" s="2">
        <v>84</v>
      </c>
      <c r="E903" s="2">
        <v>98</v>
      </c>
      <c r="F903" s="6">
        <v>385.36</v>
      </c>
      <c r="G903" s="6">
        <v>385.5</v>
      </c>
      <c r="H903" s="30">
        <v>1.5</v>
      </c>
      <c r="I903" s="20" t="s">
        <v>814</v>
      </c>
      <c r="J903" s="21">
        <f t="shared" si="14"/>
        <v>0.13999999999998636</v>
      </c>
      <c r="L903" s="7">
        <v>0</v>
      </c>
      <c r="M903" s="7" t="s">
        <v>815</v>
      </c>
      <c r="N903" s="7">
        <v>0.18000000000000682</v>
      </c>
    </row>
    <row r="904" spans="1:14" ht="12.75">
      <c r="A904" s="2" t="s">
        <v>767</v>
      </c>
      <c r="B904" s="2">
        <v>3</v>
      </c>
      <c r="C904" s="2" t="s">
        <v>625</v>
      </c>
      <c r="D904" s="2">
        <v>98</v>
      </c>
      <c r="E904" s="2">
        <v>145</v>
      </c>
      <c r="F904" s="6">
        <v>385.5</v>
      </c>
      <c r="G904" s="6">
        <v>385.56</v>
      </c>
      <c r="H904" s="30">
        <v>0</v>
      </c>
      <c r="I904" s="20" t="s">
        <v>814</v>
      </c>
      <c r="J904" s="21">
        <f t="shared" si="14"/>
        <v>0.060000000000002274</v>
      </c>
      <c r="L904" s="7">
        <v>0</v>
      </c>
      <c r="M904" s="7" t="s">
        <v>815</v>
      </c>
      <c r="N904" s="7">
        <v>0.5</v>
      </c>
    </row>
    <row r="905" spans="1:14" ht="12.75">
      <c r="A905" s="2"/>
      <c r="B905" s="2"/>
      <c r="C905" s="2"/>
      <c r="D905" s="2"/>
      <c r="E905" s="2"/>
      <c r="F905" s="6">
        <v>385.56</v>
      </c>
      <c r="G905" s="6">
        <v>385.97</v>
      </c>
      <c r="H905" s="30">
        <v>0</v>
      </c>
      <c r="I905" s="20" t="s">
        <v>817</v>
      </c>
      <c r="J905" s="21">
        <f t="shared" si="14"/>
        <v>0.410000000000025</v>
      </c>
      <c r="L905" s="7">
        <v>0</v>
      </c>
      <c r="M905" s="7" t="s">
        <v>815</v>
      </c>
      <c r="N905" s="7">
        <v>0.6399999999999864</v>
      </c>
    </row>
    <row r="906" spans="1:14" ht="12.75">
      <c r="A906" s="2" t="s">
        <v>767</v>
      </c>
      <c r="B906" s="2">
        <v>4</v>
      </c>
      <c r="C906" s="2" t="s">
        <v>641</v>
      </c>
      <c r="D906" s="2">
        <v>0</v>
      </c>
      <c r="E906" s="2">
        <v>10</v>
      </c>
      <c r="F906" s="6">
        <v>385.97</v>
      </c>
      <c r="G906" s="6">
        <v>386.06</v>
      </c>
      <c r="H906" s="30">
        <v>0</v>
      </c>
      <c r="I906" s="20" t="s">
        <v>817</v>
      </c>
      <c r="J906" s="21">
        <f t="shared" si="14"/>
        <v>0.08999999999997499</v>
      </c>
      <c r="L906" s="7">
        <v>0.3</v>
      </c>
      <c r="M906" s="7" t="s">
        <v>815</v>
      </c>
      <c r="N906" s="7">
        <v>0.7300000000000182</v>
      </c>
    </row>
    <row r="907" spans="1:14" ht="12.75">
      <c r="A907" s="2" t="s">
        <v>768</v>
      </c>
      <c r="B907" s="2">
        <v>1</v>
      </c>
      <c r="C907" s="2" t="s">
        <v>639</v>
      </c>
      <c r="D907" s="2">
        <v>0</v>
      </c>
      <c r="E907" s="2">
        <v>75</v>
      </c>
      <c r="F907" s="6">
        <v>386.9</v>
      </c>
      <c r="G907" s="6">
        <v>387.65</v>
      </c>
      <c r="H907" s="30">
        <v>0.5</v>
      </c>
      <c r="I907" s="20" t="s">
        <v>815</v>
      </c>
      <c r="J907" s="21">
        <f t="shared" si="14"/>
        <v>0.75</v>
      </c>
      <c r="L907" s="7">
        <v>0</v>
      </c>
      <c r="M907" s="7" t="s">
        <v>815</v>
      </c>
      <c r="N907" s="7">
        <v>0.5600000000000023</v>
      </c>
    </row>
    <row r="908" spans="1:14" ht="12.75">
      <c r="A908" s="2" t="s">
        <v>768</v>
      </c>
      <c r="B908" s="2">
        <v>1</v>
      </c>
      <c r="C908" s="2" t="s">
        <v>657</v>
      </c>
      <c r="D908" s="2">
        <v>75</v>
      </c>
      <c r="E908" s="2">
        <v>121</v>
      </c>
      <c r="F908" s="6">
        <v>387.65</v>
      </c>
      <c r="G908" s="6">
        <v>388.11</v>
      </c>
      <c r="H908" s="30">
        <v>0.3</v>
      </c>
      <c r="I908" s="20" t="s">
        <v>815</v>
      </c>
      <c r="J908" s="21">
        <f t="shared" si="14"/>
        <v>0.4600000000000364</v>
      </c>
      <c r="L908" s="7">
        <v>0</v>
      </c>
      <c r="M908" s="7" t="s">
        <v>815</v>
      </c>
      <c r="N908" s="7">
        <v>0.6200000000000045</v>
      </c>
    </row>
    <row r="909" spans="1:14" ht="12.75">
      <c r="A909" s="2" t="s">
        <v>768</v>
      </c>
      <c r="B909" s="2">
        <v>2</v>
      </c>
      <c r="C909" s="2" t="s">
        <v>622</v>
      </c>
      <c r="D909" s="2">
        <v>0</v>
      </c>
      <c r="E909" s="2">
        <v>24</v>
      </c>
      <c r="F909" s="6">
        <v>388.12</v>
      </c>
      <c r="G909" s="6">
        <v>388.36</v>
      </c>
      <c r="H909" s="30">
        <v>0</v>
      </c>
      <c r="I909" s="20" t="s">
        <v>815</v>
      </c>
      <c r="J909" s="21">
        <f t="shared" si="14"/>
        <v>0.2400000000000091</v>
      </c>
      <c r="L909" s="7">
        <v>0.8</v>
      </c>
      <c r="M909" s="7" t="s">
        <v>814</v>
      </c>
      <c r="N909" s="7">
        <v>0.22000000000002728</v>
      </c>
    </row>
    <row r="910" spans="1:14" ht="12.75">
      <c r="A910" s="2" t="s">
        <v>768</v>
      </c>
      <c r="B910" s="2">
        <v>2</v>
      </c>
      <c r="C910" s="2" t="s">
        <v>622</v>
      </c>
      <c r="D910" s="2">
        <v>24</v>
      </c>
      <c r="E910" s="2">
        <v>60</v>
      </c>
      <c r="F910" s="6">
        <v>388.36</v>
      </c>
      <c r="G910" s="6">
        <v>388.72</v>
      </c>
      <c r="H910" s="30">
        <v>0.5</v>
      </c>
      <c r="I910" s="20" t="s">
        <v>815</v>
      </c>
      <c r="J910" s="21">
        <f t="shared" si="14"/>
        <v>0.36000000000001364</v>
      </c>
      <c r="L910" s="7">
        <v>0.3</v>
      </c>
      <c r="M910" s="7" t="s">
        <v>815</v>
      </c>
      <c r="N910" s="7">
        <v>0.30999999999994543</v>
      </c>
    </row>
    <row r="911" spans="1:14" ht="12.75">
      <c r="A911" s="2" t="s">
        <v>768</v>
      </c>
      <c r="B911" s="2">
        <v>2</v>
      </c>
      <c r="C911" s="2" t="s">
        <v>639</v>
      </c>
      <c r="D911" s="2">
        <v>60</v>
      </c>
      <c r="E911" s="2">
        <v>113</v>
      </c>
      <c r="F911" s="6">
        <v>388.72</v>
      </c>
      <c r="G911" s="6">
        <v>389.25</v>
      </c>
      <c r="H911" s="30">
        <v>0.3</v>
      </c>
      <c r="I911" s="20" t="s">
        <v>815</v>
      </c>
      <c r="J911" s="21">
        <f t="shared" si="14"/>
        <v>0.5299999999999727</v>
      </c>
      <c r="L911" s="7">
        <v>1.5</v>
      </c>
      <c r="M911" s="7" t="s">
        <v>815</v>
      </c>
      <c r="N911" s="7">
        <v>0.040000000000020464</v>
      </c>
    </row>
    <row r="912" spans="1:14" ht="12.75">
      <c r="A912" s="2" t="s">
        <v>768</v>
      </c>
      <c r="B912" s="2">
        <v>3</v>
      </c>
      <c r="C912" s="2" t="s">
        <v>622</v>
      </c>
      <c r="D912" s="2">
        <v>0</v>
      </c>
      <c r="E912" s="2">
        <v>25</v>
      </c>
      <c r="F912" s="6">
        <v>389.24</v>
      </c>
      <c r="G912" s="6">
        <v>389.49</v>
      </c>
      <c r="H912" s="30">
        <v>0</v>
      </c>
      <c r="I912" s="20" t="s">
        <v>815</v>
      </c>
      <c r="J912" s="21">
        <f t="shared" si="14"/>
        <v>0.25</v>
      </c>
      <c r="L912" s="7">
        <v>2</v>
      </c>
      <c r="M912" s="7" t="s">
        <v>815</v>
      </c>
      <c r="N912" s="7">
        <v>0.06999999999999318</v>
      </c>
    </row>
    <row r="913" spans="1:14" ht="12.75">
      <c r="A913" s="2" t="s">
        <v>768</v>
      </c>
      <c r="B913" s="2">
        <v>3</v>
      </c>
      <c r="C913" s="2" t="s">
        <v>639</v>
      </c>
      <c r="D913" s="2">
        <v>25</v>
      </c>
      <c r="E913" s="2">
        <v>118</v>
      </c>
      <c r="F913" s="6">
        <v>389.49</v>
      </c>
      <c r="G913" s="6">
        <v>390.42</v>
      </c>
      <c r="H913" s="30">
        <v>0.5</v>
      </c>
      <c r="I913" s="20" t="s">
        <v>815</v>
      </c>
      <c r="J913" s="21">
        <f t="shared" si="14"/>
        <v>0.9300000000000068</v>
      </c>
      <c r="L913" s="7">
        <v>0.3</v>
      </c>
      <c r="M913" s="7" t="s">
        <v>815</v>
      </c>
      <c r="N913" s="7">
        <v>1.1100000000000136</v>
      </c>
    </row>
    <row r="914" spans="1:14" ht="12.75">
      <c r="A914" s="2" t="s">
        <v>768</v>
      </c>
      <c r="B914" s="2">
        <v>3</v>
      </c>
      <c r="C914" s="2" t="s">
        <v>611</v>
      </c>
      <c r="D914" s="2">
        <v>118</v>
      </c>
      <c r="E914" s="2">
        <v>136</v>
      </c>
      <c r="F914" s="6">
        <v>390.42</v>
      </c>
      <c r="G914" s="6">
        <v>390.6</v>
      </c>
      <c r="H914" s="30">
        <v>0</v>
      </c>
      <c r="I914" s="20" t="s">
        <v>815</v>
      </c>
      <c r="J914" s="21">
        <f t="shared" si="14"/>
        <v>0.18000000000000682</v>
      </c>
      <c r="L914" s="7">
        <v>0.5</v>
      </c>
      <c r="M914" s="7" t="s">
        <v>815</v>
      </c>
      <c r="N914" s="7">
        <v>0.05000000000001137</v>
      </c>
    </row>
    <row r="915" spans="1:14" ht="12.75">
      <c r="A915" s="2" t="s">
        <v>769</v>
      </c>
      <c r="B915" s="2">
        <v>1</v>
      </c>
      <c r="C915" s="2" t="s">
        <v>641</v>
      </c>
      <c r="D915" s="2">
        <v>0</v>
      </c>
      <c r="E915" s="2">
        <v>50</v>
      </c>
      <c r="F915" s="6">
        <v>391.7</v>
      </c>
      <c r="G915" s="6">
        <v>392.2</v>
      </c>
      <c r="H915" s="30">
        <v>0</v>
      </c>
      <c r="I915" s="20" t="s">
        <v>815</v>
      </c>
      <c r="J915" s="21">
        <f t="shared" si="14"/>
        <v>0.5</v>
      </c>
      <c r="L915" s="7">
        <v>0.5</v>
      </c>
      <c r="M915" s="7" t="s">
        <v>814</v>
      </c>
      <c r="N915" s="7">
        <v>0.13999999999998636</v>
      </c>
    </row>
    <row r="916" spans="1:14" ht="12.75">
      <c r="A916" s="2" t="s">
        <v>769</v>
      </c>
      <c r="B916" s="2">
        <v>1</v>
      </c>
      <c r="C916" s="2" t="s">
        <v>609</v>
      </c>
      <c r="D916" s="2">
        <v>50</v>
      </c>
      <c r="E916" s="2">
        <v>114</v>
      </c>
      <c r="F916" s="6">
        <v>392.2</v>
      </c>
      <c r="G916" s="6">
        <v>392.84</v>
      </c>
      <c r="H916" s="30">
        <v>0</v>
      </c>
      <c r="I916" s="20" t="s">
        <v>815</v>
      </c>
      <c r="J916" s="21">
        <f t="shared" si="14"/>
        <v>0.6399999999999864</v>
      </c>
      <c r="L916" s="7">
        <v>0.8</v>
      </c>
      <c r="M916" s="7" t="s">
        <v>814</v>
      </c>
      <c r="N916" s="7">
        <v>0.3199999999999932</v>
      </c>
    </row>
    <row r="917" spans="1:14" ht="12.75">
      <c r="A917" s="2" t="s">
        <v>769</v>
      </c>
      <c r="B917" s="2">
        <v>2</v>
      </c>
      <c r="C917" s="2" t="s">
        <v>622</v>
      </c>
      <c r="D917" s="2">
        <v>0</v>
      </c>
      <c r="E917" s="2">
        <v>73</v>
      </c>
      <c r="F917" s="6">
        <v>392.84</v>
      </c>
      <c r="G917" s="6">
        <v>393.57</v>
      </c>
      <c r="H917" s="30">
        <v>0.3</v>
      </c>
      <c r="I917" s="20" t="s">
        <v>815</v>
      </c>
      <c r="J917" s="21">
        <f t="shared" si="14"/>
        <v>0.7300000000000182</v>
      </c>
      <c r="L917" s="7">
        <v>0.8</v>
      </c>
      <c r="M917" s="7" t="s">
        <v>815</v>
      </c>
      <c r="N917" s="7">
        <v>0.03000000000002956</v>
      </c>
    </row>
    <row r="918" spans="1:14" ht="12.75">
      <c r="A918" s="2" t="s">
        <v>769</v>
      </c>
      <c r="B918" s="2">
        <v>2</v>
      </c>
      <c r="C918" s="2" t="s">
        <v>622</v>
      </c>
      <c r="D918" s="2">
        <v>73</v>
      </c>
      <c r="E918" s="2">
        <v>129</v>
      </c>
      <c r="F918" s="6">
        <v>393.57</v>
      </c>
      <c r="G918" s="6">
        <v>394.13</v>
      </c>
      <c r="H918" s="30">
        <v>0</v>
      </c>
      <c r="I918" s="20" t="s">
        <v>815</v>
      </c>
      <c r="J918" s="21">
        <f t="shared" si="14"/>
        <v>0.5600000000000023</v>
      </c>
      <c r="L918" s="7">
        <v>0</v>
      </c>
      <c r="M918" s="7" t="s">
        <v>815</v>
      </c>
      <c r="N918" s="7">
        <v>0.5499999999999545</v>
      </c>
    </row>
    <row r="919" spans="1:14" ht="12.75">
      <c r="A919" s="2" t="s">
        <v>769</v>
      </c>
      <c r="B919" s="2">
        <v>3</v>
      </c>
      <c r="C919" s="2" t="s">
        <v>622</v>
      </c>
      <c r="D919" s="2">
        <v>0</v>
      </c>
      <c r="E919" s="2">
        <v>63</v>
      </c>
      <c r="F919" s="6">
        <v>394.13</v>
      </c>
      <c r="G919" s="6">
        <v>394.75</v>
      </c>
      <c r="H919" s="30">
        <v>0</v>
      </c>
      <c r="I919" s="20" t="s">
        <v>815</v>
      </c>
      <c r="J919" s="21">
        <f t="shared" si="14"/>
        <v>0.6200000000000045</v>
      </c>
      <c r="L919" s="7">
        <v>0.5</v>
      </c>
      <c r="M919" s="7" t="s">
        <v>815</v>
      </c>
      <c r="N919" s="7">
        <v>0.3900000000000432</v>
      </c>
    </row>
    <row r="920" spans="1:14" ht="12.75">
      <c r="A920" s="2" t="s">
        <v>769</v>
      </c>
      <c r="B920" s="2">
        <v>3</v>
      </c>
      <c r="C920" s="2" t="s">
        <v>639</v>
      </c>
      <c r="D920" s="2">
        <v>63</v>
      </c>
      <c r="E920" s="2">
        <v>83</v>
      </c>
      <c r="F920" s="6">
        <v>394.75</v>
      </c>
      <c r="G920" s="6">
        <v>394.97</v>
      </c>
      <c r="H920" s="30">
        <v>0.8</v>
      </c>
      <c r="I920" s="20" t="s">
        <v>814</v>
      </c>
      <c r="J920" s="21">
        <f t="shared" si="14"/>
        <v>0.22000000000002728</v>
      </c>
      <c r="L920" s="7">
        <v>0</v>
      </c>
      <c r="M920" s="7" t="s">
        <v>815</v>
      </c>
      <c r="N920" s="7">
        <v>0.45999999999997954</v>
      </c>
    </row>
    <row r="921" spans="1:14" ht="12.75">
      <c r="A921" s="2" t="s">
        <v>769</v>
      </c>
      <c r="B921" s="2">
        <v>3</v>
      </c>
      <c r="C921" s="2" t="s">
        <v>610</v>
      </c>
      <c r="D921" s="2">
        <v>83</v>
      </c>
      <c r="E921" s="2">
        <v>115</v>
      </c>
      <c r="F921" s="6">
        <v>394.97</v>
      </c>
      <c r="G921" s="6">
        <v>395.28</v>
      </c>
      <c r="H921" s="30">
        <v>0.3</v>
      </c>
      <c r="I921" s="20" t="s">
        <v>815</v>
      </c>
      <c r="J921" s="21">
        <f t="shared" si="14"/>
        <v>0.30999999999994543</v>
      </c>
      <c r="L921" s="7">
        <v>0.5</v>
      </c>
      <c r="M921" s="7" t="s">
        <v>815</v>
      </c>
      <c r="N921" s="7">
        <v>0.20999999999997954</v>
      </c>
    </row>
    <row r="922" spans="1:14" ht="12.75">
      <c r="A922" s="2" t="s">
        <v>769</v>
      </c>
      <c r="B922" s="2">
        <v>3</v>
      </c>
      <c r="C922" s="2" t="s">
        <v>610</v>
      </c>
      <c r="D922" s="2">
        <v>115</v>
      </c>
      <c r="E922" s="2">
        <v>119</v>
      </c>
      <c r="F922" s="6">
        <v>395.28</v>
      </c>
      <c r="G922" s="6">
        <v>395.32</v>
      </c>
      <c r="H922" s="30">
        <v>1.5</v>
      </c>
      <c r="I922" s="20" t="s">
        <v>815</v>
      </c>
      <c r="J922" s="21">
        <f t="shared" si="14"/>
        <v>0.040000000000020464</v>
      </c>
      <c r="L922" s="7">
        <v>0</v>
      </c>
      <c r="M922" s="7" t="s">
        <v>815</v>
      </c>
      <c r="N922" s="7">
        <v>0.2400000000000091</v>
      </c>
    </row>
    <row r="923" spans="1:14" ht="12.75">
      <c r="A923" s="2" t="s">
        <v>769</v>
      </c>
      <c r="B923" s="2">
        <v>4</v>
      </c>
      <c r="C923" s="2" t="s">
        <v>622</v>
      </c>
      <c r="D923" s="2">
        <v>0</v>
      </c>
      <c r="E923" s="2">
        <v>7</v>
      </c>
      <c r="F923" s="6">
        <v>395.32</v>
      </c>
      <c r="G923" s="6">
        <v>395.39</v>
      </c>
      <c r="H923" s="30">
        <v>2</v>
      </c>
      <c r="I923" s="20" t="s">
        <v>815</v>
      </c>
      <c r="J923" s="21">
        <f t="shared" si="14"/>
        <v>0.06999999999999318</v>
      </c>
      <c r="L923" s="7">
        <v>1.5</v>
      </c>
      <c r="M923" s="7" t="s">
        <v>814</v>
      </c>
      <c r="N923" s="7">
        <v>0.17000000000001592</v>
      </c>
    </row>
    <row r="924" spans="1:14" ht="12.75">
      <c r="A924" s="2" t="s">
        <v>769</v>
      </c>
      <c r="B924" s="2">
        <v>4</v>
      </c>
      <c r="C924" s="2" t="s">
        <v>641</v>
      </c>
      <c r="D924" s="2">
        <v>7</v>
      </c>
      <c r="E924" s="2">
        <v>118</v>
      </c>
      <c r="F924" s="6">
        <v>395.39</v>
      </c>
      <c r="G924" s="6">
        <v>396.5</v>
      </c>
      <c r="H924" s="30">
        <v>0.3</v>
      </c>
      <c r="I924" s="20" t="s">
        <v>815</v>
      </c>
      <c r="J924" s="21">
        <f t="shared" si="14"/>
        <v>1.1100000000000136</v>
      </c>
      <c r="L924" s="7">
        <v>1.5</v>
      </c>
      <c r="M924" s="7" t="s">
        <v>815</v>
      </c>
      <c r="N924" s="7">
        <v>0.01999999999998181</v>
      </c>
    </row>
    <row r="925" spans="1:14" ht="12.75">
      <c r="A925" s="2" t="s">
        <v>769</v>
      </c>
      <c r="B925" s="2">
        <v>4</v>
      </c>
      <c r="C925" s="2" t="s">
        <v>649</v>
      </c>
      <c r="D925" s="2">
        <v>118</v>
      </c>
      <c r="E925" s="2">
        <v>137</v>
      </c>
      <c r="F925" s="6">
        <v>396.5</v>
      </c>
      <c r="G925" s="6">
        <v>396.55</v>
      </c>
      <c r="H925" s="30">
        <v>0.5</v>
      </c>
      <c r="I925" s="20" t="s">
        <v>815</v>
      </c>
      <c r="J925" s="21">
        <f t="shared" si="14"/>
        <v>0.05000000000001137</v>
      </c>
      <c r="L925" s="7">
        <v>0</v>
      </c>
      <c r="M925" s="7" t="s">
        <v>815</v>
      </c>
      <c r="N925" s="7">
        <v>0.34000000000003183</v>
      </c>
    </row>
    <row r="926" spans="1:14" ht="12.75">
      <c r="A926" s="2"/>
      <c r="B926" s="2"/>
      <c r="C926" s="2"/>
      <c r="D926" s="2"/>
      <c r="E926" s="2"/>
      <c r="F926" s="6">
        <v>396.55</v>
      </c>
      <c r="G926" s="6">
        <v>396.69</v>
      </c>
      <c r="H926" s="30">
        <v>0.5</v>
      </c>
      <c r="I926" s="20" t="s">
        <v>814</v>
      </c>
      <c r="J926" s="21">
        <f t="shared" si="14"/>
        <v>0.13999999999998636</v>
      </c>
      <c r="L926" s="7">
        <v>0.5</v>
      </c>
      <c r="M926" s="7" t="s">
        <v>815</v>
      </c>
      <c r="N926" s="7">
        <v>1.3599999999999568</v>
      </c>
    </row>
    <row r="927" spans="1:14" ht="12.75">
      <c r="A927" s="2" t="s">
        <v>770</v>
      </c>
      <c r="B927" s="2">
        <v>1</v>
      </c>
      <c r="C927" s="2" t="s">
        <v>641</v>
      </c>
      <c r="D927" s="2">
        <v>0</v>
      </c>
      <c r="E927" s="2">
        <v>35</v>
      </c>
      <c r="F927" s="6">
        <v>396.5</v>
      </c>
      <c r="G927" s="6">
        <v>396.82</v>
      </c>
      <c r="H927" s="30">
        <v>0.8</v>
      </c>
      <c r="I927" s="20" t="s">
        <v>814</v>
      </c>
      <c r="J927" s="21">
        <f t="shared" si="14"/>
        <v>0.3199999999999932</v>
      </c>
      <c r="L927" s="7">
        <v>0.5</v>
      </c>
      <c r="M927" s="7" t="s">
        <v>815</v>
      </c>
      <c r="N927" s="7">
        <v>0.6700000000000159</v>
      </c>
    </row>
    <row r="928" spans="1:14" ht="12.75">
      <c r="A928" s="2"/>
      <c r="B928" s="2"/>
      <c r="C928" s="2"/>
      <c r="D928" s="2"/>
      <c r="E928" s="2"/>
      <c r="F928" s="6">
        <v>396.82</v>
      </c>
      <c r="G928" s="6">
        <v>396.85</v>
      </c>
      <c r="H928" s="30">
        <v>0.8</v>
      </c>
      <c r="I928" s="20" t="s">
        <v>815</v>
      </c>
      <c r="J928" s="21">
        <f t="shared" si="14"/>
        <v>0.03000000000002956</v>
      </c>
      <c r="L928" s="7">
        <v>0.8</v>
      </c>
      <c r="M928" s="7" t="s">
        <v>815</v>
      </c>
      <c r="N928" s="7">
        <v>0.3299999999999841</v>
      </c>
    </row>
    <row r="929" spans="1:10" ht="12.75">
      <c r="A929" s="2" t="s">
        <v>770</v>
      </c>
      <c r="B929" s="2">
        <v>1</v>
      </c>
      <c r="C929" s="2" t="s">
        <v>633</v>
      </c>
      <c r="D929" s="2">
        <v>35</v>
      </c>
      <c r="E929" s="2">
        <v>90</v>
      </c>
      <c r="F929" s="6">
        <v>396.85</v>
      </c>
      <c r="G929" s="6">
        <v>397.4</v>
      </c>
      <c r="H929" s="30">
        <v>0</v>
      </c>
      <c r="I929" s="20" t="s">
        <v>815</v>
      </c>
      <c r="J929" s="21">
        <f t="shared" si="14"/>
        <v>0.5499999999999545</v>
      </c>
    </row>
    <row r="930" spans="1:10" ht="12.75">
      <c r="A930" s="2" t="s">
        <v>770</v>
      </c>
      <c r="B930" s="2">
        <v>1</v>
      </c>
      <c r="C930" s="2" t="s">
        <v>653</v>
      </c>
      <c r="D930" s="2">
        <v>90</v>
      </c>
      <c r="E930" s="2">
        <v>129</v>
      </c>
      <c r="F930" s="6">
        <v>397.4</v>
      </c>
      <c r="G930" s="6">
        <v>397.79</v>
      </c>
      <c r="H930" s="30">
        <v>0.5</v>
      </c>
      <c r="I930" s="20" t="s">
        <v>815</v>
      </c>
      <c r="J930" s="21">
        <f t="shared" si="14"/>
        <v>0.3900000000000432</v>
      </c>
    </row>
    <row r="931" spans="1:10" ht="12.75">
      <c r="A931" s="2" t="s">
        <v>770</v>
      </c>
      <c r="B931" s="2">
        <v>2</v>
      </c>
      <c r="C931" s="2" t="s">
        <v>622</v>
      </c>
      <c r="D931" s="2">
        <v>0</v>
      </c>
      <c r="E931" s="2">
        <v>46</v>
      </c>
      <c r="F931" s="6">
        <v>397.79</v>
      </c>
      <c r="G931" s="6">
        <v>398.25</v>
      </c>
      <c r="H931" s="30">
        <v>0</v>
      </c>
      <c r="I931" s="20" t="s">
        <v>815</v>
      </c>
      <c r="J931" s="21">
        <f t="shared" si="14"/>
        <v>0.45999999999997954</v>
      </c>
    </row>
    <row r="932" spans="1:10" ht="12.75">
      <c r="A932" s="2" t="s">
        <v>770</v>
      </c>
      <c r="B932" s="2">
        <v>2</v>
      </c>
      <c r="C932" s="2" t="s">
        <v>609</v>
      </c>
      <c r="D932" s="2">
        <v>46</v>
      </c>
      <c r="E932" s="2">
        <v>67</v>
      </c>
      <c r="F932" s="6">
        <v>398.25</v>
      </c>
      <c r="G932" s="6">
        <v>398.46</v>
      </c>
      <c r="H932" s="30">
        <v>0.5</v>
      </c>
      <c r="I932" s="20" t="s">
        <v>815</v>
      </c>
      <c r="J932" s="21">
        <f t="shared" si="14"/>
        <v>0.20999999999997954</v>
      </c>
    </row>
    <row r="933" spans="1:10" ht="12.75">
      <c r="A933" s="2" t="s">
        <v>770</v>
      </c>
      <c r="B933" s="2">
        <v>2</v>
      </c>
      <c r="C933" s="2" t="s">
        <v>609</v>
      </c>
      <c r="D933" s="2">
        <v>67</v>
      </c>
      <c r="E933" s="2">
        <v>90</v>
      </c>
      <c r="F933" s="6">
        <v>398.46</v>
      </c>
      <c r="G933" s="6">
        <v>398.7</v>
      </c>
      <c r="H933" s="30">
        <v>0</v>
      </c>
      <c r="I933" s="20" t="s">
        <v>815</v>
      </c>
      <c r="J933" s="21">
        <f t="shared" si="14"/>
        <v>0.2400000000000091</v>
      </c>
    </row>
    <row r="934" spans="1:10" ht="12.75">
      <c r="A934" s="2" t="s">
        <v>770</v>
      </c>
      <c r="B934" s="2">
        <v>2</v>
      </c>
      <c r="C934" s="2" t="s">
        <v>628</v>
      </c>
      <c r="D934" s="2">
        <v>90</v>
      </c>
      <c r="E934" s="2">
        <v>110</v>
      </c>
      <c r="F934" s="6">
        <v>398.7</v>
      </c>
      <c r="G934" s="6">
        <v>398.87</v>
      </c>
      <c r="H934" s="30">
        <v>1.5</v>
      </c>
      <c r="I934" s="20" t="s">
        <v>814</v>
      </c>
      <c r="J934" s="21">
        <f t="shared" si="14"/>
        <v>0.17000000000001592</v>
      </c>
    </row>
    <row r="935" spans="1:10" ht="12.75">
      <c r="A935" s="2"/>
      <c r="B935" s="2"/>
      <c r="C935" s="2"/>
      <c r="D935" s="2"/>
      <c r="E935" s="2"/>
      <c r="F935" s="6">
        <v>398.87</v>
      </c>
      <c r="G935" s="6">
        <v>398.89</v>
      </c>
      <c r="H935" s="30">
        <v>1.5</v>
      </c>
      <c r="I935" s="20" t="s">
        <v>815</v>
      </c>
      <c r="J935" s="21">
        <f t="shared" si="14"/>
        <v>0.01999999999998181</v>
      </c>
    </row>
    <row r="936" spans="1:10" ht="12.75">
      <c r="A936" s="2" t="s">
        <v>770</v>
      </c>
      <c r="B936" s="2">
        <v>2</v>
      </c>
      <c r="C936" s="2" t="s">
        <v>610</v>
      </c>
      <c r="D936" s="2">
        <v>110</v>
      </c>
      <c r="E936" s="2">
        <v>144</v>
      </c>
      <c r="F936" s="6">
        <v>398.89</v>
      </c>
      <c r="G936" s="6">
        <v>399.23</v>
      </c>
      <c r="H936" s="30">
        <v>0</v>
      </c>
      <c r="I936" s="20" t="s">
        <v>815</v>
      </c>
      <c r="J936" s="21">
        <f t="shared" si="14"/>
        <v>0.34000000000003183</v>
      </c>
    </row>
    <row r="937" spans="1:10" ht="12.75">
      <c r="A937" s="2" t="s">
        <v>770</v>
      </c>
      <c r="B937" s="2">
        <v>3</v>
      </c>
      <c r="C937" s="2" t="s">
        <v>604</v>
      </c>
      <c r="D937" s="2">
        <v>0</v>
      </c>
      <c r="E937" s="2">
        <v>136</v>
      </c>
      <c r="F937" s="6">
        <v>399.23</v>
      </c>
      <c r="G937" s="6">
        <v>400.59</v>
      </c>
      <c r="H937" s="30">
        <v>0.5</v>
      </c>
      <c r="I937" s="20" t="s">
        <v>815</v>
      </c>
      <c r="J937" s="21">
        <f t="shared" si="14"/>
        <v>1.3599999999999568</v>
      </c>
    </row>
    <row r="938" spans="1:10" ht="12.75">
      <c r="A938" s="2" t="s">
        <v>770</v>
      </c>
      <c r="B938" s="2">
        <v>4</v>
      </c>
      <c r="C938" s="2" t="s">
        <v>604</v>
      </c>
      <c r="D938" s="2">
        <v>0</v>
      </c>
      <c r="E938" s="2">
        <v>67</v>
      </c>
      <c r="F938" s="6">
        <v>400.58</v>
      </c>
      <c r="G938" s="6">
        <v>401.25</v>
      </c>
      <c r="H938" s="30">
        <v>0.5</v>
      </c>
      <c r="I938" s="20" t="s">
        <v>815</v>
      </c>
      <c r="J938" s="21">
        <f t="shared" si="14"/>
        <v>0.6700000000000159</v>
      </c>
    </row>
    <row r="939" spans="1:10" ht="12.75">
      <c r="A939" s="2" t="s">
        <v>770</v>
      </c>
      <c r="B939" s="2">
        <v>4</v>
      </c>
      <c r="C939" s="2" t="s">
        <v>605</v>
      </c>
      <c r="D939" s="2">
        <v>67</v>
      </c>
      <c r="E939" s="2">
        <v>102</v>
      </c>
      <c r="F939" s="6">
        <v>401.25</v>
      </c>
      <c r="G939" s="6">
        <v>401.58</v>
      </c>
      <c r="H939" s="30">
        <v>0.8</v>
      </c>
      <c r="I939" s="20" t="s">
        <v>815</v>
      </c>
      <c r="J939" s="21">
        <f t="shared" si="14"/>
        <v>0.3299999999999841</v>
      </c>
    </row>
  </sheetData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">
      <selection activeCell="A1" sqref="A1"/>
    </sheetView>
  </sheetViews>
  <sheetFormatPr defaultColWidth="9.140625" defaultRowHeight="12.75"/>
  <cols>
    <col min="1" max="1" width="13.28125" style="0" bestFit="1" customWidth="1"/>
    <col min="2" max="18" width="7.00390625" style="0" bestFit="1" customWidth="1"/>
    <col min="19" max="19" width="10.421875" style="0" bestFit="1" customWidth="1"/>
    <col min="20" max="16384" width="8.8515625" style="0" customWidth="1"/>
  </cols>
  <sheetData>
    <row r="1" ht="12.75">
      <c r="A1" t="s">
        <v>13</v>
      </c>
    </row>
    <row r="3" spans="1:19" ht="12.75">
      <c r="A3" s="25" t="s">
        <v>495</v>
      </c>
      <c r="B3" s="25" t="s">
        <v>809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4"/>
    </row>
    <row r="4" spans="1:19" ht="12.75">
      <c r="A4" s="25" t="s">
        <v>812</v>
      </c>
      <c r="B4" s="22">
        <v>0</v>
      </c>
      <c r="C4" s="26">
        <v>0.2</v>
      </c>
      <c r="D4" s="26">
        <v>0.3</v>
      </c>
      <c r="E4" s="26">
        <v>0.5</v>
      </c>
      <c r="F4" s="26">
        <v>0.6</v>
      </c>
      <c r="G4" s="26">
        <v>0.7</v>
      </c>
      <c r="H4" s="26">
        <v>0.8</v>
      </c>
      <c r="I4" s="26">
        <v>1</v>
      </c>
      <c r="J4" s="26">
        <v>1.2</v>
      </c>
      <c r="K4" s="26">
        <v>1.5</v>
      </c>
      <c r="L4" s="26">
        <v>2</v>
      </c>
      <c r="M4" s="26">
        <v>2.5</v>
      </c>
      <c r="N4" s="26">
        <v>3</v>
      </c>
      <c r="O4" s="26">
        <v>3.5</v>
      </c>
      <c r="P4" s="26">
        <v>4</v>
      </c>
      <c r="Q4" s="26">
        <v>4.5</v>
      </c>
      <c r="R4" s="26">
        <v>5</v>
      </c>
      <c r="S4" s="27" t="s">
        <v>493</v>
      </c>
    </row>
    <row r="5" spans="1:19" ht="12.75">
      <c r="A5" s="22" t="s">
        <v>813</v>
      </c>
      <c r="B5" s="33">
        <v>14</v>
      </c>
      <c r="C5" s="34"/>
      <c r="D5" s="34"/>
      <c r="E5" s="34">
        <v>9.480000000000036</v>
      </c>
      <c r="F5" s="34"/>
      <c r="G5" s="34"/>
      <c r="H5" s="34">
        <v>0.15000000000000568</v>
      </c>
      <c r="I5" s="34">
        <v>0.3399999999999963</v>
      </c>
      <c r="J5" s="34"/>
      <c r="K5" s="34">
        <v>0.08000000000000185</v>
      </c>
      <c r="L5" s="34"/>
      <c r="M5" s="34">
        <v>0.07000000000000028</v>
      </c>
      <c r="N5" s="34">
        <v>0.33999999999999275</v>
      </c>
      <c r="O5" s="34"/>
      <c r="P5" s="34">
        <v>0.10000000000000142</v>
      </c>
      <c r="Q5" s="34">
        <v>0.08000000000000185</v>
      </c>
      <c r="R5" s="34"/>
      <c r="S5" s="35">
        <v>24.64</v>
      </c>
    </row>
    <row r="6" spans="1:19" ht="12.75">
      <c r="A6" s="28" t="s">
        <v>814</v>
      </c>
      <c r="B6" s="36">
        <v>12.08</v>
      </c>
      <c r="C6" s="37">
        <v>1.6800000000000068</v>
      </c>
      <c r="D6" s="37">
        <v>2.2300000000000466</v>
      </c>
      <c r="E6" s="37">
        <v>37.16</v>
      </c>
      <c r="F6" s="37"/>
      <c r="G6" s="37"/>
      <c r="H6" s="37">
        <v>10.280000000000086</v>
      </c>
      <c r="I6" s="37">
        <v>16.64</v>
      </c>
      <c r="J6" s="37">
        <v>1.0499999999999545</v>
      </c>
      <c r="K6" s="37">
        <v>9.950000000000102</v>
      </c>
      <c r="L6" s="37">
        <v>3.3799999999999812</v>
      </c>
      <c r="M6" s="37">
        <v>2.2199999999999847</v>
      </c>
      <c r="N6" s="37">
        <v>2.0800000000000125</v>
      </c>
      <c r="O6" s="37">
        <v>1.7499999999999432</v>
      </c>
      <c r="P6" s="37">
        <v>0.589999999999975</v>
      </c>
      <c r="Q6" s="37">
        <v>0.09000000000000341</v>
      </c>
      <c r="R6" s="37">
        <v>0.3300000000000125</v>
      </c>
      <c r="S6" s="38">
        <v>101.51</v>
      </c>
    </row>
    <row r="7" spans="1:19" ht="12.75">
      <c r="A7" s="28" t="s">
        <v>815</v>
      </c>
      <c r="B7" s="36">
        <v>18.52</v>
      </c>
      <c r="C7" s="37">
        <v>5.969999999999914</v>
      </c>
      <c r="D7" s="37">
        <v>10.67</v>
      </c>
      <c r="E7" s="37">
        <v>36.18000000000022</v>
      </c>
      <c r="F7" s="37">
        <v>0.28999999999999204</v>
      </c>
      <c r="G7" s="37">
        <v>0.4399999999999977</v>
      </c>
      <c r="H7" s="37">
        <v>9.100000000000051</v>
      </c>
      <c r="I7" s="37">
        <v>7.049999999999947</v>
      </c>
      <c r="J7" s="37">
        <v>0.30000000000001137</v>
      </c>
      <c r="K7" s="37">
        <v>4.81</v>
      </c>
      <c r="L7" s="37">
        <v>1.1949999999999505</v>
      </c>
      <c r="M7" s="37">
        <v>1.729999999999919</v>
      </c>
      <c r="N7" s="37">
        <v>3.15000000000002</v>
      </c>
      <c r="O7" s="37">
        <v>0.3499999999999943</v>
      </c>
      <c r="P7" s="37">
        <v>0.010000000000019327</v>
      </c>
      <c r="Q7" s="37"/>
      <c r="R7" s="37"/>
      <c r="S7" s="38">
        <v>99.765</v>
      </c>
    </row>
    <row r="8" spans="1:19" ht="12.75">
      <c r="A8" s="28" t="s">
        <v>492</v>
      </c>
      <c r="B8" s="36">
        <v>1.06</v>
      </c>
      <c r="C8" s="37">
        <v>0.44999999999998863</v>
      </c>
      <c r="D8" s="37">
        <v>1.09</v>
      </c>
      <c r="E8" s="37">
        <v>9.690000000000055</v>
      </c>
      <c r="F8" s="37"/>
      <c r="G8" s="37"/>
      <c r="H8" s="37">
        <v>1.6400000000001</v>
      </c>
      <c r="I8" s="37">
        <v>1.1800000000000068</v>
      </c>
      <c r="J8" s="37">
        <v>0.3599999999999568</v>
      </c>
      <c r="K8" s="37">
        <v>2.180000000000007</v>
      </c>
      <c r="L8" s="37">
        <v>0.6099999999999852</v>
      </c>
      <c r="M8" s="37">
        <v>0.10999999999998522</v>
      </c>
      <c r="N8" s="37"/>
      <c r="O8" s="37">
        <v>0.19999999999998863</v>
      </c>
      <c r="P8" s="37">
        <v>0.18999999999999773</v>
      </c>
      <c r="Q8" s="37"/>
      <c r="R8" s="37"/>
      <c r="S8" s="38">
        <v>18.760000000000076</v>
      </c>
    </row>
    <row r="9" spans="1:19" ht="12.75">
      <c r="A9" s="28" t="s">
        <v>816</v>
      </c>
      <c r="B9" s="36">
        <v>0.8400000000000318</v>
      </c>
      <c r="C9" s="37">
        <v>0.5800000000000125</v>
      </c>
      <c r="D9" s="37">
        <v>0.2799999999999727</v>
      </c>
      <c r="E9" s="37">
        <v>0.6100000000000421</v>
      </c>
      <c r="F9" s="37"/>
      <c r="G9" s="37"/>
      <c r="H9" s="37">
        <v>0.12999999999999545</v>
      </c>
      <c r="I9" s="37">
        <v>0.6300000000000452</v>
      </c>
      <c r="J9" s="37"/>
      <c r="K9" s="37">
        <v>0.3300000000000409</v>
      </c>
      <c r="L9" s="37"/>
      <c r="M9" s="37"/>
      <c r="N9" s="37">
        <v>0.1199999999999477</v>
      </c>
      <c r="O9" s="37">
        <v>0.09999999999999432</v>
      </c>
      <c r="P9" s="37"/>
      <c r="Q9" s="37"/>
      <c r="R9" s="37"/>
      <c r="S9" s="38">
        <v>3.6200000000000827</v>
      </c>
    </row>
    <row r="10" spans="1:19" ht="12.75">
      <c r="A10" s="28" t="s">
        <v>817</v>
      </c>
      <c r="B10" s="36">
        <v>2.0400000000000063</v>
      </c>
      <c r="C10" s="37">
        <v>0.36000000000001364</v>
      </c>
      <c r="D10" s="37">
        <v>1.0400000000000205</v>
      </c>
      <c r="E10" s="37">
        <v>6.899999999999944</v>
      </c>
      <c r="F10" s="37"/>
      <c r="G10" s="37"/>
      <c r="H10" s="37">
        <v>0.3000000000000398</v>
      </c>
      <c r="I10" s="37">
        <v>1.5800000000000196</v>
      </c>
      <c r="J10" s="37"/>
      <c r="K10" s="37">
        <v>0.060000000000002274</v>
      </c>
      <c r="L10" s="37">
        <v>0.3100000000000023</v>
      </c>
      <c r="M10" s="37">
        <v>0.060000000000002274</v>
      </c>
      <c r="N10" s="37"/>
      <c r="O10" s="37">
        <v>0.3299999999999841</v>
      </c>
      <c r="P10" s="37"/>
      <c r="Q10" s="37"/>
      <c r="R10" s="37"/>
      <c r="S10" s="38">
        <v>12.98</v>
      </c>
    </row>
    <row r="11" spans="1:19" ht="12.75">
      <c r="A11" s="28" t="s">
        <v>818</v>
      </c>
      <c r="B11" s="36">
        <v>0.12000000000006139</v>
      </c>
      <c r="C11" s="37">
        <v>0.47999999999996135</v>
      </c>
      <c r="D11" s="37">
        <v>0.5500000000000114</v>
      </c>
      <c r="E11" s="37">
        <v>6.14000000000001</v>
      </c>
      <c r="F11" s="37"/>
      <c r="G11" s="37"/>
      <c r="H11" s="37">
        <v>0.39999999999997726</v>
      </c>
      <c r="I11" s="37">
        <v>1.5800000000000054</v>
      </c>
      <c r="J11" s="37"/>
      <c r="K11" s="37">
        <v>0.3599999999999852</v>
      </c>
      <c r="L11" s="37"/>
      <c r="M11" s="37"/>
      <c r="N11" s="37"/>
      <c r="O11" s="37"/>
      <c r="P11" s="37"/>
      <c r="Q11" s="37"/>
      <c r="R11" s="37"/>
      <c r="S11" s="38">
        <v>9.630000000000013</v>
      </c>
    </row>
    <row r="12" spans="1:19" ht="12.75">
      <c r="A12" s="29" t="s">
        <v>493</v>
      </c>
      <c r="B12" s="39">
        <v>48.66</v>
      </c>
      <c r="C12" s="40">
        <v>9.519999999999897</v>
      </c>
      <c r="D12" s="40">
        <v>15.86</v>
      </c>
      <c r="E12" s="40">
        <v>106.16</v>
      </c>
      <c r="F12" s="40">
        <v>0.28999999999999204</v>
      </c>
      <c r="G12" s="40">
        <v>0.4399999999999977</v>
      </c>
      <c r="H12" s="40">
        <v>22.000000000000256</v>
      </c>
      <c r="I12" s="40">
        <v>29.000000000000057</v>
      </c>
      <c r="J12" s="40">
        <v>1.7099999999999227</v>
      </c>
      <c r="K12" s="40">
        <v>17.77000000000014</v>
      </c>
      <c r="L12" s="40">
        <v>5.494999999999919</v>
      </c>
      <c r="M12" s="40">
        <v>4.189999999999891</v>
      </c>
      <c r="N12" s="40">
        <v>5.689999999999973</v>
      </c>
      <c r="O12" s="40">
        <v>2.7299999999999045</v>
      </c>
      <c r="P12" s="40">
        <v>0.8899999999999935</v>
      </c>
      <c r="Q12" s="40">
        <v>0.17000000000000526</v>
      </c>
      <c r="R12" s="40">
        <v>0.3300000000000125</v>
      </c>
      <c r="S12" s="41">
        <v>270.905</v>
      </c>
    </row>
    <row r="16" spans="6:9" ht="12.75">
      <c r="F16" s="43" t="s">
        <v>496</v>
      </c>
      <c r="G16" s="43" t="s">
        <v>641</v>
      </c>
      <c r="H16" s="43" t="s">
        <v>628</v>
      </c>
      <c r="I16" s="43" t="s">
        <v>497</v>
      </c>
    </row>
    <row r="17" spans="3:9" ht="12.75">
      <c r="C17">
        <v>1</v>
      </c>
      <c r="D17" t="s">
        <v>813</v>
      </c>
      <c r="F17">
        <f>GETPIVOTDATA("interval",$A$3,"int",0,"lithology","diabase")+GETPIVOTDATA("interval",$A$3,"int",0.5,"lithology","diabase")+GETPIVOTDATA("interval",$A$3,"int",0.8,"lithology","diabase")</f>
        <v>23.63000000000004</v>
      </c>
      <c r="G17">
        <f>GETPIVOTDATA("interval",$A$3,"int",1,"lithology","diabase")+GETPIVOTDATA("interval",$A$3,"int",1.5,"lithology","diabase")</f>
        <v>0.41999999999999815</v>
      </c>
      <c r="H17">
        <f>GETPIVOTDATA("interval",$A$3,"int",2.5,"lithology","diabase")</f>
        <v>0.07000000000000028</v>
      </c>
      <c r="I17">
        <f>GETPIVOTDATA("interval",$A$3,"int",3,"lithology","diabase")+GETPIVOTDATA("interval",$A$3,"int",4,"lithology","diabase")+GETPIVOTDATA("interval",$A$3,"int",4.5,"lithology","diabase")</f>
        <v>0.519999999999996</v>
      </c>
    </row>
    <row r="18" spans="3:9" ht="12.75">
      <c r="C18">
        <v>2</v>
      </c>
      <c r="D18" t="s">
        <v>492</v>
      </c>
      <c r="F18">
        <f>GETPIVOTDATA("interval",$A$3,"int",0,"lithology","oxide gabbro")+GETPIVOTDATA("interval",$A$3,"int",0.2,"lithology","oxide gabbro")+GETPIVOTDATA("interval",$A$3,"int",0.3,"lithology","oxide gabbro")+GETPIVOTDATA("interval",$A$3,"int",0.5,"lithology","oxide gabbro")+GETPIVOTDATA("interval",$A$3,"int",0.8,"lithology","oxide gabbro")</f>
        <v>13.930000000000144</v>
      </c>
      <c r="G18">
        <f>GETPIVOTDATA("interval",$A$3,"int",1,"lithology","oxide gabbro")+GETPIVOTDATA("interval",$A$3,"int",1.2,"lithology","oxide gabbro")+GETPIVOTDATA("interval",$A$3,"int",1.5,"lithology","oxide gabbro")</f>
        <v>3.7199999999999704</v>
      </c>
      <c r="H18">
        <f>GETPIVOTDATA("interval",$A$3,"int",2,"lithology","oxide gabbro")+GETPIVOTDATA("interval",$A$3,"int",2.5,"lithology","oxide gabbro")</f>
        <v>0.7199999999999704</v>
      </c>
      <c r="I18">
        <f>GETPIVOTDATA("interval",$A$3,"int",3.5,"lithology","oxide gabbro")+GETPIVOTDATA("interval",$A$3,"int",4,"lithology","oxide gabbro")</f>
        <v>0.38999999999998636</v>
      </c>
    </row>
    <row r="19" spans="3:9" ht="12.75">
      <c r="C19">
        <v>3</v>
      </c>
      <c r="D19" t="s">
        <v>814</v>
      </c>
      <c r="F19">
        <f>GETPIVOTDATA("interval",$A$3,"int",0,"lithology","gabbro")+GETPIVOTDATA("interval",$A$3,"int",0.2,"lithology","gabbro")+GETPIVOTDATA("interval",$A$3,"int",0.3,"lithology","gabbro")+GETPIVOTDATA("interval",$A$3,"int",0.5,"lithology","gabbro")+GETPIVOTDATA("interval",$A$3,"int",0.8,"lithology","gabbro")</f>
        <v>63.430000000000135</v>
      </c>
      <c r="G19">
        <f>GETPIVOTDATA("interval",$A$3,"int",1,"lithology","gabbro")+GETPIVOTDATA("interval",$A$3,"int",1.2,"lithology","gabbro")+GETPIVOTDATA("interval",$A$3,"int",1.5,"lithology","gabbro")</f>
        <v>27.640000000000057</v>
      </c>
      <c r="H19">
        <f>GETPIVOTDATA("interval",$A$3,"int",2,"lithology","gabbro")+GETPIVOTDATA("interval",$A$3,"int",2.5,"lithology","gabbro")</f>
        <v>5.599999999999966</v>
      </c>
      <c r="I19">
        <f>GETPIVOTDATA("interval",$A$3,"int",3,"lithology","gabbro")+GETPIVOTDATA("interval",$A$3,"int",3.5,"lithology","gabbro")+GETPIVOTDATA("interval",$A$3,"int",4,"lithology","gabbro")+GETPIVOTDATA("interval",$A$3,"int",4.5,"lithology","gabbro")+GETPIVOTDATA("interval",$A$3,"int",5,"lithology","gabbro")</f>
        <v>4.839999999999947</v>
      </c>
    </row>
    <row r="20" spans="3:9" ht="12.75">
      <c r="C20">
        <v>4</v>
      </c>
      <c r="D20" t="s">
        <v>815</v>
      </c>
      <c r="F20">
        <f>GETPIVOTDATA("interval",$A$3,"int",0,"lithology","olivine gabbro")+GETPIVOTDATA("interval",$A$3,"int",0.2,"lithology","olivine gabbro")+GETPIVOTDATA("interval",$A$3,"int",0.3,"lithology","olivine gabbro")+GETPIVOTDATA("interval",$A$3,"int",0.5,"lithology","olivine gabbro")+GETPIVOTDATA("interval",$A$3,"int",0.6,"lithology","olivine gabbro")+GETPIVOTDATA("interval",$A$3,"int",0.7,"lithology","olivine gabbro")+GETPIVOTDATA("interval",$A$3,"int",0.8,"lithology","olivine gabbro")</f>
        <v>81.17000000000017</v>
      </c>
      <c r="G20">
        <f>GETPIVOTDATA("interval",$A$3,"int",1,"lithology","olivine gabbro")+GETPIVOTDATA("interval",$A$3,"int",1.2,"lithology","olivine gabbro")+GETPIVOTDATA("interval",$A$3,"int",1.5,"lithology","olivine gabbro")</f>
        <v>12.159999999999958</v>
      </c>
      <c r="H20">
        <f>GETPIVOTDATA("interval",$A$3,"int",2,"lithology","olivine gabbro")+GETPIVOTDATA("interval",$A$3,"int",2.5,"lithology","olivine gabbro")</f>
        <v>2.9249999999998693</v>
      </c>
      <c r="I20">
        <f>GETPIVOTDATA("interval",$A$3,"int",3,"lithology","olivine gabbro")+GETPIVOTDATA("interval",$A$3,"int",3.5,"lithology","olivine gabbro")+GETPIVOTDATA("interval",$A$3,"int",4,"lithology","olivine gabbro")</f>
        <v>3.5100000000000335</v>
      </c>
    </row>
    <row r="21" spans="3:9" ht="12.75">
      <c r="C21">
        <v>5</v>
      </c>
      <c r="D21" t="s">
        <v>817</v>
      </c>
      <c r="F21">
        <f>GETPIVOTDATA("interval",$A$3,"int",0,"lithology","troctolite")+GETPIVOTDATA("interval",$A$3,"int",0.2,"lithology","troctolite")+GETPIVOTDATA("interval",$A$3,"int",0.3,"lithology","troctolite")+GETPIVOTDATA("interval",$A$3,"int",0.5,"lithology","troctolite")+GETPIVOTDATA("interval",$A$3,"int",0.8,"lithology","troctolite")</f>
        <v>10.640000000000025</v>
      </c>
      <c r="G21">
        <f>GETPIVOTDATA("interval",$A$3,"int",1,"lithology","troctolite")+GETPIVOTDATA("interval",$A$3,"int",1.5,"lithology","troctolite")</f>
        <v>1.6400000000000219</v>
      </c>
      <c r="H21">
        <f>GETPIVOTDATA("interval",$A$3,"int",2,"lithology","troctolite")+GETPIVOTDATA("interval",$A$3,"int",2.5,"lithology","troctolite")</f>
        <v>0.37000000000000455</v>
      </c>
      <c r="I21">
        <f>GETPIVOTDATA("interval",$A$3,"int",3.5,"lithology","troctolite")</f>
        <v>0.3299999999999841</v>
      </c>
    </row>
    <row r="22" spans="3:9" ht="12.75">
      <c r="C22">
        <v>6</v>
      </c>
      <c r="D22" t="s">
        <v>818</v>
      </c>
      <c r="F22">
        <f>GETPIVOTDATA("interval",$A$3,"int",0,"lithology","ultramafic")+GETPIVOTDATA("interval",$A$3,"int",0.2,"lithology","ultramafic")+GETPIVOTDATA("interval",$A$3,"int",0.3,"lithology","ultramafic")+GETPIVOTDATA("interval",$A$3,"int",0.5,"lithology","ultramafic")+GETPIVOTDATA("interval",$A$3,"int",0.8,"lithology","ultramafic")</f>
        <v>7.690000000000022</v>
      </c>
      <c r="G22">
        <f>GETPIVOTDATA("interval",$A$3,"int",1,"lithology","ultramafic")+GETPIVOTDATA("interval",$A$3,"int",1.5,"lithology","ultramafic")</f>
        <v>1.9399999999999906</v>
      </c>
      <c r="H22">
        <v>0</v>
      </c>
      <c r="I22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41"/>
  <sheetViews>
    <sheetView zoomScale="75" zoomScaleNormal="75" workbookViewId="0" topLeftCell="A1">
      <selection activeCell="B64" sqref="B64"/>
    </sheetView>
  </sheetViews>
  <sheetFormatPr defaultColWidth="9.140625" defaultRowHeight="12.75"/>
  <cols>
    <col min="1" max="3" width="8.8515625" style="103" customWidth="1"/>
    <col min="4" max="4" width="2.7109375" style="103" customWidth="1"/>
    <col min="5" max="7" width="8.8515625" style="103" customWidth="1"/>
    <col min="8" max="8" width="2.7109375" style="103" customWidth="1"/>
    <col min="9" max="11" width="8.8515625" style="103" customWidth="1"/>
    <col min="12" max="12" width="2.7109375" style="103" customWidth="1"/>
    <col min="13" max="15" width="8.8515625" style="103" customWidth="1"/>
    <col min="16" max="16" width="2.7109375" style="103" customWidth="1"/>
    <col min="17" max="19" width="8.8515625" style="103" customWidth="1"/>
    <col min="20" max="20" width="2.7109375" style="103" customWidth="1"/>
    <col min="21" max="16384" width="8.8515625" style="103" customWidth="1"/>
  </cols>
  <sheetData>
    <row r="1" spans="1:26" s="101" customFormat="1" ht="12.75">
      <c r="A1" s="142" t="s">
        <v>371</v>
      </c>
      <c r="B1" s="142"/>
      <c r="C1" s="142"/>
      <c r="E1" s="142" t="s">
        <v>15</v>
      </c>
      <c r="F1" s="142"/>
      <c r="G1" s="142"/>
      <c r="I1" s="142" t="s">
        <v>14</v>
      </c>
      <c r="J1" s="142"/>
      <c r="K1" s="142"/>
      <c r="M1" s="142" t="s">
        <v>16</v>
      </c>
      <c r="N1" s="142"/>
      <c r="O1" s="142"/>
      <c r="Q1" s="142" t="s">
        <v>593</v>
      </c>
      <c r="R1" s="142"/>
      <c r="S1" s="142"/>
      <c r="U1" s="142" t="s">
        <v>594</v>
      </c>
      <c r="V1" s="142"/>
      <c r="W1" s="142"/>
      <c r="X1" s="142" t="s">
        <v>17</v>
      </c>
      <c r="Y1" s="142"/>
      <c r="Z1" s="142"/>
    </row>
    <row r="2" spans="1:26" s="101" customFormat="1" ht="12.75">
      <c r="A2" s="4" t="s">
        <v>589</v>
      </c>
      <c r="B2" s="4" t="s">
        <v>546</v>
      </c>
      <c r="C2" s="4" t="s">
        <v>591</v>
      </c>
      <c r="E2" s="4" t="s">
        <v>589</v>
      </c>
      <c r="F2" s="4" t="s">
        <v>546</v>
      </c>
      <c r="G2" s="4" t="s">
        <v>591</v>
      </c>
      <c r="I2" s="4" t="s">
        <v>589</v>
      </c>
      <c r="J2" s="4" t="s">
        <v>546</v>
      </c>
      <c r="K2" s="4" t="s">
        <v>591</v>
      </c>
      <c r="M2" s="4" t="s">
        <v>589</v>
      </c>
      <c r="N2" s="4" t="s">
        <v>546</v>
      </c>
      <c r="O2" s="4" t="s">
        <v>591</v>
      </c>
      <c r="Q2" s="4" t="s">
        <v>589</v>
      </c>
      <c r="R2" s="4" t="s">
        <v>546</v>
      </c>
      <c r="S2" s="4" t="s">
        <v>591</v>
      </c>
      <c r="U2" s="4" t="s">
        <v>589</v>
      </c>
      <c r="V2" s="4" t="s">
        <v>546</v>
      </c>
      <c r="W2" s="4" t="s">
        <v>591</v>
      </c>
      <c r="X2" s="4" t="s">
        <v>546</v>
      </c>
      <c r="Y2" s="4" t="s">
        <v>591</v>
      </c>
      <c r="Z2" s="4" t="s">
        <v>18</v>
      </c>
    </row>
    <row r="3" spans="1:26" ht="12.75">
      <c r="A3" s="78">
        <v>61.18</v>
      </c>
      <c r="B3" s="91">
        <v>14.851256850429536</v>
      </c>
      <c r="C3" s="91">
        <v>65.17927121194981</v>
      </c>
      <c r="D3" s="91"/>
      <c r="E3" s="91">
        <v>32.1</v>
      </c>
      <c r="F3" s="91">
        <v>336.94795817740163</v>
      </c>
      <c r="G3" s="91">
        <v>44.460819881816185</v>
      </c>
      <c r="H3" s="91"/>
      <c r="I3" s="91">
        <v>36.18</v>
      </c>
      <c r="J3" s="91">
        <v>290.1</v>
      </c>
      <c r="K3" s="91">
        <v>63.45129514930903</v>
      </c>
      <c r="L3" s="91"/>
      <c r="M3" s="83">
        <v>23.29</v>
      </c>
      <c r="N3" s="91">
        <v>102.93256857060078</v>
      </c>
      <c r="O3" s="91">
        <v>16.68848013087259</v>
      </c>
      <c r="P3" s="91"/>
      <c r="Q3" s="138">
        <v>34.44</v>
      </c>
      <c r="R3" s="126">
        <v>347.9</v>
      </c>
      <c r="S3" s="126">
        <v>42.43649548636324</v>
      </c>
      <c r="T3" s="126"/>
      <c r="U3" s="139">
        <v>20.93</v>
      </c>
      <c r="V3" s="126">
        <v>355.75301623635346</v>
      </c>
      <c r="W3" s="126">
        <v>59.471003441395304</v>
      </c>
      <c r="X3" s="108">
        <v>240</v>
      </c>
      <c r="Y3" s="108">
        <v>58</v>
      </c>
      <c r="Z3" s="108" t="s">
        <v>553</v>
      </c>
    </row>
    <row r="4" spans="1:26" ht="12.75">
      <c r="A4" s="126"/>
      <c r="B4" s="126"/>
      <c r="C4" s="126"/>
      <c r="D4" s="126"/>
      <c r="E4" s="126">
        <v>34.08</v>
      </c>
      <c r="F4" s="126">
        <v>295.2505219501267</v>
      </c>
      <c r="G4" s="126">
        <v>8.530448361257669</v>
      </c>
      <c r="H4" s="126"/>
      <c r="I4" s="126">
        <v>36.18</v>
      </c>
      <c r="J4" s="126">
        <v>115.94807211187916</v>
      </c>
      <c r="K4" s="126">
        <v>22.020001607717248</v>
      </c>
      <c r="L4" s="126"/>
      <c r="M4" s="138">
        <v>32.08</v>
      </c>
      <c r="N4" s="126">
        <v>300.967678593035</v>
      </c>
      <c r="O4" s="126">
        <v>13.488443400726197</v>
      </c>
      <c r="P4" s="126"/>
      <c r="Q4" s="138">
        <v>36.66</v>
      </c>
      <c r="R4" s="126">
        <v>230.85483431758342</v>
      </c>
      <c r="S4" s="126">
        <v>23.15816549847972</v>
      </c>
      <c r="T4" s="126"/>
      <c r="U4" s="139">
        <v>56</v>
      </c>
      <c r="V4" s="126">
        <v>297.0851926827768</v>
      </c>
      <c r="W4" s="126">
        <v>32.160441526745984</v>
      </c>
      <c r="X4" s="108">
        <v>98</v>
      </c>
      <c r="Y4" s="108">
        <v>32</v>
      </c>
      <c r="Z4" s="108" t="s">
        <v>553</v>
      </c>
    </row>
    <row r="5" spans="1:24" ht="12.75">
      <c r="A5" s="126"/>
      <c r="B5" s="126"/>
      <c r="C5" s="126"/>
      <c r="D5" s="126"/>
      <c r="E5" s="126">
        <v>34.44</v>
      </c>
      <c r="F5" s="126">
        <v>358.0300082347948</v>
      </c>
      <c r="G5" s="126">
        <v>16.982727660128106</v>
      </c>
      <c r="H5" s="126"/>
      <c r="I5" s="126">
        <v>37.51</v>
      </c>
      <c r="J5" s="126">
        <v>168.2</v>
      </c>
      <c r="K5" s="126">
        <v>72.06410001036542</v>
      </c>
      <c r="L5" s="126"/>
      <c r="M5" s="138">
        <v>37.71</v>
      </c>
      <c r="N5" s="126">
        <v>323.4946075247221</v>
      </c>
      <c r="O5" s="126">
        <v>25.588523209824558</v>
      </c>
      <c r="P5" s="126"/>
      <c r="Q5" s="138">
        <v>65.58</v>
      </c>
      <c r="R5" s="126">
        <v>253.08924220881323</v>
      </c>
      <c r="S5" s="126">
        <v>48.218147186443375</v>
      </c>
      <c r="T5" s="126"/>
      <c r="U5" s="126"/>
      <c r="V5" s="126"/>
      <c r="W5" s="126"/>
      <c r="X5" s="126"/>
    </row>
    <row r="6" spans="1:24" ht="12.75">
      <c r="A6" s="126"/>
      <c r="B6" s="126"/>
      <c r="C6" s="126"/>
      <c r="D6" s="126"/>
      <c r="E6" s="126">
        <v>34.44</v>
      </c>
      <c r="F6" s="126">
        <v>138.56413695751306</v>
      </c>
      <c r="G6" s="126">
        <v>14.801120613156542</v>
      </c>
      <c r="H6" s="126"/>
      <c r="I6" s="126">
        <v>39.07</v>
      </c>
      <c r="J6" s="126">
        <v>220.91320868804954</v>
      </c>
      <c r="K6" s="126">
        <v>21.313818756005304</v>
      </c>
      <c r="L6" s="126"/>
      <c r="M6" s="138">
        <v>65.25</v>
      </c>
      <c r="N6" s="126">
        <v>211.5979230832591</v>
      </c>
      <c r="O6" s="126">
        <v>24.724659133205094</v>
      </c>
      <c r="P6" s="126"/>
      <c r="Q6" s="126"/>
      <c r="R6" s="126"/>
      <c r="S6" s="126"/>
      <c r="T6" s="126"/>
      <c r="U6" s="126"/>
      <c r="V6" s="126"/>
      <c r="W6" s="126"/>
      <c r="X6" s="126"/>
    </row>
    <row r="7" spans="1:24" ht="12.75">
      <c r="A7" s="126"/>
      <c r="B7" s="126"/>
      <c r="C7" s="126"/>
      <c r="D7" s="126"/>
      <c r="E7" s="126">
        <v>34.72</v>
      </c>
      <c r="F7" s="126">
        <v>50.24920851105071</v>
      </c>
      <c r="G7" s="126">
        <v>72.04002493995355</v>
      </c>
      <c r="H7" s="126"/>
      <c r="I7" s="126">
        <v>39.07</v>
      </c>
      <c r="J7" s="126">
        <v>323.8401984810756</v>
      </c>
      <c r="K7" s="126">
        <v>27.12387052203742</v>
      </c>
      <c r="L7" s="126"/>
      <c r="M7" s="138">
        <v>98.98</v>
      </c>
      <c r="N7" s="126">
        <v>245.01005746696666</v>
      </c>
      <c r="O7" s="126">
        <v>34.21162457766532</v>
      </c>
      <c r="P7" s="126"/>
      <c r="Q7" s="126"/>
      <c r="R7" s="126"/>
      <c r="S7" s="126"/>
      <c r="T7" s="126"/>
      <c r="U7" s="126"/>
      <c r="V7" s="126"/>
      <c r="W7" s="126"/>
      <c r="X7" s="126"/>
    </row>
    <row r="8" spans="1:24" ht="12.75">
      <c r="A8" s="126"/>
      <c r="B8" s="126"/>
      <c r="C8" s="126"/>
      <c r="D8" s="126"/>
      <c r="E8" s="126">
        <v>36.18</v>
      </c>
      <c r="F8" s="126">
        <v>105.44055051344867</v>
      </c>
      <c r="G8" s="126">
        <v>30.908156577832017</v>
      </c>
      <c r="H8" s="126"/>
      <c r="I8" s="126">
        <v>40.17</v>
      </c>
      <c r="J8" s="126">
        <v>127.5</v>
      </c>
      <c r="K8" s="126">
        <v>75.17005822447489</v>
      </c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</row>
    <row r="9" spans="1:24" s="101" customFormat="1" ht="12.75">
      <c r="A9" s="126"/>
      <c r="B9" s="126"/>
      <c r="C9" s="126"/>
      <c r="D9" s="126"/>
      <c r="E9" s="126">
        <v>36.37</v>
      </c>
      <c r="F9" s="126">
        <v>61.1</v>
      </c>
      <c r="G9" s="126">
        <v>64.13544617831124</v>
      </c>
      <c r="H9" s="126"/>
      <c r="I9" s="126">
        <v>40.17</v>
      </c>
      <c r="J9" s="126">
        <v>242.5</v>
      </c>
      <c r="K9" s="126">
        <v>81.78111839290258</v>
      </c>
      <c r="L9" s="126"/>
      <c r="M9" s="126"/>
      <c r="N9" s="126"/>
      <c r="O9" s="126"/>
      <c r="P9" s="126"/>
      <c r="Q9" s="126"/>
      <c r="R9" s="126"/>
      <c r="S9" s="126"/>
      <c r="T9" s="126"/>
      <c r="U9" s="108"/>
      <c r="V9" s="109"/>
      <c r="W9" s="108"/>
      <c r="X9" s="110"/>
    </row>
    <row r="10" spans="1:24" s="101" customFormat="1" ht="12.75">
      <c r="A10" s="91"/>
      <c r="B10" s="91"/>
      <c r="C10" s="91"/>
      <c r="D10" s="91"/>
      <c r="E10" s="91">
        <v>36.37</v>
      </c>
      <c r="F10" s="91">
        <v>258.6203633198369</v>
      </c>
      <c r="G10" s="91">
        <v>19.359247626817194</v>
      </c>
      <c r="H10" s="91"/>
      <c r="I10" s="91">
        <v>51.22</v>
      </c>
      <c r="J10" s="91">
        <v>338.461866791479</v>
      </c>
      <c r="K10" s="91">
        <v>8.042673339131639</v>
      </c>
      <c r="L10" s="91"/>
      <c r="M10" s="91"/>
      <c r="N10" s="91"/>
      <c r="O10" s="91"/>
      <c r="P10" s="91"/>
      <c r="Q10" s="91"/>
      <c r="R10" s="91"/>
      <c r="S10" s="91"/>
      <c r="T10" s="91"/>
      <c r="U10" s="8"/>
      <c r="V10" s="140"/>
      <c r="W10" s="81"/>
      <c r="X10" s="111"/>
    </row>
    <row r="11" spans="1:24" ht="12.75">
      <c r="A11" s="91"/>
      <c r="B11" s="91"/>
      <c r="C11" s="91"/>
      <c r="D11" s="91"/>
      <c r="E11" s="91">
        <v>36.46</v>
      </c>
      <c r="F11" s="91">
        <v>290.8345996514178</v>
      </c>
      <c r="G11" s="91">
        <v>67.75421389153291</v>
      </c>
      <c r="H11" s="91"/>
      <c r="I11" s="83">
        <v>52.69</v>
      </c>
      <c r="J11" s="91">
        <v>105.78027536628719</v>
      </c>
      <c r="K11" s="91">
        <v>61.16716428968108</v>
      </c>
      <c r="L11" s="91"/>
      <c r="M11" s="91"/>
      <c r="N11" s="91"/>
      <c r="O11" s="91"/>
      <c r="P11" s="91"/>
      <c r="Q11" s="91"/>
      <c r="R11" s="91"/>
      <c r="S11" s="91"/>
      <c r="T11" s="91"/>
      <c r="U11" s="8"/>
      <c r="V11" s="102"/>
      <c r="W11" s="108"/>
      <c r="X11" s="116"/>
    </row>
    <row r="12" spans="1:24" ht="12.75">
      <c r="A12" s="126"/>
      <c r="B12" s="126"/>
      <c r="C12" s="126"/>
      <c r="D12" s="126"/>
      <c r="E12" s="126">
        <v>36.64</v>
      </c>
      <c r="F12" s="126">
        <v>244.3949215801955</v>
      </c>
      <c r="G12" s="126">
        <v>45.906857734227025</v>
      </c>
      <c r="H12" s="126"/>
      <c r="I12" s="126">
        <v>56.2</v>
      </c>
      <c r="J12" s="126">
        <v>30.6544804613782</v>
      </c>
      <c r="K12" s="126">
        <v>37.3614377341461</v>
      </c>
      <c r="L12" s="126"/>
      <c r="M12" s="126"/>
      <c r="N12" s="126"/>
      <c r="O12" s="126"/>
      <c r="P12" s="126"/>
      <c r="Q12" s="126"/>
      <c r="R12" s="126"/>
      <c r="S12" s="126"/>
      <c r="T12" s="126"/>
      <c r="U12" s="108"/>
      <c r="V12" s="121"/>
      <c r="W12" s="122"/>
      <c r="X12" s="122"/>
    </row>
    <row r="13" spans="1:24" s="101" customFormat="1" ht="12.75">
      <c r="A13" s="126"/>
      <c r="B13" s="126"/>
      <c r="C13" s="126"/>
      <c r="D13" s="126"/>
      <c r="E13" s="126">
        <v>37.22</v>
      </c>
      <c r="F13" s="126">
        <v>260.5178700601606</v>
      </c>
      <c r="G13" s="126">
        <v>42.649617376746086</v>
      </c>
      <c r="H13" s="126"/>
      <c r="I13" s="139">
        <v>57.66</v>
      </c>
      <c r="J13" s="126">
        <v>243.57396414379355</v>
      </c>
      <c r="K13" s="126">
        <v>7.7870219872823725</v>
      </c>
      <c r="L13" s="126"/>
      <c r="M13" s="126"/>
      <c r="N13" s="126"/>
      <c r="O13" s="126"/>
      <c r="P13" s="126"/>
      <c r="Q13" s="126"/>
      <c r="R13" s="126"/>
      <c r="S13" s="126"/>
      <c r="T13" s="126"/>
      <c r="U13" s="117"/>
      <c r="V13" s="80"/>
      <c r="W13" s="8"/>
      <c r="X13" s="8"/>
    </row>
    <row r="14" spans="1:24" ht="12.75">
      <c r="A14" s="91"/>
      <c r="B14" s="91"/>
      <c r="C14" s="91"/>
      <c r="D14" s="91"/>
      <c r="E14" s="91">
        <v>39.8</v>
      </c>
      <c r="F14" s="91">
        <v>216.31533702155656</v>
      </c>
      <c r="G14" s="91">
        <v>51.12677089511026</v>
      </c>
      <c r="H14" s="91"/>
      <c r="I14" s="91">
        <v>66.64</v>
      </c>
      <c r="J14" s="91">
        <v>165.35959560912042</v>
      </c>
      <c r="K14" s="91">
        <v>36.859807136812684</v>
      </c>
      <c r="L14" s="91"/>
      <c r="M14" s="91"/>
      <c r="N14" s="91"/>
      <c r="O14" s="91"/>
      <c r="P14" s="91"/>
      <c r="Q14" s="91"/>
      <c r="R14" s="91"/>
      <c r="S14" s="91"/>
      <c r="T14" s="91"/>
      <c r="U14" s="114"/>
      <c r="V14" s="10"/>
      <c r="W14" s="8"/>
      <c r="X14" s="121"/>
    </row>
    <row r="15" spans="1:24" s="101" customFormat="1" ht="12.75">
      <c r="A15" s="126"/>
      <c r="B15" s="126"/>
      <c r="C15" s="126"/>
      <c r="D15" s="126"/>
      <c r="E15" s="126">
        <v>42.76</v>
      </c>
      <c r="F15" s="126">
        <v>134.4171330102498</v>
      </c>
      <c r="G15" s="126">
        <v>24.405846070562433</v>
      </c>
      <c r="H15" s="126"/>
      <c r="I15" s="139">
        <v>73.12</v>
      </c>
      <c r="J15" s="126">
        <v>286.5</v>
      </c>
      <c r="K15" s="126">
        <v>46.10914775195813</v>
      </c>
      <c r="L15" s="126"/>
      <c r="M15" s="126"/>
      <c r="N15" s="126"/>
      <c r="O15" s="126"/>
      <c r="P15" s="126"/>
      <c r="Q15" s="103"/>
      <c r="R15" s="103"/>
      <c r="S15" s="103"/>
      <c r="T15" s="126"/>
      <c r="U15" s="117"/>
      <c r="V15" s="127"/>
      <c r="W15" s="117"/>
      <c r="X15" s="10"/>
    </row>
    <row r="16" spans="1:24" ht="12.75">
      <c r="A16" s="91"/>
      <c r="B16" s="91"/>
      <c r="C16" s="91"/>
      <c r="D16" s="91"/>
      <c r="E16" s="91">
        <v>61.47</v>
      </c>
      <c r="F16" s="91">
        <v>338.36376664558196</v>
      </c>
      <c r="G16" s="91">
        <v>40.097656340071474</v>
      </c>
      <c r="H16" s="91"/>
      <c r="I16" s="91">
        <v>80.43</v>
      </c>
      <c r="J16" s="91">
        <v>226.8</v>
      </c>
      <c r="K16" s="91">
        <v>74</v>
      </c>
      <c r="L16" s="91"/>
      <c r="M16" s="91"/>
      <c r="N16" s="91"/>
      <c r="O16" s="91"/>
      <c r="P16" s="91"/>
      <c r="Q16" s="101"/>
      <c r="R16" s="101"/>
      <c r="S16" s="101"/>
      <c r="T16" s="91"/>
      <c r="U16" s="114"/>
      <c r="V16" s="127"/>
      <c r="W16" s="117"/>
      <c r="X16" s="128"/>
    </row>
    <row r="17" spans="1:24" ht="12.75">
      <c r="A17" s="126"/>
      <c r="B17" s="126"/>
      <c r="C17" s="126"/>
      <c r="D17" s="126"/>
      <c r="E17" s="126">
        <v>70.3</v>
      </c>
      <c r="F17" s="126">
        <v>50.8</v>
      </c>
      <c r="G17" s="126">
        <v>55.64498095354693</v>
      </c>
      <c r="H17" s="126"/>
      <c r="I17" s="126">
        <v>80.58</v>
      </c>
      <c r="J17" s="126">
        <v>265.51583218876567</v>
      </c>
      <c r="K17" s="126">
        <v>69.22680628257815</v>
      </c>
      <c r="L17" s="126"/>
      <c r="M17" s="126"/>
      <c r="N17" s="126"/>
      <c r="O17" s="126"/>
      <c r="P17" s="126"/>
      <c r="T17" s="126"/>
      <c r="U17" s="117"/>
      <c r="V17" s="127"/>
      <c r="W17" s="117"/>
      <c r="X17" s="128"/>
    </row>
    <row r="18" spans="1:24" ht="12.75">
      <c r="A18" s="126"/>
      <c r="B18" s="126"/>
      <c r="C18" s="126"/>
      <c r="D18" s="126"/>
      <c r="E18" s="126">
        <v>70.62</v>
      </c>
      <c r="F18" s="126">
        <v>258.01075779118685</v>
      </c>
      <c r="G18" s="126">
        <v>48.218147186443396</v>
      </c>
      <c r="H18" s="126"/>
      <c r="I18" s="126"/>
      <c r="J18" s="126"/>
      <c r="K18" s="126"/>
      <c r="L18" s="126"/>
      <c r="M18" s="126"/>
      <c r="N18" s="126"/>
      <c r="O18" s="126"/>
      <c r="P18" s="126"/>
      <c r="T18" s="126"/>
      <c r="U18" s="117"/>
      <c r="V18" s="127"/>
      <c r="W18" s="117"/>
      <c r="X18" s="128"/>
    </row>
    <row r="19" spans="1:24" ht="12.75">
      <c r="A19" s="126"/>
      <c r="B19" s="126"/>
      <c r="C19" s="126"/>
      <c r="D19" s="126"/>
      <c r="E19" s="126">
        <v>74.8</v>
      </c>
      <c r="F19" s="126">
        <v>309.57913546197796</v>
      </c>
      <c r="G19" s="126">
        <v>60.342954895190516</v>
      </c>
      <c r="H19" s="126"/>
      <c r="I19" s="126"/>
      <c r="J19" s="126"/>
      <c r="K19" s="126"/>
      <c r="L19" s="126"/>
      <c r="M19" s="126"/>
      <c r="N19" s="126"/>
      <c r="O19" s="126"/>
      <c r="P19" s="126"/>
      <c r="T19" s="126"/>
      <c r="U19" s="117"/>
      <c r="V19" s="127"/>
      <c r="W19" s="117"/>
      <c r="X19" s="128"/>
    </row>
    <row r="20" spans="1:24" ht="12.75">
      <c r="A20" s="126"/>
      <c r="B20" s="126"/>
      <c r="C20" s="126"/>
      <c r="D20" s="126"/>
      <c r="E20" s="126">
        <v>74.98</v>
      </c>
      <c r="F20" s="126">
        <v>257.1227867629396</v>
      </c>
      <c r="G20" s="126">
        <v>56.04615409841959</v>
      </c>
      <c r="H20" s="126"/>
      <c r="I20" s="126"/>
      <c r="J20" s="126"/>
      <c r="K20" s="126"/>
      <c r="L20" s="126"/>
      <c r="M20" s="126"/>
      <c r="N20" s="126"/>
      <c r="O20" s="126"/>
      <c r="P20" s="126"/>
      <c r="T20" s="126"/>
      <c r="U20" s="117"/>
      <c r="V20" s="127"/>
      <c r="W20" s="117"/>
      <c r="X20" s="127"/>
    </row>
    <row r="21" spans="1:24" ht="12.75">
      <c r="A21" s="126"/>
      <c r="B21" s="126"/>
      <c r="C21" s="126"/>
      <c r="D21" s="126"/>
      <c r="E21" s="126">
        <v>75.05</v>
      </c>
      <c r="F21" s="126">
        <v>359.3715092779761</v>
      </c>
      <c r="G21" s="126">
        <v>42.343109374669574</v>
      </c>
      <c r="H21" s="126"/>
      <c r="I21" s="126"/>
      <c r="J21" s="126"/>
      <c r="K21" s="126"/>
      <c r="L21" s="126"/>
      <c r="M21" s="126"/>
      <c r="N21" s="126"/>
      <c r="O21" s="126"/>
      <c r="P21" s="126"/>
      <c r="T21" s="126"/>
      <c r="U21" s="117"/>
      <c r="V21" s="127"/>
      <c r="W21" s="117"/>
      <c r="X21" s="127"/>
    </row>
    <row r="22" spans="1:24" ht="12.75">
      <c r="A22" s="126"/>
      <c r="B22" s="126"/>
      <c r="C22" s="126"/>
      <c r="D22" s="126"/>
      <c r="E22" s="126">
        <v>75.28</v>
      </c>
      <c r="F22" s="126">
        <v>355.90103953133615</v>
      </c>
      <c r="G22" s="126">
        <v>29.108230061626323</v>
      </c>
      <c r="H22" s="126"/>
      <c r="I22" s="126"/>
      <c r="J22" s="126"/>
      <c r="K22" s="126"/>
      <c r="L22" s="126"/>
      <c r="M22" s="126"/>
      <c r="N22" s="126"/>
      <c r="O22" s="126"/>
      <c r="P22" s="126"/>
      <c r="T22" s="126"/>
      <c r="U22" s="108"/>
      <c r="V22" s="108"/>
      <c r="W22" s="117"/>
      <c r="X22" s="127"/>
    </row>
    <row r="23" spans="1:27" ht="12.75">
      <c r="A23" s="126"/>
      <c r="B23" s="126"/>
      <c r="C23" s="126"/>
      <c r="D23" s="126"/>
      <c r="E23" s="126">
        <v>75.32</v>
      </c>
      <c r="F23" s="126">
        <v>5.5</v>
      </c>
      <c r="G23" s="126">
        <v>62.81533626086663</v>
      </c>
      <c r="H23" s="126"/>
      <c r="I23" s="126"/>
      <c r="J23" s="126"/>
      <c r="K23" s="126"/>
      <c r="L23" s="126"/>
      <c r="M23" s="126"/>
      <c r="N23" s="126"/>
      <c r="O23" s="126"/>
      <c r="P23" s="126"/>
      <c r="Q23" s="138"/>
      <c r="R23" s="126"/>
      <c r="S23" s="126"/>
      <c r="T23" s="126"/>
      <c r="U23" s="126"/>
      <c r="V23" s="126"/>
      <c r="W23" s="126"/>
      <c r="X23" s="126"/>
      <c r="Z23" s="108"/>
      <c r="AA23" s="102"/>
    </row>
    <row r="24" spans="1:27" ht="12.75">
      <c r="A24" s="126"/>
      <c r="B24" s="126"/>
      <c r="C24" s="126"/>
      <c r="D24" s="126"/>
      <c r="E24" s="126">
        <v>76.03</v>
      </c>
      <c r="F24" s="126">
        <v>14.2</v>
      </c>
      <c r="G24" s="126">
        <v>90</v>
      </c>
      <c r="H24" s="126"/>
      <c r="I24" s="126"/>
      <c r="J24" s="126"/>
      <c r="K24" s="126"/>
      <c r="L24" s="126"/>
      <c r="M24" s="126"/>
      <c r="N24" s="126"/>
      <c r="O24" s="126"/>
      <c r="P24" s="126"/>
      <c r="T24" s="126"/>
      <c r="U24" s="126"/>
      <c r="V24" s="126"/>
      <c r="W24" s="126"/>
      <c r="X24" s="126"/>
      <c r="Z24" s="108"/>
      <c r="AA24" s="102"/>
    </row>
    <row r="25" spans="1:27" ht="12.75">
      <c r="A25" s="126"/>
      <c r="B25" s="126"/>
      <c r="C25" s="126"/>
      <c r="D25" s="126"/>
      <c r="E25" s="126">
        <v>76.24</v>
      </c>
      <c r="F25" s="126">
        <v>357.3088978476963</v>
      </c>
      <c r="G25" s="126">
        <v>35.268225419028695</v>
      </c>
      <c r="H25" s="126"/>
      <c r="I25" s="126"/>
      <c r="J25" s="126"/>
      <c r="K25" s="126"/>
      <c r="L25" s="126"/>
      <c r="M25" s="126"/>
      <c r="N25" s="126"/>
      <c r="O25" s="126"/>
      <c r="P25" s="126"/>
      <c r="T25" s="126"/>
      <c r="U25" s="126"/>
      <c r="V25" s="126"/>
      <c r="W25" s="126"/>
      <c r="X25" s="126"/>
      <c r="Z25" s="108"/>
      <c r="AA25" s="102"/>
    </row>
    <row r="26" spans="1:27" ht="12.75">
      <c r="A26" s="126"/>
      <c r="B26" s="126"/>
      <c r="C26" s="126"/>
      <c r="D26" s="126"/>
      <c r="E26" s="126">
        <v>76.45</v>
      </c>
      <c r="F26" s="126">
        <v>335.4558514638122</v>
      </c>
      <c r="G26" s="126">
        <v>47.54096976348094</v>
      </c>
      <c r="H26" s="126"/>
      <c r="I26" s="126"/>
      <c r="J26" s="126"/>
      <c r="K26" s="126"/>
      <c r="L26" s="126"/>
      <c r="M26" s="126"/>
      <c r="N26" s="126"/>
      <c r="O26" s="126"/>
      <c r="P26" s="126"/>
      <c r="T26" s="126"/>
      <c r="U26" s="143" t="s">
        <v>19</v>
      </c>
      <c r="V26" s="143"/>
      <c r="W26" s="143"/>
      <c r="X26" s="91"/>
      <c r="Y26" s="101"/>
      <c r="Z26" s="8"/>
      <c r="AA26" s="102"/>
    </row>
    <row r="27" spans="1:27" ht="12.75">
      <c r="A27" s="126"/>
      <c r="B27" s="126"/>
      <c r="C27" s="126"/>
      <c r="D27" s="126"/>
      <c r="E27" s="126">
        <v>76.43</v>
      </c>
      <c r="F27" s="126">
        <v>187.90576695862177</v>
      </c>
      <c r="G27" s="126">
        <v>67.17158737084905</v>
      </c>
      <c r="H27" s="126"/>
      <c r="I27" s="126"/>
      <c r="J27" s="126"/>
      <c r="K27" s="126"/>
      <c r="L27" s="126"/>
      <c r="M27" s="126"/>
      <c r="N27" s="126"/>
      <c r="O27" s="126"/>
      <c r="P27" s="126"/>
      <c r="T27" s="126"/>
      <c r="U27" s="139">
        <v>52.23</v>
      </c>
      <c r="V27" s="126">
        <v>156.69259217119637</v>
      </c>
      <c r="W27" s="126">
        <v>75.45768309089856</v>
      </c>
      <c r="X27" s="126"/>
      <c r="Z27" s="108"/>
      <c r="AA27" s="102"/>
    </row>
    <row r="28" spans="1:27" ht="12.75">
      <c r="A28" s="126"/>
      <c r="B28" s="126"/>
      <c r="C28" s="126"/>
      <c r="D28" s="126"/>
      <c r="E28" s="126">
        <v>76.68</v>
      </c>
      <c r="F28" s="126">
        <v>285.5884488695398</v>
      </c>
      <c r="G28" s="126">
        <v>33.9102270544925</v>
      </c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39">
        <v>52.34</v>
      </c>
      <c r="V28" s="126">
        <v>163.8</v>
      </c>
      <c r="W28" s="126">
        <v>73</v>
      </c>
      <c r="X28" s="126"/>
      <c r="Z28" s="108"/>
      <c r="AA28" s="102"/>
    </row>
    <row r="29" spans="1:24" ht="12.75">
      <c r="A29" s="126"/>
      <c r="B29" s="126"/>
      <c r="C29" s="126"/>
      <c r="D29" s="126"/>
      <c r="E29" s="126">
        <v>94.85</v>
      </c>
      <c r="F29" s="126">
        <v>326.8</v>
      </c>
      <c r="G29" s="126">
        <v>71.26838198333968</v>
      </c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</row>
    <row r="30" spans="1:24" ht="12.75">
      <c r="A30" s="126"/>
      <c r="B30" s="126"/>
      <c r="C30" s="126"/>
      <c r="D30" s="126"/>
      <c r="E30" s="126">
        <v>100.55</v>
      </c>
      <c r="F30" s="126">
        <v>226.7</v>
      </c>
      <c r="G30" s="126">
        <v>72.82796214948615</v>
      </c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</row>
    <row r="31" spans="1:24" ht="12.75">
      <c r="A31" s="126"/>
      <c r="B31" s="126"/>
      <c r="C31" s="126"/>
      <c r="D31" s="126"/>
      <c r="E31" s="126">
        <v>101.13</v>
      </c>
      <c r="F31" s="126">
        <v>15.2</v>
      </c>
      <c r="G31" s="126">
        <v>89.03406760396494</v>
      </c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</row>
    <row r="32" spans="1:24" ht="12.75">
      <c r="A32" s="126"/>
      <c r="B32" s="126"/>
      <c r="C32" s="126"/>
      <c r="D32" s="126"/>
      <c r="E32" s="126">
        <v>101.13</v>
      </c>
      <c r="F32" s="126">
        <v>165.2</v>
      </c>
      <c r="G32" s="126">
        <v>46.821323598744996</v>
      </c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</row>
    <row r="33" spans="1:24" ht="12.75">
      <c r="A33" s="126"/>
      <c r="B33" s="126"/>
      <c r="C33" s="126"/>
      <c r="D33" s="126"/>
      <c r="E33" s="126">
        <v>101.3</v>
      </c>
      <c r="F33" s="126">
        <v>240.7</v>
      </c>
      <c r="G33" s="126">
        <v>85.0189306062998</v>
      </c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</row>
    <row r="34" spans="1:24" ht="12.75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</row>
    <row r="35" spans="1:24" ht="12.75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</row>
    <row r="36" spans="1:24" ht="12.75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</row>
    <row r="37" spans="1:24" ht="12.75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</row>
    <row r="38" spans="1:24" ht="12.75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</row>
    <row r="39" spans="1:24" ht="12.7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</row>
    <row r="40" spans="1:24" ht="12.75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</row>
    <row r="41" spans="1:24" ht="12.75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</row>
    <row r="42" spans="1:24" ht="12.75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</row>
    <row r="43" spans="1:24" ht="12.75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</row>
    <row r="44" spans="1:24" ht="12.75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</row>
    <row r="45" spans="1:24" ht="12.75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</row>
    <row r="46" spans="1:24" ht="12.75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</row>
    <row r="47" spans="1:24" ht="12.75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</row>
    <row r="48" spans="1:24" ht="12.75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</row>
    <row r="49" spans="1:24" ht="12.75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</row>
    <row r="50" spans="1:24" ht="12.75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</row>
    <row r="51" spans="1:24" ht="12.75">
      <c r="A51" s="126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</row>
    <row r="52" spans="1:24" ht="12.75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</row>
    <row r="53" spans="1:24" ht="12.75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</row>
    <row r="54" spans="1:24" ht="12.75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</row>
    <row r="55" spans="1:24" ht="12.75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</row>
    <row r="56" spans="1:24" ht="12.7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</row>
    <row r="57" spans="1:24" ht="12.75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</row>
    <row r="58" spans="1:24" ht="12.7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</row>
    <row r="59" spans="1:24" ht="12.7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</row>
    <row r="60" spans="1:24" ht="12.7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</row>
    <row r="61" spans="1:24" ht="12.7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</row>
    <row r="62" spans="1:24" ht="12.7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</row>
    <row r="63" spans="1:24" ht="12.7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</row>
    <row r="64" spans="1:24" ht="12.7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</row>
    <row r="65" spans="1:24" ht="12.7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</row>
    <row r="66" spans="1:24" ht="12.75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</row>
    <row r="67" spans="1:24" ht="12.7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</row>
    <row r="68" spans="1:24" ht="12.75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</row>
    <row r="69" spans="1:24" ht="12.75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</row>
    <row r="70" spans="1:24" ht="12.75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</row>
    <row r="71" spans="1:24" ht="12.75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</row>
    <row r="72" spans="1:24" ht="12.75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</row>
    <row r="73" spans="1:24" ht="12.7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</row>
    <row r="74" spans="1:24" ht="12.75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</row>
    <row r="75" spans="1:24" ht="12.75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</row>
    <row r="76" spans="1:24" ht="12.75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</row>
    <row r="77" spans="1:24" ht="12.75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</row>
    <row r="78" spans="1:24" ht="12.75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</row>
    <row r="79" spans="1:24" ht="12.75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</row>
    <row r="80" spans="1:24" ht="12.75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</row>
    <row r="81" spans="1:24" ht="12.75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</row>
    <row r="82" spans="1:24" ht="12.75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</row>
    <row r="83" spans="1:24" ht="12.75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</row>
    <row r="84" spans="1:24" ht="12.75">
      <c r="A84" s="126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</row>
    <row r="85" spans="1:24" ht="12.75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</row>
    <row r="86" spans="1:24" ht="12.75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</row>
    <row r="87" spans="1:24" ht="12.75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</row>
    <row r="88" spans="1:24" ht="12.75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</row>
    <row r="89" spans="1:24" ht="12.75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</row>
    <row r="90" spans="1:24" ht="12.75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</row>
    <row r="91" spans="1:24" ht="12.75">
      <c r="A91" s="126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</row>
    <row r="92" spans="1:24" ht="12.75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</row>
    <row r="93" spans="1:24" ht="12.75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</row>
    <row r="94" spans="1:24" ht="12.75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</row>
    <row r="95" spans="1:24" ht="12.75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</row>
    <row r="96" spans="1:24" ht="12.75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</row>
    <row r="97" spans="1:24" ht="12.75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</row>
    <row r="98" spans="1:24" ht="12.75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</row>
    <row r="99" spans="1:24" ht="12.75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</row>
    <row r="100" spans="1:24" ht="12.75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</row>
    <row r="101" spans="1:24" ht="12.75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</row>
    <row r="102" spans="1:24" ht="12.75">
      <c r="A102" s="126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</row>
    <row r="103" spans="1:24" ht="12.75">
      <c r="A103" s="126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</row>
    <row r="104" spans="1:24" ht="12.75">
      <c r="A104" s="126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</row>
    <row r="105" spans="1:24" ht="12.75">
      <c r="A105" s="126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</row>
    <row r="106" spans="1:24" ht="12.75">
      <c r="A106" s="126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</row>
    <row r="107" spans="1:24" ht="12.75">
      <c r="A107" s="126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</row>
    <row r="108" spans="1:24" ht="12.75">
      <c r="A108" s="126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</row>
    <row r="109" spans="1:24" ht="12.75">
      <c r="A109" s="126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</row>
    <row r="110" spans="1:24" ht="12.75">
      <c r="A110" s="126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</row>
    <row r="111" spans="1:24" ht="12.75">
      <c r="A111" s="126"/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</row>
    <row r="112" spans="1:24" ht="12.75">
      <c r="A112" s="126"/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</row>
    <row r="113" spans="1:24" ht="12.75">
      <c r="A113" s="126"/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</row>
    <row r="114" spans="1:24" ht="12.75">
      <c r="A114" s="126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</row>
    <row r="115" spans="1:24" ht="12.75">
      <c r="A115" s="126"/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</row>
    <row r="116" spans="1:24" ht="12.75">
      <c r="A116" s="126"/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</row>
    <row r="117" spans="1:24" ht="12.75">
      <c r="A117" s="126"/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</row>
    <row r="118" spans="1:24" ht="12.75">
      <c r="A118" s="126"/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</row>
    <row r="119" spans="1:24" ht="12.75">
      <c r="A119" s="126"/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</row>
    <row r="120" spans="1:24" ht="12.75">
      <c r="A120" s="126"/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</row>
    <row r="121" spans="1:24" ht="12.75">
      <c r="A121" s="126"/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</row>
    <row r="122" spans="1:24" ht="12.75">
      <c r="A122" s="126"/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</row>
    <row r="123" spans="1:24" ht="12.75">
      <c r="A123" s="126"/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</row>
    <row r="124" spans="1:24" ht="12.75">
      <c r="A124" s="126"/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</row>
    <row r="125" spans="1:24" ht="12.75">
      <c r="A125" s="126"/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</row>
    <row r="126" spans="1:24" ht="12.75">
      <c r="A126" s="126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</row>
    <row r="127" spans="1:24" ht="12.75">
      <c r="A127" s="126"/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</row>
    <row r="128" spans="1:24" ht="12.75">
      <c r="A128" s="126"/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</row>
    <row r="129" spans="1:24" ht="12.75">
      <c r="A129" s="126"/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</row>
    <row r="130" spans="1:24" ht="12.75">
      <c r="A130" s="126"/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</row>
    <row r="131" spans="1:24" ht="12.75">
      <c r="A131" s="126"/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</row>
    <row r="132" spans="1:24" ht="12.75">
      <c r="A132" s="126"/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</row>
    <row r="133" spans="1:24" ht="12.75">
      <c r="A133" s="126"/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</row>
    <row r="134" spans="1:24" ht="12.75">
      <c r="A134" s="126"/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</row>
    <row r="135" spans="1:24" ht="12.75">
      <c r="A135" s="126"/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</row>
    <row r="136" spans="1:24" ht="12.75">
      <c r="A136" s="126"/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</row>
    <row r="137" spans="1:24" ht="12.75">
      <c r="A137" s="126"/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</row>
    <row r="138" spans="1:20" ht="12.75">
      <c r="A138" s="126"/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</row>
    <row r="139" spans="9:15" ht="12.75">
      <c r="I139" s="126"/>
      <c r="J139" s="126"/>
      <c r="K139" s="126"/>
      <c r="M139" s="126"/>
      <c r="N139" s="126"/>
      <c r="O139" s="126"/>
    </row>
    <row r="140" spans="9:11" ht="12.75">
      <c r="I140" s="126"/>
      <c r="J140" s="126"/>
      <c r="K140" s="126"/>
    </row>
    <row r="141" spans="9:11" ht="12.75">
      <c r="I141" s="126"/>
      <c r="J141" s="126"/>
      <c r="K141" s="126"/>
    </row>
  </sheetData>
  <mergeCells count="8">
    <mergeCell ref="Q1:S1"/>
    <mergeCell ref="U1:W1"/>
    <mergeCell ref="X1:Z1"/>
    <mergeCell ref="U26:W26"/>
    <mergeCell ref="A1:C1"/>
    <mergeCell ref="E1:G1"/>
    <mergeCell ref="I1:K1"/>
    <mergeCell ref="M1:O1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scientist</dc:creator>
  <cp:keywords/>
  <dc:description/>
  <cp:lastModifiedBy>scientist</cp:lastModifiedBy>
  <cp:lastPrinted>2005-01-05T01:33:37Z</cp:lastPrinted>
  <dcterms:created xsi:type="dcterms:W3CDTF">2005-01-02T21:24:00Z</dcterms:created>
  <dcterms:modified xsi:type="dcterms:W3CDTF">2005-01-06T20:09:39Z</dcterms:modified>
  <cp:category/>
  <cp:version/>
  <cp:contentType/>
  <cp:contentStatus/>
</cp:coreProperties>
</file>