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65236" windowWidth="25300" windowHeight="19220" activeTab="0"/>
  </bookViews>
  <sheets>
    <sheet name="Vein Log" sheetId="1" r:id="rId1"/>
    <sheet name="Sheet3" sheetId="2" r:id="rId2"/>
  </sheets>
  <definedNames>
    <definedName name="_xlnm._FilterDatabase" localSheetId="0" hidden="1">'Vein Log'!$A$1:$IU$1</definedName>
  </definedNames>
  <calcPr fullCalcOnLoad="1"/>
</workbook>
</file>

<file path=xl/sharedStrings.xml><?xml version="1.0" encoding="utf-8"?>
<sst xmlns="http://schemas.openxmlformats.org/spreadsheetml/2006/main" count="2156" uniqueCount="378">
  <si>
    <t>2-10</t>
  </si>
  <si>
    <t>4-6</t>
  </si>
  <si>
    <t>brown, white, green</t>
  </si>
  <si>
    <t>4-9</t>
  </si>
  <si>
    <t>contact</t>
  </si>
  <si>
    <t>TSB</t>
  </si>
  <si>
    <t>1-4</t>
  </si>
  <si>
    <t>9-18</t>
  </si>
  <si>
    <t>dk Green</t>
  </si>
  <si>
    <t>9-23</t>
  </si>
  <si>
    <t>variable</t>
  </si>
  <si>
    <t>1,5</t>
  </si>
  <si>
    <t>Mineralogy varies along length</t>
  </si>
  <si>
    <t>brown</t>
  </si>
  <si>
    <t>brecciated altered amphibole</t>
  </si>
  <si>
    <t>white</t>
  </si>
  <si>
    <t>Rubble</t>
  </si>
  <si>
    <t>2-14</t>
  </si>
  <si>
    <t>VM</t>
  </si>
  <si>
    <t>actinolite matrix breccia veins</t>
  </si>
  <si>
    <t>4-7</t>
  </si>
  <si>
    <t>7-9</t>
  </si>
  <si>
    <t>rubble</t>
  </si>
  <si>
    <t>3-5</t>
  </si>
  <si>
    <t>6-8</t>
  </si>
  <si>
    <t>9-13</t>
  </si>
  <si>
    <t>2-6</t>
  </si>
  <si>
    <t>7</t>
  </si>
  <si>
    <t>brown-green</t>
  </si>
  <si>
    <t>&lt;1</t>
  </si>
  <si>
    <t>clay?</t>
  </si>
  <si>
    <t>clay covered fracture at 67.5</t>
  </si>
  <si>
    <t>8-9</t>
  </si>
  <si>
    <t>No veins</t>
  </si>
  <si>
    <t>10</t>
  </si>
  <si>
    <t>roller: brownish-green amph + ?clay</t>
  </si>
  <si>
    <t>1-9</t>
  </si>
  <si>
    <t>11-16</t>
  </si>
  <si>
    <t>Plag. Or clay halo</t>
  </si>
  <si>
    <t>3-7</t>
  </si>
  <si>
    <t>whitish green</t>
  </si>
  <si>
    <t>XRD? Same as 7a</t>
  </si>
  <si>
    <t>dark green</t>
  </si>
  <si>
    <t>3-16</t>
  </si>
  <si>
    <t>XRD</t>
  </si>
  <si>
    <t>Type B: close in timing to V1, but composition varies slightly</t>
  </si>
  <si>
    <t>1d</t>
  </si>
  <si>
    <t>Truncated by felsic cataclastic zone</t>
  </si>
  <si>
    <t xml:space="preserve">fractures </t>
  </si>
  <si>
    <t>late Act vein on roller</t>
  </si>
  <si>
    <t>2 mm alteration halo of talc: looks to be some offset along this</t>
  </si>
  <si>
    <t>Cp&gt;V1&gt;V2&gt;V3</t>
  </si>
  <si>
    <t>Type C: veins cut prexistin fabric</t>
  </si>
  <si>
    <t>white plag locally with Act. Type B?C?</t>
  </si>
  <si>
    <t>irregular, hydrothermally altered, vuggy patches</t>
  </si>
  <si>
    <t>contact with offset between gabbro and diabase</t>
  </si>
  <si>
    <t>actinolite; slight plag halo</t>
  </si>
  <si>
    <t>dk amph vein aligned with magmatic fabric; Type A</t>
  </si>
  <si>
    <t>Evolve from brown green to pale green; B, C?</t>
  </si>
  <si>
    <t>green with halo</t>
  </si>
  <si>
    <t>Serpentine %</t>
  </si>
  <si>
    <t>11-24</t>
  </si>
  <si>
    <t>Gabbro</t>
  </si>
  <si>
    <t>hornblende</t>
  </si>
  <si>
    <t>Type A hornblende</t>
  </si>
  <si>
    <t>thin, discontinuous dk amph veins (high T)</t>
  </si>
  <si>
    <t xml:space="preserve">dark streaky veins; syn-Greenschist? </t>
  </si>
  <si>
    <t>subvertical, dark streaks</t>
  </si>
  <si>
    <t>secondary plag halos; Type B</t>
  </si>
  <si>
    <t>Type C, plag halos and a vug of acinolite</t>
  </si>
  <si>
    <t>meters below sea floor (mbsf)</t>
  </si>
  <si>
    <t>Pole of the plane</t>
  </si>
  <si>
    <t xml:space="preserve">Pole of the plane </t>
  </si>
  <si>
    <t>(core ref. frame)</t>
  </si>
  <si>
    <t>Dip Direction</t>
  </si>
  <si>
    <t>3,4</t>
  </si>
  <si>
    <t>11</t>
  </si>
  <si>
    <t>white- green breccia</t>
  </si>
  <si>
    <t>breccia zones</t>
  </si>
  <si>
    <t>3,5</t>
  </si>
  <si>
    <t>bright green</t>
  </si>
  <si>
    <t>1-22</t>
  </si>
  <si>
    <t>1,3,5</t>
  </si>
  <si>
    <t>cut dark green Type A</t>
  </si>
  <si>
    <t>all rollers; one black chl vein in piece 11</t>
  </si>
  <si>
    <t>cuts layered gabbro and coarse gabbro intruded into it</t>
  </si>
  <si>
    <t>irregular, white fractures</t>
  </si>
  <si>
    <t>Type C?</t>
  </si>
  <si>
    <t>6b</t>
  </si>
  <si>
    <t>Type A, early dark amph</t>
  </si>
  <si>
    <t>V1&gt;V2</t>
  </si>
  <si>
    <t>0..5</t>
  </si>
  <si>
    <t>12</t>
  </si>
  <si>
    <t>Type B, Provides fault offset on haloed V3 veins</t>
  </si>
  <si>
    <t>5-12</t>
  </si>
  <si>
    <t>actinolite breccia</t>
  </si>
  <si>
    <t>1-7</t>
  </si>
  <si>
    <t>2-7</t>
  </si>
  <si>
    <t>dk green to black</t>
  </si>
  <si>
    <t>hornblende, possibly magmatic</t>
  </si>
  <si>
    <t>white green</t>
  </si>
  <si>
    <t>whire green</t>
  </si>
  <si>
    <t>11-14</t>
  </si>
  <si>
    <t>actinolite, plag halo</t>
  </si>
  <si>
    <t>green white</t>
  </si>
  <si>
    <t>low T network of veins and fractures</t>
  </si>
  <si>
    <t>V1=&gt;V2</t>
  </si>
  <si>
    <t xml:space="preserve">dk green </t>
  </si>
  <si>
    <t>1-3</t>
  </si>
  <si>
    <t>actinolite</t>
  </si>
  <si>
    <t>7-17</t>
  </si>
  <si>
    <t>8-7</t>
  </si>
  <si>
    <t>late actinolite</t>
  </si>
  <si>
    <t>clays ?</t>
  </si>
  <si>
    <t>5-9</t>
  </si>
  <si>
    <t>Gabbro/basalt</t>
  </si>
  <si>
    <t>sparse white vein</t>
  </si>
  <si>
    <t>Alb ?</t>
  </si>
  <si>
    <t>10-11</t>
  </si>
  <si>
    <t>1a-3</t>
  </si>
  <si>
    <t>VM at 104 cm</t>
  </si>
  <si>
    <t>2-8</t>
  </si>
  <si>
    <t>gabbro</t>
  </si>
  <si>
    <t>gabbro/diabase</t>
  </si>
  <si>
    <t>1-13</t>
  </si>
  <si>
    <t>thin carbonate veins cut by trem + talc vein</t>
  </si>
  <si>
    <t>Vm&gt;V3&gt;V2&gt;V1</t>
  </si>
  <si>
    <t>1e</t>
  </si>
  <si>
    <t>ol-gabbro</t>
  </si>
  <si>
    <t>nondescript, white mineral</t>
  </si>
  <si>
    <t>subvertical</t>
  </si>
  <si>
    <t>rubble: Type B</t>
  </si>
  <si>
    <t>Type A; high T amph</t>
  </si>
  <si>
    <t>cataclastic band</t>
  </si>
  <si>
    <t>Mean Width (mm)</t>
  </si>
  <si>
    <t>Center-line/vein intersection depth below top of section</t>
  </si>
  <si>
    <t xml:space="preserve">Orientation on </t>
  </si>
  <si>
    <t>Archive Half Face</t>
  </si>
  <si>
    <t>2nd apparent orientation</t>
  </si>
  <si>
    <t>or strike on horizontal plane</t>
  </si>
  <si>
    <t>Type C; may be the same as Type B, but less altered</t>
  </si>
  <si>
    <t>Typ A: Not present in piece 17a</t>
  </si>
  <si>
    <t>16a</t>
  </si>
  <si>
    <t>Type A, sparse</t>
  </si>
  <si>
    <t>all rubble</t>
  </si>
  <si>
    <t>18-24</t>
  </si>
  <si>
    <t>6a</t>
  </si>
  <si>
    <t>clays in the halo enriched in feldspar?: Type C</t>
  </si>
  <si>
    <t>one vein. Type B</t>
  </si>
  <si>
    <t>Typical brown green Tybe B veins</t>
  </si>
  <si>
    <t>15</t>
  </si>
  <si>
    <t>Type C latest veins</t>
  </si>
  <si>
    <t>5</t>
  </si>
  <si>
    <t>Secondary Plagioclase %</t>
  </si>
  <si>
    <t>Sulfides %</t>
  </si>
  <si>
    <t>Hole Number</t>
  </si>
  <si>
    <t>Core Number</t>
  </si>
  <si>
    <t>Section Number</t>
  </si>
  <si>
    <t>Piece Number</t>
  </si>
  <si>
    <t>Curated Depth</t>
  </si>
  <si>
    <t>Rock Type</t>
  </si>
  <si>
    <t>Type C; the tpes B and C often look synformational</t>
  </si>
  <si>
    <t>slightly darker color (maybe plus chlorite)</t>
  </si>
  <si>
    <t>Porcelainous: crosscuts the green Act. Veins</t>
  </si>
  <si>
    <t>dark green acinolite veins</t>
  </si>
  <si>
    <t>1f</t>
  </si>
  <si>
    <t>small fractures with mino r minerlisation</t>
  </si>
  <si>
    <t xml:space="preserve">also contain sparse albite grains </t>
  </si>
  <si>
    <t>similar to adjacnt veins, but lacks plagioclase</t>
  </si>
  <si>
    <t>V2&gt;V3</t>
  </si>
  <si>
    <t>10-16</t>
  </si>
  <si>
    <t>7-10</t>
  </si>
  <si>
    <t>olivine gabbro</t>
  </si>
  <si>
    <t>green/white halo</t>
  </si>
  <si>
    <t>light green</t>
  </si>
  <si>
    <t>white fracture</t>
  </si>
  <si>
    <t>2-19</t>
  </si>
  <si>
    <t>6-7</t>
  </si>
  <si>
    <t>light green/white</t>
  </si>
  <si>
    <t>9</t>
  </si>
  <si>
    <t>peridotite</t>
  </si>
  <si>
    <t>green/ white halo</t>
  </si>
  <si>
    <t>halo</t>
  </si>
  <si>
    <t>tremolite</t>
  </si>
  <si>
    <t>black</t>
  </si>
  <si>
    <t>13-15</t>
  </si>
  <si>
    <t>1-5</t>
  </si>
  <si>
    <t>troctolite</t>
  </si>
  <si>
    <t>???</t>
  </si>
  <si>
    <t>hornblnde</t>
  </si>
  <si>
    <t>7b-9</t>
  </si>
  <si>
    <t>green/white</t>
  </si>
  <si>
    <t>2-4c</t>
  </si>
  <si>
    <t>dk green/black</t>
  </si>
  <si>
    <t>5-7</t>
  </si>
  <si>
    <t xml:space="preserve">brown mineral on fracture surface; 1 cm wall rock alteration halo </t>
  </si>
  <si>
    <t>soft, brown mineral on fractured surface; 1 cm wall rock alteration halo</t>
  </si>
  <si>
    <t>pale, porcellanous vein</t>
  </si>
  <si>
    <t>later greenschist veins within a shear zone</t>
  </si>
  <si>
    <t>5a</t>
  </si>
  <si>
    <t>thin pale green, wavy</t>
  </si>
  <si>
    <t>1</t>
  </si>
  <si>
    <t>gabbro schist</t>
  </si>
  <si>
    <t>hydrothermally altered schist</t>
  </si>
  <si>
    <t>2</t>
  </si>
  <si>
    <t>pale green</t>
  </si>
  <si>
    <t>History (e.g., V1 &gt; V2 means V1 is oledr than V2)</t>
  </si>
  <si>
    <t>Comments</t>
  </si>
  <si>
    <t>Type</t>
  </si>
  <si>
    <t>U1309D</t>
  </si>
  <si>
    <t>R</t>
  </si>
  <si>
    <t>diabase</t>
  </si>
  <si>
    <t>white/clear</t>
  </si>
  <si>
    <t>Y</t>
  </si>
  <si>
    <t>Py</t>
  </si>
  <si>
    <t>1a</t>
  </si>
  <si>
    <t>straight quartz vein</t>
  </si>
  <si>
    <t>Magmatic</t>
  </si>
  <si>
    <t>8b</t>
  </si>
  <si>
    <t>2-12</t>
  </si>
  <si>
    <t>generally discontinuous, small, and random: Type A</t>
  </si>
  <si>
    <t>Type C: latest veins</t>
  </si>
  <si>
    <t>4a</t>
  </si>
  <si>
    <t>4b</t>
  </si>
  <si>
    <t>lt green</t>
  </si>
  <si>
    <t>act</t>
  </si>
  <si>
    <t>yellow-green</t>
  </si>
  <si>
    <t>breccia vein</t>
  </si>
  <si>
    <t>5-8</t>
  </si>
  <si>
    <t>5-6</t>
  </si>
  <si>
    <t>hb</t>
  </si>
  <si>
    <t>1-12</t>
  </si>
  <si>
    <t>Act</t>
  </si>
  <si>
    <t>2,3</t>
  </si>
  <si>
    <t>1-11</t>
  </si>
  <si>
    <t>brown, bright green</t>
  </si>
  <si>
    <t>brown/orange</t>
  </si>
  <si>
    <t>may be altered act</t>
  </si>
  <si>
    <t>8-14</t>
  </si>
  <si>
    <t>15-17</t>
  </si>
  <si>
    <t>short irregular, on rollers: Type B</t>
  </si>
  <si>
    <t>One small type C on piece 14</t>
  </si>
  <si>
    <t>Type C: cuts Cp fabric</t>
  </si>
  <si>
    <t>Type C: follows Cp fabric</t>
  </si>
  <si>
    <t>Rollers: Type B</t>
  </si>
  <si>
    <t>12a</t>
  </si>
  <si>
    <t>V3&gt;V2&gt;V1&gt;V4</t>
  </si>
  <si>
    <t>4c</t>
  </si>
  <si>
    <t>23b</t>
  </si>
  <si>
    <t>5b</t>
  </si>
  <si>
    <t xml:space="preserve">small fractures with amphibole along the vein, color varies from pale to dark green </t>
  </si>
  <si>
    <t>Vein Shape</t>
  </si>
  <si>
    <t>Connectivity</t>
  </si>
  <si>
    <t>Vein Texture</t>
  </si>
  <si>
    <t>Vein Color</t>
  </si>
  <si>
    <t>no veins</t>
  </si>
  <si>
    <t>Basalt</t>
  </si>
  <si>
    <t>Green</t>
  </si>
  <si>
    <t>type B</t>
  </si>
  <si>
    <t>green actinolite vein on a roller</t>
  </si>
  <si>
    <t>2-3</t>
  </si>
  <si>
    <t>4</t>
  </si>
  <si>
    <t>speckled white/green</t>
  </si>
  <si>
    <t>magmatic?</t>
  </si>
  <si>
    <t>green</t>
  </si>
  <si>
    <t>white, discontinuous albite halo</t>
  </si>
  <si>
    <t>dk green</t>
  </si>
  <si>
    <t>2,3,4</t>
  </si>
  <si>
    <t>Vein Structure</t>
  </si>
  <si>
    <t>Vol% Veins</t>
  </si>
  <si>
    <t>Magnetite %</t>
  </si>
  <si>
    <t>Amphibole %</t>
  </si>
  <si>
    <t>3-6</t>
  </si>
  <si>
    <t>halo amph + milky plag</t>
  </si>
  <si>
    <t>halos may be chlorite</t>
  </si>
  <si>
    <t>Iron Oxides</t>
  </si>
  <si>
    <t>Other</t>
  </si>
  <si>
    <t>Type C, latest veins</t>
  </si>
  <si>
    <t>2b</t>
  </si>
  <si>
    <t>2c</t>
  </si>
  <si>
    <t>12b</t>
  </si>
  <si>
    <t>Vm&gt;V1&gt;V2</t>
  </si>
  <si>
    <t>Vm&gt;V1</t>
  </si>
  <si>
    <t>Type B breccia veins</t>
  </si>
  <si>
    <t>Type B</t>
  </si>
  <si>
    <t>pale, porcellanous vein, weathered?</t>
  </si>
  <si>
    <t>pale greenish white</t>
  </si>
  <si>
    <t>1,3</t>
  </si>
  <si>
    <t>diabase/basalt</t>
  </si>
  <si>
    <t>W</t>
  </si>
  <si>
    <t>1-2</t>
  </si>
  <si>
    <t>1-6</t>
  </si>
  <si>
    <t xml:space="preserve">Vein type </t>
  </si>
  <si>
    <t>plag-hornblende</t>
  </si>
  <si>
    <t>magmatic</t>
  </si>
  <si>
    <t>Hornblende</t>
  </si>
  <si>
    <t>dark actinolite veins</t>
  </si>
  <si>
    <t>Hornblende grains in 2.5 mm halo suggest a high T event, but the vein itself is actinolite</t>
  </si>
  <si>
    <t>pale-green</t>
  </si>
  <si>
    <t>Vein intensity</t>
  </si>
  <si>
    <t>Vein number</t>
  </si>
  <si>
    <t>Top of interval (cm)</t>
  </si>
  <si>
    <t>Bottom of interval (cm)</t>
  </si>
  <si>
    <t>STRIKE</t>
  </si>
  <si>
    <t>DIP</t>
  </si>
  <si>
    <t>Network</t>
  </si>
  <si>
    <t>High T amph? Type A</t>
  </si>
  <si>
    <t xml:space="preserve">mineralized cataclastic band </t>
  </si>
  <si>
    <t>V1&gt;V2,V3?</t>
  </si>
  <si>
    <t>7a</t>
  </si>
  <si>
    <t>Truncate corona textures in piece 3 at 60.5 cm; Type B</t>
  </si>
  <si>
    <t>hbde altering to actinolite- predates corona textures; Type A?</t>
  </si>
  <si>
    <t>V2&gt;V1</t>
  </si>
  <si>
    <t>cross fiber observed; Type C</t>
  </si>
  <si>
    <t>truncates corona texture; Type C</t>
  </si>
  <si>
    <t>15a</t>
  </si>
  <si>
    <t xml:space="preserve">same as above thin pale green wavy vein </t>
  </si>
  <si>
    <t>3</t>
  </si>
  <si>
    <t>basalt</t>
  </si>
  <si>
    <t>4-5</t>
  </si>
  <si>
    <t>clays?</t>
  </si>
  <si>
    <t>5c</t>
  </si>
  <si>
    <t>1b</t>
  </si>
  <si>
    <t>6</t>
  </si>
  <si>
    <t>dark &amp; pale green</t>
  </si>
  <si>
    <t>6B</t>
  </si>
  <si>
    <t>Vm</t>
  </si>
  <si>
    <t>3a</t>
  </si>
  <si>
    <t>2a</t>
  </si>
  <si>
    <t>widely distributed</t>
  </si>
  <si>
    <t>V1&gt;V2&gt;V3&gt;V4</t>
  </si>
  <si>
    <t>11-25</t>
  </si>
  <si>
    <t>1c</t>
  </si>
  <si>
    <t>variably altered actinolite veins related to brecciation</t>
  </si>
  <si>
    <t>3b</t>
  </si>
  <si>
    <t>Type C</t>
  </si>
  <si>
    <t>act/trem is filling vugs with possibly albite halo. Possibly magmatic, or high T hydroth</t>
  </si>
  <si>
    <t>Type A</t>
  </si>
  <si>
    <t>3c</t>
  </si>
  <si>
    <t>actinolite alteration. Type A</t>
  </si>
  <si>
    <t>16b</t>
  </si>
  <si>
    <t>V3 =&gt;V2&gt;V1</t>
  </si>
  <si>
    <t>8-10</t>
  </si>
  <si>
    <t>11-12</t>
  </si>
  <si>
    <t>13</t>
  </si>
  <si>
    <t>vuggy + white vein</t>
  </si>
  <si>
    <t>halos of milky plag</t>
  </si>
  <si>
    <t>12-14</t>
  </si>
  <si>
    <t>pale</t>
  </si>
  <si>
    <t>mineralogy changes along length</t>
  </si>
  <si>
    <t>11-13</t>
  </si>
  <si>
    <t>pale to white</t>
  </si>
  <si>
    <t>14-18</t>
  </si>
  <si>
    <t>act, locally Ab</t>
  </si>
  <si>
    <t>18</t>
  </si>
  <si>
    <t>orange</t>
  </si>
  <si>
    <t>2-5</t>
  </si>
  <si>
    <t>6-12</t>
  </si>
  <si>
    <t>pale green-white</t>
  </si>
  <si>
    <t>sparse late actinolite</t>
  </si>
  <si>
    <t>bronze green</t>
  </si>
  <si>
    <t>?</t>
  </si>
  <si>
    <t>pyrite/pyrrothite?</t>
  </si>
  <si>
    <t>sulfide vein</t>
  </si>
  <si>
    <t>7-8</t>
  </si>
  <si>
    <t>8</t>
  </si>
  <si>
    <t>very thin pale green veins like 2R1 pc10</t>
  </si>
  <si>
    <t>brown green</t>
  </si>
  <si>
    <t>clays</t>
  </si>
  <si>
    <t>same brown green veins</t>
  </si>
  <si>
    <t>Magmatic vein, later altered at low T</t>
  </si>
  <si>
    <t>Chlorite %</t>
  </si>
  <si>
    <t>Talc %</t>
  </si>
  <si>
    <t>Epidote %</t>
  </si>
  <si>
    <t>Quartz %</t>
  </si>
  <si>
    <t>Prehnite %</t>
  </si>
  <si>
    <t>Zeolite %</t>
  </si>
  <si>
    <t>Carbonate 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</si>
</sst>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1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7"/>
      <name val="Arial"/>
      <family val="2"/>
    </font>
    <font>
      <sz val="9"/>
      <color indexed="8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sz val="12"/>
      <name val="Geneva"/>
      <family val="0"/>
    </font>
    <font>
      <sz val="7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22" applyFont="1" applyFill="1" applyBorder="1" applyAlignment="1">
      <alignment horizontal="right" wrapText="1"/>
      <protection/>
    </xf>
    <xf numFmtId="0" fontId="2" fillId="0" borderId="1" xfId="22" applyFont="1" applyFill="1" applyBorder="1" applyAlignment="1">
      <alignment horizontal="right"/>
      <protection/>
    </xf>
    <xf numFmtId="167" fontId="10" fillId="2" borderId="0" xfId="21" applyNumberFormat="1" applyFill="1" applyBorder="1" applyAlignment="1">
      <alignment horizontal="center"/>
      <protection/>
    </xf>
    <xf numFmtId="0" fontId="10" fillId="2" borderId="2" xfId="21" applyFill="1" applyBorder="1" applyAlignment="1">
      <alignment horizontal="center"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7" fontId="2" fillId="0" borderId="1" xfId="2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167" fontId="2" fillId="0" borderId="1" xfId="22" applyNumberFormat="1" applyFont="1" applyFill="1" applyBorder="1" applyAlignment="1" quotePrefix="1">
      <alignment horizontal="right"/>
      <protection/>
    </xf>
    <xf numFmtId="167" fontId="0" fillId="0" borderId="1" xfId="0" applyNumberFormat="1" applyFill="1" applyBorder="1" applyAlignment="1">
      <alignment/>
    </xf>
    <xf numFmtId="0" fontId="12" fillId="0" borderId="3" xfId="21" applyFont="1" applyFill="1" applyBorder="1" applyAlignment="1">
      <alignment textRotation="90" wrapText="1"/>
      <protection/>
    </xf>
    <xf numFmtId="0" fontId="12" fillId="0" borderId="4" xfId="21" applyFont="1" applyFill="1" applyBorder="1" applyAlignment="1">
      <alignment textRotation="90" wrapText="1"/>
      <protection/>
    </xf>
    <xf numFmtId="167" fontId="10" fillId="2" borderId="1" xfId="21" applyNumberFormat="1" applyFill="1" applyBorder="1" applyAlignment="1">
      <alignment horizontal="center"/>
      <protection/>
    </xf>
    <xf numFmtId="0" fontId="1" fillId="0" borderId="5" xfId="22" applyFont="1" applyFill="1" applyBorder="1" applyAlignment="1" applyProtection="1">
      <alignment horizontal="center" textRotation="90" wrapText="1"/>
      <protection/>
    </xf>
    <xf numFmtId="0" fontId="1" fillId="0" borderId="6" xfId="22" applyFont="1" applyFill="1" applyBorder="1" applyAlignment="1" applyProtection="1">
      <alignment horizontal="center" textRotation="90" wrapText="1"/>
      <protection/>
    </xf>
    <xf numFmtId="49" fontId="1" fillId="0" borderId="6" xfId="22" applyNumberFormat="1" applyFont="1" applyFill="1" applyBorder="1" applyAlignment="1" applyProtection="1">
      <alignment horizontal="center" textRotation="90" wrapText="1"/>
      <protection/>
    </xf>
    <xf numFmtId="167" fontId="1" fillId="0" borderId="6" xfId="22" applyNumberFormat="1" applyFont="1" applyFill="1" applyBorder="1" applyAlignment="1" applyProtection="1">
      <alignment horizontal="center" textRotation="90" wrapText="1"/>
      <protection/>
    </xf>
    <xf numFmtId="2" fontId="1" fillId="0" borderId="6" xfId="15" applyNumberFormat="1" applyFont="1" applyFill="1" applyBorder="1" applyAlignment="1" applyProtection="1">
      <alignment horizontal="center" textRotation="90" wrapText="1"/>
      <protection/>
    </xf>
    <xf numFmtId="0" fontId="1" fillId="0" borderId="7" xfId="22" applyFont="1" applyFill="1" applyBorder="1" applyAlignment="1" applyProtection="1">
      <alignment horizontal="center" textRotation="90" wrapText="1"/>
      <protection/>
    </xf>
    <xf numFmtId="0" fontId="1" fillId="0" borderId="6" xfId="22" applyNumberFormat="1" applyFont="1" applyFill="1" applyBorder="1" applyAlignment="1" applyProtection="1">
      <alignment horizontal="center" textRotation="90" wrapText="1"/>
      <protection/>
    </xf>
    <xf numFmtId="0" fontId="7" fillId="0" borderId="6" xfId="22" applyFont="1" applyFill="1" applyBorder="1" applyAlignment="1" applyProtection="1">
      <alignment horizontal="center" textRotation="90" wrapText="1"/>
      <protection/>
    </xf>
    <xf numFmtId="0" fontId="12" fillId="0" borderId="5" xfId="21" applyFont="1" applyFill="1" applyBorder="1" applyAlignment="1">
      <alignment horizontal="center" textRotation="90" wrapText="1"/>
      <protection/>
    </xf>
    <xf numFmtId="0" fontId="12" fillId="0" borderId="6" xfId="21" applyFont="1" applyFill="1" applyBorder="1" applyAlignment="1">
      <alignment horizontal="center" textRotation="90" wrapText="1"/>
      <protection/>
    </xf>
    <xf numFmtId="0" fontId="12" fillId="0" borderId="8" xfId="21" applyFont="1" applyFill="1" applyBorder="1" applyAlignment="1">
      <alignment horizontal="center" textRotation="90" wrapText="1"/>
      <protection/>
    </xf>
    <xf numFmtId="49" fontId="12" fillId="0" borderId="9" xfId="21" applyNumberFormat="1" applyFont="1" applyFill="1" applyBorder="1" applyAlignment="1">
      <alignment textRotation="90" wrapText="1"/>
      <protection/>
    </xf>
    <xf numFmtId="49" fontId="12" fillId="0" borderId="6" xfId="21" applyNumberFormat="1" applyFont="1" applyFill="1" applyBorder="1" applyAlignment="1">
      <alignment horizontal="left" textRotation="90" wrapText="1"/>
      <protection/>
    </xf>
    <xf numFmtId="49" fontId="12" fillId="0" borderId="6" xfId="21" applyNumberFormat="1" applyFont="1" applyFill="1" applyBorder="1" applyAlignment="1">
      <alignment textRotation="90" wrapText="1"/>
      <protection/>
    </xf>
    <xf numFmtId="49" fontId="12" fillId="0" borderId="7" xfId="21" applyNumberFormat="1" applyFont="1" applyFill="1" applyBorder="1" applyAlignment="1">
      <alignment horizontal="left" textRotation="90" wrapText="1"/>
      <protection/>
    </xf>
    <xf numFmtId="0" fontId="12" fillId="0" borderId="4" xfId="21" applyFont="1" applyFill="1" applyBorder="1" applyAlignment="1">
      <alignment horizontal="left" textRotation="90" wrapText="1"/>
      <protection/>
    </xf>
    <xf numFmtId="0" fontId="9" fillId="0" borderId="10" xfId="21" applyFont="1" applyFill="1" applyBorder="1" applyAlignment="1">
      <alignment wrapText="1"/>
      <protection/>
    </xf>
    <xf numFmtId="0" fontId="0" fillId="0" borderId="1" xfId="0" applyFill="1" applyBorder="1" applyAlignment="1">
      <alignment/>
    </xf>
    <xf numFmtId="0" fontId="2" fillId="0" borderId="11" xfId="22" applyFont="1" applyFill="1" applyBorder="1" applyAlignment="1">
      <alignment horizontal="right" wrapText="1"/>
      <protection/>
    </xf>
    <xf numFmtId="49" fontId="2" fillId="0" borderId="1" xfId="22" applyNumberFormat="1" applyFont="1" applyFill="1" applyBorder="1" applyAlignment="1">
      <alignment horizontal="right"/>
      <protection/>
    </xf>
    <xf numFmtId="0" fontId="5" fillId="0" borderId="12" xfId="22" applyFont="1" applyFill="1" applyBorder="1" applyAlignment="1">
      <alignment horizontal="right" wrapText="1"/>
      <protection/>
    </xf>
    <xf numFmtId="0" fontId="2" fillId="0" borderId="1" xfId="22" applyNumberFormat="1" applyFont="1" applyFill="1" applyBorder="1" applyAlignment="1">
      <alignment horizontal="right"/>
      <protection/>
    </xf>
    <xf numFmtId="0" fontId="3" fillId="0" borderId="1" xfId="22" applyFont="1" applyFill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0" fillId="0" borderId="11" xfId="21" applyFill="1" applyBorder="1">
      <alignment/>
      <protection/>
    </xf>
    <xf numFmtId="0" fontId="10" fillId="0" borderId="1" xfId="21" applyFill="1" applyBorder="1">
      <alignment/>
      <protection/>
    </xf>
    <xf numFmtId="0" fontId="10" fillId="0" borderId="13" xfId="21" applyFill="1" applyBorder="1">
      <alignment/>
      <protection/>
    </xf>
    <xf numFmtId="0" fontId="10" fillId="0" borderId="2" xfId="21" applyFill="1" applyBorder="1" applyAlignment="1">
      <alignment horizontal="center"/>
      <protection/>
    </xf>
    <xf numFmtId="0" fontId="10" fillId="0" borderId="0" xfId="21" applyFill="1" applyBorder="1" applyAlignment="1">
      <alignment horizontal="center"/>
      <protection/>
    </xf>
    <xf numFmtId="0" fontId="10" fillId="0" borderId="14" xfId="21" applyFont="1" applyFill="1" applyBorder="1" applyAlignment="1">
      <alignment wrapText="1"/>
      <protection/>
    </xf>
    <xf numFmtId="0" fontId="2" fillId="0" borderId="1" xfId="22" applyFont="1" applyFill="1" applyBorder="1" applyAlignment="1">
      <alignment horizontal="right" wrapText="1"/>
      <protection/>
    </xf>
    <xf numFmtId="49" fontId="2" fillId="0" borderId="1" xfId="22" applyNumberFormat="1" applyFont="1" applyFill="1" applyBorder="1" applyAlignment="1">
      <alignment horizontal="right" wrapText="1"/>
      <protection/>
    </xf>
    <xf numFmtId="0" fontId="2" fillId="0" borderId="1" xfId="22" applyNumberFormat="1" applyFont="1" applyFill="1" applyBorder="1" applyAlignment="1">
      <alignment horizontal="right" wrapText="1"/>
      <protection/>
    </xf>
    <xf numFmtId="0" fontId="10" fillId="0" borderId="11" xfId="0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2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right" wrapText="1"/>
    </xf>
    <xf numFmtId="167" fontId="2" fillId="0" borderId="1" xfId="22" applyNumberFormat="1" applyFont="1" applyFill="1" applyBorder="1" applyAlignment="1">
      <alignment horizontal="right" wrapText="1"/>
      <protection/>
    </xf>
    <xf numFmtId="0" fontId="3" fillId="0" borderId="1" xfId="22" applyFont="1" applyFill="1" applyBorder="1" applyAlignment="1">
      <alignment horizontal="right"/>
      <protection/>
    </xf>
    <xf numFmtId="0" fontId="0" fillId="0" borderId="1" xfId="0" applyNumberFormat="1" applyFont="1" applyFill="1" applyBorder="1" applyAlignment="1">
      <alignment/>
    </xf>
    <xf numFmtId="0" fontId="10" fillId="0" borderId="11" xfId="21" applyFont="1" applyFill="1" applyBorder="1">
      <alignment/>
      <protection/>
    </xf>
    <xf numFmtId="0" fontId="10" fillId="0" borderId="1" xfId="21" applyFont="1" applyFill="1" applyBorder="1">
      <alignment/>
      <protection/>
    </xf>
    <xf numFmtId="0" fontId="10" fillId="0" borderId="14" xfId="21" applyFill="1" applyBorder="1" applyAlignment="1">
      <alignment wrapText="1"/>
      <protection/>
    </xf>
    <xf numFmtId="0" fontId="4" fillId="0" borderId="1" xfId="22" applyFont="1" applyFill="1" applyBorder="1" applyAlignment="1">
      <alignment horizontal="right" wrapText="1"/>
      <protection/>
    </xf>
    <xf numFmtId="0" fontId="2" fillId="0" borderId="11" xfId="22" applyFont="1" applyFill="1" applyBorder="1" applyAlignment="1">
      <alignment horizontal="right" wrapText="1"/>
      <protection/>
    </xf>
    <xf numFmtId="0" fontId="2" fillId="0" borderId="1" xfId="22" applyFont="1" applyFill="1" applyBorder="1" applyAlignment="1">
      <alignment horizontal="right" wrapText="1"/>
      <protection/>
    </xf>
    <xf numFmtId="49" fontId="2" fillId="0" borderId="1" xfId="22" applyNumberFormat="1" applyFont="1" applyFill="1" applyBorder="1" applyAlignment="1">
      <alignment horizontal="right" wrapText="1"/>
      <protection/>
    </xf>
    <xf numFmtId="167" fontId="2" fillId="0" borderId="1" xfId="22" applyNumberFormat="1" applyFont="1" applyFill="1" applyBorder="1" applyAlignment="1">
      <alignment horizontal="right" wrapText="1"/>
      <protection/>
    </xf>
    <xf numFmtId="0" fontId="2" fillId="0" borderId="1" xfId="22" applyNumberFormat="1" applyFont="1" applyFill="1" applyBorder="1" applyAlignment="1">
      <alignment horizontal="right" wrapText="1"/>
      <protection/>
    </xf>
    <xf numFmtId="0" fontId="2" fillId="0" borderId="15" xfId="22" applyFont="1" applyFill="1" applyBorder="1" applyAlignment="1">
      <alignment horizontal="right" wrapText="1"/>
      <protection/>
    </xf>
    <xf numFmtId="0" fontId="2" fillId="0" borderId="13" xfId="22" applyFont="1" applyFill="1" applyBorder="1" applyAlignment="1">
      <alignment horizontal="right" wrapText="1"/>
      <protection/>
    </xf>
    <xf numFmtId="16" fontId="2" fillId="0" borderId="1" xfId="22" applyNumberFormat="1" applyFont="1" applyFill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" fillId="0" borderId="1" xfId="22" applyFont="1" applyFill="1" applyBorder="1" applyAlignment="1">
      <alignment horizontal="right"/>
      <protection/>
    </xf>
    <xf numFmtId="49" fontId="2" fillId="0" borderId="1" xfId="22" applyNumberFormat="1" applyFont="1" applyFill="1" applyBorder="1" applyAlignment="1">
      <alignment horizontal="right"/>
      <protection/>
    </xf>
    <xf numFmtId="167" fontId="2" fillId="0" borderId="1" xfId="22" applyNumberFormat="1" applyFont="1" applyFill="1" applyBorder="1" applyAlignment="1">
      <alignment horizontal="right"/>
      <protection/>
    </xf>
    <xf numFmtId="0" fontId="2" fillId="0" borderId="1" xfId="22" applyNumberFormat="1" applyFont="1" applyFill="1" applyBorder="1" applyAlignment="1">
      <alignment horizontal="right"/>
      <protection/>
    </xf>
    <xf numFmtId="0" fontId="4" fillId="0" borderId="1" xfId="22" applyFont="1" applyFill="1" applyBorder="1" applyAlignment="1">
      <alignment horizontal="right"/>
      <protection/>
    </xf>
    <xf numFmtId="0" fontId="0" fillId="0" borderId="1" xfId="0" applyNumberFormat="1" applyFill="1" applyBorder="1" applyAlignment="1">
      <alignment/>
    </xf>
    <xf numFmtId="0" fontId="10" fillId="0" borderId="13" xfId="21" applyFont="1" applyFill="1" applyBorder="1">
      <alignment/>
      <protection/>
    </xf>
    <xf numFmtId="0" fontId="10" fillId="0" borderId="12" xfId="0" applyFont="1" applyFill="1" applyBorder="1" applyAlignment="1">
      <alignment horizontal="right" wrapText="1"/>
    </xf>
    <xf numFmtId="0" fontId="10" fillId="0" borderId="12" xfId="21" applyFill="1" applyBorder="1" applyAlignment="1">
      <alignment wrapText="1"/>
      <protection/>
    </xf>
    <xf numFmtId="0" fontId="6" fillId="0" borderId="1" xfId="0" applyFont="1" applyFill="1" applyBorder="1" applyAlignment="1">
      <alignment wrapText="1"/>
    </xf>
    <xf numFmtId="0" fontId="10" fillId="0" borderId="12" xfId="21" applyFont="1" applyFill="1" applyBorder="1" applyAlignment="1">
      <alignment wrapText="1"/>
      <protection/>
    </xf>
    <xf numFmtId="167" fontId="10" fillId="2" borderId="16" xfId="21" applyNumberForma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9" fontId="10" fillId="0" borderId="1" xfId="21" applyNumberFormat="1" applyFill="1" applyBorder="1">
      <alignment/>
      <protection/>
    </xf>
    <xf numFmtId="0" fontId="10" fillId="0" borderId="16" xfId="21" applyFill="1" applyBorder="1" applyAlignment="1">
      <alignment horizontal="center"/>
      <protection/>
    </xf>
    <xf numFmtId="0" fontId="2" fillId="0" borderId="13" xfId="22" applyFont="1" applyFill="1" applyBorder="1" applyAlignment="1">
      <alignment horizontal="right"/>
      <protection/>
    </xf>
    <xf numFmtId="0" fontId="10" fillId="0" borderId="13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2" fillId="0" borderId="15" xfId="22" applyFont="1" applyFill="1" applyBorder="1" applyAlignment="1">
      <alignment horizontal="right"/>
      <protection/>
    </xf>
    <xf numFmtId="167" fontId="12" fillId="2" borderId="5" xfId="21" applyNumberFormat="1" applyFont="1" applyFill="1" applyBorder="1" applyAlignment="1">
      <alignment textRotation="90" wrapText="1"/>
      <protection/>
    </xf>
    <xf numFmtId="167" fontId="12" fillId="2" borderId="6" xfId="21" applyNumberFormat="1" applyFont="1" applyFill="1" applyBorder="1" applyAlignment="1">
      <alignment horizontal="left" textRotation="90" wrapText="1"/>
      <protection/>
    </xf>
    <xf numFmtId="167" fontId="12" fillId="2" borderId="7" xfId="21" applyNumberFormat="1" applyFont="1" applyFill="1" applyBorder="1" applyAlignment="1">
      <alignment textRotation="90" wrapText="1"/>
      <protection/>
    </xf>
    <xf numFmtId="49" fontId="10" fillId="2" borderId="1" xfId="21" applyNumberForma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9-Veinstest.XLS" xfId="21"/>
    <cellStyle name="Normal_Leg209_1268A_Vein_Altn_Log_ne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1171575</xdr:colOff>
      <xdr:row>0</xdr:row>
      <xdr:rowOff>514350</xdr:rowOff>
    </xdr:from>
    <xdr:to>
      <xdr:col>49</xdr:col>
      <xdr:colOff>1895475</xdr:colOff>
      <xdr:row>0</xdr:row>
      <xdr:rowOff>1047750</xdr:rowOff>
    </xdr:to>
    <xdr:sp>
      <xdr:nvSpPr>
        <xdr:cNvPr id="1" name="Arc 1"/>
        <xdr:cNvSpPr>
          <a:spLocks/>
        </xdr:cNvSpPr>
      </xdr:nvSpPr>
      <xdr:spPr>
        <a:xfrm>
          <a:off x="22469475" y="514350"/>
          <a:ext cx="723900" cy="533400"/>
        </a:xfrm>
        <a:prstGeom prst="arc">
          <a:avLst>
            <a:gd name="adj1" fmla="val -27356671"/>
            <a:gd name="adj2" fmla="val -3912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419100</xdr:colOff>
      <xdr:row>0</xdr:row>
      <xdr:rowOff>504825</xdr:rowOff>
    </xdr:from>
    <xdr:to>
      <xdr:col>49</xdr:col>
      <xdr:colOff>1181100</xdr:colOff>
      <xdr:row>0</xdr:row>
      <xdr:rowOff>1000125</xdr:rowOff>
    </xdr:to>
    <xdr:sp>
      <xdr:nvSpPr>
        <xdr:cNvPr id="2" name="Arc 2"/>
        <xdr:cNvSpPr>
          <a:spLocks/>
        </xdr:cNvSpPr>
      </xdr:nvSpPr>
      <xdr:spPr>
        <a:xfrm flipH="1">
          <a:off x="21717000" y="504825"/>
          <a:ext cx="752475" cy="49530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409575</xdr:colOff>
      <xdr:row>0</xdr:row>
      <xdr:rowOff>1000125</xdr:rowOff>
    </xdr:from>
    <xdr:to>
      <xdr:col>49</xdr:col>
      <xdr:colOff>1819275</xdr:colOff>
      <xdr:row>0</xdr:row>
      <xdr:rowOff>1019175</xdr:rowOff>
    </xdr:to>
    <xdr:sp>
      <xdr:nvSpPr>
        <xdr:cNvPr id="3" name="Line 3"/>
        <xdr:cNvSpPr>
          <a:spLocks/>
        </xdr:cNvSpPr>
      </xdr:nvSpPr>
      <xdr:spPr>
        <a:xfrm flipV="1">
          <a:off x="21707475" y="1000125"/>
          <a:ext cx="14097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1171575</xdr:colOff>
      <xdr:row>0</xdr:row>
      <xdr:rowOff>457200</xdr:rowOff>
    </xdr:from>
    <xdr:to>
      <xdr:col>49</xdr:col>
      <xdr:colOff>1190625</xdr:colOff>
      <xdr:row>0</xdr:row>
      <xdr:rowOff>1019175</xdr:rowOff>
    </xdr:to>
    <xdr:sp>
      <xdr:nvSpPr>
        <xdr:cNvPr id="4" name="Line 4"/>
        <xdr:cNvSpPr>
          <a:spLocks/>
        </xdr:cNvSpPr>
      </xdr:nvSpPr>
      <xdr:spPr>
        <a:xfrm>
          <a:off x="22469475" y="457200"/>
          <a:ext cx="95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990600</xdr:colOff>
      <xdr:row>0</xdr:row>
      <xdr:rowOff>228600</xdr:rowOff>
    </xdr:from>
    <xdr:to>
      <xdr:col>49</xdr:col>
      <xdr:colOff>1343025</xdr:colOff>
      <xdr:row>0</xdr:row>
      <xdr:rowOff>457200</xdr:rowOff>
    </xdr:to>
    <xdr:sp>
      <xdr:nvSpPr>
        <xdr:cNvPr id="5" name="Text 117"/>
        <xdr:cNvSpPr txBox="1">
          <a:spLocks noChangeArrowheads="1"/>
        </xdr:cNvSpPr>
      </xdr:nvSpPr>
      <xdr:spPr>
        <a:xfrm>
          <a:off x="22288500" y="228600"/>
          <a:ext cx="3524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Geneva"/>
              <a:ea typeface="Geneva"/>
              <a:cs typeface="Geneva"/>
            </a:rPr>
            <a:t>180</a:t>
          </a:r>
          <a:r>
            <a:rPr lang="en-US" cap="none" sz="700" b="0" i="0" u="none" baseline="0">
              <a:latin typeface="Geneva"/>
              <a:ea typeface="Geneva"/>
              <a:cs typeface="Geneva"/>
            </a:rPr>
            <a:t>
0</a:t>
          </a:r>
        </a:p>
      </xdr:txBody>
    </xdr:sp>
    <xdr:clientData/>
  </xdr:twoCellAnchor>
  <xdr:twoCellAnchor>
    <xdr:from>
      <xdr:col>49</xdr:col>
      <xdr:colOff>1952625</xdr:colOff>
      <xdr:row>0</xdr:row>
      <xdr:rowOff>904875</xdr:rowOff>
    </xdr:from>
    <xdr:to>
      <xdr:col>49</xdr:col>
      <xdr:colOff>1447800</xdr:colOff>
      <xdr:row>0</xdr:row>
      <xdr:rowOff>1104900</xdr:rowOff>
    </xdr:to>
    <xdr:sp>
      <xdr:nvSpPr>
        <xdr:cNvPr id="6" name="Text 118"/>
        <xdr:cNvSpPr txBox="1">
          <a:spLocks noChangeArrowheads="1"/>
        </xdr:cNvSpPr>
      </xdr:nvSpPr>
      <xdr:spPr>
        <a:xfrm>
          <a:off x="23250525" y="9048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270</a:t>
          </a:r>
        </a:p>
      </xdr:txBody>
    </xdr:sp>
    <xdr:clientData/>
  </xdr:twoCellAnchor>
  <xdr:twoCellAnchor>
    <xdr:from>
      <xdr:col>49</xdr:col>
      <xdr:colOff>133350</xdr:colOff>
      <xdr:row>0</xdr:row>
      <xdr:rowOff>914400</xdr:rowOff>
    </xdr:from>
    <xdr:to>
      <xdr:col>49</xdr:col>
      <xdr:colOff>381000</xdr:colOff>
      <xdr:row>0</xdr:row>
      <xdr:rowOff>1143000</xdr:rowOff>
    </xdr:to>
    <xdr:sp>
      <xdr:nvSpPr>
        <xdr:cNvPr id="7" name="Text 119"/>
        <xdr:cNvSpPr txBox="1">
          <a:spLocks noChangeArrowheads="1"/>
        </xdr:cNvSpPr>
      </xdr:nvSpPr>
      <xdr:spPr>
        <a:xfrm>
          <a:off x="21431250" y="914400"/>
          <a:ext cx="247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90</a:t>
          </a:r>
        </a:p>
      </xdr:txBody>
    </xdr:sp>
    <xdr:clientData/>
  </xdr:twoCellAnchor>
  <xdr:twoCellAnchor>
    <xdr:from>
      <xdr:col>49</xdr:col>
      <xdr:colOff>228600</xdr:colOff>
      <xdr:row>0</xdr:row>
      <xdr:rowOff>1162050</xdr:rowOff>
    </xdr:from>
    <xdr:to>
      <xdr:col>49</xdr:col>
      <xdr:colOff>1438275</xdr:colOff>
      <xdr:row>0</xdr:row>
      <xdr:rowOff>1724025</xdr:rowOff>
    </xdr:to>
    <xdr:sp>
      <xdr:nvSpPr>
        <xdr:cNvPr id="8" name="Text 120"/>
        <xdr:cNvSpPr txBox="1">
          <a:spLocks noChangeArrowheads="1"/>
        </xdr:cNvSpPr>
      </xdr:nvSpPr>
      <xdr:spPr>
        <a:xfrm>
          <a:off x="21526500" y="1162050"/>
          <a:ext cx="12096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core reference frame
(archive half)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5"/>
  <sheetViews>
    <sheetView tabSelected="1" workbookViewId="0" topLeftCell="Y1">
      <pane ySplit="3340" topLeftCell="A1" activePane="bottomLeft" state="split"/>
      <selection pane="topLeft" activeCell="Y1" sqref="Y1"/>
      <selection pane="bottomLeft" activeCell="AU6" sqref="AU6"/>
    </sheetView>
  </sheetViews>
  <sheetFormatPr defaultColWidth="11.421875" defaultRowHeight="12.75"/>
  <cols>
    <col min="1" max="1" width="14.8515625" style="6" customWidth="1"/>
    <col min="2" max="2" width="5.140625" style="6" customWidth="1"/>
    <col min="3" max="3" width="3.00390625" style="6" customWidth="1"/>
    <col min="4" max="4" width="4.28125" style="6" customWidth="1"/>
    <col min="5" max="5" width="6.140625" style="10" customWidth="1"/>
    <col min="6" max="6" width="5.421875" style="10" customWidth="1"/>
    <col min="7" max="7" width="7.421875" style="6" customWidth="1"/>
    <col min="8" max="9" width="8.8515625" style="6" customWidth="1"/>
    <col min="10" max="10" width="5.00390625" style="6" customWidth="1"/>
    <col min="11" max="11" width="6.8515625" style="6" customWidth="1"/>
    <col min="12" max="12" width="3.7109375" style="6" customWidth="1"/>
    <col min="13" max="13" width="3.8515625" style="6" customWidth="1"/>
    <col min="14" max="14" width="3.7109375" style="6" customWidth="1"/>
    <col min="15" max="15" width="3.421875" style="6" customWidth="1"/>
    <col min="16" max="16" width="3.8515625" style="6" customWidth="1"/>
    <col min="17" max="17" width="5.140625" style="6" customWidth="1"/>
    <col min="18" max="19" width="4.28125" style="6" customWidth="1"/>
    <col min="20" max="20" width="4.00390625" style="6" customWidth="1"/>
    <col min="21" max="22" width="4.421875" style="6" customWidth="1"/>
    <col min="23" max="23" width="3.7109375" style="6" customWidth="1"/>
    <col min="24" max="24" width="4.00390625" style="6" customWidth="1"/>
    <col min="25" max="25" width="3.28125" style="6" customWidth="1"/>
    <col min="26" max="26" width="3.7109375" style="6" customWidth="1"/>
    <col min="27" max="27" width="3.8515625" style="6" customWidth="1"/>
    <col min="28" max="28" width="3.421875" style="6" customWidth="1"/>
    <col min="29" max="30" width="3.28125" style="6" customWidth="1"/>
    <col min="31" max="31" width="7.28125" style="6" customWidth="1"/>
    <col min="32" max="32" width="12.00390625" style="6" customWidth="1"/>
    <col min="33" max="46" width="8.8515625" style="6" customWidth="1"/>
    <col min="47" max="49" width="8.8515625" style="5" customWidth="1"/>
    <col min="50" max="50" width="32.140625" style="6" customWidth="1"/>
    <col min="51" max="16384" width="8.8515625" style="6" customWidth="1"/>
  </cols>
  <sheetData>
    <row r="1" spans="1:50" ht="135.75" customHeight="1">
      <c r="A1" s="14" t="s">
        <v>155</v>
      </c>
      <c r="B1" s="15" t="s">
        <v>156</v>
      </c>
      <c r="C1" s="15" t="s">
        <v>208</v>
      </c>
      <c r="D1" s="15" t="s">
        <v>157</v>
      </c>
      <c r="E1" s="16" t="s">
        <v>158</v>
      </c>
      <c r="F1" s="17" t="s">
        <v>301</v>
      </c>
      <c r="G1" s="17" t="s">
        <v>302</v>
      </c>
      <c r="H1" s="18" t="s">
        <v>159</v>
      </c>
      <c r="I1" s="19" t="s">
        <v>160</v>
      </c>
      <c r="J1" s="14" t="s">
        <v>292</v>
      </c>
      <c r="K1" s="15" t="s">
        <v>254</v>
      </c>
      <c r="L1" s="20" t="s">
        <v>251</v>
      </c>
      <c r="M1" s="20" t="s">
        <v>252</v>
      </c>
      <c r="N1" s="20" t="s">
        <v>253</v>
      </c>
      <c r="O1" s="20" t="s">
        <v>268</v>
      </c>
      <c r="P1" s="20" t="s">
        <v>269</v>
      </c>
      <c r="Q1" s="21" t="s">
        <v>60</v>
      </c>
      <c r="R1" s="15" t="s">
        <v>270</v>
      </c>
      <c r="S1" s="15" t="s">
        <v>295</v>
      </c>
      <c r="T1" s="15" t="s">
        <v>271</v>
      </c>
      <c r="U1" s="15" t="s">
        <v>153</v>
      </c>
      <c r="V1" s="15" t="s">
        <v>371</v>
      </c>
      <c r="W1" s="15" t="s">
        <v>372</v>
      </c>
      <c r="X1" s="15" t="s">
        <v>373</v>
      </c>
      <c r="Y1" s="15" t="s">
        <v>374</v>
      </c>
      <c r="Z1" s="15" t="s">
        <v>375</v>
      </c>
      <c r="AA1" s="15" t="s">
        <v>376</v>
      </c>
      <c r="AB1" s="15" t="s">
        <v>377</v>
      </c>
      <c r="AC1" s="15" t="s">
        <v>275</v>
      </c>
      <c r="AD1" s="15" t="s">
        <v>154</v>
      </c>
      <c r="AE1" s="15" t="s">
        <v>276</v>
      </c>
      <c r="AF1" s="19" t="s">
        <v>207</v>
      </c>
      <c r="AG1" s="22" t="s">
        <v>300</v>
      </c>
      <c r="AH1" s="23" t="s">
        <v>299</v>
      </c>
      <c r="AI1" s="23" t="s">
        <v>134</v>
      </c>
      <c r="AJ1" s="24" t="s">
        <v>206</v>
      </c>
      <c r="AK1" s="22" t="s">
        <v>158</v>
      </c>
      <c r="AL1" s="23" t="s">
        <v>135</v>
      </c>
      <c r="AM1" s="23" t="s">
        <v>70</v>
      </c>
      <c r="AN1" s="25" t="s">
        <v>136</v>
      </c>
      <c r="AO1" s="26" t="s">
        <v>137</v>
      </c>
      <c r="AP1" s="27" t="s">
        <v>138</v>
      </c>
      <c r="AQ1" s="28" t="s">
        <v>139</v>
      </c>
      <c r="AR1" s="11" t="s">
        <v>71</v>
      </c>
      <c r="AS1" s="12" t="s">
        <v>72</v>
      </c>
      <c r="AT1" s="29" t="s">
        <v>73</v>
      </c>
      <c r="AU1" s="91" t="s">
        <v>303</v>
      </c>
      <c r="AV1" s="92" t="s">
        <v>304</v>
      </c>
      <c r="AW1" s="93" t="s">
        <v>74</v>
      </c>
      <c r="AX1" s="30"/>
    </row>
    <row r="2" spans="1:50" ht="18" customHeight="1">
      <c r="A2" s="32" t="s">
        <v>209</v>
      </c>
      <c r="B2" s="45">
        <v>1</v>
      </c>
      <c r="C2" s="45" t="s">
        <v>210</v>
      </c>
      <c r="D2" s="45">
        <v>1</v>
      </c>
      <c r="E2" s="46">
        <v>1</v>
      </c>
      <c r="F2" s="7">
        <v>41</v>
      </c>
      <c r="G2" s="7">
        <v>45</v>
      </c>
      <c r="H2" s="31">
        <v>20.91</v>
      </c>
      <c r="I2" s="1" t="s">
        <v>211</v>
      </c>
      <c r="J2" s="45">
        <v>10</v>
      </c>
      <c r="K2" s="1" t="s">
        <v>212</v>
      </c>
      <c r="L2" s="47">
        <v>1</v>
      </c>
      <c r="M2" s="47">
        <v>2</v>
      </c>
      <c r="N2" s="47">
        <v>1</v>
      </c>
      <c r="O2" s="47">
        <v>1</v>
      </c>
      <c r="P2" s="47">
        <v>4</v>
      </c>
      <c r="Q2" s="36"/>
      <c r="R2" s="45"/>
      <c r="S2" s="45"/>
      <c r="T2" s="45"/>
      <c r="U2" s="45"/>
      <c r="V2" s="45"/>
      <c r="W2" s="45"/>
      <c r="X2" s="45"/>
      <c r="Y2" s="45" t="s">
        <v>213</v>
      </c>
      <c r="Z2" s="45"/>
      <c r="AA2" s="45"/>
      <c r="AB2" s="45"/>
      <c r="AC2" s="45"/>
      <c r="AD2" s="45" t="s">
        <v>214</v>
      </c>
      <c r="AE2" s="45"/>
      <c r="AF2" s="45"/>
      <c r="AG2" s="50" t="s">
        <v>215</v>
      </c>
      <c r="AH2" s="49">
        <v>1</v>
      </c>
      <c r="AI2" s="50">
        <v>2.5</v>
      </c>
      <c r="AJ2" s="50"/>
      <c r="AK2" s="50">
        <v>1</v>
      </c>
      <c r="AL2" s="50">
        <v>43</v>
      </c>
      <c r="AM2" s="31">
        <v>20.93</v>
      </c>
      <c r="AN2" s="51">
        <v>58</v>
      </c>
      <c r="AO2" s="51">
        <v>270</v>
      </c>
      <c r="AP2" s="51">
        <v>22</v>
      </c>
      <c r="AQ2" s="51">
        <v>0</v>
      </c>
      <c r="AR2" s="51">
        <v>104.16901729543628</v>
      </c>
      <c r="AS2" s="51">
        <v>104.16901729543628</v>
      </c>
      <c r="AT2" s="51">
        <v>31.20997434951514</v>
      </c>
      <c r="AU2" s="13">
        <v>194.16901729543628</v>
      </c>
      <c r="AV2" s="13">
        <v>58.7900256504849</v>
      </c>
      <c r="AW2" s="13">
        <v>284.1690172954363</v>
      </c>
      <c r="AX2" s="77" t="s">
        <v>216</v>
      </c>
    </row>
    <row r="3" spans="1:50" ht="18" customHeight="1">
      <c r="A3" s="32" t="s">
        <v>209</v>
      </c>
      <c r="B3" s="45">
        <v>1</v>
      </c>
      <c r="C3" s="45" t="s">
        <v>210</v>
      </c>
      <c r="D3" s="45">
        <v>2</v>
      </c>
      <c r="E3" s="46" t="s">
        <v>34</v>
      </c>
      <c r="F3" s="53">
        <v>91.2</v>
      </c>
      <c r="G3" s="53">
        <v>98.5</v>
      </c>
      <c r="H3" s="31">
        <v>22.81</v>
      </c>
      <c r="I3" s="1" t="s">
        <v>211</v>
      </c>
      <c r="J3" s="45">
        <v>3</v>
      </c>
      <c r="K3" s="1" t="s">
        <v>298</v>
      </c>
      <c r="L3" s="47">
        <v>3</v>
      </c>
      <c r="M3" s="47">
        <v>2</v>
      </c>
      <c r="N3" s="47">
        <v>1</v>
      </c>
      <c r="O3" s="47">
        <v>1</v>
      </c>
      <c r="P3" s="47" t="s">
        <v>29</v>
      </c>
      <c r="Q3" s="36"/>
      <c r="R3" s="45"/>
      <c r="S3" s="45"/>
      <c r="T3" s="45" t="s">
        <v>213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2"/>
      <c r="AF3" s="2"/>
      <c r="AG3" s="50" t="s">
        <v>215</v>
      </c>
      <c r="AH3" s="49">
        <v>1</v>
      </c>
      <c r="AI3" s="50">
        <v>0.1</v>
      </c>
      <c r="AJ3" s="50"/>
      <c r="AK3" s="50">
        <v>10</v>
      </c>
      <c r="AL3" s="50">
        <v>94.5</v>
      </c>
      <c r="AM3" s="31">
        <v>22.84</v>
      </c>
      <c r="AN3" s="51">
        <v>52</v>
      </c>
      <c r="AO3" s="51">
        <v>270</v>
      </c>
      <c r="AP3" s="51">
        <v>0</v>
      </c>
      <c r="AQ3" s="51">
        <v>7</v>
      </c>
      <c r="AR3" s="51">
        <v>97</v>
      </c>
      <c r="AS3" s="51">
        <v>97</v>
      </c>
      <c r="AT3" s="51">
        <v>37.79221980319932</v>
      </c>
      <c r="AU3" s="13">
        <v>187</v>
      </c>
      <c r="AV3" s="13">
        <v>52.20778019680068</v>
      </c>
      <c r="AW3" s="13">
        <v>277</v>
      </c>
      <c r="AX3" s="77" t="s">
        <v>200</v>
      </c>
    </row>
    <row r="4" spans="1:50" ht="18" customHeight="1">
      <c r="A4" s="32" t="s">
        <v>209</v>
      </c>
      <c r="B4" s="45">
        <v>1</v>
      </c>
      <c r="C4" s="45" t="s">
        <v>210</v>
      </c>
      <c r="D4" s="45">
        <v>3</v>
      </c>
      <c r="E4" s="46" t="s">
        <v>319</v>
      </c>
      <c r="F4" s="7">
        <v>24.5</v>
      </c>
      <c r="G4" s="7">
        <v>41.5</v>
      </c>
      <c r="H4" s="31">
        <v>23.51</v>
      </c>
      <c r="I4" s="1" t="s">
        <v>318</v>
      </c>
      <c r="J4" s="45">
        <v>2</v>
      </c>
      <c r="K4" s="1" t="s">
        <v>367</v>
      </c>
      <c r="L4" s="47">
        <v>2</v>
      </c>
      <c r="M4" s="47">
        <v>2</v>
      </c>
      <c r="N4" s="47">
        <v>1</v>
      </c>
      <c r="O4" s="47">
        <v>1</v>
      </c>
      <c r="P4" s="47" t="s">
        <v>29</v>
      </c>
      <c r="Q4" s="36"/>
      <c r="R4" s="45"/>
      <c r="S4" s="45"/>
      <c r="T4" s="45" t="s">
        <v>213</v>
      </c>
      <c r="U4" s="45"/>
      <c r="V4" s="45"/>
      <c r="W4" s="36"/>
      <c r="X4" s="45"/>
      <c r="Y4" s="45"/>
      <c r="Z4" s="45"/>
      <c r="AA4" s="45"/>
      <c r="AB4" s="45"/>
      <c r="AC4" s="45"/>
      <c r="AD4" s="45"/>
      <c r="AE4" s="2" t="s">
        <v>320</v>
      </c>
      <c r="AF4" s="2"/>
      <c r="AG4" s="50" t="s">
        <v>215</v>
      </c>
      <c r="AH4" s="49">
        <v>1</v>
      </c>
      <c r="AI4" s="50">
        <v>0.1</v>
      </c>
      <c r="AJ4" s="50"/>
      <c r="AK4" s="50" t="s">
        <v>321</v>
      </c>
      <c r="AL4" s="50">
        <v>36.5</v>
      </c>
      <c r="AM4" s="31">
        <v>23.64</v>
      </c>
      <c r="AN4" s="51">
        <v>26</v>
      </c>
      <c r="AO4" s="51">
        <v>270</v>
      </c>
      <c r="AP4" s="51">
        <v>0</v>
      </c>
      <c r="AQ4" s="51">
        <v>0.18</v>
      </c>
      <c r="AR4" s="51">
        <v>90.18</v>
      </c>
      <c r="AS4" s="51">
        <v>90.18</v>
      </c>
      <c r="AT4" s="51">
        <v>63.99988859725176</v>
      </c>
      <c r="AU4" s="13">
        <v>180.18</v>
      </c>
      <c r="AV4" s="13">
        <v>26.00011140274824</v>
      </c>
      <c r="AW4" s="13">
        <v>270.18</v>
      </c>
      <c r="AX4" s="77"/>
    </row>
    <row r="5" spans="1:50" ht="18" customHeight="1">
      <c r="A5" s="32" t="s">
        <v>209</v>
      </c>
      <c r="B5" s="45">
        <v>1</v>
      </c>
      <c r="C5" s="45" t="s">
        <v>210</v>
      </c>
      <c r="D5" s="45">
        <v>3</v>
      </c>
      <c r="E5" s="46" t="s">
        <v>319</v>
      </c>
      <c r="F5" s="7">
        <v>24.5</v>
      </c>
      <c r="G5" s="7">
        <v>41.5</v>
      </c>
      <c r="H5" s="31">
        <v>23.51</v>
      </c>
      <c r="I5" s="1" t="s">
        <v>318</v>
      </c>
      <c r="J5" s="45">
        <v>2</v>
      </c>
      <c r="K5" s="1" t="s">
        <v>367</v>
      </c>
      <c r="L5" s="47">
        <v>2</v>
      </c>
      <c r="M5" s="47">
        <v>2</v>
      </c>
      <c r="N5" s="47">
        <v>1</v>
      </c>
      <c r="O5" s="47">
        <v>1</v>
      </c>
      <c r="P5" s="47" t="s">
        <v>29</v>
      </c>
      <c r="Q5" s="54"/>
      <c r="R5" s="45"/>
      <c r="S5" s="45"/>
      <c r="T5" s="45" t="s">
        <v>213</v>
      </c>
      <c r="U5" s="45"/>
      <c r="V5" s="45"/>
      <c r="W5" s="36"/>
      <c r="X5" s="45"/>
      <c r="Y5" s="45"/>
      <c r="Z5" s="45"/>
      <c r="AA5" s="45"/>
      <c r="AB5" s="45"/>
      <c r="AC5" s="45"/>
      <c r="AD5" s="45"/>
      <c r="AE5" s="2"/>
      <c r="AF5" s="2"/>
      <c r="AG5" s="50" t="s">
        <v>322</v>
      </c>
      <c r="AH5" s="49">
        <v>1</v>
      </c>
      <c r="AI5" s="50">
        <v>0.3</v>
      </c>
      <c r="AJ5" s="50"/>
      <c r="AK5" s="50" t="s">
        <v>321</v>
      </c>
      <c r="AL5" s="50">
        <v>40</v>
      </c>
      <c r="AM5" s="31">
        <v>23.67</v>
      </c>
      <c r="AN5" s="51">
        <v>27</v>
      </c>
      <c r="AO5" s="51">
        <v>270</v>
      </c>
      <c r="AP5" s="51">
        <v>0</v>
      </c>
      <c r="AQ5" s="51">
        <v>0.18</v>
      </c>
      <c r="AR5" s="51">
        <v>90.18</v>
      </c>
      <c r="AS5" s="51">
        <v>90.18</v>
      </c>
      <c r="AT5" s="51">
        <v>62.99988562756292</v>
      </c>
      <c r="AU5" s="13">
        <v>180.18</v>
      </c>
      <c r="AV5" s="13">
        <v>27.000114372437082</v>
      </c>
      <c r="AW5" s="13">
        <v>270.18</v>
      </c>
      <c r="AX5" s="77"/>
    </row>
    <row r="6" spans="1:50" ht="18" customHeight="1">
      <c r="A6" s="32" t="s">
        <v>209</v>
      </c>
      <c r="B6" s="45">
        <v>1</v>
      </c>
      <c r="C6" s="45" t="s">
        <v>210</v>
      </c>
      <c r="D6" s="45">
        <v>3</v>
      </c>
      <c r="E6" s="46" t="s">
        <v>323</v>
      </c>
      <c r="F6" s="53">
        <v>41.5</v>
      </c>
      <c r="G6" s="53">
        <v>52.5</v>
      </c>
      <c r="H6" s="31">
        <v>23.68</v>
      </c>
      <c r="I6" s="1" t="s">
        <v>318</v>
      </c>
      <c r="J6" s="45">
        <v>2</v>
      </c>
      <c r="K6" s="1" t="s">
        <v>324</v>
      </c>
      <c r="L6" s="47">
        <v>1</v>
      </c>
      <c r="M6" s="47">
        <v>2</v>
      </c>
      <c r="N6" s="47">
        <v>1</v>
      </c>
      <c r="O6" s="47">
        <v>1</v>
      </c>
      <c r="P6" s="55">
        <v>1</v>
      </c>
      <c r="Q6" s="36"/>
      <c r="R6" s="45"/>
      <c r="S6" s="45"/>
      <c r="T6" s="45" t="s">
        <v>213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2"/>
      <c r="AF6" s="2"/>
      <c r="AG6" s="50" t="s">
        <v>215</v>
      </c>
      <c r="AH6" s="49">
        <v>1.5</v>
      </c>
      <c r="AI6" s="50">
        <v>0.1</v>
      </c>
      <c r="AJ6" s="50"/>
      <c r="AK6" s="50" t="s">
        <v>325</v>
      </c>
      <c r="AL6" s="50">
        <v>45</v>
      </c>
      <c r="AM6" s="31">
        <v>23.72</v>
      </c>
      <c r="AN6" s="51">
        <v>44</v>
      </c>
      <c r="AO6" s="51">
        <v>270</v>
      </c>
      <c r="AP6" s="51">
        <v>12</v>
      </c>
      <c r="AQ6" s="51">
        <v>180</v>
      </c>
      <c r="AR6" s="51">
        <v>77.58663763544382</v>
      </c>
      <c r="AS6" s="51">
        <v>77.58663763544382</v>
      </c>
      <c r="AT6" s="51">
        <v>45.32251833186752</v>
      </c>
      <c r="AU6" s="13">
        <v>167.58663763544382</v>
      </c>
      <c r="AV6" s="13">
        <v>44.67748166813248</v>
      </c>
      <c r="AW6" s="13">
        <v>257.5866376354438</v>
      </c>
      <c r="AX6" s="77" t="s">
        <v>250</v>
      </c>
    </row>
    <row r="7" spans="1:50" ht="18" customHeight="1">
      <c r="A7" s="32" t="s">
        <v>209</v>
      </c>
      <c r="B7" s="45">
        <v>1</v>
      </c>
      <c r="C7" s="45" t="s">
        <v>210</v>
      </c>
      <c r="D7" s="45">
        <v>3</v>
      </c>
      <c r="E7" s="46" t="s">
        <v>323</v>
      </c>
      <c r="F7" s="53">
        <v>41.5</v>
      </c>
      <c r="G7" s="53">
        <v>52.5</v>
      </c>
      <c r="H7" s="31">
        <v>23.68</v>
      </c>
      <c r="I7" s="1" t="s">
        <v>318</v>
      </c>
      <c r="J7" s="45">
        <v>3</v>
      </c>
      <c r="K7" s="1" t="s">
        <v>324</v>
      </c>
      <c r="L7" s="47">
        <v>1</v>
      </c>
      <c r="M7" s="47">
        <v>2</v>
      </c>
      <c r="N7" s="47">
        <v>1</v>
      </c>
      <c r="O7" s="47">
        <v>1</v>
      </c>
      <c r="P7" s="55">
        <v>1</v>
      </c>
      <c r="Q7" s="36"/>
      <c r="R7" s="45"/>
      <c r="S7" s="45"/>
      <c r="T7" s="45" t="s">
        <v>213</v>
      </c>
      <c r="U7" s="45"/>
      <c r="V7" s="45"/>
      <c r="W7" s="2"/>
      <c r="X7" s="45"/>
      <c r="Y7" s="45"/>
      <c r="Z7" s="45"/>
      <c r="AA7" s="45"/>
      <c r="AB7" s="45"/>
      <c r="AC7" s="45"/>
      <c r="AD7" s="45"/>
      <c r="AE7" s="2"/>
      <c r="AF7" s="2"/>
      <c r="AG7" s="50" t="s">
        <v>322</v>
      </c>
      <c r="AH7" s="49">
        <v>1.5</v>
      </c>
      <c r="AI7" s="50">
        <v>0.1</v>
      </c>
      <c r="AJ7" s="50"/>
      <c r="AK7" s="50" t="s">
        <v>325</v>
      </c>
      <c r="AL7" s="50">
        <v>47</v>
      </c>
      <c r="AM7" s="31">
        <v>23.74</v>
      </c>
      <c r="AN7" s="51">
        <v>39</v>
      </c>
      <c r="AO7" s="51">
        <v>270</v>
      </c>
      <c r="AP7" s="51">
        <v>11</v>
      </c>
      <c r="AQ7" s="51">
        <v>0</v>
      </c>
      <c r="AR7" s="51">
        <f>+(IF($AO7&lt;$AQ7,((MIN($AQ7,$AO7)+(DEGREES(ATAN((TAN(RADIANS($AP7))/((TAN(RADIANS($AN7))*SIN(RADIANS(ABS($AO7-$AQ7))))))-(COS(RADIANS(ABS($AO7-$AQ7)))/SIN(RADIANS(ABS($AO7-$AQ7)))))))-180)),((MAX($AQ7,$AO7)-(DEGREES(ATAN((TAN(RADIANS($AP7))/((TAN(RADIANS($AN7))*SIN(RADIANS(ABS($AO7-$AQ7))))))-(COS(RADIANS(ABS($AO7-$AQ7)))/SIN(RADIANS(ABS($AO7-$AQ7)))))))-180))))</f>
        <v>103.49788353479096</v>
      </c>
      <c r="AS7" s="51">
        <f>IF($AR7&gt;0,$AR7,360+$AR7)</f>
        <v>103.49788353479096</v>
      </c>
      <c r="AT7" s="51">
        <f>+ABS(DEGREES(ATAN((COS(RADIANS(ABS($AR7+180-(IF($AO7&gt;$AQ7,MAX($AP7,$AO7),MIN($AO7,$AQ7))))))/(TAN(RADIANS($AN7)))))))</f>
        <v>50.21291367617466</v>
      </c>
      <c r="AU7" s="13">
        <f>+IF(($AR7+90)&gt;0,$AR7+90,$AR7+450)</f>
        <v>193.49788353479096</v>
      </c>
      <c r="AV7" s="13">
        <f>-$AT7+90</f>
        <v>39.78708632382534</v>
      </c>
      <c r="AW7" s="13">
        <f>IF(($AS7&lt;180),$AS7+180,$AS7-180)</f>
        <v>283.49788353479096</v>
      </c>
      <c r="AX7" s="77" t="s">
        <v>250</v>
      </c>
    </row>
    <row r="8" spans="1:50" ht="18" customHeight="1">
      <c r="A8" s="32" t="s">
        <v>209</v>
      </c>
      <c r="B8" s="45">
        <v>2</v>
      </c>
      <c r="C8" s="45" t="s">
        <v>210</v>
      </c>
      <c r="D8" s="45">
        <v>1</v>
      </c>
      <c r="E8" s="46" t="s">
        <v>365</v>
      </c>
      <c r="F8" s="53">
        <v>97</v>
      </c>
      <c r="G8" s="53">
        <v>105</v>
      </c>
      <c r="H8" s="31">
        <v>27.77</v>
      </c>
      <c r="I8" s="1" t="s">
        <v>211</v>
      </c>
      <c r="J8" s="45">
        <v>3</v>
      </c>
      <c r="K8" s="1" t="s">
        <v>205</v>
      </c>
      <c r="L8" s="47">
        <v>3</v>
      </c>
      <c r="M8" s="47">
        <v>2</v>
      </c>
      <c r="N8" s="47">
        <v>1</v>
      </c>
      <c r="O8" s="47">
        <v>1</v>
      </c>
      <c r="P8" s="47" t="s">
        <v>29</v>
      </c>
      <c r="Q8" s="54"/>
      <c r="R8" s="45"/>
      <c r="S8" s="45"/>
      <c r="T8" s="45" t="s">
        <v>213</v>
      </c>
      <c r="U8" s="45"/>
      <c r="V8" s="45" t="s">
        <v>361</v>
      </c>
      <c r="W8" s="36"/>
      <c r="X8" s="45"/>
      <c r="Y8" s="45"/>
      <c r="Z8" s="45"/>
      <c r="AA8" s="45"/>
      <c r="AB8" s="45"/>
      <c r="AC8" s="45"/>
      <c r="AD8" s="45"/>
      <c r="AE8" s="45"/>
      <c r="AF8" s="45"/>
      <c r="AG8" s="50" t="s">
        <v>215</v>
      </c>
      <c r="AH8" s="49">
        <v>0</v>
      </c>
      <c r="AI8" s="50">
        <v>0.1</v>
      </c>
      <c r="AJ8" s="50"/>
      <c r="AK8" s="50">
        <v>8</v>
      </c>
      <c r="AL8" s="50">
        <v>99</v>
      </c>
      <c r="AM8" s="31">
        <v>27.79</v>
      </c>
      <c r="AN8" s="51">
        <v>48</v>
      </c>
      <c r="AO8" s="51">
        <v>270</v>
      </c>
      <c r="AP8" s="51">
        <v>3</v>
      </c>
      <c r="AQ8" s="51">
        <v>0</v>
      </c>
      <c r="AR8" s="51">
        <v>92.70167924308146</v>
      </c>
      <c r="AS8" s="51">
        <v>92.70167924308146</v>
      </c>
      <c r="AT8" s="51">
        <v>41.96831636740305</v>
      </c>
      <c r="AU8" s="13">
        <v>182.70167924308146</v>
      </c>
      <c r="AV8" s="13">
        <v>48.03168363259695</v>
      </c>
      <c r="AW8" s="13">
        <v>272.70167924308146</v>
      </c>
      <c r="AX8" s="77" t="s">
        <v>366</v>
      </c>
    </row>
    <row r="9" spans="1:50" ht="18" customHeight="1">
      <c r="A9" s="32" t="s">
        <v>209</v>
      </c>
      <c r="B9" s="45">
        <v>2</v>
      </c>
      <c r="C9" s="45" t="s">
        <v>210</v>
      </c>
      <c r="D9" s="45">
        <v>1</v>
      </c>
      <c r="E9" s="46" t="s">
        <v>365</v>
      </c>
      <c r="F9" s="53">
        <v>97</v>
      </c>
      <c r="G9" s="53">
        <v>105</v>
      </c>
      <c r="H9" s="31">
        <v>27.77</v>
      </c>
      <c r="I9" s="1" t="s">
        <v>211</v>
      </c>
      <c r="J9" s="45">
        <v>3</v>
      </c>
      <c r="K9" s="1" t="s">
        <v>205</v>
      </c>
      <c r="L9" s="47">
        <v>3</v>
      </c>
      <c r="M9" s="47">
        <v>2</v>
      </c>
      <c r="N9" s="47">
        <v>1</v>
      </c>
      <c r="O9" s="47">
        <v>1</v>
      </c>
      <c r="P9" s="47" t="s">
        <v>29</v>
      </c>
      <c r="Q9" s="54"/>
      <c r="R9" s="45"/>
      <c r="S9" s="45"/>
      <c r="T9" s="45" t="s">
        <v>213</v>
      </c>
      <c r="U9" s="45"/>
      <c r="V9" s="45" t="s">
        <v>361</v>
      </c>
      <c r="W9" s="36"/>
      <c r="X9" s="45"/>
      <c r="Y9" s="45"/>
      <c r="Z9" s="45"/>
      <c r="AA9" s="45"/>
      <c r="AB9" s="45"/>
      <c r="AC9" s="45"/>
      <c r="AD9" s="45"/>
      <c r="AE9" s="45"/>
      <c r="AF9" s="45"/>
      <c r="AG9" s="50" t="s">
        <v>322</v>
      </c>
      <c r="AH9" s="49">
        <v>0</v>
      </c>
      <c r="AI9" s="50">
        <v>0.1</v>
      </c>
      <c r="AJ9" s="50"/>
      <c r="AK9" s="50">
        <v>8</v>
      </c>
      <c r="AL9" s="50">
        <v>100</v>
      </c>
      <c r="AM9" s="31">
        <v>27.8</v>
      </c>
      <c r="AN9" s="51">
        <v>45</v>
      </c>
      <c r="AO9" s="51">
        <v>270</v>
      </c>
      <c r="AP9" s="51">
        <v>7</v>
      </c>
      <c r="AQ9" s="51">
        <v>0</v>
      </c>
      <c r="AR9" s="51">
        <v>97</v>
      </c>
      <c r="AS9" s="51">
        <v>97</v>
      </c>
      <c r="AT9" s="51">
        <v>44.78566516033853</v>
      </c>
      <c r="AU9" s="13">
        <v>187</v>
      </c>
      <c r="AV9" s="13">
        <v>45.21433483966147</v>
      </c>
      <c r="AW9" s="13">
        <v>277</v>
      </c>
      <c r="AX9" s="77" t="s">
        <v>366</v>
      </c>
    </row>
    <row r="10" spans="1:50" ht="18" customHeight="1">
      <c r="A10" s="32" t="s">
        <v>209</v>
      </c>
      <c r="B10" s="45">
        <v>4</v>
      </c>
      <c r="C10" s="45" t="s">
        <v>210</v>
      </c>
      <c r="D10" s="45">
        <v>1</v>
      </c>
      <c r="E10" s="46" t="s">
        <v>261</v>
      </c>
      <c r="F10" s="53">
        <v>24</v>
      </c>
      <c r="G10" s="53">
        <v>32</v>
      </c>
      <c r="H10" s="31">
        <v>31.64</v>
      </c>
      <c r="I10" s="1" t="s">
        <v>256</v>
      </c>
      <c r="J10" s="45"/>
      <c r="K10" s="1" t="s">
        <v>262</v>
      </c>
      <c r="L10" s="47">
        <v>1</v>
      </c>
      <c r="M10" s="47">
        <v>2</v>
      </c>
      <c r="N10" s="47">
        <v>5</v>
      </c>
      <c r="O10" s="47">
        <v>1</v>
      </c>
      <c r="P10" s="47">
        <v>2</v>
      </c>
      <c r="Q10" s="36"/>
      <c r="R10" s="45"/>
      <c r="S10" s="45"/>
      <c r="T10" s="45" t="s">
        <v>213</v>
      </c>
      <c r="U10" s="45" t="s">
        <v>213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 t="s">
        <v>294</v>
      </c>
      <c r="AG10" s="50" t="s">
        <v>326</v>
      </c>
      <c r="AH10" s="49"/>
      <c r="AI10" s="50"/>
      <c r="AJ10" s="50"/>
      <c r="AK10" s="50"/>
      <c r="AL10" s="50"/>
      <c r="AM10" s="31"/>
      <c r="AN10" s="51"/>
      <c r="AO10" s="51"/>
      <c r="AP10" s="51"/>
      <c r="AQ10" s="51"/>
      <c r="AR10" s="51"/>
      <c r="AS10" s="51"/>
      <c r="AT10" s="51"/>
      <c r="AU10" s="13"/>
      <c r="AV10" s="13"/>
      <c r="AW10" s="13"/>
      <c r="AX10" s="77"/>
    </row>
    <row r="11" spans="1:50" ht="18" customHeight="1">
      <c r="A11" s="32" t="s">
        <v>209</v>
      </c>
      <c r="B11" s="45">
        <v>4</v>
      </c>
      <c r="C11" s="45" t="s">
        <v>210</v>
      </c>
      <c r="D11" s="45">
        <v>1</v>
      </c>
      <c r="E11" s="46" t="s">
        <v>61</v>
      </c>
      <c r="F11" s="53">
        <v>65</v>
      </c>
      <c r="G11" s="53">
        <v>146.5</v>
      </c>
      <c r="H11" s="31">
        <v>32.05</v>
      </c>
      <c r="I11" s="1" t="s">
        <v>62</v>
      </c>
      <c r="J11" s="45">
        <v>1</v>
      </c>
      <c r="K11" s="1" t="s">
        <v>266</v>
      </c>
      <c r="L11" s="47">
        <v>1</v>
      </c>
      <c r="M11" s="47" t="s">
        <v>267</v>
      </c>
      <c r="N11" s="47">
        <v>1</v>
      </c>
      <c r="O11" s="47">
        <v>1</v>
      </c>
      <c r="P11" s="47">
        <v>1</v>
      </c>
      <c r="Q11" s="36"/>
      <c r="R11" s="45"/>
      <c r="S11" s="45"/>
      <c r="T11" s="45" t="s">
        <v>213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 t="s">
        <v>64</v>
      </c>
      <c r="AG11" s="50" t="s">
        <v>215</v>
      </c>
      <c r="AH11" s="49">
        <v>3</v>
      </c>
      <c r="AI11" s="50">
        <v>0.1</v>
      </c>
      <c r="AJ11" s="50" t="s">
        <v>330</v>
      </c>
      <c r="AK11" s="50">
        <v>12</v>
      </c>
      <c r="AL11" s="50">
        <v>83</v>
      </c>
      <c r="AM11" s="31">
        <v>32.23</v>
      </c>
      <c r="AN11" s="51">
        <v>74</v>
      </c>
      <c r="AO11" s="51">
        <v>0</v>
      </c>
      <c r="AP11" s="51">
        <v>0</v>
      </c>
      <c r="AQ11" s="51">
        <v>90</v>
      </c>
      <c r="AR11" s="51">
        <f>+(IF($AO11&lt;$AQ11,((MIN($AQ11,$AO11)+(DEGREES(ATAN((TAN(RADIANS($AP11))/((TAN(RADIANS($AN11))*SIN(RADIANS(ABS($AO11-$AQ11))))))-(COS(RADIANS(ABS($AO11-$AQ11)))/SIN(RADIANS(ABS($AO11-$AQ11)))))))-180)),((MAX($AQ11,$AO11)-(DEGREES(ATAN((TAN(RADIANS($AP11))/((TAN(RADIANS($AN11))*SIN(RADIANS(ABS($AO11-$AQ11))))))-(COS(RADIANS(ABS($AO11-$AQ11)))/SIN(RADIANS(ABS($AO11-$AQ11)))))))-180))))</f>
        <v>-180</v>
      </c>
      <c r="AS11" s="51">
        <f>IF($AR11&gt;0,$AR11,360+$AR11)</f>
        <v>180</v>
      </c>
      <c r="AT11" s="51">
        <f>+ABS(DEGREES(ATAN((COS(RADIANS(ABS($AR11+180-(IF($AO11&gt;$AQ11,MAX($AP11,$AO11),MIN($AO11,$AQ11))))))/(TAN(RADIANS($AN11)))))))</f>
        <v>16</v>
      </c>
      <c r="AU11" s="13">
        <f>+IF(($AR11+90)&gt;0,$AR11+90,$AR11+450)</f>
        <v>270</v>
      </c>
      <c r="AV11" s="13">
        <f>-$AT11+90</f>
        <v>74</v>
      </c>
      <c r="AW11" s="13">
        <f>IF(($AS11&lt;180),$AS11+180,$AS11-180)</f>
        <v>0</v>
      </c>
      <c r="AX11" s="77" t="s">
        <v>65</v>
      </c>
    </row>
    <row r="12" spans="1:50" ht="18" customHeight="1">
      <c r="A12" s="32" t="s">
        <v>209</v>
      </c>
      <c r="B12" s="45">
        <v>4</v>
      </c>
      <c r="C12" s="45" t="s">
        <v>210</v>
      </c>
      <c r="D12" s="45">
        <v>1</v>
      </c>
      <c r="E12" s="46" t="s">
        <v>61</v>
      </c>
      <c r="F12" s="53">
        <v>65</v>
      </c>
      <c r="G12" s="53">
        <v>146.5</v>
      </c>
      <c r="H12" s="31">
        <v>32.05</v>
      </c>
      <c r="I12" s="1" t="s">
        <v>62</v>
      </c>
      <c r="J12" s="45">
        <v>1</v>
      </c>
      <c r="K12" s="1" t="s">
        <v>266</v>
      </c>
      <c r="L12" s="47"/>
      <c r="M12" s="47"/>
      <c r="N12" s="47"/>
      <c r="O12" s="47"/>
      <c r="P12" s="47"/>
      <c r="Q12" s="36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0" t="s">
        <v>322</v>
      </c>
      <c r="AH12" s="49">
        <v>3</v>
      </c>
      <c r="AI12" s="50">
        <v>0.1</v>
      </c>
      <c r="AJ12" s="50" t="s">
        <v>330</v>
      </c>
      <c r="AK12" s="50">
        <v>21</v>
      </c>
      <c r="AL12" s="50">
        <v>128</v>
      </c>
      <c r="AM12" s="31">
        <v>32.68</v>
      </c>
      <c r="AN12" s="51">
        <v>80</v>
      </c>
      <c r="AO12" s="51">
        <v>90</v>
      </c>
      <c r="AP12" s="51">
        <v>12</v>
      </c>
      <c r="AQ12" s="51">
        <v>0</v>
      </c>
      <c r="AR12" s="51">
        <f>+(IF($AO12&lt;$AQ12,((MIN($AQ12,$AO12)+(DEGREES(ATAN((TAN(RADIANS($AP12))/((TAN(RADIANS($AN12))*SIN(RADIANS(ABS($AO12-$AQ12))))))-(COS(RADIANS(ABS($AO12-$AQ12)))/SIN(RADIANS(ABS($AO12-$AQ12)))))))-180)),((MAX($AQ12,$AO12)-(DEGREES(ATAN((TAN(RADIANS($AP12))/((TAN(RADIANS($AN12))*SIN(RADIANS(ABS($AO12-$AQ12))))))-(COS(RADIANS(ABS($AO12-$AQ12)))/SIN(RADIANS(ABS($AO12-$AQ12)))))))-180))))</f>
        <v>-92.14641003870774</v>
      </c>
      <c r="AS12" s="51">
        <f>IF($AR12&gt;0,$AR12,360+$AR12)</f>
        <v>267.85358996129224</v>
      </c>
      <c r="AT12" s="51">
        <f>+ABS(DEGREES(ATAN((COS(RADIANS(ABS($AR12+180-(IF($AO12&gt;$AQ12,MAX($AP12,$AO12),MIN($AO12,$AQ12))))))/(TAN(RADIANS($AN12)))))))</f>
        <v>9.993125314460913</v>
      </c>
      <c r="AU12" s="13">
        <f>+IF(($AR12+90)&gt;0,$AR12+90,$AR12+450)</f>
        <v>357.85358996129224</v>
      </c>
      <c r="AV12" s="13">
        <f>-$AT12+90</f>
        <v>80.00687468553909</v>
      </c>
      <c r="AW12" s="13">
        <f>IF(($AS12&lt;180),$AS12+180,$AS12-180)</f>
        <v>87.85358996129224</v>
      </c>
      <c r="AX12" s="77"/>
    </row>
    <row r="13" spans="1:50" ht="18" customHeight="1">
      <c r="A13" s="32" t="s">
        <v>209</v>
      </c>
      <c r="B13" s="45">
        <v>4</v>
      </c>
      <c r="C13" s="45" t="s">
        <v>210</v>
      </c>
      <c r="D13" s="45">
        <v>1</v>
      </c>
      <c r="E13" s="46" t="s">
        <v>76</v>
      </c>
      <c r="F13" s="53">
        <v>66</v>
      </c>
      <c r="G13" s="53">
        <v>68</v>
      </c>
      <c r="H13" s="31">
        <v>32.06</v>
      </c>
      <c r="I13" s="1" t="s">
        <v>62</v>
      </c>
      <c r="J13" s="45">
        <v>3</v>
      </c>
      <c r="K13" s="1" t="s">
        <v>77</v>
      </c>
      <c r="L13" s="47">
        <v>1</v>
      </c>
      <c r="M13" s="47">
        <v>2</v>
      </c>
      <c r="N13" s="47">
        <v>5</v>
      </c>
      <c r="O13" s="47">
        <v>1</v>
      </c>
      <c r="P13" s="47">
        <v>1</v>
      </c>
      <c r="Q13" s="54"/>
      <c r="R13" s="45"/>
      <c r="S13" s="45"/>
      <c r="T13" s="45" t="s">
        <v>213</v>
      </c>
      <c r="U13" s="45" t="s">
        <v>213</v>
      </c>
      <c r="V13" s="45"/>
      <c r="W13" s="36"/>
      <c r="X13" s="45"/>
      <c r="Y13" s="45"/>
      <c r="Z13" s="45"/>
      <c r="AA13" s="45"/>
      <c r="AB13" s="45"/>
      <c r="AC13" s="45"/>
      <c r="AD13" s="45"/>
      <c r="AE13" s="45"/>
      <c r="AF13" s="45"/>
      <c r="AG13" s="50">
        <v>2</v>
      </c>
      <c r="AH13" s="50">
        <v>2</v>
      </c>
      <c r="AI13" s="50">
        <v>0.5</v>
      </c>
      <c r="AJ13" s="50" t="s">
        <v>330</v>
      </c>
      <c r="AK13" s="50">
        <v>12</v>
      </c>
      <c r="AL13" s="50">
        <v>84</v>
      </c>
      <c r="AM13" s="31">
        <v>32.24</v>
      </c>
      <c r="AN13" s="51">
        <v>82</v>
      </c>
      <c r="AO13" s="51">
        <v>270</v>
      </c>
      <c r="AP13" s="51">
        <v>6</v>
      </c>
      <c r="AQ13" s="51">
        <v>0</v>
      </c>
      <c r="AR13" s="51">
        <v>90.84627944703249</v>
      </c>
      <c r="AS13" s="51">
        <v>90.84627944703249</v>
      </c>
      <c r="AT13" s="51">
        <v>7.999138657135129</v>
      </c>
      <c r="AU13" s="13">
        <v>180.8462794470325</v>
      </c>
      <c r="AV13" s="13">
        <v>82.00086134286487</v>
      </c>
      <c r="AW13" s="13">
        <v>270.8462794470325</v>
      </c>
      <c r="AX13" s="77" t="s">
        <v>329</v>
      </c>
    </row>
    <row r="14" spans="1:50" ht="18" customHeight="1">
      <c r="A14" s="32" t="s">
        <v>209</v>
      </c>
      <c r="B14" s="45">
        <v>4</v>
      </c>
      <c r="C14" s="45" t="s">
        <v>210</v>
      </c>
      <c r="D14" s="45">
        <v>2</v>
      </c>
      <c r="E14" s="46" t="s">
        <v>81</v>
      </c>
      <c r="F14" s="53">
        <v>0</v>
      </c>
      <c r="G14" s="53">
        <v>150</v>
      </c>
      <c r="H14" s="31">
        <v>32.9</v>
      </c>
      <c r="I14" s="1" t="s">
        <v>62</v>
      </c>
      <c r="J14" s="45">
        <v>2</v>
      </c>
      <c r="K14" s="1" t="s">
        <v>80</v>
      </c>
      <c r="L14" s="47" t="s">
        <v>82</v>
      </c>
      <c r="M14" s="47">
        <v>3</v>
      </c>
      <c r="N14" s="47">
        <v>1</v>
      </c>
      <c r="O14" s="47">
        <v>1</v>
      </c>
      <c r="P14" s="47">
        <v>1</v>
      </c>
      <c r="Q14" s="54"/>
      <c r="R14" s="45"/>
      <c r="S14" s="45"/>
      <c r="T14" s="45" t="s">
        <v>213</v>
      </c>
      <c r="U14" s="45"/>
      <c r="V14" s="45"/>
      <c r="W14" s="36"/>
      <c r="X14" s="45"/>
      <c r="Y14" s="45"/>
      <c r="Z14" s="45"/>
      <c r="AA14" s="45"/>
      <c r="AB14" s="45"/>
      <c r="AC14" s="45"/>
      <c r="AD14" s="45"/>
      <c r="AE14" s="45"/>
      <c r="AF14" s="45" t="s">
        <v>78</v>
      </c>
      <c r="AG14" s="50" t="s">
        <v>215</v>
      </c>
      <c r="AH14" s="50">
        <v>3</v>
      </c>
      <c r="AI14" s="50">
        <v>1.5</v>
      </c>
      <c r="AJ14" s="50" t="s">
        <v>246</v>
      </c>
      <c r="AK14" s="50">
        <v>11</v>
      </c>
      <c r="AL14" s="50">
        <v>63</v>
      </c>
      <c r="AM14" s="31">
        <v>33.53</v>
      </c>
      <c r="AN14" s="51">
        <v>66</v>
      </c>
      <c r="AO14" s="51">
        <v>270</v>
      </c>
      <c r="AP14" s="51">
        <v>0</v>
      </c>
      <c r="AQ14" s="51">
        <v>286</v>
      </c>
      <c r="AR14" s="51">
        <v>16</v>
      </c>
      <c r="AS14" s="51">
        <v>16</v>
      </c>
      <c r="AT14" s="51">
        <v>6.996449405017653</v>
      </c>
      <c r="AU14" s="13">
        <v>106</v>
      </c>
      <c r="AV14" s="13">
        <v>83.00355059498234</v>
      </c>
      <c r="AW14" s="13">
        <v>196</v>
      </c>
      <c r="AX14" s="77" t="s">
        <v>333</v>
      </c>
    </row>
    <row r="15" spans="1:50" ht="18" customHeight="1">
      <c r="A15" s="32" t="s">
        <v>209</v>
      </c>
      <c r="B15" s="45">
        <v>4</v>
      </c>
      <c r="C15" s="45" t="s">
        <v>210</v>
      </c>
      <c r="D15" s="45">
        <v>2</v>
      </c>
      <c r="E15" s="46" t="s">
        <v>81</v>
      </c>
      <c r="F15" s="53">
        <v>0</v>
      </c>
      <c r="G15" s="53">
        <v>150</v>
      </c>
      <c r="H15" s="31">
        <v>32.9</v>
      </c>
      <c r="I15" s="1" t="s">
        <v>62</v>
      </c>
      <c r="J15" s="45">
        <v>2</v>
      </c>
      <c r="K15" s="1" t="s">
        <v>80</v>
      </c>
      <c r="L15" s="47"/>
      <c r="M15" s="47"/>
      <c r="N15" s="47"/>
      <c r="O15" s="47"/>
      <c r="P15" s="47"/>
      <c r="Q15" s="3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50" t="s">
        <v>322</v>
      </c>
      <c r="AH15" s="50">
        <v>3</v>
      </c>
      <c r="AI15" s="50">
        <v>0.8</v>
      </c>
      <c r="AJ15" s="50" t="s">
        <v>246</v>
      </c>
      <c r="AK15" s="50">
        <v>22</v>
      </c>
      <c r="AL15" s="50">
        <v>135</v>
      </c>
      <c r="AM15" s="31">
        <v>34.25</v>
      </c>
      <c r="AN15" s="51">
        <v>64</v>
      </c>
      <c r="AO15" s="51">
        <v>270</v>
      </c>
      <c r="AP15" s="51">
        <v>0</v>
      </c>
      <c r="AQ15" s="51">
        <v>0</v>
      </c>
      <c r="AR15" s="51">
        <v>90</v>
      </c>
      <c r="AS15" s="51">
        <v>90</v>
      </c>
      <c r="AT15" s="51">
        <v>26</v>
      </c>
      <c r="AU15" s="13">
        <v>180</v>
      </c>
      <c r="AV15" s="13">
        <v>64</v>
      </c>
      <c r="AW15" s="13">
        <v>270</v>
      </c>
      <c r="AX15" s="77"/>
    </row>
    <row r="16" spans="1:50" ht="18" customHeight="1">
      <c r="A16" s="32" t="s">
        <v>209</v>
      </c>
      <c r="B16" s="45">
        <v>4</v>
      </c>
      <c r="C16" s="45" t="s">
        <v>210</v>
      </c>
      <c r="D16" s="45">
        <v>2</v>
      </c>
      <c r="E16" s="46" t="s">
        <v>7</v>
      </c>
      <c r="F16" s="53">
        <v>48</v>
      </c>
      <c r="G16" s="53">
        <v>15.5</v>
      </c>
      <c r="H16" s="31">
        <v>33.38</v>
      </c>
      <c r="I16" s="1" t="s">
        <v>62</v>
      </c>
      <c r="J16" s="45">
        <v>1</v>
      </c>
      <c r="K16" s="1" t="s">
        <v>8</v>
      </c>
      <c r="L16" s="47">
        <v>3</v>
      </c>
      <c r="M16" s="47">
        <v>3</v>
      </c>
      <c r="N16" s="47">
        <v>1</v>
      </c>
      <c r="O16" s="47">
        <v>1</v>
      </c>
      <c r="P16" s="47" t="s">
        <v>29</v>
      </c>
      <c r="Q16" s="36"/>
      <c r="R16" s="45"/>
      <c r="S16" s="45"/>
      <c r="T16" s="45" t="s">
        <v>213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 t="s">
        <v>64</v>
      </c>
      <c r="AG16" s="50" t="s">
        <v>327</v>
      </c>
      <c r="AH16" s="50">
        <v>0.5</v>
      </c>
      <c r="AI16" s="50">
        <v>1</v>
      </c>
      <c r="AJ16" s="50" t="s">
        <v>246</v>
      </c>
      <c r="AK16" s="50">
        <v>13</v>
      </c>
      <c r="AL16" s="50">
        <v>72</v>
      </c>
      <c r="AM16" s="31">
        <v>33.62</v>
      </c>
      <c r="AN16" s="51">
        <v>18</v>
      </c>
      <c r="AO16" s="51">
        <v>270</v>
      </c>
      <c r="AP16" s="51">
        <v>0</v>
      </c>
      <c r="AQ16" s="51">
        <v>298</v>
      </c>
      <c r="AR16" s="51">
        <f>+(IF($AO16&lt;$AQ16,((MIN($AQ16,$AO16)+(DEGREES(ATAN((TAN(RADIANS($AP16))/((TAN(RADIANS($AN16))*SIN(RADIANS(ABS($AO16-$AQ16))))))-(COS(RADIANS(ABS($AO16-$AQ16)))/SIN(RADIANS(ABS($AO16-$AQ16)))))))-180)),((MAX($AQ16,$AO16)-(DEGREES(ATAN((TAN(RADIANS($AP16))/((TAN(RADIANS($AN16))*SIN(RADIANS(ABS($AO16-$AQ16))))))-(COS(RADIANS(ABS($AO16-$AQ16)))/SIN(RADIANS(ABS($AO16-$AQ16)))))))-180))))</f>
        <v>28</v>
      </c>
      <c r="AS16" s="51">
        <f>IF($AR16&gt;0,$AR16,360+$AR16)</f>
        <v>28</v>
      </c>
      <c r="AT16" s="51">
        <f>+ABS(DEGREES(ATAN((COS(RADIANS(ABS($AR16+180-(IF($AO16&gt;$AQ16,MAX($AP16,$AO16),MIN($AO16,$AQ16))))))/(TAN(RADIANS($AN16)))))))</f>
        <v>55.31302132600737</v>
      </c>
      <c r="AU16" s="13">
        <f>+IF(($AR16+90)&gt;0,$AR16+90,$AR16+450)</f>
        <v>118</v>
      </c>
      <c r="AV16" s="13">
        <f>-$AT16+90</f>
        <v>34.68697867399263</v>
      </c>
      <c r="AW16" s="13">
        <f>IF(($AS16&lt;180),$AS16+180,$AS16-180)</f>
        <v>208</v>
      </c>
      <c r="AX16" s="77"/>
    </row>
    <row r="17" spans="1:50" ht="18" customHeight="1">
      <c r="A17" s="32" t="s">
        <v>209</v>
      </c>
      <c r="B17" s="45">
        <v>4</v>
      </c>
      <c r="C17" s="45" t="s">
        <v>210</v>
      </c>
      <c r="D17" s="45">
        <v>2</v>
      </c>
      <c r="E17" s="46" t="s">
        <v>7</v>
      </c>
      <c r="F17" s="53">
        <v>48</v>
      </c>
      <c r="G17" s="53">
        <v>15.5</v>
      </c>
      <c r="H17" s="31">
        <v>33.38</v>
      </c>
      <c r="I17" s="1"/>
      <c r="J17" s="45">
        <v>1</v>
      </c>
      <c r="K17" s="1" t="s">
        <v>8</v>
      </c>
      <c r="L17" s="47"/>
      <c r="M17" s="47"/>
      <c r="N17" s="47"/>
      <c r="O17" s="47"/>
      <c r="P17" s="47"/>
      <c r="Q17" s="54"/>
      <c r="R17" s="45"/>
      <c r="S17" s="45"/>
      <c r="T17" s="45"/>
      <c r="U17" s="45"/>
      <c r="V17" s="45"/>
      <c r="W17" s="36"/>
      <c r="X17" s="45"/>
      <c r="Y17" s="45"/>
      <c r="Z17" s="45"/>
      <c r="AA17" s="45"/>
      <c r="AB17" s="45"/>
      <c r="AC17" s="45"/>
      <c r="AD17" s="45"/>
      <c r="AE17" s="45"/>
      <c r="AF17" s="45"/>
      <c r="AG17" s="50" t="s">
        <v>334</v>
      </c>
      <c r="AH17" s="50">
        <v>0.5</v>
      </c>
      <c r="AI17" s="50">
        <v>1</v>
      </c>
      <c r="AJ17" s="50" t="s">
        <v>246</v>
      </c>
      <c r="AK17" s="50">
        <v>18</v>
      </c>
      <c r="AL17" s="50">
        <v>112.5</v>
      </c>
      <c r="AM17" s="31">
        <v>34.03</v>
      </c>
      <c r="AN17" s="51">
        <v>38</v>
      </c>
      <c r="AO17" s="51">
        <v>270</v>
      </c>
      <c r="AP17" s="51">
        <v>0</v>
      </c>
      <c r="AQ17" s="51">
        <v>20</v>
      </c>
      <c r="AR17" s="51">
        <f>+(IF($AO17&lt;$AQ17,((MIN($AQ17,$AO17)+(DEGREES(ATAN((TAN(RADIANS($AP17))/((TAN(RADIANS($AN17))*SIN(RADIANS(ABS($AO17-$AQ17))))))-(COS(RADIANS(ABS($AO17-$AQ17)))/SIN(RADIANS(ABS($AO17-$AQ17)))))))-180)),((MAX($AQ17,$AO17)-(DEGREES(ATAN((TAN(RADIANS($AP17))/((TAN(RADIANS($AN17))*SIN(RADIANS(ABS($AO17-$AQ17))))))-(COS(RADIANS(ABS($AO17-$AQ17)))/SIN(RADIANS(ABS($AO17-$AQ17)))))))-180))))</f>
        <v>110</v>
      </c>
      <c r="AS17" s="51">
        <f>IF($AR17&gt;0,$AR17,360+$AR17)</f>
        <v>110</v>
      </c>
      <c r="AT17" s="51">
        <f>+ABS(DEGREES(ATAN((COS(RADIANS(ABS($AR17+180-(IF($AO17&gt;$AQ17,MAX($AP17,$AO17),MIN($AO17,$AQ17))))))/(TAN(RADIANS($AN17)))))))</f>
        <v>50.25895679533054</v>
      </c>
      <c r="AU17" s="13">
        <f>+IF(($AR17+90)&gt;0,$AR17+90,$AR17+450)</f>
        <v>200</v>
      </c>
      <c r="AV17" s="13">
        <f>-$AT17+90</f>
        <v>39.74104320466946</v>
      </c>
      <c r="AW17" s="13">
        <f>IF(($AS17&lt;180),$AS17+180,$AS17-180)</f>
        <v>290</v>
      </c>
      <c r="AX17" s="77"/>
    </row>
    <row r="18" spans="1:50" ht="18" customHeight="1">
      <c r="A18" s="32" t="s">
        <v>209</v>
      </c>
      <c r="B18" s="45">
        <v>4</v>
      </c>
      <c r="C18" s="45" t="s">
        <v>210</v>
      </c>
      <c r="D18" s="45">
        <v>2</v>
      </c>
      <c r="E18" s="46" t="s">
        <v>9</v>
      </c>
      <c r="F18" s="53">
        <v>48</v>
      </c>
      <c r="G18" s="53">
        <v>150</v>
      </c>
      <c r="H18" s="31">
        <v>33.38</v>
      </c>
      <c r="I18" s="1" t="s">
        <v>62</v>
      </c>
      <c r="J18" s="45">
        <v>3</v>
      </c>
      <c r="K18" s="1" t="s">
        <v>10</v>
      </c>
      <c r="L18" s="47">
        <v>1</v>
      </c>
      <c r="M18" s="47">
        <v>2</v>
      </c>
      <c r="N18" s="47" t="s">
        <v>11</v>
      </c>
      <c r="O18" s="47">
        <v>1</v>
      </c>
      <c r="P18" s="47" t="s">
        <v>29</v>
      </c>
      <c r="Q18" s="54"/>
      <c r="R18" s="45"/>
      <c r="S18" s="45"/>
      <c r="T18" s="45" t="s">
        <v>213</v>
      </c>
      <c r="U18" s="45" t="s">
        <v>213</v>
      </c>
      <c r="V18" s="45" t="s">
        <v>213</v>
      </c>
      <c r="W18" s="36"/>
      <c r="X18" s="45"/>
      <c r="Y18" s="45"/>
      <c r="Z18" s="45"/>
      <c r="AA18" s="45"/>
      <c r="AB18" s="45"/>
      <c r="AC18" s="45"/>
      <c r="AD18" s="45"/>
      <c r="AE18" s="45"/>
      <c r="AF18" s="45" t="s">
        <v>12</v>
      </c>
      <c r="AG18" s="50" t="s">
        <v>222</v>
      </c>
      <c r="AH18" s="50">
        <v>1</v>
      </c>
      <c r="AI18" s="50">
        <v>0.1</v>
      </c>
      <c r="AJ18" s="50" t="s">
        <v>246</v>
      </c>
      <c r="AK18" s="50">
        <v>13</v>
      </c>
      <c r="AL18" s="50">
        <v>73</v>
      </c>
      <c r="AM18" s="31">
        <v>33.63</v>
      </c>
      <c r="AN18" s="51">
        <v>9</v>
      </c>
      <c r="AO18" s="51">
        <v>270</v>
      </c>
      <c r="AP18" s="51">
        <v>0</v>
      </c>
      <c r="AQ18" s="51">
        <v>349</v>
      </c>
      <c r="AR18" s="51">
        <v>79</v>
      </c>
      <c r="AS18" s="51">
        <v>79</v>
      </c>
      <c r="AT18" s="51">
        <v>80.83438331819558</v>
      </c>
      <c r="AU18" s="13">
        <v>169</v>
      </c>
      <c r="AV18" s="13">
        <v>9.165616681804423</v>
      </c>
      <c r="AW18" s="13">
        <v>259</v>
      </c>
      <c r="AX18" s="77" t="s">
        <v>221</v>
      </c>
    </row>
    <row r="19" spans="1:50" ht="18" customHeight="1">
      <c r="A19" s="32" t="s">
        <v>209</v>
      </c>
      <c r="B19" s="45">
        <v>4</v>
      </c>
      <c r="C19" s="45" t="s">
        <v>210</v>
      </c>
      <c r="D19" s="45">
        <v>2</v>
      </c>
      <c r="E19" s="46" t="s">
        <v>9</v>
      </c>
      <c r="F19" s="53">
        <v>48</v>
      </c>
      <c r="G19" s="53">
        <v>150</v>
      </c>
      <c r="H19" s="31">
        <v>33.38</v>
      </c>
      <c r="I19" s="1"/>
      <c r="J19" s="45">
        <v>3</v>
      </c>
      <c r="K19" s="1" t="s">
        <v>10</v>
      </c>
      <c r="L19" s="47"/>
      <c r="M19" s="47"/>
      <c r="N19" s="47"/>
      <c r="O19" s="47"/>
      <c r="P19" s="47"/>
      <c r="Q19" s="54"/>
      <c r="R19" s="45"/>
      <c r="S19" s="45"/>
      <c r="T19" s="45"/>
      <c r="U19" s="45"/>
      <c r="V19" s="45"/>
      <c r="W19" s="36"/>
      <c r="X19" s="45"/>
      <c r="Y19" s="45"/>
      <c r="Z19" s="45"/>
      <c r="AA19" s="45"/>
      <c r="AB19" s="45"/>
      <c r="AC19" s="45"/>
      <c r="AD19" s="45"/>
      <c r="AE19" s="45"/>
      <c r="AF19" s="45"/>
      <c r="AG19" s="50" t="s">
        <v>223</v>
      </c>
      <c r="AH19" s="50">
        <v>1</v>
      </c>
      <c r="AI19" s="50">
        <v>0.1</v>
      </c>
      <c r="AJ19" s="50" t="s">
        <v>246</v>
      </c>
      <c r="AK19" s="50" t="s">
        <v>248</v>
      </c>
      <c r="AL19" s="50">
        <v>144</v>
      </c>
      <c r="AM19" s="31">
        <v>34.34</v>
      </c>
      <c r="AN19" s="51">
        <v>65</v>
      </c>
      <c r="AO19" s="51">
        <v>270</v>
      </c>
      <c r="AP19" s="51">
        <v>0</v>
      </c>
      <c r="AQ19" s="51">
        <v>330</v>
      </c>
      <c r="AR19" s="51">
        <v>60</v>
      </c>
      <c r="AS19" s="51">
        <v>60</v>
      </c>
      <c r="AT19" s="51">
        <v>21.990544888487314</v>
      </c>
      <c r="AU19" s="13">
        <v>150</v>
      </c>
      <c r="AV19" s="13">
        <v>68.0094551115127</v>
      </c>
      <c r="AW19" s="13">
        <v>240</v>
      </c>
      <c r="AX19" s="77"/>
    </row>
    <row r="20" spans="1:50" ht="18" customHeight="1">
      <c r="A20" s="32" t="s">
        <v>209</v>
      </c>
      <c r="B20" s="45">
        <v>4</v>
      </c>
      <c r="C20" s="45" t="s">
        <v>210</v>
      </c>
      <c r="D20" s="45">
        <v>2</v>
      </c>
      <c r="E20" s="46" t="s">
        <v>9</v>
      </c>
      <c r="F20" s="53">
        <v>48</v>
      </c>
      <c r="G20" s="53">
        <v>150</v>
      </c>
      <c r="H20" s="31">
        <v>33.38</v>
      </c>
      <c r="I20" s="1"/>
      <c r="J20" s="45">
        <v>3</v>
      </c>
      <c r="K20" s="1" t="s">
        <v>10</v>
      </c>
      <c r="L20" s="47"/>
      <c r="M20" s="47"/>
      <c r="N20" s="47"/>
      <c r="O20" s="47"/>
      <c r="P20" s="47"/>
      <c r="Q20" s="36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57" t="s">
        <v>247</v>
      </c>
      <c r="AH20" s="40">
        <v>1</v>
      </c>
      <c r="AI20" s="40">
        <v>0.1</v>
      </c>
      <c r="AJ20" s="50" t="s">
        <v>246</v>
      </c>
      <c r="AK20" s="57" t="s">
        <v>248</v>
      </c>
      <c r="AL20" s="40">
        <v>147.5</v>
      </c>
      <c r="AM20" s="31">
        <v>34.38</v>
      </c>
      <c r="AN20" s="51">
        <v>11</v>
      </c>
      <c r="AO20" s="51">
        <v>90</v>
      </c>
      <c r="AP20" s="51">
        <v>6</v>
      </c>
      <c r="AQ20" s="51">
        <v>180</v>
      </c>
      <c r="AR20" s="51">
        <v>-61.599271472423254</v>
      </c>
      <c r="AS20" s="51">
        <v>298.40072852757675</v>
      </c>
      <c r="AT20" s="51">
        <v>77.5392271015405</v>
      </c>
      <c r="AU20" s="13">
        <v>28.400728527576746</v>
      </c>
      <c r="AV20" s="13">
        <v>12.460772898459496</v>
      </c>
      <c r="AW20" s="13">
        <v>118.40072852757675</v>
      </c>
      <c r="AX20" s="78"/>
    </row>
    <row r="21" spans="1:50" ht="18" customHeight="1">
      <c r="A21" s="32" t="s">
        <v>209</v>
      </c>
      <c r="B21" s="45">
        <v>4</v>
      </c>
      <c r="C21" s="45" t="s">
        <v>210</v>
      </c>
      <c r="D21" s="45">
        <v>2</v>
      </c>
      <c r="E21" s="46" t="s">
        <v>331</v>
      </c>
      <c r="F21" s="53">
        <v>65</v>
      </c>
      <c r="G21" s="53">
        <v>146.5</v>
      </c>
      <c r="H21" s="31">
        <v>33.55</v>
      </c>
      <c r="I21" s="79"/>
      <c r="J21" s="45">
        <v>1</v>
      </c>
      <c r="K21" s="1" t="s">
        <v>266</v>
      </c>
      <c r="L21" s="47"/>
      <c r="M21" s="47"/>
      <c r="N21" s="47"/>
      <c r="O21" s="47"/>
      <c r="P21" s="47"/>
      <c r="Q21" s="36"/>
      <c r="R21" s="45"/>
      <c r="S21" s="45"/>
      <c r="T21" s="45"/>
      <c r="U21" s="45"/>
      <c r="V21" s="45"/>
      <c r="W21" s="59"/>
      <c r="X21" s="45"/>
      <c r="Y21" s="45"/>
      <c r="Z21" s="45"/>
      <c r="AA21" s="45"/>
      <c r="AB21" s="45"/>
      <c r="AC21" s="45"/>
      <c r="AD21" s="45"/>
      <c r="AE21" s="45"/>
      <c r="AF21" s="45"/>
      <c r="AG21" s="50" t="s">
        <v>332</v>
      </c>
      <c r="AH21" s="50">
        <v>3</v>
      </c>
      <c r="AI21" s="50">
        <v>0.1</v>
      </c>
      <c r="AJ21" s="50" t="s">
        <v>330</v>
      </c>
      <c r="AK21" s="50">
        <v>12</v>
      </c>
      <c r="AL21" s="50">
        <v>84</v>
      </c>
      <c r="AM21" s="31">
        <v>33.74</v>
      </c>
      <c r="AN21" s="51">
        <v>15</v>
      </c>
      <c r="AO21" s="51">
        <v>270</v>
      </c>
      <c r="AP21" s="51">
        <v>0</v>
      </c>
      <c r="AQ21" s="51">
        <v>0</v>
      </c>
      <c r="AR21" s="51">
        <f>+(IF($AO21&lt;$AQ21,((MIN($AQ21,$AO21)+(DEGREES(ATAN((TAN(RADIANS($AP21))/((TAN(RADIANS($AN21))*SIN(RADIANS(ABS($AO21-$AQ21))))))-(COS(RADIANS(ABS($AO21-$AQ21)))/SIN(RADIANS(ABS($AO21-$AQ21)))))))-180)),((MAX($AQ21,$AO21)-(DEGREES(ATAN((TAN(RADIANS($AP21))/((TAN(RADIANS($AN21))*SIN(RADIANS(ABS($AO21-$AQ21))))))-(COS(RADIANS(ABS($AO21-$AQ21)))/SIN(RADIANS(ABS($AO21-$AQ21)))))))-180))))</f>
        <v>90</v>
      </c>
      <c r="AS21" s="51">
        <f>IF($AR21&gt;0,$AR21,360+$AR21)</f>
        <v>90</v>
      </c>
      <c r="AT21" s="51">
        <f>+ABS(DEGREES(ATAN((COS(RADIANS(ABS($AR21+180-(IF($AO21&gt;$AQ21,MAX($AP21,$AO21),MIN($AO21,$AQ21))))))/(TAN(RADIANS($AN21)))))))</f>
        <v>75</v>
      </c>
      <c r="AU21" s="13">
        <f>+IF(($AR21+90)&gt;0,$AR21+90,$AR21+450)</f>
        <v>180</v>
      </c>
      <c r="AV21" s="13">
        <f>-$AT21+90</f>
        <v>15</v>
      </c>
      <c r="AW21" s="13">
        <f>IF(($AS21&lt;180),$AS21+180,$AS21-180)</f>
        <v>270</v>
      </c>
      <c r="AX21" s="77"/>
    </row>
    <row r="22" spans="1:50" ht="18" customHeight="1">
      <c r="A22" s="32" t="s">
        <v>209</v>
      </c>
      <c r="B22" s="45">
        <v>4</v>
      </c>
      <c r="C22" s="45" t="s">
        <v>210</v>
      </c>
      <c r="D22" s="45">
        <v>3</v>
      </c>
      <c r="E22" s="46" t="s">
        <v>6</v>
      </c>
      <c r="F22" s="53">
        <v>0</v>
      </c>
      <c r="G22" s="53">
        <v>36.5</v>
      </c>
      <c r="H22" s="31">
        <v>34.4</v>
      </c>
      <c r="I22" s="1" t="s">
        <v>62</v>
      </c>
      <c r="J22" s="45">
        <v>2</v>
      </c>
      <c r="K22" s="1" t="s">
        <v>13</v>
      </c>
      <c r="L22" s="47">
        <v>3</v>
      </c>
      <c r="M22" s="47">
        <v>4</v>
      </c>
      <c r="N22" s="47">
        <v>9</v>
      </c>
      <c r="O22" s="47">
        <v>1</v>
      </c>
      <c r="P22" s="47">
        <v>3</v>
      </c>
      <c r="Q22" s="36"/>
      <c r="R22" s="2"/>
      <c r="S22" s="2"/>
      <c r="T22" s="45" t="s">
        <v>213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 t="s">
        <v>14</v>
      </c>
      <c r="AG22" s="57" t="s">
        <v>215</v>
      </c>
      <c r="AH22" s="40">
        <v>3</v>
      </c>
      <c r="AI22" s="40">
        <v>0.2</v>
      </c>
      <c r="AJ22" s="40"/>
      <c r="AK22" s="40">
        <v>1</v>
      </c>
      <c r="AL22" s="40">
        <v>2</v>
      </c>
      <c r="AM22" s="31">
        <v>34.42</v>
      </c>
      <c r="AN22" s="51">
        <v>43</v>
      </c>
      <c r="AO22" s="51">
        <v>90</v>
      </c>
      <c r="AP22" s="51">
        <v>0</v>
      </c>
      <c r="AQ22" s="51">
        <v>346</v>
      </c>
      <c r="AR22" s="51">
        <v>-104</v>
      </c>
      <c r="AS22" s="51">
        <v>256</v>
      </c>
      <c r="AT22" s="51">
        <v>46.13746822459365</v>
      </c>
      <c r="AU22" s="13">
        <v>346</v>
      </c>
      <c r="AV22" s="13">
        <v>43.86253177540635</v>
      </c>
      <c r="AW22" s="13">
        <v>76</v>
      </c>
      <c r="AX22" s="80" t="s">
        <v>283</v>
      </c>
    </row>
    <row r="23" spans="1:50" ht="18" customHeight="1">
      <c r="A23" s="32" t="s">
        <v>209</v>
      </c>
      <c r="B23" s="45">
        <v>4</v>
      </c>
      <c r="C23" s="45" t="s">
        <v>210</v>
      </c>
      <c r="D23" s="45">
        <v>3</v>
      </c>
      <c r="E23" s="46" t="s">
        <v>6</v>
      </c>
      <c r="F23" s="53">
        <v>0</v>
      </c>
      <c r="G23" s="53">
        <v>36.5</v>
      </c>
      <c r="H23" s="31">
        <v>34.4</v>
      </c>
      <c r="I23" s="1" t="s">
        <v>62</v>
      </c>
      <c r="J23" s="45">
        <v>2</v>
      </c>
      <c r="K23" s="1" t="s">
        <v>13</v>
      </c>
      <c r="L23" s="47"/>
      <c r="M23" s="47"/>
      <c r="N23" s="47"/>
      <c r="O23" s="47"/>
      <c r="P23" s="47"/>
      <c r="Q23" s="54"/>
      <c r="R23" s="45"/>
      <c r="S23" s="45"/>
      <c r="T23" s="45"/>
      <c r="U23" s="45"/>
      <c r="V23" s="45"/>
      <c r="W23" s="36"/>
      <c r="X23" s="45"/>
      <c r="Y23" s="45"/>
      <c r="Z23" s="45"/>
      <c r="AA23" s="45"/>
      <c r="AB23" s="45"/>
      <c r="AC23" s="45"/>
      <c r="AD23" s="45"/>
      <c r="AE23" s="45"/>
      <c r="AF23" s="45"/>
      <c r="AG23" s="57" t="s">
        <v>322</v>
      </c>
      <c r="AH23" s="40">
        <v>3</v>
      </c>
      <c r="AI23" s="40">
        <v>0.2</v>
      </c>
      <c r="AJ23" s="40"/>
      <c r="AK23" s="40">
        <v>4</v>
      </c>
      <c r="AL23" s="40">
        <v>32</v>
      </c>
      <c r="AM23" s="31">
        <v>34.72</v>
      </c>
      <c r="AN23" s="51">
        <v>78</v>
      </c>
      <c r="AO23" s="51">
        <v>270</v>
      </c>
      <c r="AP23" s="51">
        <v>0</v>
      </c>
      <c r="AQ23" s="51">
        <v>0</v>
      </c>
      <c r="AR23" s="51">
        <v>90</v>
      </c>
      <c r="AS23" s="51">
        <v>90</v>
      </c>
      <c r="AT23" s="51">
        <v>12</v>
      </c>
      <c r="AU23" s="13">
        <v>180</v>
      </c>
      <c r="AV23" s="13">
        <v>78</v>
      </c>
      <c r="AW23" s="13">
        <v>270</v>
      </c>
      <c r="AX23" s="78"/>
    </row>
    <row r="24" spans="1:50" ht="18" customHeight="1">
      <c r="A24" s="32" t="s">
        <v>209</v>
      </c>
      <c r="B24" s="45">
        <v>5</v>
      </c>
      <c r="C24" s="45" t="s">
        <v>210</v>
      </c>
      <c r="D24" s="45">
        <v>1</v>
      </c>
      <c r="E24" s="46" t="s">
        <v>201</v>
      </c>
      <c r="F24" s="53">
        <v>0</v>
      </c>
      <c r="G24" s="53">
        <v>8</v>
      </c>
      <c r="H24" s="31">
        <v>36</v>
      </c>
      <c r="I24" s="1" t="s">
        <v>16</v>
      </c>
      <c r="J24" s="45"/>
      <c r="K24" s="1"/>
      <c r="L24" s="47"/>
      <c r="M24" s="47"/>
      <c r="N24" s="47"/>
      <c r="O24" s="47"/>
      <c r="P24" s="47"/>
      <c r="Q24" s="3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0"/>
      <c r="AH24" s="40">
        <v>0</v>
      </c>
      <c r="AI24" s="40"/>
      <c r="AJ24" s="40"/>
      <c r="AK24" s="40"/>
      <c r="AL24" s="40"/>
      <c r="AM24" s="31"/>
      <c r="AN24" s="51"/>
      <c r="AO24" s="51"/>
      <c r="AP24" s="51"/>
      <c r="AQ24" s="51"/>
      <c r="AR24" s="51"/>
      <c r="AS24" s="51"/>
      <c r="AT24" s="51"/>
      <c r="AU24" s="13"/>
      <c r="AV24" s="13"/>
      <c r="AW24" s="13"/>
      <c r="AX24" s="78"/>
    </row>
    <row r="25" spans="1:50" ht="18" customHeight="1">
      <c r="A25" s="32" t="s">
        <v>209</v>
      </c>
      <c r="B25" s="45">
        <v>5</v>
      </c>
      <c r="C25" s="45" t="s">
        <v>210</v>
      </c>
      <c r="D25" s="45">
        <v>1</v>
      </c>
      <c r="E25" s="46" t="s">
        <v>17</v>
      </c>
      <c r="F25" s="53">
        <v>10</v>
      </c>
      <c r="G25" s="53">
        <v>140</v>
      </c>
      <c r="H25" s="31">
        <v>36.1</v>
      </c>
      <c r="I25" s="1"/>
      <c r="J25" s="45">
        <v>2</v>
      </c>
      <c r="K25" s="1" t="s">
        <v>367</v>
      </c>
      <c r="L25" s="47"/>
      <c r="M25" s="47"/>
      <c r="N25" s="47"/>
      <c r="O25" s="47"/>
      <c r="P25" s="47"/>
      <c r="Q25" s="54"/>
      <c r="R25" s="45"/>
      <c r="S25" s="45"/>
      <c r="T25" s="45"/>
      <c r="U25" s="45"/>
      <c r="V25" s="45"/>
      <c r="W25" s="36"/>
      <c r="X25" s="45"/>
      <c r="Y25" s="45"/>
      <c r="Z25" s="45"/>
      <c r="AA25" s="45"/>
      <c r="AB25" s="45"/>
      <c r="AC25" s="45"/>
      <c r="AD25" s="45"/>
      <c r="AE25" s="45"/>
      <c r="AF25" s="45"/>
      <c r="AG25" s="57" t="s">
        <v>322</v>
      </c>
      <c r="AH25" s="40">
        <v>0.25</v>
      </c>
      <c r="AI25" s="40">
        <v>0.1</v>
      </c>
      <c r="AJ25" s="57" t="s">
        <v>281</v>
      </c>
      <c r="AK25" s="57" t="s">
        <v>249</v>
      </c>
      <c r="AL25" s="40">
        <v>37</v>
      </c>
      <c r="AM25" s="31">
        <v>36.37</v>
      </c>
      <c r="AN25" s="51">
        <v>35</v>
      </c>
      <c r="AO25" s="51">
        <v>270</v>
      </c>
      <c r="AP25" s="51">
        <v>29</v>
      </c>
      <c r="AQ25" s="51">
        <v>180</v>
      </c>
      <c r="AR25" s="51">
        <v>51.63361704895692</v>
      </c>
      <c r="AS25" s="51">
        <v>51.63361704895692</v>
      </c>
      <c r="AT25" s="51">
        <v>48.2333594002068</v>
      </c>
      <c r="AU25" s="13">
        <v>141.63361704895692</v>
      </c>
      <c r="AV25" s="13">
        <v>41.7666405997932</v>
      </c>
      <c r="AW25" s="13">
        <v>231.63361704895692</v>
      </c>
      <c r="AX25" s="80" t="s">
        <v>284</v>
      </c>
    </row>
    <row r="26" spans="1:50" ht="18" customHeight="1">
      <c r="A26" s="32" t="s">
        <v>209</v>
      </c>
      <c r="B26" s="45">
        <v>5</v>
      </c>
      <c r="C26" s="45" t="s">
        <v>210</v>
      </c>
      <c r="D26" s="45">
        <v>1</v>
      </c>
      <c r="E26" s="46" t="s">
        <v>17</v>
      </c>
      <c r="F26" s="53">
        <v>10</v>
      </c>
      <c r="G26" s="53">
        <v>140</v>
      </c>
      <c r="H26" s="31">
        <v>36.1</v>
      </c>
      <c r="I26" s="1" t="s">
        <v>62</v>
      </c>
      <c r="J26" s="45">
        <v>2</v>
      </c>
      <c r="K26" s="1" t="s">
        <v>367</v>
      </c>
      <c r="L26" s="47">
        <v>5</v>
      </c>
      <c r="M26" s="47" t="s">
        <v>75</v>
      </c>
      <c r="N26" s="47">
        <v>9</v>
      </c>
      <c r="O26" s="47">
        <v>1</v>
      </c>
      <c r="P26" s="47" t="s">
        <v>29</v>
      </c>
      <c r="Q26" s="36"/>
      <c r="R26" s="45"/>
      <c r="S26" s="45"/>
      <c r="T26" s="45" t="s">
        <v>213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 t="s">
        <v>19</v>
      </c>
      <c r="AG26" s="57" t="s">
        <v>215</v>
      </c>
      <c r="AH26" s="40">
        <v>0.25</v>
      </c>
      <c r="AI26" s="40">
        <v>0.1</v>
      </c>
      <c r="AJ26" s="57" t="s">
        <v>281</v>
      </c>
      <c r="AK26" s="40">
        <v>4</v>
      </c>
      <c r="AL26" s="40">
        <v>46</v>
      </c>
      <c r="AM26" s="31">
        <v>36.46</v>
      </c>
      <c r="AN26" s="51">
        <v>65</v>
      </c>
      <c r="AO26" s="51">
        <v>270</v>
      </c>
      <c r="AP26" s="51">
        <v>4</v>
      </c>
      <c r="AQ26" s="51">
        <v>180</v>
      </c>
      <c r="AR26" s="51">
        <v>88.13239486383856</v>
      </c>
      <c r="AS26" s="51">
        <v>88.13239486383856</v>
      </c>
      <c r="AT26" s="51">
        <v>24.98834145888321</v>
      </c>
      <c r="AU26" s="13">
        <v>178.13239486383856</v>
      </c>
      <c r="AV26" s="13">
        <v>65.01165854111679</v>
      </c>
      <c r="AW26" s="13">
        <v>268.13239486383856</v>
      </c>
      <c r="AX26" s="80" t="s">
        <v>284</v>
      </c>
    </row>
    <row r="27" spans="1:50" ht="18" customHeight="1">
      <c r="A27" s="32" t="s">
        <v>209</v>
      </c>
      <c r="B27" s="45">
        <v>5</v>
      </c>
      <c r="C27" s="45" t="s">
        <v>210</v>
      </c>
      <c r="D27" s="45">
        <v>1</v>
      </c>
      <c r="E27" s="46" t="s">
        <v>17</v>
      </c>
      <c r="F27" s="53">
        <v>10</v>
      </c>
      <c r="G27" s="53">
        <v>140</v>
      </c>
      <c r="H27" s="31">
        <v>36.1</v>
      </c>
      <c r="I27" s="1"/>
      <c r="J27" s="45">
        <v>2</v>
      </c>
      <c r="K27" s="1" t="s">
        <v>367</v>
      </c>
      <c r="L27" s="47"/>
      <c r="M27" s="47"/>
      <c r="N27" s="47"/>
      <c r="O27" s="47"/>
      <c r="P27" s="47"/>
      <c r="Q27" s="36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57" t="s">
        <v>332</v>
      </c>
      <c r="AH27" s="40">
        <v>13</v>
      </c>
      <c r="AI27" s="40">
        <v>130</v>
      </c>
      <c r="AJ27" s="57" t="s">
        <v>281</v>
      </c>
      <c r="AK27" s="40">
        <v>13</v>
      </c>
      <c r="AL27" s="40">
        <v>130</v>
      </c>
      <c r="AM27" s="31">
        <v>37.3</v>
      </c>
      <c r="AN27" s="51">
        <v>60</v>
      </c>
      <c r="AO27" s="51">
        <v>270</v>
      </c>
      <c r="AP27" s="51">
        <v>0</v>
      </c>
      <c r="AQ27" s="51">
        <v>12</v>
      </c>
      <c r="AR27" s="51">
        <v>102</v>
      </c>
      <c r="AS27" s="51">
        <v>102</v>
      </c>
      <c r="AT27" s="51">
        <v>29.454884677031565</v>
      </c>
      <c r="AU27" s="13">
        <v>192</v>
      </c>
      <c r="AV27" s="13">
        <v>60.545115322968435</v>
      </c>
      <c r="AW27" s="13">
        <v>282</v>
      </c>
      <c r="AX27" s="80" t="s">
        <v>284</v>
      </c>
    </row>
    <row r="28" spans="1:50" ht="18" customHeight="1">
      <c r="A28" s="32" t="s">
        <v>209</v>
      </c>
      <c r="B28" s="45">
        <v>5</v>
      </c>
      <c r="C28" s="45" t="s">
        <v>210</v>
      </c>
      <c r="D28" s="45">
        <v>1</v>
      </c>
      <c r="E28" s="46" t="s">
        <v>17</v>
      </c>
      <c r="F28" s="53">
        <v>10</v>
      </c>
      <c r="G28" s="53">
        <v>140</v>
      </c>
      <c r="H28" s="31">
        <v>36.1</v>
      </c>
      <c r="I28" s="1" t="s">
        <v>62</v>
      </c>
      <c r="J28" s="45">
        <v>3</v>
      </c>
      <c r="K28" s="1" t="s">
        <v>205</v>
      </c>
      <c r="L28" s="47">
        <v>1</v>
      </c>
      <c r="M28" s="47">
        <v>2</v>
      </c>
      <c r="N28" s="47">
        <v>1</v>
      </c>
      <c r="O28" s="47">
        <v>1</v>
      </c>
      <c r="P28" s="47" t="s">
        <v>29</v>
      </c>
      <c r="Q28" s="36"/>
      <c r="R28" s="45"/>
      <c r="S28" s="45"/>
      <c r="T28" s="45" t="s">
        <v>213</v>
      </c>
      <c r="U28" s="45" t="s">
        <v>213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57" t="s">
        <v>328</v>
      </c>
      <c r="AH28" s="40">
        <v>0.75</v>
      </c>
      <c r="AI28" s="40">
        <v>0.1</v>
      </c>
      <c r="AJ28" s="57" t="s">
        <v>281</v>
      </c>
      <c r="AK28" s="40">
        <v>6</v>
      </c>
      <c r="AL28" s="40">
        <v>74</v>
      </c>
      <c r="AM28" s="31">
        <v>36.74</v>
      </c>
      <c r="AN28" s="51">
        <v>65</v>
      </c>
      <c r="AO28" s="51">
        <v>90</v>
      </c>
      <c r="AP28" s="51">
        <v>26</v>
      </c>
      <c r="AQ28" s="51">
        <v>0</v>
      </c>
      <c r="AR28" s="51">
        <v>-102.8130217191555</v>
      </c>
      <c r="AS28" s="51">
        <v>257.1869782808445</v>
      </c>
      <c r="AT28" s="51">
        <v>24.451108731125768</v>
      </c>
      <c r="AU28" s="13">
        <v>347.1869782808445</v>
      </c>
      <c r="AV28" s="13">
        <v>65.54889126887423</v>
      </c>
      <c r="AW28" s="13">
        <v>77.18697828084453</v>
      </c>
      <c r="AX28" s="80" t="s">
        <v>277</v>
      </c>
    </row>
    <row r="29" spans="1:50" ht="18" customHeight="1">
      <c r="A29" s="32" t="s">
        <v>209</v>
      </c>
      <c r="B29" s="45">
        <v>5</v>
      </c>
      <c r="C29" s="45" t="s">
        <v>210</v>
      </c>
      <c r="D29" s="45">
        <v>1</v>
      </c>
      <c r="E29" s="46" t="s">
        <v>17</v>
      </c>
      <c r="F29" s="53">
        <v>10</v>
      </c>
      <c r="G29" s="53">
        <v>140</v>
      </c>
      <c r="H29" s="31">
        <v>36.1</v>
      </c>
      <c r="I29" s="1"/>
      <c r="J29" s="45">
        <v>3</v>
      </c>
      <c r="K29" s="1" t="s">
        <v>205</v>
      </c>
      <c r="L29" s="47"/>
      <c r="M29" s="47"/>
      <c r="N29" s="47"/>
      <c r="O29" s="47"/>
      <c r="P29" s="47"/>
      <c r="Q29" s="3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57" t="s">
        <v>278</v>
      </c>
      <c r="AH29" s="40">
        <v>0.75</v>
      </c>
      <c r="AI29" s="40">
        <v>0.1</v>
      </c>
      <c r="AJ29" s="57" t="s">
        <v>281</v>
      </c>
      <c r="AK29" s="40">
        <v>6</v>
      </c>
      <c r="AL29" s="40">
        <v>74</v>
      </c>
      <c r="AM29" s="31">
        <v>36.74</v>
      </c>
      <c r="AN29" s="51">
        <v>61</v>
      </c>
      <c r="AO29" s="51">
        <v>270</v>
      </c>
      <c r="AP29" s="51">
        <v>7</v>
      </c>
      <c r="AQ29" s="51">
        <v>0</v>
      </c>
      <c r="AR29" s="51">
        <v>93.89358016147514</v>
      </c>
      <c r="AS29" s="51">
        <v>93.89358016147514</v>
      </c>
      <c r="AT29" s="51">
        <v>28.943894622003985</v>
      </c>
      <c r="AU29" s="13">
        <v>183.89358016147514</v>
      </c>
      <c r="AV29" s="13">
        <v>61.05610537799602</v>
      </c>
      <c r="AW29" s="13">
        <v>273.89358016147514</v>
      </c>
      <c r="AX29" s="80" t="s">
        <v>277</v>
      </c>
    </row>
    <row r="30" spans="1:50" ht="18" customHeight="1">
      <c r="A30" s="32" t="s">
        <v>209</v>
      </c>
      <c r="B30" s="45">
        <v>5</v>
      </c>
      <c r="C30" s="45" t="s">
        <v>210</v>
      </c>
      <c r="D30" s="45">
        <v>1</v>
      </c>
      <c r="E30" s="46" t="s">
        <v>17</v>
      </c>
      <c r="F30" s="53">
        <v>10</v>
      </c>
      <c r="G30" s="53">
        <v>140</v>
      </c>
      <c r="H30" s="31">
        <v>36.1</v>
      </c>
      <c r="I30" s="1"/>
      <c r="J30" s="45">
        <v>3</v>
      </c>
      <c r="K30" s="1" t="s">
        <v>205</v>
      </c>
      <c r="L30" s="47"/>
      <c r="M30" s="47"/>
      <c r="N30" s="47"/>
      <c r="O30" s="47"/>
      <c r="P30" s="47"/>
      <c r="Q30" s="36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7" t="s">
        <v>279</v>
      </c>
      <c r="AH30" s="57">
        <v>0.75</v>
      </c>
      <c r="AI30" s="40">
        <v>0.1</v>
      </c>
      <c r="AJ30" s="57" t="s">
        <v>281</v>
      </c>
      <c r="AK30" s="57" t="s">
        <v>280</v>
      </c>
      <c r="AL30" s="40">
        <v>117</v>
      </c>
      <c r="AM30" s="31">
        <v>37.17</v>
      </c>
      <c r="AN30" s="51">
        <v>65</v>
      </c>
      <c r="AO30" s="51">
        <v>270</v>
      </c>
      <c r="AP30" s="51">
        <v>0</v>
      </c>
      <c r="AQ30" s="51">
        <v>180</v>
      </c>
      <c r="AR30" s="51">
        <v>90</v>
      </c>
      <c r="AS30" s="51">
        <v>90</v>
      </c>
      <c r="AT30" s="51">
        <v>25</v>
      </c>
      <c r="AU30" s="13">
        <v>180</v>
      </c>
      <c r="AV30" s="13">
        <v>65</v>
      </c>
      <c r="AW30" s="13">
        <v>270</v>
      </c>
      <c r="AX30" s="80" t="s">
        <v>277</v>
      </c>
    </row>
    <row r="31" spans="1:50" ht="18" customHeight="1">
      <c r="A31" s="32" t="s">
        <v>209</v>
      </c>
      <c r="B31" s="45">
        <v>5</v>
      </c>
      <c r="C31" s="45" t="s">
        <v>210</v>
      </c>
      <c r="D31" s="45">
        <v>1</v>
      </c>
      <c r="E31" s="46" t="s">
        <v>17</v>
      </c>
      <c r="F31" s="53">
        <v>10</v>
      </c>
      <c r="G31" s="53">
        <v>140</v>
      </c>
      <c r="H31" s="31">
        <v>36.1</v>
      </c>
      <c r="I31" s="1" t="s">
        <v>62</v>
      </c>
      <c r="J31" s="45"/>
      <c r="K31" s="1" t="s">
        <v>18</v>
      </c>
      <c r="L31" s="47"/>
      <c r="M31" s="47"/>
      <c r="N31" s="47"/>
      <c r="O31" s="47"/>
      <c r="P31" s="47"/>
      <c r="Q31" s="36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 t="s">
        <v>293</v>
      </c>
      <c r="AG31" s="57" t="s">
        <v>326</v>
      </c>
      <c r="AH31" s="40"/>
      <c r="AI31" s="40"/>
      <c r="AJ31" s="40"/>
      <c r="AK31" s="40"/>
      <c r="AL31" s="40"/>
      <c r="AM31" s="31"/>
      <c r="AN31" s="51"/>
      <c r="AO31" s="51"/>
      <c r="AP31" s="51"/>
      <c r="AQ31" s="51"/>
      <c r="AR31" s="51"/>
      <c r="AS31" s="51"/>
      <c r="AT31" s="51"/>
      <c r="AU31" s="13"/>
      <c r="AV31" s="13"/>
      <c r="AW31" s="13"/>
      <c r="AX31" s="78"/>
    </row>
    <row r="32" spans="1:50" ht="18" customHeight="1">
      <c r="A32" s="60" t="s">
        <v>209</v>
      </c>
      <c r="B32" s="61">
        <v>5</v>
      </c>
      <c r="C32" s="61" t="s">
        <v>210</v>
      </c>
      <c r="D32" s="61">
        <v>2</v>
      </c>
      <c r="E32" s="62" t="s">
        <v>290</v>
      </c>
      <c r="F32" s="63">
        <v>0</v>
      </c>
      <c r="G32" s="63">
        <v>63</v>
      </c>
      <c r="H32" s="31">
        <v>37.41</v>
      </c>
      <c r="I32" s="1" t="s">
        <v>62</v>
      </c>
      <c r="J32" s="61">
        <v>2</v>
      </c>
      <c r="K32" s="1" t="s">
        <v>18</v>
      </c>
      <c r="L32" s="64"/>
      <c r="M32" s="64"/>
      <c r="N32" s="64"/>
      <c r="O32" s="64"/>
      <c r="P32" s="64"/>
      <c r="Q32" s="36"/>
      <c r="R32" s="61"/>
      <c r="S32" s="61"/>
      <c r="T32" s="61" t="s">
        <v>213</v>
      </c>
      <c r="U32" s="61" t="s">
        <v>213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57" t="s">
        <v>326</v>
      </c>
      <c r="AH32" s="40"/>
      <c r="AI32" s="40"/>
      <c r="AJ32" s="57" t="s">
        <v>282</v>
      </c>
      <c r="AK32" s="57" t="s">
        <v>278</v>
      </c>
      <c r="AL32" s="40">
        <v>60</v>
      </c>
      <c r="AM32" s="31">
        <v>38.02</v>
      </c>
      <c r="AN32" s="51">
        <v>8</v>
      </c>
      <c r="AO32" s="51">
        <v>270</v>
      </c>
      <c r="AP32" s="51">
        <v>7</v>
      </c>
      <c r="AQ32" s="51">
        <v>180</v>
      </c>
      <c r="AR32" s="51">
        <f>+(IF($AO32&lt;$AQ32,((MIN($AQ32,$AO32)+(DEGREES(ATAN((TAN(RADIANS($AP32))/((TAN(RADIANS($AN32))*SIN(RADIANS(ABS($AO32-$AQ32))))))-(COS(RADIANS(ABS($AO32-$AQ32)))/SIN(RADIANS(ABS($AO32-$AQ32)))))))-180)),((MAX($AQ32,$AO32)-(DEGREES(ATAN((TAN(RADIANS($AP32))/((TAN(RADIANS($AN32))*SIN(RADIANS(ABS($AO32-$AQ32))))))-(COS(RADIANS(ABS($AO32-$AQ32)))/SIN(RADIANS(ABS($AO32-$AQ32)))))))-180))))</f>
        <v>48.85766737554553</v>
      </c>
      <c r="AS32" s="51">
        <f>IF($AR32&gt;0,$AR32,360+$AR32)</f>
        <v>48.85766737554553</v>
      </c>
      <c r="AT32" s="51">
        <f>+ABS(DEGREES(ATAN((COS(RADIANS(ABS($AR32+180-(IF($AO32&gt;$AQ32,MAX($AP32,$AO32),MIN($AO32,$AQ32))))))/(TAN(RADIANS($AN32)))))))</f>
        <v>79.42894908769495</v>
      </c>
      <c r="AU32" s="13">
        <f>+IF(($AR32+90)&gt;0,$AR32+90,$AR32+450)</f>
        <v>138.85766737554553</v>
      </c>
      <c r="AV32" s="13">
        <f>-$AT32+90</f>
        <v>10.571050912305054</v>
      </c>
      <c r="AW32" s="13">
        <f>IF(($AS32&lt;180),$AS32+180,$AS32-180)</f>
        <v>228.85766737554553</v>
      </c>
      <c r="AX32" s="78"/>
    </row>
    <row r="33" spans="1:50" ht="18" customHeight="1">
      <c r="A33" s="32" t="s">
        <v>209</v>
      </c>
      <c r="B33" s="45">
        <v>5</v>
      </c>
      <c r="C33" s="45" t="s">
        <v>210</v>
      </c>
      <c r="D33" s="45">
        <v>2</v>
      </c>
      <c r="E33" s="46" t="s">
        <v>290</v>
      </c>
      <c r="F33" s="53">
        <v>0</v>
      </c>
      <c r="G33" s="53">
        <v>63</v>
      </c>
      <c r="H33" s="31">
        <v>37.41</v>
      </c>
      <c r="I33" s="1" t="s">
        <v>62</v>
      </c>
      <c r="J33" s="45"/>
      <c r="K33" s="1" t="s">
        <v>18</v>
      </c>
      <c r="L33" s="47"/>
      <c r="M33" s="47"/>
      <c r="N33" s="47"/>
      <c r="O33" s="47"/>
      <c r="P33" s="47"/>
      <c r="Q33" s="36"/>
      <c r="R33" s="45"/>
      <c r="S33" s="45"/>
      <c r="T33" s="45" t="s">
        <v>213</v>
      </c>
      <c r="U33" s="45" t="s">
        <v>213</v>
      </c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57" t="s">
        <v>326</v>
      </c>
      <c r="AH33" s="40"/>
      <c r="AI33" s="40"/>
      <c r="AJ33" s="57" t="s">
        <v>282</v>
      </c>
      <c r="AK33" s="40"/>
      <c r="AL33" s="40"/>
      <c r="AM33" s="31"/>
      <c r="AN33" s="51"/>
      <c r="AO33" s="51"/>
      <c r="AP33" s="51"/>
      <c r="AQ33" s="51"/>
      <c r="AR33" s="51"/>
      <c r="AS33" s="51"/>
      <c r="AT33" s="51"/>
      <c r="AU33" s="13"/>
      <c r="AV33" s="13"/>
      <c r="AW33" s="13"/>
      <c r="AX33" s="78"/>
    </row>
    <row r="34" spans="1:50" ht="18" customHeight="1">
      <c r="A34" s="32" t="s">
        <v>209</v>
      </c>
      <c r="B34" s="45">
        <v>5</v>
      </c>
      <c r="C34" s="45" t="s">
        <v>210</v>
      </c>
      <c r="D34" s="45">
        <v>2</v>
      </c>
      <c r="E34" s="46" t="s">
        <v>94</v>
      </c>
      <c r="F34" s="53">
        <v>8.5</v>
      </c>
      <c r="G34" s="53">
        <v>145</v>
      </c>
      <c r="H34" s="31">
        <v>37.49</v>
      </c>
      <c r="I34" s="1" t="s">
        <v>62</v>
      </c>
      <c r="J34" s="45">
        <v>2</v>
      </c>
      <c r="K34" s="1" t="s">
        <v>367</v>
      </c>
      <c r="L34" s="67" t="s">
        <v>79</v>
      </c>
      <c r="M34" s="47">
        <v>4</v>
      </c>
      <c r="N34" s="47">
        <v>1</v>
      </c>
      <c r="O34" s="47">
        <v>1</v>
      </c>
      <c r="P34" s="47">
        <v>2</v>
      </c>
      <c r="Q34" s="36"/>
      <c r="R34" s="45"/>
      <c r="S34" s="45"/>
      <c r="T34" s="45" t="s">
        <v>213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 t="s">
        <v>95</v>
      </c>
      <c r="AG34" s="57" t="s">
        <v>328</v>
      </c>
      <c r="AH34" s="40">
        <v>1.5</v>
      </c>
      <c r="AI34" s="40">
        <v>0.3</v>
      </c>
      <c r="AJ34" s="57" t="s">
        <v>90</v>
      </c>
      <c r="AK34" s="57" t="s">
        <v>88</v>
      </c>
      <c r="AL34" s="40">
        <v>94</v>
      </c>
      <c r="AM34" s="31">
        <v>38.35</v>
      </c>
      <c r="AN34" s="51">
        <v>21</v>
      </c>
      <c r="AO34" s="51">
        <v>270</v>
      </c>
      <c r="AP34" s="51">
        <v>0</v>
      </c>
      <c r="AQ34" s="51">
        <v>0</v>
      </c>
      <c r="AR34" s="51">
        <v>90</v>
      </c>
      <c r="AS34" s="51">
        <v>90</v>
      </c>
      <c r="AT34" s="51">
        <v>69</v>
      </c>
      <c r="AU34" s="13">
        <v>180</v>
      </c>
      <c r="AV34" s="13">
        <v>21</v>
      </c>
      <c r="AW34" s="13">
        <v>270</v>
      </c>
      <c r="AX34" s="80" t="s">
        <v>284</v>
      </c>
    </row>
    <row r="35" spans="1:50" ht="18" customHeight="1">
      <c r="A35" s="32" t="s">
        <v>209</v>
      </c>
      <c r="B35" s="45">
        <v>5</v>
      </c>
      <c r="C35" s="45" t="s">
        <v>210</v>
      </c>
      <c r="D35" s="45">
        <v>2</v>
      </c>
      <c r="E35" s="46" t="s">
        <v>94</v>
      </c>
      <c r="F35" s="53">
        <v>8.5</v>
      </c>
      <c r="G35" s="53">
        <v>145</v>
      </c>
      <c r="H35" s="31">
        <v>37.49</v>
      </c>
      <c r="I35" s="1" t="s">
        <v>62</v>
      </c>
      <c r="J35" s="45">
        <v>2</v>
      </c>
      <c r="K35" s="1" t="s">
        <v>367</v>
      </c>
      <c r="L35" s="47"/>
      <c r="M35" s="47"/>
      <c r="N35" s="47"/>
      <c r="O35" s="47"/>
      <c r="P35" s="47"/>
      <c r="Q35" s="36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57" t="s">
        <v>278</v>
      </c>
      <c r="AH35" s="40">
        <v>1.5</v>
      </c>
      <c r="AI35" s="40">
        <v>0.3</v>
      </c>
      <c r="AJ35" s="57" t="s">
        <v>90</v>
      </c>
      <c r="AK35" s="57" t="s">
        <v>88</v>
      </c>
      <c r="AL35" s="40">
        <v>97</v>
      </c>
      <c r="AM35" s="31">
        <v>38.38</v>
      </c>
      <c r="AN35" s="51">
        <v>30</v>
      </c>
      <c r="AO35" s="51">
        <v>270</v>
      </c>
      <c r="AP35" s="51">
        <v>0</v>
      </c>
      <c r="AQ35" s="51">
        <v>0</v>
      </c>
      <c r="AR35" s="51">
        <v>90</v>
      </c>
      <c r="AS35" s="51">
        <v>90</v>
      </c>
      <c r="AT35" s="51">
        <v>60</v>
      </c>
      <c r="AU35" s="13">
        <v>180</v>
      </c>
      <c r="AV35" s="13">
        <v>30</v>
      </c>
      <c r="AW35" s="13">
        <v>270</v>
      </c>
      <c r="AX35" s="80" t="s">
        <v>284</v>
      </c>
    </row>
    <row r="36" spans="1:50" ht="18" customHeight="1">
      <c r="A36" s="32" t="s">
        <v>209</v>
      </c>
      <c r="B36" s="45">
        <v>5</v>
      </c>
      <c r="C36" s="45" t="s">
        <v>210</v>
      </c>
      <c r="D36" s="45">
        <v>2</v>
      </c>
      <c r="E36" s="46" t="s">
        <v>94</v>
      </c>
      <c r="F36" s="53">
        <v>8.5</v>
      </c>
      <c r="G36" s="53">
        <v>145</v>
      </c>
      <c r="H36" s="31">
        <v>37.49</v>
      </c>
      <c r="I36" s="1" t="s">
        <v>62</v>
      </c>
      <c r="J36" s="45">
        <v>2</v>
      </c>
      <c r="K36" s="1" t="s">
        <v>367</v>
      </c>
      <c r="L36" s="35"/>
      <c r="M36" s="35"/>
      <c r="N36" s="35"/>
      <c r="O36" s="35"/>
      <c r="P36" s="35"/>
      <c r="Q36" s="3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57" t="s">
        <v>279</v>
      </c>
      <c r="AH36" s="40">
        <v>1.5</v>
      </c>
      <c r="AI36" s="40">
        <v>0.3</v>
      </c>
      <c r="AJ36" s="57" t="s">
        <v>90</v>
      </c>
      <c r="AK36" s="40">
        <v>12</v>
      </c>
      <c r="AL36" s="40">
        <v>135</v>
      </c>
      <c r="AM36" s="31">
        <v>38.76</v>
      </c>
      <c r="AN36" s="51">
        <v>36</v>
      </c>
      <c r="AO36" s="51">
        <v>90</v>
      </c>
      <c r="AP36" s="51">
        <v>33</v>
      </c>
      <c r="AQ36" s="51">
        <v>0</v>
      </c>
      <c r="AR36" s="51">
        <v>-131.7913914923671</v>
      </c>
      <c r="AS36" s="51">
        <v>228.2086085076329</v>
      </c>
      <c r="AT36" s="51">
        <v>45.74075864319476</v>
      </c>
      <c r="AU36" s="13">
        <v>318.2086085076329</v>
      </c>
      <c r="AV36" s="13">
        <v>44.25924135680524</v>
      </c>
      <c r="AW36" s="13">
        <v>48.2086085076329</v>
      </c>
      <c r="AX36" s="80" t="s">
        <v>284</v>
      </c>
    </row>
    <row r="37" spans="1:50" ht="18" customHeight="1">
      <c r="A37" s="32" t="s">
        <v>209</v>
      </c>
      <c r="B37" s="45">
        <v>5</v>
      </c>
      <c r="C37" s="45" t="s">
        <v>210</v>
      </c>
      <c r="D37" s="45">
        <v>2</v>
      </c>
      <c r="E37" s="46" t="s">
        <v>260</v>
      </c>
      <c r="F37" s="53">
        <v>32</v>
      </c>
      <c r="G37" s="53">
        <v>68</v>
      </c>
      <c r="H37" s="31">
        <v>37.73</v>
      </c>
      <c r="I37" s="1" t="s">
        <v>62</v>
      </c>
      <c r="J37" s="45"/>
      <c r="K37" s="1"/>
      <c r="L37" s="47"/>
      <c r="M37" s="47"/>
      <c r="N37" s="47"/>
      <c r="O37" s="47"/>
      <c r="P37" s="47"/>
      <c r="Q37" s="54"/>
      <c r="R37" s="45"/>
      <c r="S37" s="45"/>
      <c r="T37" s="45"/>
      <c r="U37" s="45"/>
      <c r="V37" s="45"/>
      <c r="W37" s="36"/>
      <c r="X37" s="45"/>
      <c r="Y37" s="45"/>
      <c r="Z37" s="45"/>
      <c r="AA37" s="45"/>
      <c r="AB37" s="45"/>
      <c r="AC37" s="45"/>
      <c r="AD37" s="45"/>
      <c r="AE37" s="45"/>
      <c r="AF37" s="45"/>
      <c r="AG37" s="40"/>
      <c r="AH37" s="40">
        <v>0</v>
      </c>
      <c r="AI37" s="40"/>
      <c r="AJ37" s="40"/>
      <c r="AK37" s="40"/>
      <c r="AL37" s="40"/>
      <c r="AM37" s="31"/>
      <c r="AN37" s="51"/>
      <c r="AO37" s="51"/>
      <c r="AP37" s="51"/>
      <c r="AQ37" s="51"/>
      <c r="AR37" s="51"/>
      <c r="AS37" s="51"/>
      <c r="AT37" s="51"/>
      <c r="AU37" s="13"/>
      <c r="AV37" s="13"/>
      <c r="AW37" s="13"/>
      <c r="AX37" s="78"/>
    </row>
    <row r="38" spans="1:50" ht="18" customHeight="1">
      <c r="A38" s="32" t="s">
        <v>209</v>
      </c>
      <c r="B38" s="45">
        <v>5</v>
      </c>
      <c r="C38" s="45" t="s">
        <v>210</v>
      </c>
      <c r="D38" s="45">
        <v>2</v>
      </c>
      <c r="E38" s="46" t="s">
        <v>20</v>
      </c>
      <c r="F38" s="53">
        <v>68.5</v>
      </c>
      <c r="G38" s="53">
        <v>110</v>
      </c>
      <c r="H38" s="31">
        <v>38.1</v>
      </c>
      <c r="I38" s="1" t="s">
        <v>62</v>
      </c>
      <c r="J38" s="45">
        <v>1</v>
      </c>
      <c r="K38" s="1" t="s">
        <v>266</v>
      </c>
      <c r="L38" s="47">
        <v>1</v>
      </c>
      <c r="M38" s="47">
        <v>2</v>
      </c>
      <c r="N38" s="47">
        <v>1</v>
      </c>
      <c r="O38" s="47">
        <v>1</v>
      </c>
      <c r="P38" s="47" t="s">
        <v>29</v>
      </c>
      <c r="Q38" s="36"/>
      <c r="R38" s="45"/>
      <c r="S38" s="45"/>
      <c r="T38" s="45" t="s">
        <v>213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63</v>
      </c>
      <c r="AG38" s="57" t="s">
        <v>215</v>
      </c>
      <c r="AH38" s="40">
        <v>0.5</v>
      </c>
      <c r="AI38" s="40">
        <v>0.5</v>
      </c>
      <c r="AJ38" s="57" t="s">
        <v>90</v>
      </c>
      <c r="AK38" s="40">
        <v>4</v>
      </c>
      <c r="AL38" s="40">
        <v>71</v>
      </c>
      <c r="AM38" s="31">
        <v>38.12</v>
      </c>
      <c r="AN38" s="51">
        <v>51</v>
      </c>
      <c r="AO38" s="51">
        <v>90</v>
      </c>
      <c r="AP38" s="51">
        <v>0</v>
      </c>
      <c r="AQ38" s="51">
        <v>340</v>
      </c>
      <c r="AR38" s="51">
        <f>+(IF($AO38&lt;$AQ38,((MIN($AQ38,$AO38)+(DEGREES(ATAN((TAN(RADIANS($AP38))/((TAN(RADIANS($AN38))*SIN(RADIANS(ABS($AO38-$AQ38))))))-(COS(RADIANS(ABS($AO38-$AQ38)))/SIN(RADIANS(ABS($AO38-$AQ38)))))))-180)),((MAX($AQ38,$AO38)-(DEGREES(ATAN((TAN(RADIANS($AP38))/((TAN(RADIANS($AN38))*SIN(RADIANS(ABS($AO38-$AQ38))))))-(COS(RADIANS(ABS($AO38-$AQ38)))/SIN(RADIANS(ABS($AO38-$AQ38)))))))-180))))</f>
        <v>-109.99999999999999</v>
      </c>
      <c r="AS38" s="51">
        <f>IF($AR38&gt;0,$AR38,360+$AR38)</f>
        <v>250</v>
      </c>
      <c r="AT38" s="51">
        <f>+ABS(DEGREES(ATAN((COS(RADIANS(ABS($AR38+180-(IF($AO38&gt;$AQ38,MAX($AP38,$AO38),MIN($AO38,$AQ38))))))/(TAN(RADIANS($AN38)))))))</f>
        <v>37.26925094502564</v>
      </c>
      <c r="AU38" s="13">
        <f>+IF(($AR38+90)&gt;0,$AR38+90,$AR38+450)</f>
        <v>340</v>
      </c>
      <c r="AV38" s="13">
        <f>-$AT38+90</f>
        <v>52.73074905497436</v>
      </c>
      <c r="AW38" s="13">
        <f>IF(($AS38&lt;180),$AS38+180,$AS38-180)</f>
        <v>70</v>
      </c>
      <c r="AX38" s="80" t="s">
        <v>89</v>
      </c>
    </row>
    <row r="39" spans="1:50" ht="18" customHeight="1">
      <c r="A39" s="32" t="s">
        <v>209</v>
      </c>
      <c r="B39" s="45">
        <v>5</v>
      </c>
      <c r="C39" s="45" t="s">
        <v>210</v>
      </c>
      <c r="D39" s="45">
        <v>2</v>
      </c>
      <c r="E39" s="46" t="s">
        <v>20</v>
      </c>
      <c r="F39" s="53">
        <v>68.5</v>
      </c>
      <c r="G39" s="53">
        <v>110</v>
      </c>
      <c r="H39" s="31">
        <v>38.1</v>
      </c>
      <c r="I39" s="1" t="s">
        <v>62</v>
      </c>
      <c r="J39" s="45">
        <v>1</v>
      </c>
      <c r="K39" s="1" t="s">
        <v>266</v>
      </c>
      <c r="L39" s="47">
        <v>1</v>
      </c>
      <c r="M39" s="47">
        <v>2</v>
      </c>
      <c r="N39" s="47">
        <v>1</v>
      </c>
      <c r="O39" s="47">
        <v>1</v>
      </c>
      <c r="P39" s="47" t="s">
        <v>29</v>
      </c>
      <c r="Q39" s="36"/>
      <c r="R39" s="45"/>
      <c r="S39" s="45"/>
      <c r="T39" s="45" t="s">
        <v>213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 t="s">
        <v>63</v>
      </c>
      <c r="AG39" s="57" t="s">
        <v>322</v>
      </c>
      <c r="AH39" s="40">
        <v>0.5</v>
      </c>
      <c r="AI39" s="40">
        <v>0.5</v>
      </c>
      <c r="AJ39" s="57" t="s">
        <v>90</v>
      </c>
      <c r="AK39" s="57" t="s">
        <v>88</v>
      </c>
      <c r="AL39" s="40">
        <v>98</v>
      </c>
      <c r="AM39" s="31">
        <v>38.39</v>
      </c>
      <c r="AN39" s="51">
        <v>90</v>
      </c>
      <c r="AO39" s="51">
        <v>90</v>
      </c>
      <c r="AP39" s="51">
        <v>11</v>
      </c>
      <c r="AQ39" s="51">
        <v>328</v>
      </c>
      <c r="AR39" s="51">
        <f>+(IF($AO39&lt;$AQ39,((MIN($AQ39,$AO39)+(DEGREES(ATAN((TAN(RADIANS($AP39))/((TAN(RADIANS($AN39))*SIN(RADIANS(ABS($AO39-$AQ39))))))-(COS(RADIANS(ABS($AO39-$AQ39)))/SIN(RADIANS(ABS($AO39-$AQ39)))))))-180)),((MAX($AQ39,$AO39)-(DEGREES(ATAN((TAN(RADIANS($AP39))/((TAN(RADIANS($AN39))*SIN(RADIANS(ABS($AO39-$AQ39))))))-(COS(RADIANS(ABS($AO39-$AQ39)))/SIN(RADIANS(ABS($AO39-$AQ39)))))))-180))))</f>
        <v>-122</v>
      </c>
      <c r="AS39" s="51">
        <f>IF($AR39&gt;0,$AR39,360+$AR39)</f>
        <v>238</v>
      </c>
      <c r="AT39" s="51">
        <f>+ABS(DEGREES(ATAN((COS(RADIANS(ABS($AR39+180-(IF($AO39&gt;$AQ39,MAX($AP39,$AO39),MIN($AO39,$AQ39))))))/(TAN(RADIANS($AN39)))))))</f>
        <v>2.9752534809527962E-15</v>
      </c>
      <c r="AU39" s="13">
        <f>+IF(($AR39+90)&gt;0,$AR39+90,$AR39+450)</f>
        <v>328</v>
      </c>
      <c r="AV39" s="13">
        <f>-$AT39+90</f>
        <v>90</v>
      </c>
      <c r="AW39" s="13">
        <f>IF(($AS39&lt;180),$AS39+180,$AS39-180)</f>
        <v>58</v>
      </c>
      <c r="AX39" s="80" t="s">
        <v>89</v>
      </c>
    </row>
    <row r="40" spans="1:50" ht="18" customHeight="1">
      <c r="A40" s="32" t="s">
        <v>209</v>
      </c>
      <c r="B40" s="45">
        <v>5</v>
      </c>
      <c r="C40" s="45" t="s">
        <v>210</v>
      </c>
      <c r="D40" s="45">
        <v>3</v>
      </c>
      <c r="E40" s="33" t="s">
        <v>96</v>
      </c>
      <c r="F40" s="53">
        <v>0</v>
      </c>
      <c r="G40" s="53">
        <v>66</v>
      </c>
      <c r="H40" s="31">
        <v>38.87</v>
      </c>
      <c r="I40" s="1" t="s">
        <v>62</v>
      </c>
      <c r="J40" s="45">
        <v>2</v>
      </c>
      <c r="K40" s="1" t="s">
        <v>367</v>
      </c>
      <c r="L40" s="35">
        <v>3</v>
      </c>
      <c r="M40" s="35">
        <v>4</v>
      </c>
      <c r="N40" s="35">
        <v>1</v>
      </c>
      <c r="O40" s="35">
        <v>1</v>
      </c>
      <c r="P40" s="35">
        <v>4</v>
      </c>
      <c r="Q40" s="36"/>
      <c r="R40" s="2"/>
      <c r="S40" s="2"/>
      <c r="T40" s="45" t="s">
        <v>213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 t="s">
        <v>95</v>
      </c>
      <c r="AG40" s="57" t="s">
        <v>215</v>
      </c>
      <c r="AH40" s="40">
        <v>1</v>
      </c>
      <c r="AI40" s="57" t="s">
        <v>91</v>
      </c>
      <c r="AJ40" s="57" t="s">
        <v>341</v>
      </c>
      <c r="AK40" s="40">
        <v>3</v>
      </c>
      <c r="AL40" s="40">
        <v>16</v>
      </c>
      <c r="AM40" s="31">
        <v>39.03</v>
      </c>
      <c r="AN40" s="51">
        <v>55</v>
      </c>
      <c r="AO40" s="51">
        <v>270</v>
      </c>
      <c r="AP40" s="51">
        <v>12</v>
      </c>
      <c r="AQ40" s="51">
        <v>0</v>
      </c>
      <c r="AR40" s="51">
        <v>98.46540122319755</v>
      </c>
      <c r="AS40" s="51">
        <v>98.46540122319755</v>
      </c>
      <c r="AT40" s="51">
        <v>34.705650202765874</v>
      </c>
      <c r="AU40" s="13">
        <v>188.46540122319755</v>
      </c>
      <c r="AV40" s="13">
        <v>55.294349797234126</v>
      </c>
      <c r="AW40" s="13">
        <v>278.46540122319755</v>
      </c>
      <c r="AX40" s="80" t="s">
        <v>284</v>
      </c>
    </row>
    <row r="41" spans="1:50" ht="18" customHeight="1">
      <c r="A41" s="32" t="s">
        <v>209</v>
      </c>
      <c r="B41" s="45">
        <v>5</v>
      </c>
      <c r="C41" s="45" t="s">
        <v>210</v>
      </c>
      <c r="D41" s="45">
        <v>3</v>
      </c>
      <c r="E41" s="33" t="s">
        <v>96</v>
      </c>
      <c r="F41" s="53">
        <v>0</v>
      </c>
      <c r="G41" s="53">
        <v>66</v>
      </c>
      <c r="H41" s="31">
        <v>38.87</v>
      </c>
      <c r="I41" s="1" t="s">
        <v>62</v>
      </c>
      <c r="J41" s="45">
        <v>2</v>
      </c>
      <c r="K41" s="1" t="s">
        <v>367</v>
      </c>
      <c r="L41" s="35"/>
      <c r="M41" s="35"/>
      <c r="N41" s="35"/>
      <c r="O41" s="35"/>
      <c r="P41" s="35"/>
      <c r="Q41" s="3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57" t="s">
        <v>322</v>
      </c>
      <c r="AH41" s="40">
        <v>1.5</v>
      </c>
      <c r="AI41" s="40">
        <v>0.5</v>
      </c>
      <c r="AJ41" s="57" t="s">
        <v>341</v>
      </c>
      <c r="AK41" s="40">
        <v>3</v>
      </c>
      <c r="AL41" s="40">
        <v>22</v>
      </c>
      <c r="AM41" s="31">
        <v>39.09</v>
      </c>
      <c r="AN41" s="51">
        <v>54</v>
      </c>
      <c r="AO41" s="51">
        <v>270</v>
      </c>
      <c r="AP41" s="51">
        <v>0</v>
      </c>
      <c r="AQ41" s="51">
        <v>328</v>
      </c>
      <c r="AR41" s="51">
        <v>58</v>
      </c>
      <c r="AS41" s="51">
        <v>58</v>
      </c>
      <c r="AT41" s="51">
        <v>31.63900875490477</v>
      </c>
      <c r="AU41" s="13">
        <v>148</v>
      </c>
      <c r="AV41" s="13">
        <v>58.360991245095235</v>
      </c>
      <c r="AW41" s="13">
        <v>238</v>
      </c>
      <c r="AX41" s="80" t="s">
        <v>93</v>
      </c>
    </row>
    <row r="42" spans="1:50" ht="18" customHeight="1">
      <c r="A42" s="32" t="s">
        <v>209</v>
      </c>
      <c r="B42" s="45">
        <v>5</v>
      </c>
      <c r="C42" s="45" t="s">
        <v>210</v>
      </c>
      <c r="D42" s="45">
        <v>3</v>
      </c>
      <c r="E42" s="33" t="s">
        <v>96</v>
      </c>
      <c r="F42" s="53">
        <v>0</v>
      </c>
      <c r="G42" s="53">
        <v>66</v>
      </c>
      <c r="H42" s="31">
        <v>38.87</v>
      </c>
      <c r="I42" s="1" t="s">
        <v>62</v>
      </c>
      <c r="J42" s="45">
        <v>2</v>
      </c>
      <c r="K42" s="1" t="s">
        <v>367</v>
      </c>
      <c r="L42" s="35"/>
      <c r="M42" s="35"/>
      <c r="N42" s="35"/>
      <c r="O42" s="35"/>
      <c r="P42" s="35"/>
      <c r="Q42" s="3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57" t="s">
        <v>332</v>
      </c>
      <c r="AH42" s="40">
        <v>1.5</v>
      </c>
      <c r="AI42" s="40">
        <v>0.5</v>
      </c>
      <c r="AJ42" s="57" t="s">
        <v>341</v>
      </c>
      <c r="AK42" s="40">
        <v>6</v>
      </c>
      <c r="AL42" s="40">
        <v>53</v>
      </c>
      <c r="AM42" s="31">
        <v>39.4</v>
      </c>
      <c r="AN42" s="51">
        <v>50</v>
      </c>
      <c r="AO42" s="51">
        <v>90</v>
      </c>
      <c r="AP42" s="51">
        <v>19</v>
      </c>
      <c r="AQ42" s="51">
        <v>0</v>
      </c>
      <c r="AR42" s="51">
        <v>-106.11533702155656</v>
      </c>
      <c r="AS42" s="51">
        <v>253.88466297844343</v>
      </c>
      <c r="AT42" s="51">
        <v>38.87322910488974</v>
      </c>
      <c r="AU42" s="13">
        <v>343.88466297844343</v>
      </c>
      <c r="AV42" s="13">
        <v>51.12677089511026</v>
      </c>
      <c r="AW42" s="13">
        <v>73.88466297844343</v>
      </c>
      <c r="AX42" s="80" t="s">
        <v>284</v>
      </c>
    </row>
    <row r="43" spans="1:50" ht="18" customHeight="1">
      <c r="A43" s="32" t="s">
        <v>209</v>
      </c>
      <c r="B43" s="45">
        <v>5</v>
      </c>
      <c r="C43" s="45" t="s">
        <v>210</v>
      </c>
      <c r="D43" s="45">
        <v>3</v>
      </c>
      <c r="E43" s="33" t="s">
        <v>97</v>
      </c>
      <c r="F43" s="53">
        <v>3.5</v>
      </c>
      <c r="G43" s="53">
        <v>66</v>
      </c>
      <c r="H43" s="31">
        <v>38.9</v>
      </c>
      <c r="I43" s="1" t="s">
        <v>62</v>
      </c>
      <c r="J43" s="45">
        <v>1</v>
      </c>
      <c r="K43" s="1" t="s">
        <v>266</v>
      </c>
      <c r="L43" s="35">
        <v>1</v>
      </c>
      <c r="M43" s="35">
        <v>2</v>
      </c>
      <c r="N43" s="35">
        <v>1</v>
      </c>
      <c r="O43" s="35">
        <v>1</v>
      </c>
      <c r="P43" s="35">
        <v>1</v>
      </c>
      <c r="Q43" s="36"/>
      <c r="R43" s="2"/>
      <c r="S43" s="2"/>
      <c r="T43" s="2" t="s">
        <v>213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 t="s">
        <v>63</v>
      </c>
      <c r="AG43" s="40">
        <v>2</v>
      </c>
      <c r="AH43" s="40">
        <v>0.5</v>
      </c>
      <c r="AI43" s="40">
        <v>0.5</v>
      </c>
      <c r="AJ43" s="57" t="s">
        <v>341</v>
      </c>
      <c r="AK43" s="40">
        <v>6</v>
      </c>
      <c r="AL43" s="40">
        <v>49</v>
      </c>
      <c r="AM43" s="31">
        <v>39.36</v>
      </c>
      <c r="AN43" s="51">
        <v>6</v>
      </c>
      <c r="AO43" s="51">
        <v>270</v>
      </c>
      <c r="AP43" s="51">
        <v>10</v>
      </c>
      <c r="AQ43" s="51">
        <v>0</v>
      </c>
      <c r="AR43" s="51">
        <f>+(IF($AO43&lt;$AQ43,((MIN($AQ43,$AO43)+(DEGREES(ATAN((TAN(RADIANS($AP43))/((TAN(RADIANS($AN43))*SIN(RADIANS(ABS($AO43-$AQ43))))))-(COS(RADIANS(ABS($AO43-$AQ43)))/SIN(RADIANS(ABS($AO43-$AQ43)))))))-180)),((MAX($AQ43,$AO43)-(DEGREES(ATAN((TAN(RADIANS($AP43))/((TAN(RADIANS($AN43))*SIN(RADIANS(ABS($AO43-$AQ43))))))-(COS(RADIANS(ABS($AO43-$AQ43)))/SIN(RADIANS(ABS($AO43-$AQ43)))))))-180))))</f>
        <v>149.20185591801396</v>
      </c>
      <c r="AS43" s="51">
        <f>IF($AR43&gt;0,$AR43,360+$AR43)</f>
        <v>149.20185591801396</v>
      </c>
      <c r="AT43" s="51">
        <f>+ABS(DEGREES(ATAN((COS(RADIANS(ABS($AR43+180-(IF($AO43&gt;$AQ43,MAX($AP43,$AO43),MIN($AO43,$AQ43))))))/(TAN(RADIANS($AN43)))))))</f>
        <v>78.39971637749207</v>
      </c>
      <c r="AU43" s="13">
        <f>+IF(($AR43+90)&gt;0,$AR43+90,$AR43+450)</f>
        <v>239.20185591801396</v>
      </c>
      <c r="AV43" s="13">
        <f>-$AT43+90</f>
        <v>11.60028362250793</v>
      </c>
      <c r="AW43" s="13">
        <f>IF(($AS43&lt;180),$AS43+180,$AS43-180)</f>
        <v>329.20185591801396</v>
      </c>
      <c r="AX43" s="80" t="s">
        <v>89</v>
      </c>
    </row>
    <row r="44" spans="1:50" ht="18" customHeight="1">
      <c r="A44" s="32" t="s">
        <v>209</v>
      </c>
      <c r="B44" s="45">
        <v>5</v>
      </c>
      <c r="C44" s="45" t="s">
        <v>210</v>
      </c>
      <c r="D44" s="45">
        <v>3</v>
      </c>
      <c r="E44" s="46" t="s">
        <v>34</v>
      </c>
      <c r="F44" s="53">
        <v>90</v>
      </c>
      <c r="G44" s="53">
        <v>94</v>
      </c>
      <c r="H44" s="31">
        <v>39.77</v>
      </c>
      <c r="I44" s="1" t="s">
        <v>62</v>
      </c>
      <c r="J44" s="45">
        <v>1</v>
      </c>
      <c r="K44" s="1" t="s">
        <v>266</v>
      </c>
      <c r="L44" s="47">
        <v>1</v>
      </c>
      <c r="M44" s="47">
        <v>2</v>
      </c>
      <c r="N44" s="47">
        <v>1</v>
      </c>
      <c r="O44" s="47">
        <v>1</v>
      </c>
      <c r="P44" s="47" t="s">
        <v>29</v>
      </c>
      <c r="Q44" s="36"/>
      <c r="R44" s="45"/>
      <c r="S44" s="45"/>
      <c r="T44" s="45" t="s">
        <v>213</v>
      </c>
      <c r="U44" s="45"/>
      <c r="V44" s="45"/>
      <c r="W44" s="36"/>
      <c r="X44" s="45"/>
      <c r="Y44" s="45"/>
      <c r="Z44" s="45"/>
      <c r="AA44" s="45"/>
      <c r="AB44" s="45"/>
      <c r="AC44" s="45"/>
      <c r="AD44" s="45"/>
      <c r="AE44" s="45"/>
      <c r="AF44" s="45" t="s">
        <v>63</v>
      </c>
      <c r="AG44" s="57" t="s">
        <v>278</v>
      </c>
      <c r="AH44" s="40">
        <v>1</v>
      </c>
      <c r="AI44" s="40">
        <v>0.5</v>
      </c>
      <c r="AJ44" s="57" t="s">
        <v>341</v>
      </c>
      <c r="AK44" s="40">
        <v>10</v>
      </c>
      <c r="AL44" s="40">
        <v>42</v>
      </c>
      <c r="AM44" s="31">
        <v>39.29</v>
      </c>
      <c r="AN44" s="51">
        <v>42</v>
      </c>
      <c r="AO44" s="51">
        <v>90</v>
      </c>
      <c r="AP44" s="51">
        <v>0</v>
      </c>
      <c r="AQ44" s="51">
        <v>0</v>
      </c>
      <c r="AR44" s="51">
        <f>+(IF($AO44&lt;$AQ44,((MIN($AQ44,$AO44)+(DEGREES(ATAN((TAN(RADIANS($AP44))/((TAN(RADIANS($AN44))*SIN(RADIANS(ABS($AO44-$AQ44))))))-(COS(RADIANS(ABS($AO44-$AQ44)))/SIN(RADIANS(ABS($AO44-$AQ44)))))))-180)),((MAX($AQ44,$AO44)-(DEGREES(ATAN((TAN(RADIANS($AP44))/((TAN(RADIANS($AN44))*SIN(RADIANS(ABS($AO44-$AQ44))))))-(COS(RADIANS(ABS($AO44-$AQ44)))/SIN(RADIANS(ABS($AO44-$AQ44)))))))-180))))</f>
        <v>-90</v>
      </c>
      <c r="AS44" s="51">
        <f>IF($AR44&gt;0,$AR44,360+$AR44)</f>
        <v>270</v>
      </c>
      <c r="AT44" s="51">
        <f>+ABS(DEGREES(ATAN((COS(RADIANS(ABS($AR44+180-(IF($AO44&gt;$AQ44,MAX($AP44,$AO44),MIN($AO44,$AQ44))))))/(TAN(RADIANS($AN44)))))))</f>
        <v>48.00000000000001</v>
      </c>
      <c r="AU44" s="13">
        <f>+IF(($AR44+90)&gt;0,$AR44+90,$AR44+450)</f>
        <v>360</v>
      </c>
      <c r="AV44" s="13">
        <f>-$AT44+90</f>
        <v>41.99999999999999</v>
      </c>
      <c r="AW44" s="13">
        <f>IF(($AS44&lt;180),$AS44+180,$AS44-180)</f>
        <v>90</v>
      </c>
      <c r="AX44" s="80" t="s">
        <v>337</v>
      </c>
    </row>
    <row r="45" spans="1:50" ht="18" customHeight="1">
      <c r="A45" s="32" t="s">
        <v>209</v>
      </c>
      <c r="B45" s="45">
        <v>5</v>
      </c>
      <c r="C45" s="45" t="s">
        <v>210</v>
      </c>
      <c r="D45" s="45">
        <v>3</v>
      </c>
      <c r="E45" s="46" t="s">
        <v>343</v>
      </c>
      <c r="F45" s="53">
        <v>98.5</v>
      </c>
      <c r="G45" s="53">
        <v>119</v>
      </c>
      <c r="H45" s="31">
        <v>39.85</v>
      </c>
      <c r="I45" s="1" t="s">
        <v>62</v>
      </c>
      <c r="J45" s="45"/>
      <c r="K45" s="1"/>
      <c r="L45" s="47"/>
      <c r="M45" s="47"/>
      <c r="N45" s="47"/>
      <c r="O45" s="47"/>
      <c r="P45" s="47"/>
      <c r="Q45" s="36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0"/>
      <c r="AH45" s="40">
        <v>0</v>
      </c>
      <c r="AI45" s="40"/>
      <c r="AJ45" s="57" t="s">
        <v>341</v>
      </c>
      <c r="AK45" s="40"/>
      <c r="AL45" s="40"/>
      <c r="AM45" s="31"/>
      <c r="AN45" s="51"/>
      <c r="AO45" s="51"/>
      <c r="AP45" s="51"/>
      <c r="AQ45" s="51"/>
      <c r="AR45" s="51"/>
      <c r="AS45" s="51"/>
      <c r="AT45" s="51"/>
      <c r="AU45" s="13"/>
      <c r="AV45" s="13"/>
      <c r="AW45" s="13"/>
      <c r="AX45" s="78"/>
    </row>
    <row r="46" spans="1:50" ht="18" customHeight="1">
      <c r="A46" s="32" t="s">
        <v>209</v>
      </c>
      <c r="B46" s="45">
        <v>5</v>
      </c>
      <c r="C46" s="45" t="s">
        <v>210</v>
      </c>
      <c r="D46" s="45">
        <v>3</v>
      </c>
      <c r="E46" s="46" t="s">
        <v>344</v>
      </c>
      <c r="F46" s="53">
        <v>120</v>
      </c>
      <c r="G46" s="53">
        <v>144.5</v>
      </c>
      <c r="H46" s="31">
        <v>40.07</v>
      </c>
      <c r="I46" s="1" t="s">
        <v>62</v>
      </c>
      <c r="J46" s="45">
        <v>1</v>
      </c>
      <c r="K46" s="1" t="s">
        <v>107</v>
      </c>
      <c r="L46" s="47">
        <v>1.2</v>
      </c>
      <c r="M46" s="47">
        <v>2</v>
      </c>
      <c r="N46" s="47">
        <v>1</v>
      </c>
      <c r="O46" s="47">
        <v>1</v>
      </c>
      <c r="P46" s="47">
        <v>2</v>
      </c>
      <c r="Q46" s="36"/>
      <c r="R46" s="45"/>
      <c r="S46" s="45"/>
      <c r="T46" s="68" t="s">
        <v>213</v>
      </c>
      <c r="U46" s="68"/>
      <c r="V46" s="68"/>
      <c r="W46" s="69"/>
      <c r="X46" s="68"/>
      <c r="Y46" s="68"/>
      <c r="Z46" s="68"/>
      <c r="AA46" s="68"/>
      <c r="AB46" s="68"/>
      <c r="AC46" s="68"/>
      <c r="AD46" s="68"/>
      <c r="AE46" s="68"/>
      <c r="AF46" s="68" t="s">
        <v>63</v>
      </c>
      <c r="AG46" s="57" t="s">
        <v>279</v>
      </c>
      <c r="AH46" s="40">
        <v>1</v>
      </c>
      <c r="AI46" s="40">
        <v>0.5</v>
      </c>
      <c r="AJ46" s="57" t="s">
        <v>341</v>
      </c>
      <c r="AK46" s="40">
        <v>13</v>
      </c>
      <c r="AL46" s="40">
        <v>130</v>
      </c>
      <c r="AM46" s="31">
        <v>40.17</v>
      </c>
      <c r="AN46" s="51">
        <v>50</v>
      </c>
      <c r="AO46" s="51">
        <v>270</v>
      </c>
      <c r="AP46" s="51">
        <v>0</v>
      </c>
      <c r="AQ46" s="51">
        <v>0</v>
      </c>
      <c r="AR46" s="51">
        <f>+(IF($AO46&lt;$AQ46,((MIN($AQ46,$AO46)+(DEGREES(ATAN((TAN(RADIANS($AP46))/((TAN(RADIANS($AN46))*SIN(RADIANS(ABS($AO46-$AQ46))))))-(COS(RADIANS(ABS($AO46-$AQ46)))/SIN(RADIANS(ABS($AO46-$AQ46)))))))-180)),((MAX($AQ46,$AO46)-(DEGREES(ATAN((TAN(RADIANS($AP46))/((TAN(RADIANS($AN46))*SIN(RADIANS(ABS($AO46-$AQ46))))))-(COS(RADIANS(ABS($AO46-$AQ46)))/SIN(RADIANS(ABS($AO46-$AQ46)))))))-180))))</f>
        <v>90</v>
      </c>
      <c r="AS46" s="51">
        <f>IF($AR46&gt;0,$AR46,360+$AR46)</f>
        <v>90</v>
      </c>
      <c r="AT46" s="51">
        <f>+ABS(DEGREES(ATAN((COS(RADIANS(ABS($AR46+180-(IF($AO46&gt;$AQ46,MAX($AP46,$AO46),MIN($AO46,$AQ46))))))/(TAN(RADIANS($AN46)))))))</f>
        <v>40</v>
      </c>
      <c r="AU46" s="13">
        <f>+IF(($AR46+90)&gt;0,$AR46+90,$AR46+450)</f>
        <v>180</v>
      </c>
      <c r="AV46" s="13">
        <f>-$AT46+90</f>
        <v>50</v>
      </c>
      <c r="AW46" s="13">
        <f>IF(($AS46&lt;180),$AS46+180,$AS46-180)</f>
        <v>270</v>
      </c>
      <c r="AX46" s="80" t="s">
        <v>339</v>
      </c>
    </row>
    <row r="47" spans="1:50" ht="18" customHeight="1">
      <c r="A47" s="32" t="s">
        <v>209</v>
      </c>
      <c r="B47" s="45">
        <v>5</v>
      </c>
      <c r="C47" s="45" t="s">
        <v>210</v>
      </c>
      <c r="D47" s="45">
        <v>4</v>
      </c>
      <c r="E47" s="46" t="s">
        <v>108</v>
      </c>
      <c r="F47" s="53">
        <v>0</v>
      </c>
      <c r="G47" s="53">
        <v>20.5</v>
      </c>
      <c r="H47" s="31">
        <v>40.33</v>
      </c>
      <c r="I47" s="1" t="s">
        <v>62</v>
      </c>
      <c r="J47" s="45"/>
      <c r="K47" s="1"/>
      <c r="L47" s="47"/>
      <c r="M47" s="47"/>
      <c r="N47" s="47"/>
      <c r="O47" s="47"/>
      <c r="P47" s="55"/>
      <c r="Q47" s="36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0"/>
      <c r="AH47" s="40">
        <v>0</v>
      </c>
      <c r="AI47" s="40"/>
      <c r="AJ47" s="40"/>
      <c r="AK47" s="40"/>
      <c r="AL47" s="40"/>
      <c r="AM47" s="31"/>
      <c r="AN47" s="51"/>
      <c r="AO47" s="51"/>
      <c r="AP47" s="51"/>
      <c r="AQ47" s="51"/>
      <c r="AR47" s="51"/>
      <c r="AS47" s="51"/>
      <c r="AT47" s="51"/>
      <c r="AU47" s="13"/>
      <c r="AV47" s="13"/>
      <c r="AW47" s="13"/>
      <c r="AX47" s="78"/>
    </row>
    <row r="48" spans="1:50" ht="18" customHeight="1">
      <c r="A48" s="32" t="s">
        <v>209</v>
      </c>
      <c r="B48" s="45">
        <v>6</v>
      </c>
      <c r="C48" s="45" t="s">
        <v>210</v>
      </c>
      <c r="D48" s="45">
        <v>1</v>
      </c>
      <c r="E48" s="46" t="s">
        <v>110</v>
      </c>
      <c r="F48" s="53">
        <v>27</v>
      </c>
      <c r="G48" s="53">
        <v>149</v>
      </c>
      <c r="H48" s="31">
        <v>41.07</v>
      </c>
      <c r="I48" s="1" t="s">
        <v>62</v>
      </c>
      <c r="J48" s="45">
        <v>2</v>
      </c>
      <c r="K48" s="1" t="s">
        <v>367</v>
      </c>
      <c r="L48" s="47">
        <v>3</v>
      </c>
      <c r="M48" s="47">
        <v>4</v>
      </c>
      <c r="N48" s="47">
        <v>1</v>
      </c>
      <c r="O48" s="47">
        <v>1</v>
      </c>
      <c r="P48" s="47">
        <v>4</v>
      </c>
      <c r="Q48" s="36"/>
      <c r="R48" s="45"/>
      <c r="S48" s="45"/>
      <c r="T48" s="45" t="s">
        <v>213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 t="s">
        <v>95</v>
      </c>
      <c r="AG48" s="57" t="s">
        <v>328</v>
      </c>
      <c r="AH48" s="40">
        <v>0.5</v>
      </c>
      <c r="AI48" s="40">
        <v>0.5</v>
      </c>
      <c r="AJ48" s="57" t="s">
        <v>246</v>
      </c>
      <c r="AK48" s="40">
        <v>8</v>
      </c>
      <c r="AL48" s="40">
        <v>47.5</v>
      </c>
      <c r="AM48" s="31">
        <v>41.28</v>
      </c>
      <c r="AN48" s="51">
        <v>50</v>
      </c>
      <c r="AO48" s="51">
        <v>270</v>
      </c>
      <c r="AP48" s="51">
        <v>46</v>
      </c>
      <c r="AQ48" s="51">
        <v>0</v>
      </c>
      <c r="AR48" s="51">
        <v>130.98780425196065</v>
      </c>
      <c r="AS48" s="51">
        <v>130.98780425196065</v>
      </c>
      <c r="AT48" s="51">
        <v>32.349911727422516</v>
      </c>
      <c r="AU48" s="13">
        <v>220.98780425196065</v>
      </c>
      <c r="AV48" s="13">
        <v>57.650088272577484</v>
      </c>
      <c r="AW48" s="13">
        <v>310.98780425196065</v>
      </c>
      <c r="AX48" s="80" t="s">
        <v>284</v>
      </c>
    </row>
    <row r="49" spans="1:50" ht="18" customHeight="1">
      <c r="A49" s="32" t="s">
        <v>209</v>
      </c>
      <c r="B49" s="45">
        <v>6</v>
      </c>
      <c r="C49" s="45" t="s">
        <v>210</v>
      </c>
      <c r="D49" s="45">
        <v>1</v>
      </c>
      <c r="E49" s="46" t="s">
        <v>110</v>
      </c>
      <c r="F49" s="53">
        <v>27</v>
      </c>
      <c r="G49" s="53">
        <v>149</v>
      </c>
      <c r="H49" s="31">
        <v>41.07</v>
      </c>
      <c r="I49" s="1" t="s">
        <v>62</v>
      </c>
      <c r="J49" s="45">
        <v>2</v>
      </c>
      <c r="K49" s="1" t="s">
        <v>367</v>
      </c>
      <c r="L49" s="35"/>
      <c r="M49" s="35"/>
      <c r="N49" s="35"/>
      <c r="O49" s="35"/>
      <c r="P49" s="55"/>
      <c r="Q49" s="36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57" t="s">
        <v>278</v>
      </c>
      <c r="AH49" s="40">
        <v>0.5</v>
      </c>
      <c r="AI49" s="40">
        <v>0.5</v>
      </c>
      <c r="AJ49" s="57" t="s">
        <v>246</v>
      </c>
      <c r="AK49" s="40">
        <v>14</v>
      </c>
      <c r="AL49" s="40">
        <v>90</v>
      </c>
      <c r="AM49" s="31">
        <v>41.7</v>
      </c>
      <c r="AN49" s="51">
        <v>81</v>
      </c>
      <c r="AO49" s="51">
        <v>270</v>
      </c>
      <c r="AP49" s="51">
        <v>0</v>
      </c>
      <c r="AQ49" s="51">
        <v>350</v>
      </c>
      <c r="AR49" s="51">
        <v>80</v>
      </c>
      <c r="AS49" s="51">
        <v>80</v>
      </c>
      <c r="AT49" s="51">
        <v>8.865458053292677</v>
      </c>
      <c r="AU49" s="13">
        <v>170</v>
      </c>
      <c r="AV49" s="13">
        <v>81.13454194670732</v>
      </c>
      <c r="AW49" s="13">
        <v>260</v>
      </c>
      <c r="AX49" s="80" t="s">
        <v>284</v>
      </c>
    </row>
    <row r="50" spans="1:50" ht="18" customHeight="1">
      <c r="A50" s="32" t="s">
        <v>209</v>
      </c>
      <c r="B50" s="45">
        <v>6</v>
      </c>
      <c r="C50" s="45" t="s">
        <v>210</v>
      </c>
      <c r="D50" s="45">
        <v>1</v>
      </c>
      <c r="E50" s="46" t="s">
        <v>110</v>
      </c>
      <c r="F50" s="53">
        <v>27</v>
      </c>
      <c r="G50" s="53">
        <v>149</v>
      </c>
      <c r="H50" s="31">
        <v>41.07</v>
      </c>
      <c r="I50" s="1" t="s">
        <v>62</v>
      </c>
      <c r="J50" s="45">
        <v>2</v>
      </c>
      <c r="K50" s="1" t="s">
        <v>367</v>
      </c>
      <c r="L50" s="35"/>
      <c r="M50" s="35"/>
      <c r="N50" s="35"/>
      <c r="O50" s="35"/>
      <c r="P50" s="55"/>
      <c r="Q50" s="36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57" t="s">
        <v>279</v>
      </c>
      <c r="AH50" s="40">
        <v>0.5</v>
      </c>
      <c r="AI50" s="40">
        <v>0.5</v>
      </c>
      <c r="AJ50" s="57" t="s">
        <v>246</v>
      </c>
      <c r="AK50" s="57" t="s">
        <v>340</v>
      </c>
      <c r="AL50" s="40">
        <v>107</v>
      </c>
      <c r="AM50" s="31">
        <v>41.87</v>
      </c>
      <c r="AN50" s="51">
        <v>33</v>
      </c>
      <c r="AO50" s="51">
        <v>270</v>
      </c>
      <c r="AP50" s="51">
        <v>0</v>
      </c>
      <c r="AQ50" s="51">
        <v>0</v>
      </c>
      <c r="AR50" s="51">
        <v>90</v>
      </c>
      <c r="AS50" s="51">
        <v>90</v>
      </c>
      <c r="AT50" s="51">
        <v>57</v>
      </c>
      <c r="AU50" s="13">
        <v>180</v>
      </c>
      <c r="AV50" s="13">
        <v>33</v>
      </c>
      <c r="AW50" s="13">
        <v>270</v>
      </c>
      <c r="AX50" s="80" t="s">
        <v>284</v>
      </c>
    </row>
    <row r="51" spans="1:50" ht="18" customHeight="1">
      <c r="A51" s="32" t="s">
        <v>209</v>
      </c>
      <c r="B51" s="45">
        <v>6</v>
      </c>
      <c r="C51" s="45" t="s">
        <v>210</v>
      </c>
      <c r="D51" s="45">
        <v>1</v>
      </c>
      <c r="E51" s="33" t="s">
        <v>111</v>
      </c>
      <c r="F51" s="53">
        <v>38.5</v>
      </c>
      <c r="G51" s="53">
        <v>149</v>
      </c>
      <c r="H51" s="31">
        <v>41.19</v>
      </c>
      <c r="I51" s="1" t="s">
        <v>62</v>
      </c>
      <c r="J51" s="45">
        <v>1</v>
      </c>
      <c r="K51" s="1" t="s">
        <v>266</v>
      </c>
      <c r="L51" s="35">
        <v>2</v>
      </c>
      <c r="M51" s="35">
        <v>2</v>
      </c>
      <c r="N51" s="35">
        <v>1</v>
      </c>
      <c r="O51" s="35">
        <v>1</v>
      </c>
      <c r="P51" s="55" t="s">
        <v>29</v>
      </c>
      <c r="Q51" s="36"/>
      <c r="R51" s="2"/>
      <c r="S51" s="2"/>
      <c r="T51" s="2" t="s">
        <v>213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 t="s">
        <v>63</v>
      </c>
      <c r="AG51" s="57" t="s">
        <v>327</v>
      </c>
      <c r="AH51" s="40">
        <v>0.25</v>
      </c>
      <c r="AI51" s="40">
        <v>0.2</v>
      </c>
      <c r="AJ51" s="57" t="s">
        <v>246</v>
      </c>
      <c r="AK51" s="40">
        <v>8</v>
      </c>
      <c r="AL51" s="40">
        <v>42</v>
      </c>
      <c r="AM51" s="31">
        <v>41.22</v>
      </c>
      <c r="AN51" s="51">
        <v>78</v>
      </c>
      <c r="AO51" s="51">
        <v>270</v>
      </c>
      <c r="AP51" s="51">
        <v>0</v>
      </c>
      <c r="AQ51" s="51">
        <v>0</v>
      </c>
      <c r="AR51" s="51">
        <f>+(IF($AO51&lt;$AQ51,((MIN($AQ51,$AO51)+(DEGREES(ATAN((TAN(RADIANS($AP51))/((TAN(RADIANS($AN51))*SIN(RADIANS(ABS($AO51-$AQ51))))))-(COS(RADIANS(ABS($AO51-$AQ51)))/SIN(RADIANS(ABS($AO51-$AQ51)))))))-180)),((MAX($AQ51,$AO51)-(DEGREES(ATAN((TAN(RADIANS($AP51))/((TAN(RADIANS($AN51))*SIN(RADIANS(ABS($AO51-$AQ51))))))-(COS(RADIANS(ABS($AO51-$AQ51)))/SIN(RADIANS(ABS($AO51-$AQ51)))))))-180))))</f>
        <v>90</v>
      </c>
      <c r="AS51" s="51">
        <f>IF($AR51&gt;0,$AR51,360+$AR51)</f>
        <v>90</v>
      </c>
      <c r="AT51" s="51">
        <f>+ABS(DEGREES(ATAN((COS(RADIANS(ABS($AR51+180-(IF($AO51&gt;$AQ51,MAX($AP51,$AO51),MIN($AO51,$AQ51))))))/(TAN(RADIANS($AN51)))))))</f>
        <v>12.000000000000007</v>
      </c>
      <c r="AU51" s="13">
        <f>+IF(($AR51+90)&gt;0,$AR51+90,$AR51+450)</f>
        <v>180</v>
      </c>
      <c r="AV51" s="13">
        <f>-$AT51+90</f>
        <v>78</v>
      </c>
      <c r="AW51" s="13">
        <f>IF(($AS51&lt;180),$AS51+180,$AS51-180)</f>
        <v>270</v>
      </c>
      <c r="AX51" s="80" t="s">
        <v>141</v>
      </c>
    </row>
    <row r="52" spans="1:50" ht="18" customHeight="1">
      <c r="A52" s="32" t="s">
        <v>209</v>
      </c>
      <c r="B52" s="45">
        <v>6</v>
      </c>
      <c r="C52" s="45" t="s">
        <v>210</v>
      </c>
      <c r="D52" s="45">
        <v>1</v>
      </c>
      <c r="E52" s="33" t="s">
        <v>111</v>
      </c>
      <c r="F52" s="53">
        <v>38.5</v>
      </c>
      <c r="G52" s="53">
        <v>149</v>
      </c>
      <c r="H52" s="31">
        <v>41.19</v>
      </c>
      <c r="I52" s="1" t="s">
        <v>62</v>
      </c>
      <c r="J52" s="45">
        <v>1</v>
      </c>
      <c r="K52" s="1" t="s">
        <v>266</v>
      </c>
      <c r="L52" s="35"/>
      <c r="M52" s="35"/>
      <c r="N52" s="35"/>
      <c r="O52" s="35"/>
      <c r="P52" s="55"/>
      <c r="Q52" s="3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57" t="s">
        <v>338</v>
      </c>
      <c r="AH52" s="40">
        <v>0.25</v>
      </c>
      <c r="AI52" s="40">
        <v>0.2</v>
      </c>
      <c r="AJ52" s="57" t="s">
        <v>246</v>
      </c>
      <c r="AK52" s="57">
        <v>13</v>
      </c>
      <c r="AL52" s="40">
        <v>81</v>
      </c>
      <c r="AM52" s="31">
        <v>41.61</v>
      </c>
      <c r="AN52" s="51">
        <v>42</v>
      </c>
      <c r="AO52" s="51">
        <v>90</v>
      </c>
      <c r="AP52" s="51">
        <v>0</v>
      </c>
      <c r="AQ52" s="51">
        <v>0</v>
      </c>
      <c r="AR52" s="51">
        <f>+(IF($AO52&lt;$AQ52,((MIN($AQ52,$AO52)+(DEGREES(ATAN((TAN(RADIANS($AP52))/((TAN(RADIANS($AN52))*SIN(RADIANS(ABS($AO52-$AQ52))))))-(COS(RADIANS(ABS($AO52-$AQ52)))/SIN(RADIANS(ABS($AO52-$AQ52)))))))-180)),((MAX($AQ52,$AO52)-(DEGREES(ATAN((TAN(RADIANS($AP52))/((TAN(RADIANS($AN52))*SIN(RADIANS(ABS($AO52-$AQ52))))))-(COS(RADIANS(ABS($AO52-$AQ52)))/SIN(RADIANS(ABS($AO52-$AQ52)))))))-180))))</f>
        <v>-90</v>
      </c>
      <c r="AS52" s="51">
        <f>IF($AR52&gt;0,$AR52,360+$AR52)</f>
        <v>270</v>
      </c>
      <c r="AT52" s="51">
        <f>+ABS(DEGREES(ATAN((COS(RADIANS(ABS($AR52+180-(IF($AO52&gt;$AQ52,MAX($AP52,$AO52),MIN($AO52,$AQ52))))))/(TAN(RADIANS($AN52)))))))</f>
        <v>48.00000000000001</v>
      </c>
      <c r="AU52" s="13">
        <f>+IF(($AR52+90)&gt;0,$AR52+90,$AR52+450)</f>
        <v>360</v>
      </c>
      <c r="AV52" s="13">
        <f>-$AT52+90</f>
        <v>41.99999999999999</v>
      </c>
      <c r="AW52" s="13">
        <f>IF(($AS52&lt;180),$AS52+180,$AS52-180)</f>
        <v>90</v>
      </c>
      <c r="AX52" s="80" t="s">
        <v>143</v>
      </c>
    </row>
    <row r="53" spans="1:50" ht="18" customHeight="1">
      <c r="A53" s="32" t="s">
        <v>209</v>
      </c>
      <c r="B53" s="45">
        <v>6</v>
      </c>
      <c r="C53" s="45" t="s">
        <v>210</v>
      </c>
      <c r="D53" s="45">
        <v>1</v>
      </c>
      <c r="E53" s="33" t="s">
        <v>111</v>
      </c>
      <c r="F53" s="53">
        <v>38.5</v>
      </c>
      <c r="G53" s="53">
        <v>149</v>
      </c>
      <c r="H53" s="31">
        <v>41.19</v>
      </c>
      <c r="I53" s="1" t="s">
        <v>62</v>
      </c>
      <c r="J53" s="45">
        <v>1</v>
      </c>
      <c r="K53" s="1" t="s">
        <v>266</v>
      </c>
      <c r="L53" s="35"/>
      <c r="M53" s="35"/>
      <c r="N53" s="35"/>
      <c r="O53" s="35"/>
      <c r="P53" s="55"/>
      <c r="Q53" s="3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57" t="s">
        <v>334</v>
      </c>
      <c r="AH53" s="40">
        <v>0.25</v>
      </c>
      <c r="AI53" s="40">
        <v>0.2</v>
      </c>
      <c r="AJ53" s="57" t="s">
        <v>246</v>
      </c>
      <c r="AK53" s="57" t="s">
        <v>142</v>
      </c>
      <c r="AL53" s="40">
        <v>108.5</v>
      </c>
      <c r="AM53" s="31">
        <v>41.88</v>
      </c>
      <c r="AN53" s="51">
        <v>31</v>
      </c>
      <c r="AO53" s="51">
        <v>270</v>
      </c>
      <c r="AP53" s="51">
        <v>3</v>
      </c>
      <c r="AQ53" s="51">
        <v>0</v>
      </c>
      <c r="AR53" s="51">
        <f>+(IF($AO53&lt;$AQ53,((MIN($AQ53,$AO53)+(DEGREES(ATAN((TAN(RADIANS($AP53))/((TAN(RADIANS($AN53))*SIN(RADIANS(ABS($AO53-$AQ53))))))-(COS(RADIANS(ABS($AO53-$AQ53)))/SIN(RADIANS(ABS($AO53-$AQ53)))))))-180)),((MAX($AQ53,$AO53)-(DEGREES(ATAN((TAN(RADIANS($AP53))/((TAN(RADIANS($AN53))*SIN(RADIANS(ABS($AO53-$AQ53))))))-(COS(RADIANS(ABS($AO53-$AQ53)))/SIN(RADIANS(ABS($AO53-$AQ53)))))))-180))))</f>
        <v>94.98479105537945</v>
      </c>
      <c r="AS53" s="51">
        <f>IF($AR53&gt;0,$AR53,360+$AR53)</f>
        <v>94.98479105537945</v>
      </c>
      <c r="AT53" s="51">
        <f>+ABS(DEGREES(ATAN((COS(RADIANS(ABS($AR53+180-(IF($AO53&gt;$AQ53,MAX($AP53,$AO53),MIN($AO53,$AQ53))))))/(TAN(RADIANS($AN53)))))))</f>
        <v>58.90406426449211</v>
      </c>
      <c r="AU53" s="13">
        <f>+IF(($AR53+90)&gt;0,$AR53+90,$AR53+450)</f>
        <v>184.98479105537945</v>
      </c>
      <c r="AV53" s="13">
        <f>-$AT53+90</f>
        <v>31.095935735507886</v>
      </c>
      <c r="AW53" s="13">
        <f>IF(($AS53&lt;180),$AS53+180,$AS53-180)</f>
        <v>274.98479105537945</v>
      </c>
      <c r="AX53" s="80" t="s">
        <v>143</v>
      </c>
    </row>
    <row r="54" spans="1:50" ht="18" customHeight="1">
      <c r="A54" s="32" t="s">
        <v>209</v>
      </c>
      <c r="B54" s="45">
        <v>6</v>
      </c>
      <c r="C54" s="45" t="s">
        <v>210</v>
      </c>
      <c r="D54" s="2">
        <v>2</v>
      </c>
      <c r="E54" s="33" t="s">
        <v>6</v>
      </c>
      <c r="F54" s="53">
        <v>0</v>
      </c>
      <c r="G54" s="53">
        <v>36.5</v>
      </c>
      <c r="H54" s="31">
        <v>42.3</v>
      </c>
      <c r="I54" s="1" t="s">
        <v>62</v>
      </c>
      <c r="J54" s="45">
        <v>2</v>
      </c>
      <c r="K54" s="1" t="s">
        <v>367</v>
      </c>
      <c r="L54" s="35" t="s">
        <v>79</v>
      </c>
      <c r="M54" s="35">
        <v>4</v>
      </c>
      <c r="N54" s="35">
        <v>1</v>
      </c>
      <c r="O54" s="35">
        <v>1</v>
      </c>
      <c r="P54" s="35">
        <v>10</v>
      </c>
      <c r="Q54" s="36"/>
      <c r="R54" s="2"/>
      <c r="S54" s="2"/>
      <c r="T54" s="2" t="s">
        <v>213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 t="s">
        <v>113</v>
      </c>
      <c r="AF54" s="2" t="s">
        <v>109</v>
      </c>
      <c r="AG54" s="57">
        <v>1</v>
      </c>
      <c r="AH54" s="40">
        <v>3.5</v>
      </c>
      <c r="AI54" s="40">
        <v>0.2</v>
      </c>
      <c r="AJ54" s="40"/>
      <c r="AK54" s="40">
        <v>3</v>
      </c>
      <c r="AL54" s="57" t="s">
        <v>145</v>
      </c>
      <c r="AM54" s="31">
        <v>42.48</v>
      </c>
      <c r="AN54" s="51">
        <v>44</v>
      </c>
      <c r="AO54" s="51">
        <v>270</v>
      </c>
      <c r="AP54" s="51">
        <v>0</v>
      </c>
      <c r="AQ54" s="51">
        <v>0</v>
      </c>
      <c r="AR54" s="51">
        <v>90</v>
      </c>
      <c r="AS54" s="51">
        <v>90</v>
      </c>
      <c r="AT54" s="51">
        <v>46</v>
      </c>
      <c r="AU54" s="13">
        <v>180</v>
      </c>
      <c r="AV54" s="13">
        <v>44</v>
      </c>
      <c r="AW54" s="13">
        <v>270</v>
      </c>
      <c r="AX54" s="80" t="s">
        <v>284</v>
      </c>
    </row>
    <row r="55" spans="1:50" ht="18" customHeight="1">
      <c r="A55" s="32" t="s">
        <v>209</v>
      </c>
      <c r="B55" s="45">
        <v>6</v>
      </c>
      <c r="C55" s="45" t="s">
        <v>210</v>
      </c>
      <c r="D55" s="2">
        <v>2</v>
      </c>
      <c r="E55" s="33" t="s">
        <v>114</v>
      </c>
      <c r="F55" s="53">
        <v>37.5</v>
      </c>
      <c r="G55" s="53">
        <v>80</v>
      </c>
      <c r="H55" s="31">
        <v>42.67</v>
      </c>
      <c r="I55" s="1" t="s">
        <v>115</v>
      </c>
      <c r="J55" s="45">
        <v>3</v>
      </c>
      <c r="K55" s="1" t="s">
        <v>116</v>
      </c>
      <c r="L55" s="35">
        <v>1</v>
      </c>
      <c r="M55" s="35">
        <v>2</v>
      </c>
      <c r="N55" s="35">
        <v>1</v>
      </c>
      <c r="O55" s="35">
        <v>1</v>
      </c>
      <c r="P55" s="35" t="s">
        <v>29</v>
      </c>
      <c r="Q55" s="54"/>
      <c r="R55" s="2"/>
      <c r="S55" s="2"/>
      <c r="T55" s="2" t="s">
        <v>213</v>
      </c>
      <c r="U55" s="2" t="s">
        <v>117</v>
      </c>
      <c r="V55" s="2" t="s">
        <v>361</v>
      </c>
      <c r="W55" s="36"/>
      <c r="X55" s="2"/>
      <c r="Y55" s="2"/>
      <c r="Z55" s="2"/>
      <c r="AA55" s="2"/>
      <c r="AB55" s="2"/>
      <c r="AC55" s="2"/>
      <c r="AD55" s="2"/>
      <c r="AE55" s="2"/>
      <c r="AF55" s="2"/>
      <c r="AG55" s="57">
        <v>2</v>
      </c>
      <c r="AH55" s="40">
        <v>0.5</v>
      </c>
      <c r="AI55" s="40">
        <v>0.1</v>
      </c>
      <c r="AJ55" s="57"/>
      <c r="AK55" s="57" t="s">
        <v>146</v>
      </c>
      <c r="AL55" s="40">
        <v>55</v>
      </c>
      <c r="AM55" s="31">
        <v>42.85</v>
      </c>
      <c r="AN55" s="51">
        <v>32</v>
      </c>
      <c r="AO55" s="51">
        <v>90</v>
      </c>
      <c r="AP55" s="51">
        <v>0</v>
      </c>
      <c r="AQ55" s="51">
        <v>0</v>
      </c>
      <c r="AR55" s="51">
        <v>-90</v>
      </c>
      <c r="AS55" s="51">
        <v>270</v>
      </c>
      <c r="AT55" s="51">
        <v>58</v>
      </c>
      <c r="AU55" s="13">
        <v>360</v>
      </c>
      <c r="AV55" s="13">
        <v>32</v>
      </c>
      <c r="AW55" s="13">
        <v>90</v>
      </c>
      <c r="AX55" s="80" t="s">
        <v>335</v>
      </c>
    </row>
    <row r="56" spans="1:255" s="8" customFormat="1" ht="18" customHeight="1">
      <c r="A56" s="32" t="s">
        <v>209</v>
      </c>
      <c r="B56" s="45">
        <v>6</v>
      </c>
      <c r="C56" s="45" t="s">
        <v>210</v>
      </c>
      <c r="D56" s="2">
        <v>2</v>
      </c>
      <c r="E56" s="33" t="s">
        <v>118</v>
      </c>
      <c r="F56" s="53">
        <v>82</v>
      </c>
      <c r="G56" s="53">
        <v>114</v>
      </c>
      <c r="H56" s="31">
        <v>43.12</v>
      </c>
      <c r="I56" s="1" t="s">
        <v>318</v>
      </c>
      <c r="J56" s="2"/>
      <c r="K56" s="1"/>
      <c r="L56" s="35"/>
      <c r="M56" s="35"/>
      <c r="N56" s="35"/>
      <c r="O56" s="35"/>
      <c r="P56" s="35"/>
      <c r="Q56" s="54"/>
      <c r="R56" s="2"/>
      <c r="S56" s="2"/>
      <c r="T56" s="2"/>
      <c r="U56" s="2"/>
      <c r="V56" s="2"/>
      <c r="W56" s="36"/>
      <c r="X56" s="2"/>
      <c r="Y56" s="2"/>
      <c r="Z56" s="2"/>
      <c r="AA56" s="2"/>
      <c r="AB56" s="2"/>
      <c r="AC56" s="2"/>
      <c r="AD56" s="2"/>
      <c r="AE56" s="2"/>
      <c r="AF56" s="2"/>
      <c r="AG56" s="40"/>
      <c r="AH56" s="40">
        <v>0</v>
      </c>
      <c r="AI56" s="40"/>
      <c r="AJ56" s="40"/>
      <c r="AK56" s="40"/>
      <c r="AL56" s="40"/>
      <c r="AM56" s="31"/>
      <c r="AN56" s="51"/>
      <c r="AO56" s="51"/>
      <c r="AP56" s="51"/>
      <c r="AQ56" s="51"/>
      <c r="AR56" s="51"/>
      <c r="AS56" s="51"/>
      <c r="AT56" s="51"/>
      <c r="AU56" s="13"/>
      <c r="AV56" s="13"/>
      <c r="AW56" s="13"/>
      <c r="AX56" s="78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50" ht="18" customHeight="1">
      <c r="A57" s="32" t="s">
        <v>209</v>
      </c>
      <c r="B57" s="45">
        <v>6</v>
      </c>
      <c r="C57" s="45" t="s">
        <v>210</v>
      </c>
      <c r="D57" s="2">
        <v>2</v>
      </c>
      <c r="E57" s="33" t="s">
        <v>118</v>
      </c>
      <c r="F57" s="53">
        <v>82</v>
      </c>
      <c r="G57" s="53">
        <v>114</v>
      </c>
      <c r="H57" s="31">
        <v>43.12</v>
      </c>
      <c r="I57" s="1" t="s">
        <v>318</v>
      </c>
      <c r="J57" s="2"/>
      <c r="K57" s="1"/>
      <c r="L57" s="35"/>
      <c r="M57" s="35"/>
      <c r="N57" s="35"/>
      <c r="O57" s="35"/>
      <c r="P57" s="35"/>
      <c r="Q57" s="54"/>
      <c r="R57" s="2"/>
      <c r="S57" s="2"/>
      <c r="T57" s="2"/>
      <c r="U57" s="2"/>
      <c r="V57" s="2"/>
      <c r="W57" s="36"/>
      <c r="X57" s="2"/>
      <c r="Y57" s="2"/>
      <c r="Z57" s="2"/>
      <c r="AA57" s="2"/>
      <c r="AB57" s="2"/>
      <c r="AC57" s="2"/>
      <c r="AD57" s="2"/>
      <c r="AE57" s="2"/>
      <c r="AF57" s="2"/>
      <c r="AG57" s="40"/>
      <c r="AH57" s="40">
        <v>0</v>
      </c>
      <c r="AI57" s="40"/>
      <c r="AJ57" s="40"/>
      <c r="AK57" s="40"/>
      <c r="AL57" s="40"/>
      <c r="AM57" s="31"/>
      <c r="AN57" s="51"/>
      <c r="AO57" s="51"/>
      <c r="AP57" s="51"/>
      <c r="AQ57" s="51"/>
      <c r="AR57" s="51"/>
      <c r="AS57" s="51"/>
      <c r="AT57" s="51"/>
      <c r="AU57" s="13"/>
      <c r="AV57" s="13"/>
      <c r="AW57" s="13"/>
      <c r="AX57" s="78"/>
    </row>
    <row r="58" spans="1:50" ht="18" customHeight="1">
      <c r="A58" s="32" t="s">
        <v>209</v>
      </c>
      <c r="B58" s="45">
        <v>6</v>
      </c>
      <c r="C58" s="45" t="s">
        <v>210</v>
      </c>
      <c r="D58" s="2">
        <v>3</v>
      </c>
      <c r="E58" s="33" t="s">
        <v>215</v>
      </c>
      <c r="F58" s="53">
        <v>0</v>
      </c>
      <c r="G58" s="53">
        <v>15</v>
      </c>
      <c r="H58" s="31">
        <v>43.44</v>
      </c>
      <c r="I58" s="1" t="s">
        <v>211</v>
      </c>
      <c r="J58" s="45">
        <v>2</v>
      </c>
      <c r="K58" s="1" t="s">
        <v>264</v>
      </c>
      <c r="L58" s="35">
        <v>3</v>
      </c>
      <c r="M58" s="35">
        <v>2</v>
      </c>
      <c r="N58" s="35">
        <v>1</v>
      </c>
      <c r="O58" s="35">
        <v>1</v>
      </c>
      <c r="P58" s="35" t="s">
        <v>29</v>
      </c>
      <c r="Q58" s="36"/>
      <c r="R58" s="2"/>
      <c r="S58" s="2"/>
      <c r="T58" s="2" t="s">
        <v>213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 t="s">
        <v>109</v>
      </c>
      <c r="AG58" s="57" t="s">
        <v>215</v>
      </c>
      <c r="AH58" s="40">
        <v>1</v>
      </c>
      <c r="AI58" s="40">
        <v>0.1</v>
      </c>
      <c r="AJ58" s="40"/>
      <c r="AK58" s="57" t="s">
        <v>215</v>
      </c>
      <c r="AL58" s="40">
        <v>4</v>
      </c>
      <c r="AM58" s="31">
        <v>43.48</v>
      </c>
      <c r="AN58" s="51">
        <v>70</v>
      </c>
      <c r="AO58" s="51">
        <v>270</v>
      </c>
      <c r="AP58" s="51">
        <v>0</v>
      </c>
      <c r="AQ58" s="51">
        <v>0</v>
      </c>
      <c r="AR58" s="51">
        <v>90</v>
      </c>
      <c r="AS58" s="51">
        <v>90</v>
      </c>
      <c r="AT58" s="51">
        <v>20</v>
      </c>
      <c r="AU58" s="13">
        <v>180</v>
      </c>
      <c r="AV58" s="13">
        <v>70</v>
      </c>
      <c r="AW58" s="13">
        <v>270</v>
      </c>
      <c r="AX58" s="80" t="s">
        <v>148</v>
      </c>
    </row>
    <row r="59" spans="1:50" ht="18" customHeight="1">
      <c r="A59" s="32" t="s">
        <v>209</v>
      </c>
      <c r="B59" s="45">
        <v>6</v>
      </c>
      <c r="C59" s="45" t="s">
        <v>210</v>
      </c>
      <c r="D59" s="2">
        <v>3</v>
      </c>
      <c r="E59" s="33" t="s">
        <v>119</v>
      </c>
      <c r="F59" s="53">
        <v>15</v>
      </c>
      <c r="G59" s="53">
        <v>136</v>
      </c>
      <c r="H59" s="31">
        <v>43.59</v>
      </c>
      <c r="I59" s="1" t="s">
        <v>211</v>
      </c>
      <c r="J59" s="2"/>
      <c r="K59" s="1" t="s">
        <v>120</v>
      </c>
      <c r="L59" s="35"/>
      <c r="M59" s="35"/>
      <c r="N59" s="35"/>
      <c r="O59" s="35"/>
      <c r="P59" s="35"/>
      <c r="Q59" s="36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40"/>
      <c r="AH59" s="40">
        <v>0</v>
      </c>
      <c r="AI59" s="40"/>
      <c r="AJ59" s="40"/>
      <c r="AK59" s="40"/>
      <c r="AL59" s="40"/>
      <c r="AM59" s="31"/>
      <c r="AN59" s="51"/>
      <c r="AO59" s="51"/>
      <c r="AP59" s="51"/>
      <c r="AQ59" s="51"/>
      <c r="AR59" s="51"/>
      <c r="AS59" s="51"/>
      <c r="AT59" s="51"/>
      <c r="AU59" s="13"/>
      <c r="AV59" s="13"/>
      <c r="AW59" s="13"/>
      <c r="AX59" s="78"/>
    </row>
    <row r="60" spans="1:50" ht="18" customHeight="1">
      <c r="A60" s="32" t="s">
        <v>209</v>
      </c>
      <c r="B60" s="45">
        <v>6</v>
      </c>
      <c r="C60" s="45" t="s">
        <v>210</v>
      </c>
      <c r="D60" s="2">
        <v>3</v>
      </c>
      <c r="E60" s="33" t="s">
        <v>119</v>
      </c>
      <c r="F60" s="53">
        <v>15</v>
      </c>
      <c r="G60" s="53">
        <v>136</v>
      </c>
      <c r="H60" s="31">
        <v>43.59</v>
      </c>
      <c r="I60" s="1" t="s">
        <v>211</v>
      </c>
      <c r="J60" s="2"/>
      <c r="K60" s="1" t="s">
        <v>120</v>
      </c>
      <c r="L60" s="35"/>
      <c r="M60" s="35"/>
      <c r="N60" s="35"/>
      <c r="O60" s="35"/>
      <c r="P60" s="35"/>
      <c r="Q60" s="36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40"/>
      <c r="AH60" s="40">
        <v>0</v>
      </c>
      <c r="AI60" s="40"/>
      <c r="AJ60" s="40"/>
      <c r="AK60" s="40"/>
      <c r="AL60" s="40"/>
      <c r="AM60" s="31"/>
      <c r="AN60" s="51"/>
      <c r="AO60" s="51"/>
      <c r="AP60" s="51"/>
      <c r="AQ60" s="51"/>
      <c r="AR60" s="51"/>
      <c r="AS60" s="51"/>
      <c r="AT60" s="51"/>
      <c r="AU60" s="13"/>
      <c r="AV60" s="13"/>
      <c r="AW60" s="13"/>
      <c r="AX60" s="78"/>
    </row>
    <row r="61" spans="1:50" ht="18" customHeight="1">
      <c r="A61" s="32" t="s">
        <v>209</v>
      </c>
      <c r="B61" s="45">
        <v>6</v>
      </c>
      <c r="C61" s="45" t="s">
        <v>210</v>
      </c>
      <c r="D61" s="2">
        <v>4</v>
      </c>
      <c r="E61" s="33" t="s">
        <v>290</v>
      </c>
      <c r="F61" s="53">
        <v>0</v>
      </c>
      <c r="G61" s="53">
        <v>24.5</v>
      </c>
      <c r="H61" s="31">
        <v>44.79</v>
      </c>
      <c r="I61" s="1" t="s">
        <v>211</v>
      </c>
      <c r="J61" s="2"/>
      <c r="K61" s="1"/>
      <c r="L61" s="35"/>
      <c r="M61" s="35"/>
      <c r="N61" s="35"/>
      <c r="O61" s="35"/>
      <c r="P61" s="35"/>
      <c r="Q61" s="36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40"/>
      <c r="AH61" s="40">
        <v>0</v>
      </c>
      <c r="AI61" s="40"/>
      <c r="AJ61" s="40"/>
      <c r="AK61" s="40"/>
      <c r="AL61" s="40"/>
      <c r="AM61" s="31"/>
      <c r="AN61" s="51"/>
      <c r="AO61" s="51"/>
      <c r="AP61" s="51"/>
      <c r="AQ61" s="51"/>
      <c r="AR61" s="51"/>
      <c r="AS61" s="51"/>
      <c r="AT61" s="51"/>
      <c r="AU61" s="13"/>
      <c r="AV61" s="13"/>
      <c r="AW61" s="13"/>
      <c r="AX61" s="78"/>
    </row>
    <row r="62" spans="1:50" ht="18" customHeight="1">
      <c r="A62" s="32" t="s">
        <v>209</v>
      </c>
      <c r="B62" s="45">
        <v>6</v>
      </c>
      <c r="C62" s="45" t="s">
        <v>210</v>
      </c>
      <c r="D62" s="2">
        <v>4</v>
      </c>
      <c r="E62" s="33" t="s">
        <v>290</v>
      </c>
      <c r="F62" s="53">
        <v>0</v>
      </c>
      <c r="G62" s="53">
        <v>24.5</v>
      </c>
      <c r="H62" s="31">
        <v>44.79</v>
      </c>
      <c r="I62" s="1" t="s">
        <v>211</v>
      </c>
      <c r="J62" s="2"/>
      <c r="K62" s="1"/>
      <c r="L62" s="35"/>
      <c r="M62" s="35"/>
      <c r="N62" s="35"/>
      <c r="O62" s="35"/>
      <c r="P62" s="35"/>
      <c r="Q62" s="36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40"/>
      <c r="AH62" s="40">
        <v>0</v>
      </c>
      <c r="AI62" s="40"/>
      <c r="AJ62" s="40"/>
      <c r="AK62" s="40"/>
      <c r="AL62" s="40"/>
      <c r="AM62" s="31"/>
      <c r="AN62" s="51"/>
      <c r="AO62" s="51"/>
      <c r="AP62" s="51"/>
      <c r="AQ62" s="51"/>
      <c r="AR62" s="51"/>
      <c r="AS62" s="51"/>
      <c r="AT62" s="51"/>
      <c r="AU62" s="13"/>
      <c r="AV62" s="13"/>
      <c r="AW62" s="13"/>
      <c r="AX62" s="78"/>
    </row>
    <row r="63" spans="1:50" ht="18" customHeight="1">
      <c r="A63" s="32" t="s">
        <v>209</v>
      </c>
      <c r="B63" s="45">
        <v>7</v>
      </c>
      <c r="C63" s="45" t="s">
        <v>210</v>
      </c>
      <c r="D63" s="2">
        <v>1</v>
      </c>
      <c r="E63" s="33" t="s">
        <v>201</v>
      </c>
      <c r="F63" s="53">
        <v>0</v>
      </c>
      <c r="G63" s="53">
        <v>5</v>
      </c>
      <c r="H63" s="31">
        <v>45.6</v>
      </c>
      <c r="I63" s="1" t="s">
        <v>211</v>
      </c>
      <c r="J63" s="2"/>
      <c r="K63" s="1"/>
      <c r="L63" s="35"/>
      <c r="M63" s="35"/>
      <c r="N63" s="35"/>
      <c r="O63" s="35"/>
      <c r="P63" s="35"/>
      <c r="Q63" s="36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40"/>
      <c r="AH63" s="40">
        <v>0</v>
      </c>
      <c r="AI63" s="40"/>
      <c r="AJ63" s="40"/>
      <c r="AK63" s="40"/>
      <c r="AL63" s="40"/>
      <c r="AM63" s="31"/>
      <c r="AN63" s="51"/>
      <c r="AO63" s="51"/>
      <c r="AP63" s="51"/>
      <c r="AQ63" s="51"/>
      <c r="AR63" s="51"/>
      <c r="AS63" s="51"/>
      <c r="AT63" s="51"/>
      <c r="AU63" s="13"/>
      <c r="AV63" s="13"/>
      <c r="AW63" s="13"/>
      <c r="AX63" s="78"/>
    </row>
    <row r="64" spans="1:50" ht="18" customHeight="1">
      <c r="A64" s="32" t="s">
        <v>209</v>
      </c>
      <c r="B64" s="45">
        <v>7</v>
      </c>
      <c r="C64" s="45" t="s">
        <v>210</v>
      </c>
      <c r="D64" s="2">
        <v>1</v>
      </c>
      <c r="E64" s="33" t="s">
        <v>201</v>
      </c>
      <c r="F64" s="53">
        <v>0</v>
      </c>
      <c r="G64" s="53">
        <v>5</v>
      </c>
      <c r="H64" s="31">
        <v>45.6</v>
      </c>
      <c r="I64" s="1" t="s">
        <v>211</v>
      </c>
      <c r="J64" s="2"/>
      <c r="K64" s="1"/>
      <c r="L64" s="35"/>
      <c r="M64" s="35"/>
      <c r="N64" s="35"/>
      <c r="O64" s="35"/>
      <c r="P64" s="35"/>
      <c r="Q64" s="36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40"/>
      <c r="AH64" s="40">
        <v>0</v>
      </c>
      <c r="AI64" s="40"/>
      <c r="AJ64" s="40"/>
      <c r="AK64" s="40"/>
      <c r="AL64" s="40"/>
      <c r="AM64" s="31"/>
      <c r="AN64" s="51"/>
      <c r="AO64" s="51"/>
      <c r="AP64" s="51"/>
      <c r="AQ64" s="51"/>
      <c r="AR64" s="51"/>
      <c r="AS64" s="51"/>
      <c r="AT64" s="51"/>
      <c r="AU64" s="13"/>
      <c r="AV64" s="13"/>
      <c r="AW64" s="13"/>
      <c r="AX64" s="78"/>
    </row>
    <row r="65" spans="1:50" ht="18" customHeight="1">
      <c r="A65" s="32" t="s">
        <v>209</v>
      </c>
      <c r="B65" s="45">
        <v>7</v>
      </c>
      <c r="C65" s="45" t="s">
        <v>210</v>
      </c>
      <c r="D65" s="2">
        <v>1</v>
      </c>
      <c r="E65" s="33" t="s">
        <v>121</v>
      </c>
      <c r="F65" s="53">
        <v>6</v>
      </c>
      <c r="G65" s="53">
        <v>43</v>
      </c>
      <c r="H65" s="31">
        <v>45.66</v>
      </c>
      <c r="I65" s="1" t="s">
        <v>122</v>
      </c>
      <c r="J65" s="2">
        <v>2</v>
      </c>
      <c r="K65" s="1" t="s">
        <v>367</v>
      </c>
      <c r="L65" s="35">
        <v>3</v>
      </c>
      <c r="M65" s="35">
        <v>4</v>
      </c>
      <c r="N65" s="35">
        <v>1</v>
      </c>
      <c r="O65" s="35">
        <v>1</v>
      </c>
      <c r="P65" s="35">
        <v>5</v>
      </c>
      <c r="Q65" s="36"/>
      <c r="R65" s="2"/>
      <c r="S65" s="2"/>
      <c r="T65" s="2" t="s">
        <v>213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 t="s">
        <v>113</v>
      </c>
      <c r="AF65" s="2" t="s">
        <v>95</v>
      </c>
      <c r="AG65" s="40">
        <v>1</v>
      </c>
      <c r="AH65" s="40">
        <v>2</v>
      </c>
      <c r="AI65" s="40">
        <v>0.4</v>
      </c>
      <c r="AJ65" s="40"/>
      <c r="AK65" s="40"/>
      <c r="AL65" s="40"/>
      <c r="AM65" s="31"/>
      <c r="AN65" s="51"/>
      <c r="AO65" s="51"/>
      <c r="AP65" s="51"/>
      <c r="AQ65" s="51"/>
      <c r="AR65" s="51"/>
      <c r="AS65" s="51"/>
      <c r="AT65" s="51"/>
      <c r="AU65" s="13"/>
      <c r="AV65" s="13"/>
      <c r="AW65" s="13"/>
      <c r="AX65" s="80" t="s">
        <v>149</v>
      </c>
    </row>
    <row r="66" spans="1:50" ht="18" customHeight="1">
      <c r="A66" s="32" t="s">
        <v>209</v>
      </c>
      <c r="B66" s="45">
        <v>7</v>
      </c>
      <c r="C66" s="45" t="s">
        <v>210</v>
      </c>
      <c r="D66" s="2">
        <v>1</v>
      </c>
      <c r="E66" s="33" t="s">
        <v>32</v>
      </c>
      <c r="F66" s="53">
        <v>47</v>
      </c>
      <c r="G66" s="53">
        <v>67</v>
      </c>
      <c r="H66" s="31">
        <v>46.07</v>
      </c>
      <c r="I66" s="1" t="s">
        <v>123</v>
      </c>
      <c r="J66" s="45">
        <v>3</v>
      </c>
      <c r="K66" s="1" t="s">
        <v>264</v>
      </c>
      <c r="L66" s="35">
        <v>1</v>
      </c>
      <c r="M66" s="35">
        <v>2</v>
      </c>
      <c r="N66" s="35">
        <v>1</v>
      </c>
      <c r="O66" s="35">
        <v>1</v>
      </c>
      <c r="P66" s="35" t="s">
        <v>29</v>
      </c>
      <c r="Q66" s="36"/>
      <c r="R66" s="2"/>
      <c r="S66" s="2"/>
      <c r="T66" s="2" t="s">
        <v>213</v>
      </c>
      <c r="U66" s="2" t="s">
        <v>361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 t="s">
        <v>112</v>
      </c>
      <c r="AG66" s="40">
        <v>2</v>
      </c>
      <c r="AH66" s="40">
        <v>0.5</v>
      </c>
      <c r="AI66" s="40">
        <v>0.1</v>
      </c>
      <c r="AJ66" s="57" t="s">
        <v>90</v>
      </c>
      <c r="AK66" s="40">
        <v>9</v>
      </c>
      <c r="AL66" s="40">
        <v>61</v>
      </c>
      <c r="AM66" s="31">
        <v>46.21</v>
      </c>
      <c r="AN66" s="51">
        <v>61</v>
      </c>
      <c r="AO66" s="51">
        <v>270</v>
      </c>
      <c r="AP66" s="51">
        <v>15</v>
      </c>
      <c r="AQ66" s="51">
        <v>180</v>
      </c>
      <c r="AR66" s="51">
        <v>81.55181062514282</v>
      </c>
      <c r="AS66" s="51">
        <v>81.55181062514282</v>
      </c>
      <c r="AT66" s="51">
        <v>28.73570793897836</v>
      </c>
      <c r="AU66" s="13">
        <v>171.55181062514282</v>
      </c>
      <c r="AV66" s="13">
        <v>61.264292061021635</v>
      </c>
      <c r="AW66" s="13">
        <v>261.5518106251428</v>
      </c>
      <c r="AX66" s="80" t="s">
        <v>151</v>
      </c>
    </row>
    <row r="67" spans="1:255" ht="18" customHeight="1">
      <c r="A67" s="32" t="s">
        <v>209</v>
      </c>
      <c r="B67" s="45">
        <v>7</v>
      </c>
      <c r="C67" s="45" t="s">
        <v>210</v>
      </c>
      <c r="D67" s="2">
        <v>2</v>
      </c>
      <c r="E67" s="33" t="s">
        <v>124</v>
      </c>
      <c r="F67" s="53">
        <v>0</v>
      </c>
      <c r="G67" s="53">
        <v>145</v>
      </c>
      <c r="H67" s="31">
        <v>46.58</v>
      </c>
      <c r="I67" s="1" t="s">
        <v>211</v>
      </c>
      <c r="J67" s="45">
        <v>3</v>
      </c>
      <c r="K67" s="1" t="s">
        <v>264</v>
      </c>
      <c r="L67" s="35">
        <v>3</v>
      </c>
      <c r="M67" s="35">
        <v>2</v>
      </c>
      <c r="N67" s="35">
        <v>1</v>
      </c>
      <c r="O67" s="35">
        <v>1</v>
      </c>
      <c r="P67" s="35" t="s">
        <v>29</v>
      </c>
      <c r="Q67" s="36"/>
      <c r="R67" s="2"/>
      <c r="S67" s="2"/>
      <c r="T67" s="2" t="s">
        <v>213</v>
      </c>
      <c r="U67" s="2" t="s">
        <v>361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 t="s">
        <v>359</v>
      </c>
      <c r="AG67" s="57" t="s">
        <v>215</v>
      </c>
      <c r="AH67" s="40">
        <v>0.2</v>
      </c>
      <c r="AI67" s="40">
        <v>0.1</v>
      </c>
      <c r="AJ67" s="40"/>
      <c r="AK67" s="40">
        <v>1</v>
      </c>
      <c r="AL67" s="40">
        <v>48</v>
      </c>
      <c r="AM67" s="31">
        <v>47.06</v>
      </c>
      <c r="AN67" s="51">
        <v>48</v>
      </c>
      <c r="AO67" s="51">
        <v>270</v>
      </c>
      <c r="AP67" s="51">
        <v>10</v>
      </c>
      <c r="AQ67" s="51">
        <v>0</v>
      </c>
      <c r="AR67" s="51">
        <v>99.02129904570074</v>
      </c>
      <c r="AS67" s="51">
        <v>99.02129904570074</v>
      </c>
      <c r="AT67" s="51">
        <v>41.64561205116216</v>
      </c>
      <c r="AU67" s="13">
        <v>189.02129904570074</v>
      </c>
      <c r="AV67" s="13">
        <v>48.35438794883784</v>
      </c>
      <c r="AW67" s="13">
        <v>279.02129904570074</v>
      </c>
      <c r="AX67" s="80" t="s">
        <v>335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50" ht="18" customHeight="1">
      <c r="A68" s="32" t="s">
        <v>209</v>
      </c>
      <c r="B68" s="45">
        <v>7</v>
      </c>
      <c r="C68" s="45" t="s">
        <v>210</v>
      </c>
      <c r="D68" s="2">
        <v>2</v>
      </c>
      <c r="E68" s="33" t="s">
        <v>124</v>
      </c>
      <c r="F68" s="53">
        <v>0</v>
      </c>
      <c r="G68" s="53">
        <v>145</v>
      </c>
      <c r="H68" s="31">
        <v>46.58</v>
      </c>
      <c r="I68" s="1" t="s">
        <v>211</v>
      </c>
      <c r="J68" s="45">
        <v>3</v>
      </c>
      <c r="K68" s="1" t="s">
        <v>264</v>
      </c>
      <c r="L68" s="35"/>
      <c r="M68" s="35"/>
      <c r="N68" s="35"/>
      <c r="O68" s="35"/>
      <c r="P68" s="35"/>
      <c r="Q68" s="36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57" t="s">
        <v>322</v>
      </c>
      <c r="AH68" s="40">
        <v>0.2</v>
      </c>
      <c r="AI68" s="40">
        <v>0.1</v>
      </c>
      <c r="AJ68" s="40"/>
      <c r="AK68" s="40">
        <v>3</v>
      </c>
      <c r="AL68" s="40">
        <v>71.5</v>
      </c>
      <c r="AM68" s="31">
        <v>47.29</v>
      </c>
      <c r="AN68" s="51">
        <v>14</v>
      </c>
      <c r="AO68" s="51">
        <v>90</v>
      </c>
      <c r="AP68" s="51">
        <v>5</v>
      </c>
      <c r="AQ68" s="51">
        <v>0</v>
      </c>
      <c r="AR68" s="51">
        <v>-109.33586304248696</v>
      </c>
      <c r="AS68" s="51">
        <v>250.66413695751305</v>
      </c>
      <c r="AT68" s="51">
        <v>75.19887938684346</v>
      </c>
      <c r="AU68" s="13">
        <v>340.66413695751305</v>
      </c>
      <c r="AV68" s="13">
        <v>14.801120613156542</v>
      </c>
      <c r="AW68" s="13">
        <v>70.66413695751305</v>
      </c>
      <c r="AX68" s="80" t="s">
        <v>335</v>
      </c>
    </row>
    <row r="69" spans="1:50" ht="18" customHeight="1">
      <c r="A69" s="32" t="s">
        <v>209</v>
      </c>
      <c r="B69" s="45">
        <v>7</v>
      </c>
      <c r="C69" s="45" t="s">
        <v>210</v>
      </c>
      <c r="D69" s="2">
        <v>2</v>
      </c>
      <c r="E69" s="33" t="s">
        <v>124</v>
      </c>
      <c r="F69" s="53">
        <v>0</v>
      </c>
      <c r="G69" s="53">
        <v>145</v>
      </c>
      <c r="H69" s="31">
        <v>46.58</v>
      </c>
      <c r="I69" s="1" t="s">
        <v>211</v>
      </c>
      <c r="J69" s="45">
        <v>3</v>
      </c>
      <c r="K69" s="1" t="s">
        <v>264</v>
      </c>
      <c r="L69" s="35"/>
      <c r="M69" s="35"/>
      <c r="N69" s="35"/>
      <c r="O69" s="35"/>
      <c r="P69" s="35"/>
      <c r="Q69" s="36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57" t="s">
        <v>332</v>
      </c>
      <c r="AH69" s="40">
        <v>0.2</v>
      </c>
      <c r="AI69" s="40">
        <v>0.1</v>
      </c>
      <c r="AJ69" s="40"/>
      <c r="AK69" s="40">
        <v>3</v>
      </c>
      <c r="AL69" s="40">
        <v>72.5</v>
      </c>
      <c r="AM69" s="31">
        <v>47.31</v>
      </c>
      <c r="AN69" s="51">
        <v>32</v>
      </c>
      <c r="AO69" s="51">
        <v>270</v>
      </c>
      <c r="AP69" s="51">
        <v>0</v>
      </c>
      <c r="AQ69" s="51">
        <v>0</v>
      </c>
      <c r="AR69" s="51">
        <v>90</v>
      </c>
      <c r="AS69" s="51">
        <v>90</v>
      </c>
      <c r="AT69" s="51">
        <v>58</v>
      </c>
      <c r="AU69" s="13">
        <v>180</v>
      </c>
      <c r="AV69" s="13">
        <v>32</v>
      </c>
      <c r="AW69" s="13">
        <v>270</v>
      </c>
      <c r="AX69" s="80" t="s">
        <v>335</v>
      </c>
    </row>
    <row r="70" spans="1:50" ht="18" customHeight="1">
      <c r="A70" s="32" t="s">
        <v>209</v>
      </c>
      <c r="B70" s="45">
        <v>8</v>
      </c>
      <c r="C70" s="45" t="s">
        <v>210</v>
      </c>
      <c r="D70" s="2">
        <v>1</v>
      </c>
      <c r="E70" s="33" t="s">
        <v>201</v>
      </c>
      <c r="F70" s="53">
        <v>0</v>
      </c>
      <c r="G70" s="53">
        <v>5</v>
      </c>
      <c r="H70" s="31">
        <v>50.5</v>
      </c>
      <c r="I70" s="1" t="s">
        <v>62</v>
      </c>
      <c r="J70" s="2">
        <v>3</v>
      </c>
      <c r="K70" s="1" t="s">
        <v>264</v>
      </c>
      <c r="L70" s="35"/>
      <c r="M70" s="35"/>
      <c r="N70" s="35"/>
      <c r="O70" s="35"/>
      <c r="P70" s="35"/>
      <c r="Q70" s="36"/>
      <c r="R70" s="2"/>
      <c r="S70" s="2"/>
      <c r="T70" s="2" t="s">
        <v>213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 t="s">
        <v>109</v>
      </c>
      <c r="AG70" s="40">
        <v>1</v>
      </c>
      <c r="AH70" s="40">
        <v>2</v>
      </c>
      <c r="AI70" s="40">
        <v>0.2</v>
      </c>
      <c r="AJ70" s="40"/>
      <c r="AK70" s="40"/>
      <c r="AL70" s="40"/>
      <c r="AM70" s="31"/>
      <c r="AN70" s="51"/>
      <c r="AO70" s="51"/>
      <c r="AP70" s="51"/>
      <c r="AQ70" s="51"/>
      <c r="AR70" s="51"/>
      <c r="AS70" s="51"/>
      <c r="AT70" s="51"/>
      <c r="AU70" s="13"/>
      <c r="AV70" s="13"/>
      <c r="AW70" s="13"/>
      <c r="AX70" s="78"/>
    </row>
    <row r="71" spans="1:50" ht="18" customHeight="1">
      <c r="A71" s="32" t="s">
        <v>209</v>
      </c>
      <c r="B71" s="45">
        <v>8</v>
      </c>
      <c r="C71" s="45" t="s">
        <v>210</v>
      </c>
      <c r="D71" s="2">
        <v>1</v>
      </c>
      <c r="E71" s="33" t="s">
        <v>0</v>
      </c>
      <c r="F71" s="53">
        <v>7</v>
      </c>
      <c r="G71" s="53">
        <v>84</v>
      </c>
      <c r="H71" s="31">
        <v>50.57</v>
      </c>
      <c r="I71" s="1" t="s">
        <v>62</v>
      </c>
      <c r="J71" s="45">
        <v>1</v>
      </c>
      <c r="K71" s="1" t="s">
        <v>266</v>
      </c>
      <c r="L71" s="35">
        <v>3</v>
      </c>
      <c r="M71" s="35">
        <v>2</v>
      </c>
      <c r="N71" s="35">
        <v>1</v>
      </c>
      <c r="O71" s="35">
        <v>1</v>
      </c>
      <c r="P71" s="35">
        <v>1</v>
      </c>
      <c r="Q71" s="36"/>
      <c r="R71" s="2"/>
      <c r="S71" s="2"/>
      <c r="T71" s="2" t="s">
        <v>213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 t="s">
        <v>63</v>
      </c>
      <c r="AG71" s="40">
        <v>1</v>
      </c>
      <c r="AH71" s="40">
        <v>2</v>
      </c>
      <c r="AI71" s="40">
        <v>0.2</v>
      </c>
      <c r="AJ71" s="57" t="s">
        <v>51</v>
      </c>
      <c r="AK71" s="57" t="s">
        <v>218</v>
      </c>
      <c r="AL71" s="40">
        <v>56.5</v>
      </c>
      <c r="AM71" s="31">
        <v>51.06</v>
      </c>
      <c r="AN71" s="51">
        <v>33</v>
      </c>
      <c r="AO71" s="51">
        <v>90</v>
      </c>
      <c r="AP71" s="51">
        <v>15</v>
      </c>
      <c r="AQ71" s="51">
        <v>180</v>
      </c>
      <c r="AR71" s="51">
        <f>+(IF($AO71&lt;$AQ71,((MIN($AQ71,$AO71)+(DEGREES(ATAN((TAN(RADIANS($AP71))/((TAN(RADIANS($AN71))*SIN(RADIANS(ABS($AO71-$AQ71))))))-(COS(RADIANS(ABS($AO71-$AQ71)))/SIN(RADIANS(ABS($AO71-$AQ71)))))))-180)),((MAX($AQ71,$AO71)-(DEGREES(ATAN((TAN(RADIANS($AP71))/((TAN(RADIANS($AN71))*SIN(RADIANS(ABS($AO71-$AQ71))))))-(COS(RADIANS(ABS($AO71-$AQ71)))/SIN(RADIANS(ABS($AO71-$AQ71)))))))-180))))</f>
        <v>-67.57868338939052</v>
      </c>
      <c r="AS71" s="51">
        <f>IF($AR71&gt;0,$AR71,360+$AR71)</f>
        <v>292.4213166106095</v>
      </c>
      <c r="AT71" s="51">
        <f>+ABS(DEGREES(ATAN((COS(RADIANS(ABS($AR71+180-(IF($AO71&gt;$AQ71,MAX($AP71,$AO71),MIN($AO71,$AQ71))))))/(TAN(RADIANS($AN71)))))))</f>
        <v>54.91139246762989</v>
      </c>
      <c r="AU71" s="13">
        <f>+IF(($AR71+90)&gt;0,$AR71+90,$AR71+450)</f>
        <v>22.42131661060948</v>
      </c>
      <c r="AV71" s="13">
        <f>-$AT71+90</f>
        <v>35.08860753237011</v>
      </c>
      <c r="AW71" s="13">
        <f>IF(($AS71&lt;180),$AS71+180,$AS71-180)</f>
        <v>112.4213166106095</v>
      </c>
      <c r="AX71" s="80" t="s">
        <v>220</v>
      </c>
    </row>
    <row r="72" spans="1:50" ht="18" customHeight="1">
      <c r="A72" s="32" t="s">
        <v>209</v>
      </c>
      <c r="B72" s="45">
        <v>8</v>
      </c>
      <c r="C72" s="45" t="s">
        <v>210</v>
      </c>
      <c r="D72" s="2">
        <v>1</v>
      </c>
      <c r="E72" s="33" t="s">
        <v>219</v>
      </c>
      <c r="F72" s="53">
        <v>7</v>
      </c>
      <c r="G72" s="53">
        <v>101.5</v>
      </c>
      <c r="H72" s="31">
        <v>50.57</v>
      </c>
      <c r="I72" s="1" t="s">
        <v>62</v>
      </c>
      <c r="J72" s="45">
        <v>2</v>
      </c>
      <c r="K72" s="1" t="s">
        <v>367</v>
      </c>
      <c r="L72" s="35">
        <v>3</v>
      </c>
      <c r="M72" s="35">
        <v>2</v>
      </c>
      <c r="N72" s="35">
        <v>1</v>
      </c>
      <c r="O72" s="35">
        <v>1</v>
      </c>
      <c r="P72" s="35">
        <v>1</v>
      </c>
      <c r="Q72" s="36"/>
      <c r="R72" s="2"/>
      <c r="S72" s="2"/>
      <c r="T72" s="2" t="s">
        <v>213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 t="s">
        <v>109</v>
      </c>
      <c r="AG72" s="57" t="s">
        <v>328</v>
      </c>
      <c r="AH72" s="40">
        <v>0.5</v>
      </c>
      <c r="AI72" s="40">
        <v>0.2</v>
      </c>
      <c r="AJ72" s="57" t="s">
        <v>51</v>
      </c>
      <c r="AK72" s="40">
        <v>4</v>
      </c>
      <c r="AL72" s="40">
        <v>25</v>
      </c>
      <c r="AM72" s="31">
        <v>50.75</v>
      </c>
      <c r="AN72" s="51">
        <v>72</v>
      </c>
      <c r="AO72" s="51">
        <v>270</v>
      </c>
      <c r="AP72" s="51">
        <v>4</v>
      </c>
      <c r="AQ72" s="51">
        <v>0</v>
      </c>
      <c r="AR72" s="51">
        <v>91.30157046461431</v>
      </c>
      <c r="AS72" s="51">
        <v>91.30157046461431</v>
      </c>
      <c r="AT72" s="51">
        <v>17.995655263379422</v>
      </c>
      <c r="AU72" s="13">
        <v>181.30157046461431</v>
      </c>
      <c r="AV72" s="13">
        <v>72.00434473662058</v>
      </c>
      <c r="AW72" s="13">
        <v>271.3015704646143</v>
      </c>
      <c r="AX72" s="80" t="s">
        <v>52</v>
      </c>
    </row>
    <row r="73" spans="1:50" ht="18" customHeight="1">
      <c r="A73" s="32" t="s">
        <v>209</v>
      </c>
      <c r="B73" s="45">
        <v>8</v>
      </c>
      <c r="C73" s="45" t="s">
        <v>210</v>
      </c>
      <c r="D73" s="2">
        <v>1</v>
      </c>
      <c r="E73" s="33" t="s">
        <v>219</v>
      </c>
      <c r="F73" s="53">
        <v>7</v>
      </c>
      <c r="G73" s="53">
        <v>101.5</v>
      </c>
      <c r="H73" s="31">
        <v>50.57</v>
      </c>
      <c r="I73" s="1"/>
      <c r="J73" s="45">
        <v>2</v>
      </c>
      <c r="K73" s="1" t="s">
        <v>367</v>
      </c>
      <c r="L73" s="35"/>
      <c r="M73" s="35"/>
      <c r="N73" s="35"/>
      <c r="O73" s="35"/>
      <c r="P73" s="35"/>
      <c r="Q73" s="36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57" t="s">
        <v>278</v>
      </c>
      <c r="AH73" s="40">
        <v>0.5</v>
      </c>
      <c r="AI73" s="40">
        <v>0.2</v>
      </c>
      <c r="AJ73" s="57" t="s">
        <v>51</v>
      </c>
      <c r="AK73" s="40">
        <v>9</v>
      </c>
      <c r="AL73" s="40">
        <v>76</v>
      </c>
      <c r="AM73" s="31">
        <v>51.26</v>
      </c>
      <c r="AN73" s="51">
        <v>30</v>
      </c>
      <c r="AO73" s="51">
        <v>90</v>
      </c>
      <c r="AP73" s="51">
        <v>0</v>
      </c>
      <c r="AQ73" s="51">
        <v>0</v>
      </c>
      <c r="AR73" s="51">
        <v>-90</v>
      </c>
      <c r="AS73" s="51">
        <v>270</v>
      </c>
      <c r="AT73" s="51">
        <v>60</v>
      </c>
      <c r="AU73" s="13">
        <v>360</v>
      </c>
      <c r="AV73" s="13">
        <v>30</v>
      </c>
      <c r="AW73" s="13">
        <v>90</v>
      </c>
      <c r="AX73" s="80" t="s">
        <v>52</v>
      </c>
    </row>
    <row r="74" spans="1:50" ht="18" customHeight="1">
      <c r="A74" s="32" t="s">
        <v>209</v>
      </c>
      <c r="B74" s="45">
        <v>8</v>
      </c>
      <c r="C74" s="45" t="s">
        <v>210</v>
      </c>
      <c r="D74" s="2">
        <v>1</v>
      </c>
      <c r="E74" s="33" t="s">
        <v>37</v>
      </c>
      <c r="F74" s="53">
        <v>85</v>
      </c>
      <c r="G74" s="53">
        <v>146</v>
      </c>
      <c r="H74" s="31">
        <v>51.35</v>
      </c>
      <c r="I74" s="1" t="s">
        <v>62</v>
      </c>
      <c r="J74" s="45">
        <v>3</v>
      </c>
      <c r="K74" s="1" t="s">
        <v>264</v>
      </c>
      <c r="L74" s="35">
        <v>3</v>
      </c>
      <c r="M74" s="35">
        <v>2</v>
      </c>
      <c r="N74" s="35">
        <v>1</v>
      </c>
      <c r="O74" s="35">
        <v>1</v>
      </c>
      <c r="P74" s="35" t="s">
        <v>29</v>
      </c>
      <c r="Q74" s="36"/>
      <c r="R74" s="2"/>
      <c r="S74" s="2"/>
      <c r="T74" s="2" t="s">
        <v>213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 t="s">
        <v>109</v>
      </c>
      <c r="AG74" s="57" t="s">
        <v>327</v>
      </c>
      <c r="AH74" s="40">
        <v>1</v>
      </c>
      <c r="AI74" s="40">
        <v>0.1</v>
      </c>
      <c r="AJ74" s="57" t="s">
        <v>51</v>
      </c>
      <c r="AK74" s="40">
        <v>14</v>
      </c>
      <c r="AL74" s="40">
        <v>114</v>
      </c>
      <c r="AM74" s="31">
        <v>51.64</v>
      </c>
      <c r="AN74" s="51">
        <v>40</v>
      </c>
      <c r="AO74" s="51">
        <v>90</v>
      </c>
      <c r="AP74" s="51">
        <v>0</v>
      </c>
      <c r="AQ74" s="51">
        <v>0</v>
      </c>
      <c r="AR74" s="51">
        <v>-90</v>
      </c>
      <c r="AS74" s="51">
        <v>270</v>
      </c>
      <c r="AT74" s="51">
        <v>50</v>
      </c>
      <c r="AU74" s="13">
        <v>360</v>
      </c>
      <c r="AV74" s="13">
        <v>40</v>
      </c>
      <c r="AW74" s="13">
        <v>90</v>
      </c>
      <c r="AX74" s="80" t="s">
        <v>52</v>
      </c>
    </row>
    <row r="75" spans="1:50" ht="18" customHeight="1">
      <c r="A75" s="32" t="s">
        <v>209</v>
      </c>
      <c r="B75" s="45">
        <v>8</v>
      </c>
      <c r="C75" s="45" t="s">
        <v>210</v>
      </c>
      <c r="D75" s="2">
        <v>2</v>
      </c>
      <c r="E75" s="33" t="s">
        <v>108</v>
      </c>
      <c r="F75" s="53">
        <v>0</v>
      </c>
      <c r="G75" s="53">
        <v>46</v>
      </c>
      <c r="H75" s="31">
        <v>51.96</v>
      </c>
      <c r="I75" s="1" t="s">
        <v>62</v>
      </c>
      <c r="J75" s="45">
        <v>2</v>
      </c>
      <c r="K75" s="1" t="s">
        <v>367</v>
      </c>
      <c r="L75" s="35">
        <v>1</v>
      </c>
      <c r="M75" s="35">
        <v>2</v>
      </c>
      <c r="N75" s="35">
        <v>1</v>
      </c>
      <c r="O75" s="35">
        <v>1</v>
      </c>
      <c r="P75" s="35" t="s">
        <v>29</v>
      </c>
      <c r="Q75" s="36"/>
      <c r="R75" s="2"/>
      <c r="S75" s="2"/>
      <c r="T75" s="37" t="s">
        <v>213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 t="s">
        <v>368</v>
      </c>
      <c r="AF75" s="37" t="s">
        <v>109</v>
      </c>
      <c r="AG75" s="57" t="s">
        <v>215</v>
      </c>
      <c r="AH75" s="40">
        <v>0.75</v>
      </c>
      <c r="AI75" s="40">
        <v>0.1</v>
      </c>
      <c r="AJ75" s="40"/>
      <c r="AK75" s="40">
        <v>2</v>
      </c>
      <c r="AL75" s="40">
        <v>15</v>
      </c>
      <c r="AM75" s="31">
        <v>52.11</v>
      </c>
      <c r="AN75" s="51">
        <v>22</v>
      </c>
      <c r="AO75" s="51">
        <v>90</v>
      </c>
      <c r="AP75" s="51">
        <v>0</v>
      </c>
      <c r="AQ75" s="51">
        <v>0</v>
      </c>
      <c r="AR75" s="51">
        <v>-90</v>
      </c>
      <c r="AS75" s="51">
        <v>270</v>
      </c>
      <c r="AT75" s="51">
        <v>68</v>
      </c>
      <c r="AU75" s="13">
        <v>360</v>
      </c>
      <c r="AV75" s="13">
        <v>22</v>
      </c>
      <c r="AW75" s="13">
        <v>90</v>
      </c>
      <c r="AX75" s="80" t="s">
        <v>284</v>
      </c>
    </row>
    <row r="76" spans="1:50" ht="18" customHeight="1">
      <c r="A76" s="32" t="s">
        <v>209</v>
      </c>
      <c r="B76" s="45">
        <v>8</v>
      </c>
      <c r="C76" s="45" t="s">
        <v>210</v>
      </c>
      <c r="D76" s="2">
        <v>2</v>
      </c>
      <c r="E76" s="33" t="s">
        <v>108</v>
      </c>
      <c r="F76" s="53">
        <v>0</v>
      </c>
      <c r="G76" s="53">
        <v>46</v>
      </c>
      <c r="H76" s="31">
        <v>51.96</v>
      </c>
      <c r="I76" s="1"/>
      <c r="J76" s="45">
        <v>2</v>
      </c>
      <c r="K76" s="1" t="s">
        <v>367</v>
      </c>
      <c r="L76" s="35"/>
      <c r="M76" s="35"/>
      <c r="N76" s="35"/>
      <c r="O76" s="35"/>
      <c r="P76" s="35"/>
      <c r="Q76" s="36"/>
      <c r="R76" s="2"/>
      <c r="S76" s="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57" t="s">
        <v>322</v>
      </c>
      <c r="AH76" s="40">
        <v>0.75</v>
      </c>
      <c r="AI76" s="40">
        <v>1</v>
      </c>
      <c r="AJ76" s="40"/>
      <c r="AK76" s="40">
        <v>2</v>
      </c>
      <c r="AL76" s="40">
        <v>21</v>
      </c>
      <c r="AM76" s="31">
        <v>52.17</v>
      </c>
      <c r="AN76" s="51">
        <v>11</v>
      </c>
      <c r="AO76" s="51">
        <v>90</v>
      </c>
      <c r="AP76" s="51">
        <v>4</v>
      </c>
      <c r="AQ76" s="51">
        <v>180</v>
      </c>
      <c r="AR76" s="51">
        <v>-70.21419779370478</v>
      </c>
      <c r="AS76" s="51">
        <v>289.7858022062952</v>
      </c>
      <c r="AT76" s="51">
        <v>78.3282682508308</v>
      </c>
      <c r="AU76" s="13">
        <v>19.785802206295216</v>
      </c>
      <c r="AV76" s="13">
        <v>11.671731749169197</v>
      </c>
      <c r="AW76" s="13">
        <v>109.78580220629522</v>
      </c>
      <c r="AX76" s="80" t="s">
        <v>284</v>
      </c>
    </row>
    <row r="77" spans="1:50" ht="18" customHeight="1">
      <c r="A77" s="32" t="s">
        <v>209</v>
      </c>
      <c r="B77" s="45">
        <v>8</v>
      </c>
      <c r="C77" s="45" t="s">
        <v>210</v>
      </c>
      <c r="D77" s="2">
        <v>2</v>
      </c>
      <c r="E77" s="33" t="s">
        <v>108</v>
      </c>
      <c r="F77" s="53">
        <v>0</v>
      </c>
      <c r="G77" s="53">
        <v>46</v>
      </c>
      <c r="H77" s="31">
        <v>51.96</v>
      </c>
      <c r="I77" s="1" t="s">
        <v>62</v>
      </c>
      <c r="J77" s="45">
        <v>3</v>
      </c>
      <c r="K77" s="1" t="s">
        <v>15</v>
      </c>
      <c r="L77" s="35"/>
      <c r="M77" s="35"/>
      <c r="N77" s="35"/>
      <c r="O77" s="35"/>
      <c r="P77" s="35"/>
      <c r="Q77" s="36"/>
      <c r="R77" s="2"/>
      <c r="S77" s="2"/>
      <c r="T77" s="2" t="s">
        <v>361</v>
      </c>
      <c r="U77" s="2" t="s">
        <v>213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40">
        <v>1</v>
      </c>
      <c r="AH77" s="40">
        <v>0.5</v>
      </c>
      <c r="AI77" s="40">
        <v>0.2</v>
      </c>
      <c r="AJ77" s="40"/>
      <c r="AK77" s="40">
        <v>3</v>
      </c>
      <c r="AL77" s="40">
        <v>40</v>
      </c>
      <c r="AM77" s="31">
        <v>52.36</v>
      </c>
      <c r="AN77" s="51">
        <v>50</v>
      </c>
      <c r="AO77" s="51">
        <v>90</v>
      </c>
      <c r="AP77" s="51">
        <v>3</v>
      </c>
      <c r="AQ77" s="51">
        <v>0</v>
      </c>
      <c r="AR77" s="51">
        <v>-92.51797957863504</v>
      </c>
      <c r="AS77" s="51">
        <v>267.48202042136495</v>
      </c>
      <c r="AT77" s="51">
        <v>39.972749366830385</v>
      </c>
      <c r="AU77" s="13">
        <v>357.48202042136495</v>
      </c>
      <c r="AV77" s="13">
        <v>50.027250633169615</v>
      </c>
      <c r="AW77" s="13">
        <v>87.48202042136495</v>
      </c>
      <c r="AX77" s="80" t="s">
        <v>53</v>
      </c>
    </row>
    <row r="78" spans="1:50" ht="18" customHeight="1">
      <c r="A78" s="32" t="s">
        <v>209</v>
      </c>
      <c r="B78" s="45">
        <v>8</v>
      </c>
      <c r="C78" s="45" t="s">
        <v>210</v>
      </c>
      <c r="D78" s="2">
        <v>2</v>
      </c>
      <c r="E78" s="33" t="s">
        <v>1</v>
      </c>
      <c r="F78" s="7">
        <v>46.5</v>
      </c>
      <c r="G78" s="7">
        <v>63</v>
      </c>
      <c r="H78" s="31">
        <v>52.42</v>
      </c>
      <c r="I78" s="1" t="s">
        <v>123</v>
      </c>
      <c r="J78" s="2"/>
      <c r="K78" s="1" t="s">
        <v>2</v>
      </c>
      <c r="L78" s="35"/>
      <c r="M78" s="35"/>
      <c r="N78" s="35"/>
      <c r="O78" s="35"/>
      <c r="P78" s="35"/>
      <c r="Q78" s="3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57" t="s">
        <v>361</v>
      </c>
      <c r="AH78" s="40"/>
      <c r="AI78" s="40"/>
      <c r="AJ78" s="40"/>
      <c r="AK78" s="40"/>
      <c r="AL78" s="40"/>
      <c r="AM78" s="31"/>
      <c r="AN78" s="51"/>
      <c r="AO78" s="51"/>
      <c r="AP78" s="51"/>
      <c r="AQ78" s="51"/>
      <c r="AR78" s="51"/>
      <c r="AS78" s="51"/>
      <c r="AT78" s="51"/>
      <c r="AU78" s="13"/>
      <c r="AV78" s="13"/>
      <c r="AW78" s="13"/>
      <c r="AX78" s="80" t="s">
        <v>54</v>
      </c>
    </row>
    <row r="79" spans="1:50" ht="18" customHeight="1">
      <c r="A79" s="32" t="s">
        <v>209</v>
      </c>
      <c r="B79" s="45">
        <v>8</v>
      </c>
      <c r="C79" s="45" t="s">
        <v>210</v>
      </c>
      <c r="D79" s="2">
        <v>2</v>
      </c>
      <c r="E79" s="33" t="s">
        <v>3</v>
      </c>
      <c r="F79" s="53">
        <v>46.5</v>
      </c>
      <c r="G79" s="53">
        <v>92</v>
      </c>
      <c r="H79" s="31">
        <v>52.42</v>
      </c>
      <c r="I79" s="1" t="s">
        <v>123</v>
      </c>
      <c r="J79" s="2">
        <v>3</v>
      </c>
      <c r="K79" s="1" t="s">
        <v>367</v>
      </c>
      <c r="L79" s="35">
        <v>1</v>
      </c>
      <c r="M79" s="35">
        <v>2</v>
      </c>
      <c r="N79" s="35">
        <v>1</v>
      </c>
      <c r="O79" s="35">
        <v>1</v>
      </c>
      <c r="P79" s="35" t="s">
        <v>29</v>
      </c>
      <c r="Q79" s="36"/>
      <c r="R79" s="2"/>
      <c r="S79" s="2"/>
      <c r="T79" s="37" t="s">
        <v>213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 t="s">
        <v>368</v>
      </c>
      <c r="AF79" s="37" t="s">
        <v>109</v>
      </c>
      <c r="AG79" s="40">
        <v>1</v>
      </c>
      <c r="AH79" s="40">
        <v>1</v>
      </c>
      <c r="AI79" s="40">
        <v>0.1</v>
      </c>
      <c r="AJ79" s="40"/>
      <c r="AK79" s="40"/>
      <c r="AL79" s="40"/>
      <c r="AM79" s="31"/>
      <c r="AN79" s="51"/>
      <c r="AO79" s="51"/>
      <c r="AP79" s="51"/>
      <c r="AQ79" s="51"/>
      <c r="AR79" s="51"/>
      <c r="AS79" s="51"/>
      <c r="AT79" s="51"/>
      <c r="AU79" s="13"/>
      <c r="AV79" s="13"/>
      <c r="AW79" s="13"/>
      <c r="AX79" s="80" t="s">
        <v>240</v>
      </c>
    </row>
    <row r="80" spans="1:50" ht="18" customHeight="1">
      <c r="A80" s="32" t="s">
        <v>209</v>
      </c>
      <c r="B80" s="45">
        <v>8</v>
      </c>
      <c r="C80" s="45" t="s">
        <v>210</v>
      </c>
      <c r="D80" s="2">
        <v>2</v>
      </c>
      <c r="E80" s="33" t="s">
        <v>27</v>
      </c>
      <c r="F80" s="53">
        <v>67</v>
      </c>
      <c r="G80" s="53">
        <v>78</v>
      </c>
      <c r="H80" s="31">
        <v>52.63</v>
      </c>
      <c r="I80" s="1" t="s">
        <v>4</v>
      </c>
      <c r="J80" s="45">
        <v>3</v>
      </c>
      <c r="K80" s="1"/>
      <c r="L80" s="35"/>
      <c r="M80" s="35"/>
      <c r="N80" s="35"/>
      <c r="O80" s="35"/>
      <c r="P80" s="35"/>
      <c r="Q80" s="36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 t="s">
        <v>5</v>
      </c>
      <c r="AG80" s="40">
        <v>1</v>
      </c>
      <c r="AH80" s="40">
        <v>1</v>
      </c>
      <c r="AI80" s="40">
        <v>2</v>
      </c>
      <c r="AJ80" s="40"/>
      <c r="AK80" s="40">
        <v>7</v>
      </c>
      <c r="AL80" s="40">
        <v>73</v>
      </c>
      <c r="AM80" s="31">
        <v>52.69</v>
      </c>
      <c r="AN80" s="51">
        <v>60</v>
      </c>
      <c r="AO80" s="51">
        <v>270</v>
      </c>
      <c r="AP80" s="51">
        <v>12</v>
      </c>
      <c r="AQ80" s="51">
        <v>0</v>
      </c>
      <c r="AR80" s="51">
        <v>96.99633259325714</v>
      </c>
      <c r="AS80" s="51">
        <v>96.99633259325714</v>
      </c>
      <c r="AT80" s="51">
        <v>29.81492110885691</v>
      </c>
      <c r="AU80" s="13">
        <v>186.99633259325714</v>
      </c>
      <c r="AV80" s="13">
        <v>60.18507889114309</v>
      </c>
      <c r="AW80" s="13">
        <v>276.99633259325714</v>
      </c>
      <c r="AX80" s="80" t="s">
        <v>55</v>
      </c>
    </row>
    <row r="81" spans="1:50" ht="18" customHeight="1">
      <c r="A81" s="32" t="s">
        <v>209</v>
      </c>
      <c r="B81" s="45">
        <v>8</v>
      </c>
      <c r="C81" s="45" t="s">
        <v>210</v>
      </c>
      <c r="D81" s="2">
        <v>2</v>
      </c>
      <c r="E81" s="33" t="s">
        <v>37</v>
      </c>
      <c r="F81" s="53">
        <v>85</v>
      </c>
      <c r="G81" s="53">
        <v>146</v>
      </c>
      <c r="H81" s="31">
        <v>52.81</v>
      </c>
      <c r="I81" s="1"/>
      <c r="J81" s="45">
        <v>3</v>
      </c>
      <c r="K81" s="1" t="s">
        <v>264</v>
      </c>
      <c r="L81" s="35"/>
      <c r="M81" s="35"/>
      <c r="N81" s="35"/>
      <c r="O81" s="35"/>
      <c r="P81" s="35"/>
      <c r="Q81" s="3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57" t="s">
        <v>334</v>
      </c>
      <c r="AH81" s="40">
        <v>1</v>
      </c>
      <c r="AI81" s="40">
        <v>0.1</v>
      </c>
      <c r="AJ81" s="57" t="s">
        <v>51</v>
      </c>
      <c r="AK81" s="40">
        <v>14</v>
      </c>
      <c r="AL81" s="40">
        <v>118</v>
      </c>
      <c r="AM81" s="31">
        <v>53.14</v>
      </c>
      <c r="AN81" s="51">
        <v>35</v>
      </c>
      <c r="AO81" s="51">
        <v>90</v>
      </c>
      <c r="AP81" s="51">
        <v>0</v>
      </c>
      <c r="AQ81" s="51">
        <v>0</v>
      </c>
      <c r="AR81" s="51">
        <v>-90</v>
      </c>
      <c r="AS81" s="51">
        <v>270</v>
      </c>
      <c r="AT81" s="51">
        <v>55</v>
      </c>
      <c r="AU81" s="13">
        <v>360</v>
      </c>
      <c r="AV81" s="13">
        <v>35</v>
      </c>
      <c r="AW81" s="13">
        <v>90</v>
      </c>
      <c r="AX81" s="80" t="s">
        <v>52</v>
      </c>
    </row>
    <row r="82" spans="1:255" s="8" customFormat="1" ht="18" customHeight="1">
      <c r="A82" s="32" t="s">
        <v>209</v>
      </c>
      <c r="B82" s="45">
        <v>8</v>
      </c>
      <c r="C82" s="45" t="s">
        <v>210</v>
      </c>
      <c r="D82" s="2">
        <v>2</v>
      </c>
      <c r="E82" s="33" t="s">
        <v>170</v>
      </c>
      <c r="F82" s="53">
        <v>92.5</v>
      </c>
      <c r="G82" s="53">
        <v>143</v>
      </c>
      <c r="H82" s="31">
        <v>52.88</v>
      </c>
      <c r="I82" s="1" t="s">
        <v>62</v>
      </c>
      <c r="J82" s="2"/>
      <c r="K82" s="1"/>
      <c r="L82" s="35"/>
      <c r="M82" s="35"/>
      <c r="N82" s="35"/>
      <c r="O82" s="35"/>
      <c r="P82" s="35"/>
      <c r="Q82" s="3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40"/>
      <c r="AH82" s="40">
        <v>0</v>
      </c>
      <c r="AI82" s="40"/>
      <c r="AJ82" s="40"/>
      <c r="AK82" s="40"/>
      <c r="AL82" s="40"/>
      <c r="AM82" s="31"/>
      <c r="AN82" s="51"/>
      <c r="AO82" s="51"/>
      <c r="AP82" s="51"/>
      <c r="AQ82" s="51"/>
      <c r="AR82" s="51"/>
      <c r="AS82" s="51"/>
      <c r="AT82" s="51"/>
      <c r="AU82" s="13"/>
      <c r="AV82" s="13"/>
      <c r="AW82" s="13"/>
      <c r="AX82" s="80" t="s">
        <v>241</v>
      </c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50" ht="18" customHeight="1">
      <c r="A83" s="32" t="s">
        <v>209</v>
      </c>
      <c r="B83" s="45">
        <v>8</v>
      </c>
      <c r="C83" s="45" t="s">
        <v>210</v>
      </c>
      <c r="D83" s="2">
        <v>2</v>
      </c>
      <c r="E83" s="33" t="s">
        <v>170</v>
      </c>
      <c r="F83" s="53">
        <v>92.5</v>
      </c>
      <c r="G83" s="53">
        <v>143</v>
      </c>
      <c r="H83" s="31">
        <v>52.88</v>
      </c>
      <c r="I83" s="1" t="s">
        <v>62</v>
      </c>
      <c r="J83" s="2"/>
      <c r="K83" s="1"/>
      <c r="L83" s="35"/>
      <c r="M83" s="35"/>
      <c r="N83" s="35"/>
      <c r="O83" s="35"/>
      <c r="P83" s="35"/>
      <c r="Q83" s="36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40"/>
      <c r="AH83" s="40">
        <v>0</v>
      </c>
      <c r="AI83" s="40"/>
      <c r="AJ83" s="40"/>
      <c r="AK83" s="40"/>
      <c r="AL83" s="40"/>
      <c r="AM83" s="31"/>
      <c r="AN83" s="51"/>
      <c r="AO83" s="51"/>
      <c r="AP83" s="51"/>
      <c r="AQ83" s="51"/>
      <c r="AR83" s="51"/>
      <c r="AS83" s="51"/>
      <c r="AT83" s="51"/>
      <c r="AU83" s="13"/>
      <c r="AV83" s="13"/>
      <c r="AW83" s="13"/>
      <c r="AX83" s="80" t="s">
        <v>241</v>
      </c>
    </row>
    <row r="84" spans="1:50" ht="18" customHeight="1">
      <c r="A84" s="32" t="s">
        <v>209</v>
      </c>
      <c r="B84" s="45">
        <v>8</v>
      </c>
      <c r="C84" s="45" t="s">
        <v>210</v>
      </c>
      <c r="D84" s="2">
        <v>3</v>
      </c>
      <c r="E84" s="33" t="s">
        <v>201</v>
      </c>
      <c r="F84" s="53">
        <v>0</v>
      </c>
      <c r="G84" s="53">
        <v>12</v>
      </c>
      <c r="H84" s="31">
        <v>53.4</v>
      </c>
      <c r="I84" s="1" t="s">
        <v>62</v>
      </c>
      <c r="J84" s="45">
        <v>3</v>
      </c>
      <c r="K84" s="1" t="s">
        <v>15</v>
      </c>
      <c r="L84" s="35">
        <v>3</v>
      </c>
      <c r="M84" s="35">
        <v>2</v>
      </c>
      <c r="N84" s="35">
        <v>1</v>
      </c>
      <c r="O84" s="35">
        <v>4</v>
      </c>
      <c r="P84" s="35" t="s">
        <v>29</v>
      </c>
      <c r="Q84" s="36"/>
      <c r="R84" s="2"/>
      <c r="S84" s="2"/>
      <c r="T84" s="37" t="s">
        <v>213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 t="s">
        <v>56</v>
      </c>
      <c r="AG84" s="57" t="s">
        <v>215</v>
      </c>
      <c r="AH84" s="40">
        <v>1</v>
      </c>
      <c r="AI84" s="40">
        <v>0.1</v>
      </c>
      <c r="AJ84" s="40"/>
      <c r="AK84" s="40">
        <v>1</v>
      </c>
      <c r="AL84" s="40">
        <v>4</v>
      </c>
      <c r="AM84" s="31">
        <v>53.44</v>
      </c>
      <c r="AN84" s="51">
        <v>58</v>
      </c>
      <c r="AO84" s="51">
        <v>270</v>
      </c>
      <c r="AP84" s="51">
        <v>0</v>
      </c>
      <c r="AQ84" s="51">
        <v>0</v>
      </c>
      <c r="AR84" s="51">
        <v>90</v>
      </c>
      <c r="AS84" s="51">
        <v>90</v>
      </c>
      <c r="AT84" s="51">
        <v>32</v>
      </c>
      <c r="AU84" s="13">
        <v>180</v>
      </c>
      <c r="AV84" s="13">
        <v>58</v>
      </c>
      <c r="AW84" s="13">
        <v>270</v>
      </c>
      <c r="AX84" s="80" t="s">
        <v>242</v>
      </c>
    </row>
    <row r="85" spans="1:50" ht="18" customHeight="1">
      <c r="A85" s="32" t="s">
        <v>209</v>
      </c>
      <c r="B85" s="45">
        <v>8</v>
      </c>
      <c r="C85" s="45" t="s">
        <v>210</v>
      </c>
      <c r="D85" s="2">
        <v>3</v>
      </c>
      <c r="E85" s="33" t="s">
        <v>201</v>
      </c>
      <c r="F85" s="53">
        <v>0</v>
      </c>
      <c r="G85" s="53">
        <v>12</v>
      </c>
      <c r="H85" s="31">
        <v>53.4</v>
      </c>
      <c r="I85" s="1"/>
      <c r="J85" s="45">
        <v>3</v>
      </c>
      <c r="K85" s="1" t="s">
        <v>15</v>
      </c>
      <c r="L85" s="35"/>
      <c r="M85" s="35"/>
      <c r="N85" s="35"/>
      <c r="O85" s="35"/>
      <c r="P85" s="35"/>
      <c r="Q85" s="36"/>
      <c r="R85" s="2"/>
      <c r="S85" s="2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57" t="s">
        <v>322</v>
      </c>
      <c r="AH85" s="40">
        <v>1</v>
      </c>
      <c r="AI85" s="40">
        <v>0.1</v>
      </c>
      <c r="AJ85" s="40"/>
      <c r="AK85" s="40">
        <v>1</v>
      </c>
      <c r="AL85" s="40">
        <v>7</v>
      </c>
      <c r="AM85" s="31">
        <v>53.47</v>
      </c>
      <c r="AN85" s="51">
        <v>30</v>
      </c>
      <c r="AO85" s="51">
        <v>90</v>
      </c>
      <c r="AP85" s="51">
        <v>0</v>
      </c>
      <c r="AQ85" s="51">
        <v>0</v>
      </c>
      <c r="AR85" s="51">
        <v>-90</v>
      </c>
      <c r="AS85" s="51">
        <v>270</v>
      </c>
      <c r="AT85" s="51">
        <v>60</v>
      </c>
      <c r="AU85" s="13">
        <v>360</v>
      </c>
      <c r="AV85" s="13">
        <v>30</v>
      </c>
      <c r="AW85" s="13">
        <v>90</v>
      </c>
      <c r="AX85" s="80" t="s">
        <v>243</v>
      </c>
    </row>
    <row r="86" spans="1:50" ht="18" customHeight="1">
      <c r="A86" s="32" t="s">
        <v>209</v>
      </c>
      <c r="B86" s="45">
        <v>9</v>
      </c>
      <c r="C86" s="45" t="s">
        <v>210</v>
      </c>
      <c r="D86" s="2">
        <v>1</v>
      </c>
      <c r="E86" s="33" t="s">
        <v>201</v>
      </c>
      <c r="F86" s="53">
        <v>0</v>
      </c>
      <c r="G86" s="53">
        <v>3</v>
      </c>
      <c r="H86" s="31">
        <v>55.3</v>
      </c>
      <c r="I86" s="1" t="s">
        <v>211</v>
      </c>
      <c r="J86" s="2">
        <v>2</v>
      </c>
      <c r="K86" s="1" t="s">
        <v>367</v>
      </c>
      <c r="L86" s="35">
        <v>3</v>
      </c>
      <c r="M86" s="35">
        <v>2</v>
      </c>
      <c r="N86" s="35">
        <v>1</v>
      </c>
      <c r="O86" s="35">
        <v>1</v>
      </c>
      <c r="P86" s="35" t="s">
        <v>29</v>
      </c>
      <c r="Q86" s="36"/>
      <c r="R86" s="2"/>
      <c r="S86" s="2"/>
      <c r="T86" s="37" t="s">
        <v>213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 t="s">
        <v>368</v>
      </c>
      <c r="AF86" s="37" t="s">
        <v>109</v>
      </c>
      <c r="AG86" s="40">
        <v>1</v>
      </c>
      <c r="AH86" s="40">
        <v>0.5</v>
      </c>
      <c r="AI86" s="40">
        <v>0.2</v>
      </c>
      <c r="AJ86" s="40"/>
      <c r="AK86" s="40"/>
      <c r="AL86" s="40"/>
      <c r="AM86" s="31"/>
      <c r="AN86" s="51"/>
      <c r="AO86" s="51"/>
      <c r="AP86" s="51"/>
      <c r="AQ86" s="51"/>
      <c r="AR86" s="51"/>
      <c r="AS86" s="51"/>
      <c r="AT86" s="51"/>
      <c r="AU86" s="13"/>
      <c r="AV86" s="13"/>
      <c r="AW86" s="13"/>
      <c r="AX86" s="78"/>
    </row>
    <row r="87" spans="1:50" ht="18" customHeight="1">
      <c r="A87" s="32" t="s">
        <v>209</v>
      </c>
      <c r="B87" s="45">
        <v>9</v>
      </c>
      <c r="C87" s="45" t="s">
        <v>210</v>
      </c>
      <c r="D87" s="2">
        <v>1</v>
      </c>
      <c r="E87" s="33" t="s">
        <v>26</v>
      </c>
      <c r="F87" s="7">
        <v>8.5</v>
      </c>
      <c r="G87" s="7">
        <v>44</v>
      </c>
      <c r="H87" s="31">
        <v>55.38</v>
      </c>
      <c r="I87" s="1" t="s">
        <v>211</v>
      </c>
      <c r="J87" s="2"/>
      <c r="K87" s="1"/>
      <c r="L87" s="35"/>
      <c r="M87" s="35"/>
      <c r="N87" s="35"/>
      <c r="O87" s="35"/>
      <c r="P87" s="35"/>
      <c r="Q87" s="36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40"/>
      <c r="AH87" s="40">
        <v>0</v>
      </c>
      <c r="AI87" s="40"/>
      <c r="AJ87" s="40"/>
      <c r="AK87" s="40"/>
      <c r="AL87" s="40"/>
      <c r="AM87" s="31"/>
      <c r="AN87" s="51"/>
      <c r="AO87" s="51"/>
      <c r="AP87" s="51"/>
      <c r="AQ87" s="51"/>
      <c r="AR87" s="51"/>
      <c r="AS87" s="51"/>
      <c r="AT87" s="51"/>
      <c r="AU87" s="13"/>
      <c r="AV87" s="13"/>
      <c r="AW87" s="13"/>
      <c r="AX87" s="78"/>
    </row>
    <row r="88" spans="1:50" ht="18" customHeight="1">
      <c r="A88" s="32" t="s">
        <v>209</v>
      </c>
      <c r="B88" s="45">
        <v>9</v>
      </c>
      <c r="C88" s="45" t="s">
        <v>210</v>
      </c>
      <c r="D88" s="2">
        <v>1</v>
      </c>
      <c r="E88" s="33" t="s">
        <v>26</v>
      </c>
      <c r="F88" s="7">
        <v>8.5</v>
      </c>
      <c r="G88" s="7">
        <v>44</v>
      </c>
      <c r="H88" s="31">
        <v>55.38</v>
      </c>
      <c r="I88" s="1" t="s">
        <v>211</v>
      </c>
      <c r="J88" s="2"/>
      <c r="K88" s="1"/>
      <c r="L88" s="35"/>
      <c r="M88" s="35"/>
      <c r="N88" s="35"/>
      <c r="O88" s="35"/>
      <c r="P88" s="35"/>
      <c r="Q88" s="36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40"/>
      <c r="AH88" s="40">
        <v>0</v>
      </c>
      <c r="AI88" s="40"/>
      <c r="AJ88" s="40"/>
      <c r="AK88" s="40"/>
      <c r="AL88" s="40"/>
      <c r="AM88" s="31"/>
      <c r="AN88" s="51"/>
      <c r="AO88" s="51"/>
      <c r="AP88" s="51"/>
      <c r="AQ88" s="51"/>
      <c r="AR88" s="51"/>
      <c r="AS88" s="51"/>
      <c r="AT88" s="51"/>
      <c r="AU88" s="13"/>
      <c r="AV88" s="13"/>
      <c r="AW88" s="13"/>
      <c r="AX88" s="78"/>
    </row>
    <row r="89" spans="1:50" ht="18" customHeight="1">
      <c r="A89" s="32" t="s">
        <v>209</v>
      </c>
      <c r="B89" s="45">
        <v>9</v>
      </c>
      <c r="C89" s="45" t="s">
        <v>210</v>
      </c>
      <c r="D89" s="2">
        <v>1</v>
      </c>
      <c r="E89" s="33" t="s">
        <v>171</v>
      </c>
      <c r="F89" s="7">
        <v>45</v>
      </c>
      <c r="G89" s="7">
        <v>65</v>
      </c>
      <c r="H89" s="31">
        <v>55.75</v>
      </c>
      <c r="I89" s="1" t="s">
        <v>172</v>
      </c>
      <c r="J89" s="2">
        <v>3</v>
      </c>
      <c r="K89" s="1" t="s">
        <v>367</v>
      </c>
      <c r="L89" s="35">
        <v>3</v>
      </c>
      <c r="M89" s="35">
        <v>2</v>
      </c>
      <c r="N89" s="35">
        <v>1</v>
      </c>
      <c r="O89" s="35">
        <v>1</v>
      </c>
      <c r="P89" s="35">
        <v>1</v>
      </c>
      <c r="Q89" s="36"/>
      <c r="R89" s="2"/>
      <c r="S89" s="2"/>
      <c r="T89" s="37" t="s">
        <v>213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 t="s">
        <v>368</v>
      </c>
      <c r="AF89" s="37" t="s">
        <v>109</v>
      </c>
      <c r="AG89" s="57">
        <v>1</v>
      </c>
      <c r="AH89" s="40">
        <v>1</v>
      </c>
      <c r="AI89" s="40">
        <v>0.1</v>
      </c>
      <c r="AJ89" s="40"/>
      <c r="AK89" s="40"/>
      <c r="AL89" s="40"/>
      <c r="AM89" s="31"/>
      <c r="AN89" s="51"/>
      <c r="AO89" s="51"/>
      <c r="AP89" s="51"/>
      <c r="AQ89" s="51"/>
      <c r="AR89" s="51"/>
      <c r="AS89" s="51"/>
      <c r="AT89" s="51"/>
      <c r="AU89" s="13"/>
      <c r="AV89" s="13"/>
      <c r="AW89" s="13"/>
      <c r="AX89" s="80" t="s">
        <v>244</v>
      </c>
    </row>
    <row r="90" spans="1:50" ht="18" customHeight="1">
      <c r="A90" s="32" t="s">
        <v>209</v>
      </c>
      <c r="B90" s="45">
        <v>9</v>
      </c>
      <c r="C90" s="45" t="s">
        <v>210</v>
      </c>
      <c r="D90" s="2">
        <v>1</v>
      </c>
      <c r="E90" s="33" t="s">
        <v>343</v>
      </c>
      <c r="F90" s="7">
        <v>66.5</v>
      </c>
      <c r="G90" s="7">
        <v>120</v>
      </c>
      <c r="H90" s="31">
        <v>55.97</v>
      </c>
      <c r="I90" s="1" t="s">
        <v>172</v>
      </c>
      <c r="J90" s="45">
        <v>1</v>
      </c>
      <c r="K90" s="1" t="s">
        <v>266</v>
      </c>
      <c r="L90" s="35">
        <v>3</v>
      </c>
      <c r="M90" s="35">
        <v>2</v>
      </c>
      <c r="N90" s="35">
        <v>1</v>
      </c>
      <c r="O90" s="35">
        <v>1</v>
      </c>
      <c r="P90" s="35">
        <v>1</v>
      </c>
      <c r="Q90" s="36"/>
      <c r="R90" s="2"/>
      <c r="S90" s="2"/>
      <c r="T90" s="37" t="s">
        <v>213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 t="s">
        <v>63</v>
      </c>
      <c r="AG90" s="57" t="s">
        <v>215</v>
      </c>
      <c r="AH90" s="40">
        <v>0.75</v>
      </c>
      <c r="AI90" s="40">
        <v>0.2</v>
      </c>
      <c r="AJ90" s="40"/>
      <c r="AK90" s="40">
        <v>11</v>
      </c>
      <c r="AL90" s="40">
        <v>70</v>
      </c>
      <c r="AM90" s="31">
        <v>56</v>
      </c>
      <c r="AN90" s="51">
        <v>29</v>
      </c>
      <c r="AO90" s="51">
        <v>90</v>
      </c>
      <c r="AP90" s="51">
        <v>3</v>
      </c>
      <c r="AQ90" s="51">
        <v>0</v>
      </c>
      <c r="AR90" s="51">
        <f>+(IF($AO90&lt;$AQ90,((MIN($AQ90,$AO90)+(DEGREES(ATAN((TAN(RADIANS($AP90))/((TAN(RADIANS($AN90))*SIN(RADIANS(ABS($AO90-$AQ90))))))-(COS(RADIANS(ABS($AO90-$AQ90)))/SIN(RADIANS(ABS($AO90-$AQ90)))))))-180)),((MAX($AQ90,$AO90)-(DEGREES(ATAN((TAN(RADIANS($AP90))/((TAN(RADIANS($AN90))*SIN(RADIANS(ABS($AO90-$AQ90))))))-(COS(RADIANS(ABS($AO90-$AQ90)))/SIN(RADIANS(ABS($AO90-$AQ90)))))))-180))))</f>
        <v>-95.40103953133617</v>
      </c>
      <c r="AS90" s="51">
        <f>IF($AR90&gt;0,$AR90,360+$AR90)</f>
        <v>264.59896046866385</v>
      </c>
      <c r="AT90" s="51">
        <f>+ABS(DEGREES(ATAN((COS(RADIANS(ABS($AR90+180-(IF($AO90&gt;$AQ90,MAX($AP90,$AO90),MIN($AO90,$AQ90))))))/(TAN(RADIANS($AN90)))))))</f>
        <v>60.89176993837368</v>
      </c>
      <c r="AU90" s="13">
        <f>+IF(($AR90+90)&gt;0,$AR90+90,$AR90+450)</f>
        <v>354.59896046866385</v>
      </c>
      <c r="AV90" s="13">
        <f>-$AT90+90</f>
        <v>29.108230061626323</v>
      </c>
      <c r="AW90" s="13">
        <f>IF(($AS90&lt;180),$AS90+180,$AS90-180)</f>
        <v>84.59896046866385</v>
      </c>
      <c r="AX90" s="80" t="s">
        <v>337</v>
      </c>
    </row>
    <row r="91" spans="1:50" ht="18" customHeight="1">
      <c r="A91" s="32" t="s">
        <v>209</v>
      </c>
      <c r="B91" s="45">
        <v>9</v>
      </c>
      <c r="C91" s="45" t="s">
        <v>210</v>
      </c>
      <c r="D91" s="2">
        <v>1</v>
      </c>
      <c r="E91" s="33" t="s">
        <v>343</v>
      </c>
      <c r="F91" s="7">
        <v>66.5</v>
      </c>
      <c r="G91" s="7">
        <v>120</v>
      </c>
      <c r="H91" s="31">
        <v>55.97</v>
      </c>
      <c r="I91" s="1"/>
      <c r="J91" s="45">
        <v>1</v>
      </c>
      <c r="K91" s="1" t="s">
        <v>266</v>
      </c>
      <c r="L91" s="35"/>
      <c r="M91" s="35"/>
      <c r="N91" s="35"/>
      <c r="O91" s="35"/>
      <c r="P91" s="35"/>
      <c r="Q91" s="36"/>
      <c r="R91" s="2"/>
      <c r="S91" s="2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57" t="s">
        <v>322</v>
      </c>
      <c r="AH91" s="40">
        <v>0.75</v>
      </c>
      <c r="AI91" s="40">
        <v>0.2</v>
      </c>
      <c r="AJ91" s="40"/>
      <c r="AK91" s="40">
        <v>11</v>
      </c>
      <c r="AL91" s="40">
        <v>75</v>
      </c>
      <c r="AM91" s="31">
        <v>56.05</v>
      </c>
      <c r="AN91" s="51">
        <v>84</v>
      </c>
      <c r="AO91" s="51">
        <v>270</v>
      </c>
      <c r="AP91" s="51">
        <v>0</v>
      </c>
      <c r="AQ91" s="51">
        <v>360</v>
      </c>
      <c r="AR91" s="51">
        <f>+(IF($AO91&lt;$AQ91,((MIN($AQ91,$AO91)+(DEGREES(ATAN((TAN(RADIANS($AP91))/((TAN(RADIANS($AN91))*SIN(RADIANS(ABS($AO91-$AQ91))))))-(COS(RADIANS(ABS($AO91-$AQ91)))/SIN(RADIANS(ABS($AO91-$AQ91)))))))-180)),((MAX($AQ91,$AO91)-(DEGREES(ATAN((TAN(RADIANS($AP91))/((TAN(RADIANS($AN91))*SIN(RADIANS(ABS($AO91-$AQ91))))))-(COS(RADIANS(ABS($AO91-$AQ91)))/SIN(RADIANS(ABS($AO91-$AQ91)))))))-180))))</f>
        <v>90</v>
      </c>
      <c r="AS91" s="51">
        <f>IF($AR91&gt;0,$AR91,360+$AR91)</f>
        <v>90</v>
      </c>
      <c r="AT91" s="51">
        <f>+ABS(DEGREES(ATAN((COS(RADIANS(ABS($AR91+180-(IF($AO91&gt;$AQ91,MAX($AP91,$AO91),MIN($AO91,$AQ91))))))/(TAN(RADIANS($AN91)))))))</f>
        <v>5.999999999999999</v>
      </c>
      <c r="AU91" s="13">
        <f>+IF(($AR91+90)&gt;0,$AR91+90,$AR91+450)</f>
        <v>180</v>
      </c>
      <c r="AV91" s="13">
        <f>-$AT91+90</f>
        <v>84</v>
      </c>
      <c r="AW91" s="13">
        <f>IF(($AS91&lt;180),$AS91+180,$AS91-180)</f>
        <v>270</v>
      </c>
      <c r="AX91" s="80" t="s">
        <v>337</v>
      </c>
    </row>
    <row r="92" spans="1:50" ht="18" customHeight="1">
      <c r="A92" s="32" t="s">
        <v>209</v>
      </c>
      <c r="B92" s="45">
        <v>9</v>
      </c>
      <c r="C92" s="45" t="s">
        <v>210</v>
      </c>
      <c r="D92" s="2">
        <v>1</v>
      </c>
      <c r="E92" s="33" t="s">
        <v>92</v>
      </c>
      <c r="F92" s="7">
        <v>79</v>
      </c>
      <c r="G92" s="7">
        <v>114</v>
      </c>
      <c r="H92" s="31">
        <v>56.09</v>
      </c>
      <c r="I92" s="1" t="s">
        <v>172</v>
      </c>
      <c r="J92" s="61">
        <v>2</v>
      </c>
      <c r="K92" s="1" t="s">
        <v>173</v>
      </c>
      <c r="L92" s="35"/>
      <c r="M92" s="35"/>
      <c r="N92" s="35"/>
      <c r="O92" s="35"/>
      <c r="P92" s="35"/>
      <c r="Q92" s="36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 t="s">
        <v>263</v>
      </c>
      <c r="AG92" s="57" t="s">
        <v>326</v>
      </c>
      <c r="AH92" s="40"/>
      <c r="AI92" s="40"/>
      <c r="AJ92" s="40"/>
      <c r="AK92" s="57" t="s">
        <v>245</v>
      </c>
      <c r="AL92" s="40">
        <v>94</v>
      </c>
      <c r="AM92" s="31">
        <v>56.24</v>
      </c>
      <c r="AN92" s="51">
        <v>89</v>
      </c>
      <c r="AO92" s="51">
        <v>270</v>
      </c>
      <c r="AP92" s="51">
        <v>0</v>
      </c>
      <c r="AQ92" s="51">
        <v>340</v>
      </c>
      <c r="AR92" s="51">
        <v>70</v>
      </c>
      <c r="AS92" s="51">
        <v>70</v>
      </c>
      <c r="AT92" s="51">
        <v>0.9397037818471775</v>
      </c>
      <c r="AU92" s="13">
        <v>160</v>
      </c>
      <c r="AV92" s="13">
        <v>89.06029621815283</v>
      </c>
      <c r="AW92" s="13">
        <v>250</v>
      </c>
      <c r="AX92" s="80" t="s">
        <v>85</v>
      </c>
    </row>
    <row r="93" spans="1:50" ht="18" customHeight="1">
      <c r="A93" s="32" t="s">
        <v>209</v>
      </c>
      <c r="B93" s="45">
        <v>9</v>
      </c>
      <c r="C93" s="45" t="s">
        <v>210</v>
      </c>
      <c r="D93" s="2">
        <v>1</v>
      </c>
      <c r="E93" s="33" t="s">
        <v>280</v>
      </c>
      <c r="F93" s="7">
        <v>117</v>
      </c>
      <c r="G93" s="7">
        <v>128</v>
      </c>
      <c r="H93" s="31">
        <v>56.47</v>
      </c>
      <c r="I93" s="1" t="s">
        <v>172</v>
      </c>
      <c r="J93" s="45">
        <v>3</v>
      </c>
      <c r="K93" s="1" t="s">
        <v>174</v>
      </c>
      <c r="L93" s="35">
        <v>3</v>
      </c>
      <c r="M93" s="35">
        <v>2</v>
      </c>
      <c r="N93" s="35">
        <v>1</v>
      </c>
      <c r="O93" s="35">
        <v>1</v>
      </c>
      <c r="P93" s="35">
        <v>1</v>
      </c>
      <c r="Q93" s="36"/>
      <c r="R93" s="2"/>
      <c r="S93" s="2"/>
      <c r="T93" s="37" t="s">
        <v>213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 t="s">
        <v>109</v>
      </c>
      <c r="AG93" s="57" t="s">
        <v>328</v>
      </c>
      <c r="AH93" s="40">
        <v>1.5</v>
      </c>
      <c r="AI93" s="40">
        <v>0.1</v>
      </c>
      <c r="AJ93" s="57" t="s">
        <v>90</v>
      </c>
      <c r="AK93" s="57" t="s">
        <v>280</v>
      </c>
      <c r="AL93" s="40">
        <v>120</v>
      </c>
      <c r="AM93" s="31">
        <v>56.5</v>
      </c>
      <c r="AN93" s="51">
        <v>35</v>
      </c>
      <c r="AO93" s="51">
        <v>90</v>
      </c>
      <c r="AP93" s="51">
        <v>10</v>
      </c>
      <c r="AQ93" s="51">
        <v>180</v>
      </c>
      <c r="AR93" s="51">
        <v>-75.86559905705491</v>
      </c>
      <c r="AS93" s="51">
        <v>284.1344009429451</v>
      </c>
      <c r="AT93" s="51">
        <v>54.1681650079926</v>
      </c>
      <c r="AU93" s="13">
        <v>14.134400942945092</v>
      </c>
      <c r="AV93" s="13">
        <v>35.8318349920074</v>
      </c>
      <c r="AW93" s="13">
        <v>104.13440094294509</v>
      </c>
      <c r="AX93" s="80" t="s">
        <v>87</v>
      </c>
    </row>
    <row r="94" spans="1:50" ht="18" customHeight="1">
      <c r="A94" s="32" t="s">
        <v>209</v>
      </c>
      <c r="B94" s="45">
        <v>9</v>
      </c>
      <c r="C94" s="45" t="s">
        <v>210</v>
      </c>
      <c r="D94" s="2">
        <v>1</v>
      </c>
      <c r="E94" s="33" t="s">
        <v>280</v>
      </c>
      <c r="F94" s="7">
        <v>117</v>
      </c>
      <c r="G94" s="7">
        <v>128</v>
      </c>
      <c r="H94" s="31">
        <v>56.47</v>
      </c>
      <c r="I94" s="1"/>
      <c r="J94" s="45">
        <v>3</v>
      </c>
      <c r="K94" s="1" t="s">
        <v>174</v>
      </c>
      <c r="L94" s="35"/>
      <c r="M94" s="35"/>
      <c r="N94" s="35"/>
      <c r="O94" s="35"/>
      <c r="P94" s="35"/>
      <c r="Q94" s="36"/>
      <c r="R94" s="2"/>
      <c r="S94" s="2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57" t="s">
        <v>278</v>
      </c>
      <c r="AH94" s="40">
        <v>1.5</v>
      </c>
      <c r="AI94" s="40">
        <v>0.1</v>
      </c>
      <c r="AJ94" s="57" t="s">
        <v>90</v>
      </c>
      <c r="AK94" s="57" t="s">
        <v>280</v>
      </c>
      <c r="AL94" s="40">
        <v>120.5</v>
      </c>
      <c r="AM94" s="31">
        <v>56.51</v>
      </c>
      <c r="AN94" s="51">
        <v>46</v>
      </c>
      <c r="AO94" s="51">
        <v>270</v>
      </c>
      <c r="AP94" s="51">
        <v>40</v>
      </c>
      <c r="AQ94" s="51">
        <v>180</v>
      </c>
      <c r="AR94" s="51">
        <v>50.98183537083267</v>
      </c>
      <c r="AS94" s="51">
        <v>50.98183537083267</v>
      </c>
      <c r="AT94" s="51">
        <v>36.880472494492366</v>
      </c>
      <c r="AU94" s="13">
        <v>140.98183537083267</v>
      </c>
      <c r="AV94" s="13">
        <v>53.119527505507634</v>
      </c>
      <c r="AW94" s="13">
        <v>230.98183537083267</v>
      </c>
      <c r="AX94" s="80" t="s">
        <v>87</v>
      </c>
    </row>
    <row r="95" spans="1:255" ht="18" customHeight="1">
      <c r="A95" s="32" t="s">
        <v>209</v>
      </c>
      <c r="B95" s="45">
        <v>9</v>
      </c>
      <c r="C95" s="45" t="s">
        <v>210</v>
      </c>
      <c r="D95" s="2">
        <v>1</v>
      </c>
      <c r="E95" s="33" t="s">
        <v>344</v>
      </c>
      <c r="F95" s="7">
        <v>129</v>
      </c>
      <c r="G95" s="7">
        <v>135</v>
      </c>
      <c r="H95" s="31">
        <v>56.59</v>
      </c>
      <c r="I95" s="1" t="s">
        <v>172</v>
      </c>
      <c r="J95" s="2">
        <v>3</v>
      </c>
      <c r="K95" s="1" t="s">
        <v>175</v>
      </c>
      <c r="L95" s="35">
        <v>3</v>
      </c>
      <c r="M95" s="35">
        <v>3</v>
      </c>
      <c r="N95" s="35"/>
      <c r="O95" s="35"/>
      <c r="P95" s="35"/>
      <c r="Q95" s="36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40"/>
      <c r="AH95" s="40"/>
      <c r="AI95" s="40"/>
      <c r="AJ95" s="40"/>
      <c r="AK95" s="40"/>
      <c r="AL95" s="40"/>
      <c r="AM95" s="31"/>
      <c r="AN95" s="51"/>
      <c r="AO95" s="51"/>
      <c r="AP95" s="51"/>
      <c r="AQ95" s="51"/>
      <c r="AR95" s="51"/>
      <c r="AS95" s="51"/>
      <c r="AT95" s="51"/>
      <c r="AU95" s="13"/>
      <c r="AV95" s="13"/>
      <c r="AW95" s="13"/>
      <c r="AX95" s="80" t="s">
        <v>86</v>
      </c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50" ht="18" customHeight="1">
      <c r="A96" s="32" t="s">
        <v>209</v>
      </c>
      <c r="B96" s="45">
        <v>9</v>
      </c>
      <c r="C96" s="45" t="s">
        <v>210</v>
      </c>
      <c r="D96" s="2">
        <v>2</v>
      </c>
      <c r="E96" s="33" t="s">
        <v>201</v>
      </c>
      <c r="F96" s="7">
        <v>0</v>
      </c>
      <c r="G96" s="7">
        <v>16</v>
      </c>
      <c r="H96" s="31">
        <v>56.66</v>
      </c>
      <c r="I96" s="1" t="s">
        <v>62</v>
      </c>
      <c r="J96" s="2">
        <v>2</v>
      </c>
      <c r="K96" s="1" t="s">
        <v>174</v>
      </c>
      <c r="L96" s="35">
        <v>3</v>
      </c>
      <c r="M96" s="35">
        <v>4</v>
      </c>
      <c r="N96" s="35">
        <v>1</v>
      </c>
      <c r="O96" s="35">
        <v>1</v>
      </c>
      <c r="P96" s="35">
        <v>1</v>
      </c>
      <c r="Q96" s="36"/>
      <c r="R96" s="2"/>
      <c r="S96" s="2"/>
      <c r="T96" s="37" t="s">
        <v>213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 t="s">
        <v>109</v>
      </c>
      <c r="AG96" s="40">
        <v>1</v>
      </c>
      <c r="AH96" s="40">
        <v>2</v>
      </c>
      <c r="AI96" s="40">
        <v>0.2</v>
      </c>
      <c r="AJ96" s="57" t="s">
        <v>106</v>
      </c>
      <c r="AK96" s="40"/>
      <c r="AL96" s="40"/>
      <c r="AM96" s="31"/>
      <c r="AN96" s="51"/>
      <c r="AO96" s="51"/>
      <c r="AP96" s="51"/>
      <c r="AQ96" s="51"/>
      <c r="AR96" s="51"/>
      <c r="AS96" s="51"/>
      <c r="AT96" s="51"/>
      <c r="AU96" s="13"/>
      <c r="AV96" s="13"/>
      <c r="AW96" s="13"/>
      <c r="AX96" s="80" t="s">
        <v>105</v>
      </c>
    </row>
    <row r="97" spans="1:50" ht="18" customHeight="1">
      <c r="A97" s="32" t="s">
        <v>209</v>
      </c>
      <c r="B97" s="45">
        <v>9</v>
      </c>
      <c r="C97" s="45" t="s">
        <v>210</v>
      </c>
      <c r="D97" s="2">
        <v>2</v>
      </c>
      <c r="E97" s="33" t="s">
        <v>176</v>
      </c>
      <c r="F97" s="7">
        <v>16</v>
      </c>
      <c r="G97" s="7">
        <v>146</v>
      </c>
      <c r="H97" s="31">
        <v>56.82</v>
      </c>
      <c r="I97" s="1" t="s">
        <v>62</v>
      </c>
      <c r="J97" s="45">
        <v>2</v>
      </c>
      <c r="K97" s="1" t="s">
        <v>367</v>
      </c>
      <c r="L97" s="35"/>
      <c r="M97" s="35"/>
      <c r="N97" s="35"/>
      <c r="O97" s="35"/>
      <c r="P97" s="35"/>
      <c r="Q97" s="36"/>
      <c r="R97" s="2"/>
      <c r="S97" s="2"/>
      <c r="T97" s="37" t="s">
        <v>213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 t="s">
        <v>109</v>
      </c>
      <c r="AG97" s="57" t="s">
        <v>328</v>
      </c>
      <c r="AH97" s="40">
        <v>1</v>
      </c>
      <c r="AI97" s="40">
        <v>0.2</v>
      </c>
      <c r="AJ97" s="57" t="s">
        <v>106</v>
      </c>
      <c r="AK97" s="40">
        <v>3</v>
      </c>
      <c r="AL97" s="40">
        <v>26</v>
      </c>
      <c r="AM97" s="31">
        <v>56.92</v>
      </c>
      <c r="AN97" s="51">
        <v>37</v>
      </c>
      <c r="AO97" s="51">
        <v>90</v>
      </c>
      <c r="AP97" s="51">
        <v>4</v>
      </c>
      <c r="AQ97" s="51">
        <v>0</v>
      </c>
      <c r="AR97" s="51">
        <v>-95.30163708440836</v>
      </c>
      <c r="AS97" s="51">
        <v>264.69836291559164</v>
      </c>
      <c r="AT97" s="51">
        <v>52.881871384980464</v>
      </c>
      <c r="AU97" s="13">
        <v>354.69836291559164</v>
      </c>
      <c r="AV97" s="13">
        <v>37.118128615019536</v>
      </c>
      <c r="AW97" s="13">
        <v>84.69836291559164</v>
      </c>
      <c r="AX97" s="80" t="s">
        <v>45</v>
      </c>
    </row>
    <row r="98" spans="1:50" ht="18" customHeight="1">
      <c r="A98" s="32" t="s">
        <v>209</v>
      </c>
      <c r="B98" s="45">
        <v>9</v>
      </c>
      <c r="C98" s="45" t="s">
        <v>210</v>
      </c>
      <c r="D98" s="2">
        <v>2</v>
      </c>
      <c r="E98" s="33" t="s">
        <v>176</v>
      </c>
      <c r="F98" s="7">
        <v>16</v>
      </c>
      <c r="G98" s="7">
        <v>146</v>
      </c>
      <c r="H98" s="31">
        <v>56.82</v>
      </c>
      <c r="I98" s="1"/>
      <c r="J98" s="45">
        <v>2</v>
      </c>
      <c r="K98" s="1" t="s">
        <v>367</v>
      </c>
      <c r="L98" s="35"/>
      <c r="M98" s="35"/>
      <c r="N98" s="35"/>
      <c r="O98" s="35"/>
      <c r="P98" s="35"/>
      <c r="Q98" s="36"/>
      <c r="R98" s="2"/>
      <c r="S98" s="2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57" t="s">
        <v>278</v>
      </c>
      <c r="AH98" s="40">
        <v>1</v>
      </c>
      <c r="AI98" s="40">
        <v>0.2</v>
      </c>
      <c r="AJ98" s="57"/>
      <c r="AK98" s="40">
        <v>6</v>
      </c>
      <c r="AL98" s="40">
        <v>43.5</v>
      </c>
      <c r="AM98" s="31">
        <v>57.1</v>
      </c>
      <c r="AN98" s="51">
        <v>7</v>
      </c>
      <c r="AO98" s="51">
        <v>270</v>
      </c>
      <c r="AP98" s="51">
        <v>4</v>
      </c>
      <c r="AQ98" s="51">
        <v>0</v>
      </c>
      <c r="AR98" s="51">
        <v>119.66186679147899</v>
      </c>
      <c r="AS98" s="51">
        <v>119.66186679147899</v>
      </c>
      <c r="AT98" s="51">
        <v>81.95732666086836</v>
      </c>
      <c r="AU98" s="13">
        <v>209.66186679147899</v>
      </c>
      <c r="AV98" s="13">
        <v>8.042673339131639</v>
      </c>
      <c r="AW98" s="13">
        <v>299.661866791479</v>
      </c>
      <c r="AX98" s="80" t="s">
        <v>284</v>
      </c>
    </row>
    <row r="99" spans="1:50" ht="18" customHeight="1">
      <c r="A99" s="32" t="s">
        <v>209</v>
      </c>
      <c r="B99" s="45">
        <v>9</v>
      </c>
      <c r="C99" s="45" t="s">
        <v>210</v>
      </c>
      <c r="D99" s="2">
        <v>2</v>
      </c>
      <c r="E99" s="33" t="s">
        <v>176</v>
      </c>
      <c r="F99" s="7">
        <v>16</v>
      </c>
      <c r="G99" s="7">
        <v>146</v>
      </c>
      <c r="H99" s="31">
        <v>56.82</v>
      </c>
      <c r="I99" s="1"/>
      <c r="J99" s="45">
        <v>2</v>
      </c>
      <c r="K99" s="1" t="s">
        <v>367</v>
      </c>
      <c r="L99" s="35"/>
      <c r="M99" s="35"/>
      <c r="N99" s="35"/>
      <c r="O99" s="35"/>
      <c r="P99" s="35"/>
      <c r="Q99" s="36"/>
      <c r="R99" s="2"/>
      <c r="S99" s="2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 t="s">
        <v>44</v>
      </c>
      <c r="AG99" s="57" t="s">
        <v>279</v>
      </c>
      <c r="AH99" s="40">
        <v>1</v>
      </c>
      <c r="AI99" s="40">
        <v>1.5</v>
      </c>
      <c r="AJ99" s="57"/>
      <c r="AK99" s="40">
        <v>19</v>
      </c>
      <c r="AL99" s="40">
        <v>137</v>
      </c>
      <c r="AM99" s="31">
        <v>58.03</v>
      </c>
      <c r="AN99" s="51">
        <v>88</v>
      </c>
      <c r="AO99" s="51">
        <v>270</v>
      </c>
      <c r="AP99" s="51">
        <v>0</v>
      </c>
      <c r="AQ99" s="51">
        <v>1</v>
      </c>
      <c r="AR99" s="51">
        <v>91</v>
      </c>
      <c r="AS99" s="51">
        <v>91</v>
      </c>
      <c r="AT99" s="51">
        <v>1.9996956376344848</v>
      </c>
      <c r="AU99" s="13">
        <v>181</v>
      </c>
      <c r="AV99" s="13">
        <v>88.00030436236551</v>
      </c>
      <c r="AW99" s="13">
        <v>271</v>
      </c>
      <c r="AX99" s="80" t="s">
        <v>284</v>
      </c>
    </row>
    <row r="100" spans="1:50" ht="18" customHeight="1">
      <c r="A100" s="32" t="s">
        <v>209</v>
      </c>
      <c r="B100" s="45">
        <v>9</v>
      </c>
      <c r="C100" s="45" t="s">
        <v>210</v>
      </c>
      <c r="D100" s="2">
        <v>3</v>
      </c>
      <c r="E100" s="33" t="s">
        <v>36</v>
      </c>
      <c r="F100" s="7">
        <v>0</v>
      </c>
      <c r="G100" s="7">
        <v>83</v>
      </c>
      <c r="H100" s="31">
        <v>58.11</v>
      </c>
      <c r="I100" s="1" t="s">
        <v>62</v>
      </c>
      <c r="J100" s="45">
        <v>2</v>
      </c>
      <c r="K100" s="1" t="s">
        <v>367</v>
      </c>
      <c r="L100" s="35">
        <v>3</v>
      </c>
      <c r="M100" s="35">
        <v>2</v>
      </c>
      <c r="N100" s="35">
        <v>1</v>
      </c>
      <c r="O100" s="35">
        <v>1</v>
      </c>
      <c r="P100" s="35" t="s">
        <v>29</v>
      </c>
      <c r="Q100" s="36"/>
      <c r="R100" s="2"/>
      <c r="S100" s="2"/>
      <c r="T100" s="37" t="s">
        <v>213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 t="s">
        <v>368</v>
      </c>
      <c r="AF100" s="37" t="s">
        <v>109</v>
      </c>
      <c r="AG100" s="57" t="s">
        <v>215</v>
      </c>
      <c r="AH100" s="40">
        <v>1</v>
      </c>
      <c r="AI100" s="40">
        <v>0.5</v>
      </c>
      <c r="AJ100" s="40"/>
      <c r="AK100" s="40">
        <v>3</v>
      </c>
      <c r="AL100" s="40">
        <v>20</v>
      </c>
      <c r="AM100" s="31">
        <v>58.31</v>
      </c>
      <c r="AN100" s="51">
        <v>66</v>
      </c>
      <c r="AO100" s="51">
        <v>90</v>
      </c>
      <c r="AP100" s="51">
        <v>0</v>
      </c>
      <c r="AQ100" s="51">
        <v>6</v>
      </c>
      <c r="AR100" s="51">
        <v>-84</v>
      </c>
      <c r="AS100" s="51">
        <v>276</v>
      </c>
      <c r="AT100" s="51">
        <v>23.883268092343407</v>
      </c>
      <c r="AU100" s="13">
        <v>6</v>
      </c>
      <c r="AV100" s="13">
        <v>66.1167319076566</v>
      </c>
      <c r="AW100" s="13">
        <v>96</v>
      </c>
      <c r="AX100" s="80" t="s">
        <v>284</v>
      </c>
    </row>
    <row r="101" spans="1:255" s="8" customFormat="1" ht="18" customHeight="1">
      <c r="A101" s="32" t="s">
        <v>209</v>
      </c>
      <c r="B101" s="45">
        <v>9</v>
      </c>
      <c r="C101" s="45" t="s">
        <v>210</v>
      </c>
      <c r="D101" s="2">
        <v>3</v>
      </c>
      <c r="E101" s="33" t="s">
        <v>36</v>
      </c>
      <c r="F101" s="7">
        <v>0</v>
      </c>
      <c r="G101" s="7">
        <v>83</v>
      </c>
      <c r="H101" s="31">
        <v>58.11</v>
      </c>
      <c r="I101" s="1"/>
      <c r="J101" s="45">
        <v>2</v>
      </c>
      <c r="K101" s="1" t="s">
        <v>367</v>
      </c>
      <c r="L101" s="35"/>
      <c r="M101" s="35"/>
      <c r="N101" s="35"/>
      <c r="O101" s="35"/>
      <c r="P101" s="35"/>
      <c r="Q101" s="36"/>
      <c r="R101" s="2"/>
      <c r="S101" s="2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57" t="s">
        <v>322</v>
      </c>
      <c r="AH101" s="40">
        <v>1</v>
      </c>
      <c r="AI101" s="40">
        <v>0.5</v>
      </c>
      <c r="AJ101" s="40"/>
      <c r="AK101" s="40">
        <v>5</v>
      </c>
      <c r="AL101" s="40">
        <v>36</v>
      </c>
      <c r="AM101" s="31">
        <v>58.47</v>
      </c>
      <c r="AN101" s="51">
        <v>54</v>
      </c>
      <c r="AO101" s="51">
        <v>90</v>
      </c>
      <c r="AP101" s="51">
        <v>0</v>
      </c>
      <c r="AQ101" s="51">
        <v>5</v>
      </c>
      <c r="AR101" s="51">
        <v>-85</v>
      </c>
      <c r="AS101" s="51">
        <v>275</v>
      </c>
      <c r="AT101" s="51">
        <v>35.896185277288005</v>
      </c>
      <c r="AU101" s="13">
        <v>5</v>
      </c>
      <c r="AV101" s="13">
        <v>54.103814722711995</v>
      </c>
      <c r="AW101" s="13">
        <v>95</v>
      </c>
      <c r="AX101" s="80" t="s">
        <v>284</v>
      </c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</row>
    <row r="102" spans="1:50" ht="18" customHeight="1">
      <c r="A102" s="32" t="s">
        <v>209</v>
      </c>
      <c r="B102" s="45">
        <v>9</v>
      </c>
      <c r="C102" s="45" t="s">
        <v>210</v>
      </c>
      <c r="D102" s="2">
        <v>3</v>
      </c>
      <c r="E102" s="33" t="s">
        <v>36</v>
      </c>
      <c r="F102" s="7">
        <v>0</v>
      </c>
      <c r="G102" s="7">
        <v>83</v>
      </c>
      <c r="H102" s="31">
        <v>58.11</v>
      </c>
      <c r="I102" s="1"/>
      <c r="J102" s="45">
        <v>2</v>
      </c>
      <c r="K102" s="1" t="s">
        <v>367</v>
      </c>
      <c r="L102" s="35"/>
      <c r="M102" s="35"/>
      <c r="N102" s="35"/>
      <c r="O102" s="35"/>
      <c r="P102" s="35"/>
      <c r="Q102" s="36"/>
      <c r="R102" s="2"/>
      <c r="S102" s="2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57" t="s">
        <v>332</v>
      </c>
      <c r="AH102" s="40">
        <v>1</v>
      </c>
      <c r="AI102" s="40">
        <v>0.5</v>
      </c>
      <c r="AJ102" s="40"/>
      <c r="AK102" s="40">
        <v>7</v>
      </c>
      <c r="AL102" s="40">
        <v>54</v>
      </c>
      <c r="AM102" s="31">
        <v>58.65</v>
      </c>
      <c r="AN102" s="51">
        <v>62</v>
      </c>
      <c r="AO102" s="51">
        <v>90</v>
      </c>
      <c r="AP102" s="51">
        <v>0</v>
      </c>
      <c r="AQ102" s="51">
        <v>352</v>
      </c>
      <c r="AR102" s="51">
        <v>-98</v>
      </c>
      <c r="AS102" s="51">
        <v>262</v>
      </c>
      <c r="AT102" s="51">
        <v>27.768369332716983</v>
      </c>
      <c r="AU102" s="13">
        <v>352</v>
      </c>
      <c r="AV102" s="13">
        <v>62.231630667283014</v>
      </c>
      <c r="AW102" s="13">
        <v>82</v>
      </c>
      <c r="AX102" s="80" t="s">
        <v>284</v>
      </c>
    </row>
    <row r="103" spans="1:50" ht="18" customHeight="1">
      <c r="A103" s="32" t="s">
        <v>209</v>
      </c>
      <c r="B103" s="45">
        <v>9</v>
      </c>
      <c r="C103" s="45" t="s">
        <v>210</v>
      </c>
      <c r="D103" s="2">
        <v>3</v>
      </c>
      <c r="E103" s="33" t="s">
        <v>36</v>
      </c>
      <c r="F103" s="7">
        <v>0</v>
      </c>
      <c r="G103" s="7">
        <v>83</v>
      </c>
      <c r="H103" s="31">
        <v>58.11</v>
      </c>
      <c r="I103" s="1"/>
      <c r="J103" s="45">
        <v>2</v>
      </c>
      <c r="K103" s="1" t="s">
        <v>367</v>
      </c>
      <c r="L103" s="35"/>
      <c r="M103" s="35"/>
      <c r="N103" s="35"/>
      <c r="O103" s="35"/>
      <c r="P103" s="35"/>
      <c r="Q103" s="36"/>
      <c r="R103" s="2"/>
      <c r="S103" s="2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57" t="s">
        <v>46</v>
      </c>
      <c r="AH103" s="40">
        <v>1</v>
      </c>
      <c r="AI103" s="40">
        <v>0.5</v>
      </c>
      <c r="AJ103" s="40"/>
      <c r="AK103" s="40">
        <v>9</v>
      </c>
      <c r="AL103" s="40">
        <v>76</v>
      </c>
      <c r="AM103" s="31">
        <v>58.87</v>
      </c>
      <c r="AN103" s="51">
        <v>62</v>
      </c>
      <c r="AO103" s="51">
        <v>90</v>
      </c>
      <c r="AP103" s="51">
        <v>25</v>
      </c>
      <c r="AQ103" s="51">
        <v>0</v>
      </c>
      <c r="AR103" s="51">
        <v>-103.9251130419184</v>
      </c>
      <c r="AS103" s="51">
        <v>256.0748869580816</v>
      </c>
      <c r="AT103" s="51">
        <v>27.2974928523132</v>
      </c>
      <c r="AU103" s="13">
        <v>346.0748869580816</v>
      </c>
      <c r="AV103" s="13">
        <v>62.7025071476868</v>
      </c>
      <c r="AW103" s="13">
        <v>76.0748869580816</v>
      </c>
      <c r="AX103" s="80" t="s">
        <v>284</v>
      </c>
    </row>
    <row r="104" spans="1:50" ht="18" customHeight="1">
      <c r="A104" s="32" t="s">
        <v>209</v>
      </c>
      <c r="B104" s="45">
        <v>9</v>
      </c>
      <c r="C104" s="45" t="s">
        <v>210</v>
      </c>
      <c r="D104" s="2">
        <v>3</v>
      </c>
      <c r="E104" s="33" t="s">
        <v>323</v>
      </c>
      <c r="F104" s="7">
        <v>47</v>
      </c>
      <c r="G104" s="7">
        <v>51</v>
      </c>
      <c r="H104" s="31">
        <v>58.58</v>
      </c>
      <c r="I104" s="1" t="s">
        <v>62</v>
      </c>
      <c r="J104" s="2">
        <v>3</v>
      </c>
      <c r="K104" s="1" t="s">
        <v>264</v>
      </c>
      <c r="L104" s="35">
        <v>3</v>
      </c>
      <c r="M104" s="35">
        <v>2</v>
      </c>
      <c r="N104" s="35">
        <v>1</v>
      </c>
      <c r="O104" s="35">
        <v>1</v>
      </c>
      <c r="P104" s="35">
        <v>1</v>
      </c>
      <c r="Q104" s="36"/>
      <c r="R104" s="2"/>
      <c r="S104" s="2"/>
      <c r="T104" s="37" t="s">
        <v>213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 t="s">
        <v>109</v>
      </c>
      <c r="AG104" s="40">
        <v>2</v>
      </c>
      <c r="AH104" s="40">
        <v>1</v>
      </c>
      <c r="AI104" s="40">
        <v>1</v>
      </c>
      <c r="AJ104" s="40"/>
      <c r="AK104" s="40"/>
      <c r="AL104" s="40"/>
      <c r="AM104" s="31"/>
      <c r="AN104" s="51"/>
      <c r="AO104" s="51"/>
      <c r="AP104" s="51"/>
      <c r="AQ104" s="51"/>
      <c r="AR104" s="51"/>
      <c r="AS104" s="51"/>
      <c r="AT104" s="51"/>
      <c r="AU104" s="13"/>
      <c r="AV104" s="13"/>
      <c r="AW104" s="13"/>
      <c r="AX104" s="80" t="s">
        <v>47</v>
      </c>
    </row>
    <row r="105" spans="1:50" ht="18" customHeight="1">
      <c r="A105" s="32" t="s">
        <v>209</v>
      </c>
      <c r="B105" s="45">
        <v>10</v>
      </c>
      <c r="C105" s="45" t="s">
        <v>210</v>
      </c>
      <c r="D105" s="2">
        <v>1</v>
      </c>
      <c r="E105" s="33" t="s">
        <v>291</v>
      </c>
      <c r="F105" s="7">
        <v>0</v>
      </c>
      <c r="G105" s="7">
        <v>38</v>
      </c>
      <c r="H105" s="31">
        <v>60.2</v>
      </c>
      <c r="I105" s="1" t="s">
        <v>62</v>
      </c>
      <c r="J105" s="45">
        <v>2</v>
      </c>
      <c r="K105" s="1" t="s">
        <v>367</v>
      </c>
      <c r="L105" s="35"/>
      <c r="M105" s="35"/>
      <c r="N105" s="35"/>
      <c r="O105" s="35"/>
      <c r="P105" s="35"/>
      <c r="Q105" s="36"/>
      <c r="R105" s="2"/>
      <c r="S105" s="2"/>
      <c r="T105" s="37" t="s">
        <v>213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 t="s">
        <v>368</v>
      </c>
      <c r="AF105" s="37" t="s">
        <v>109</v>
      </c>
      <c r="AG105" s="57" t="s">
        <v>215</v>
      </c>
      <c r="AH105" s="40">
        <v>1</v>
      </c>
      <c r="AI105" s="40">
        <v>0.2</v>
      </c>
      <c r="AJ105" s="40"/>
      <c r="AK105" s="40">
        <v>6</v>
      </c>
      <c r="AL105" s="40">
        <v>37</v>
      </c>
      <c r="AM105" s="31">
        <v>60.57</v>
      </c>
      <c r="AN105" s="51">
        <v>32</v>
      </c>
      <c r="AO105" s="51">
        <v>270</v>
      </c>
      <c r="AP105" s="51">
        <v>0</v>
      </c>
      <c r="AQ105" s="51">
        <v>0</v>
      </c>
      <c r="AR105" s="51">
        <v>90</v>
      </c>
      <c r="AS105" s="51">
        <v>90</v>
      </c>
      <c r="AT105" s="51">
        <v>58</v>
      </c>
      <c r="AU105" s="13">
        <v>180</v>
      </c>
      <c r="AV105" s="13">
        <v>32</v>
      </c>
      <c r="AW105" s="13">
        <v>270</v>
      </c>
      <c r="AX105" s="80" t="s">
        <v>284</v>
      </c>
    </row>
    <row r="106" spans="1:50" ht="18" customHeight="1">
      <c r="A106" s="32" t="s">
        <v>209</v>
      </c>
      <c r="B106" s="45">
        <v>10</v>
      </c>
      <c r="C106" s="45" t="s">
        <v>210</v>
      </c>
      <c r="D106" s="2">
        <v>1</v>
      </c>
      <c r="E106" s="33" t="s">
        <v>291</v>
      </c>
      <c r="F106" s="7">
        <v>0</v>
      </c>
      <c r="G106" s="7">
        <v>38</v>
      </c>
      <c r="H106" s="31">
        <v>60.2</v>
      </c>
      <c r="I106" s="1"/>
      <c r="J106" s="45">
        <v>2</v>
      </c>
      <c r="K106" s="1" t="s">
        <v>367</v>
      </c>
      <c r="L106" s="35"/>
      <c r="M106" s="35"/>
      <c r="N106" s="35"/>
      <c r="O106" s="35"/>
      <c r="P106" s="35"/>
      <c r="Q106" s="36"/>
      <c r="R106" s="2"/>
      <c r="S106" s="2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57" t="s">
        <v>322</v>
      </c>
      <c r="AH106" s="40">
        <v>1</v>
      </c>
      <c r="AI106" s="40">
        <v>0.1</v>
      </c>
      <c r="AJ106" s="40"/>
      <c r="AK106" s="40">
        <v>6</v>
      </c>
      <c r="AL106" s="40">
        <v>39</v>
      </c>
      <c r="AM106" s="31">
        <v>60.59</v>
      </c>
      <c r="AN106" s="51">
        <v>47</v>
      </c>
      <c r="AO106" s="51">
        <v>270</v>
      </c>
      <c r="AP106" s="51">
        <v>11</v>
      </c>
      <c r="AQ106" s="51">
        <v>0</v>
      </c>
      <c r="AR106" s="51">
        <v>100.274027980514</v>
      </c>
      <c r="AS106" s="51">
        <v>100.274027980514</v>
      </c>
      <c r="AT106" s="51">
        <v>42.53834530788187</v>
      </c>
      <c r="AU106" s="13">
        <v>190.274027980514</v>
      </c>
      <c r="AV106" s="13">
        <v>47.46165469211813</v>
      </c>
      <c r="AW106" s="13">
        <v>280.274027980514</v>
      </c>
      <c r="AX106" s="80" t="s">
        <v>284</v>
      </c>
    </row>
    <row r="107" spans="1:255" s="8" customFormat="1" ht="18" customHeight="1">
      <c r="A107" s="32" t="s">
        <v>209</v>
      </c>
      <c r="B107" s="45">
        <v>10</v>
      </c>
      <c r="C107" s="45" t="s">
        <v>210</v>
      </c>
      <c r="D107" s="2">
        <v>1</v>
      </c>
      <c r="E107" s="33" t="s">
        <v>177</v>
      </c>
      <c r="F107" s="7">
        <v>40</v>
      </c>
      <c r="G107" s="7">
        <v>55</v>
      </c>
      <c r="H107" s="31">
        <v>60.6</v>
      </c>
      <c r="I107" s="1" t="s">
        <v>62</v>
      </c>
      <c r="J107" s="2">
        <v>3</v>
      </c>
      <c r="K107" s="1" t="s">
        <v>178</v>
      </c>
      <c r="L107" s="35">
        <v>1</v>
      </c>
      <c r="M107" s="35">
        <v>3</v>
      </c>
      <c r="N107" s="35">
        <v>1</v>
      </c>
      <c r="O107" s="35">
        <v>1</v>
      </c>
      <c r="P107" s="35"/>
      <c r="Q107" s="36"/>
      <c r="R107" s="2"/>
      <c r="S107" s="2"/>
      <c r="T107" s="37" t="s">
        <v>213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 t="s">
        <v>109</v>
      </c>
      <c r="AG107" s="40">
        <v>2</v>
      </c>
      <c r="AH107" s="40"/>
      <c r="AI107" s="40"/>
      <c r="AJ107" s="40"/>
      <c r="AK107" s="40"/>
      <c r="AL107" s="40"/>
      <c r="AM107" s="31"/>
      <c r="AN107" s="51"/>
      <c r="AO107" s="51"/>
      <c r="AP107" s="51"/>
      <c r="AQ107" s="51"/>
      <c r="AR107" s="51"/>
      <c r="AS107" s="51"/>
      <c r="AT107" s="51"/>
      <c r="AU107" s="13"/>
      <c r="AV107" s="13"/>
      <c r="AW107" s="13"/>
      <c r="AX107" s="80" t="s">
        <v>48</v>
      </c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</row>
    <row r="108" spans="1:50" ht="18" customHeight="1">
      <c r="A108" s="32" t="s">
        <v>209</v>
      </c>
      <c r="B108" s="45">
        <v>10</v>
      </c>
      <c r="C108" s="45" t="s">
        <v>210</v>
      </c>
      <c r="D108" s="2">
        <v>1</v>
      </c>
      <c r="E108" s="33" t="s">
        <v>179</v>
      </c>
      <c r="F108" s="7">
        <v>65.5</v>
      </c>
      <c r="G108" s="7">
        <v>73</v>
      </c>
      <c r="H108" s="31">
        <v>60.85</v>
      </c>
      <c r="I108" s="1" t="s">
        <v>62</v>
      </c>
      <c r="J108" s="45">
        <v>1</v>
      </c>
      <c r="K108" s="1" t="s">
        <v>266</v>
      </c>
      <c r="L108" s="35">
        <v>1</v>
      </c>
      <c r="M108" s="35">
        <v>3</v>
      </c>
      <c r="N108" s="35">
        <v>1</v>
      </c>
      <c r="O108" s="35">
        <v>1</v>
      </c>
      <c r="P108" s="35" t="s">
        <v>29</v>
      </c>
      <c r="Q108" s="36"/>
      <c r="R108" s="2"/>
      <c r="S108" s="2"/>
      <c r="T108" s="37" t="s">
        <v>213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 t="s">
        <v>63</v>
      </c>
      <c r="AG108" s="40">
        <v>1</v>
      </c>
      <c r="AH108" s="40">
        <v>1</v>
      </c>
      <c r="AI108" s="40">
        <v>0.5</v>
      </c>
      <c r="AJ108" s="40"/>
      <c r="AK108" s="40">
        <v>9</v>
      </c>
      <c r="AL108" s="40">
        <v>70</v>
      </c>
      <c r="AM108" s="31">
        <v>60.9</v>
      </c>
      <c r="AN108" s="51">
        <v>69</v>
      </c>
      <c r="AO108" s="51">
        <v>270</v>
      </c>
      <c r="AP108" s="51">
        <v>1</v>
      </c>
      <c r="AQ108" s="51">
        <v>180</v>
      </c>
      <c r="AR108" s="51">
        <f>+(IF($AO108&lt;$AQ108,((MIN($AQ108,$AO108)+(DEGREES(ATAN((TAN(RADIANS($AP108))/((TAN(RADIANS($AN108))*SIN(RADIANS(ABS($AO108-$AQ108))))))-(COS(RADIANS(ABS($AO108-$AQ108)))/SIN(RADIANS(ABS($AO108-$AQ108)))))))-180)),((MAX($AQ108,$AO108)-(DEGREES(ATAN((TAN(RADIANS($AP108))/((TAN(RADIANS($AN108))*SIN(RADIANS(ABS($AO108-$AQ108))))))-(COS(RADIANS(ABS($AO108-$AQ108)))/SIN(RADIANS(ABS($AO108-$AQ108)))))))-180))))</f>
        <v>89.61610272794218</v>
      </c>
      <c r="AS108" s="51">
        <f>IF($AR108&gt;0,$AR108,360+$AR108)</f>
        <v>89.61610272794218</v>
      </c>
      <c r="AT108" s="51">
        <f>+ABS(DEGREES(ATAN((COS(RADIANS(ABS($AR108+180-(IF($AO108&gt;$AQ108,MAX($AP108,$AO108),MIN($AO108,$AQ108))))))/(TAN(RADIANS($AN108)))))))</f>
        <v>20.999569713271896</v>
      </c>
      <c r="AU108" s="13">
        <f>+IF(($AR108+90)&gt;0,$AR108+90,$AR108+450)</f>
        <v>179.61610272794218</v>
      </c>
      <c r="AV108" s="13">
        <f>-$AT108+90</f>
        <v>69.0004302867281</v>
      </c>
      <c r="AW108" s="13">
        <f>IF(($AS108&lt;180),$AS108+180,$AS108-180)</f>
        <v>269.6161027279422</v>
      </c>
      <c r="AX108" s="80" t="s">
        <v>337</v>
      </c>
    </row>
    <row r="109" spans="1:50" ht="18" customHeight="1">
      <c r="A109" s="32" t="s">
        <v>209</v>
      </c>
      <c r="B109" s="45">
        <v>10</v>
      </c>
      <c r="C109" s="45" t="s">
        <v>210</v>
      </c>
      <c r="D109" s="2">
        <v>1</v>
      </c>
      <c r="E109" s="33" t="s">
        <v>34</v>
      </c>
      <c r="F109" s="7">
        <v>74</v>
      </c>
      <c r="G109" s="7">
        <v>84</v>
      </c>
      <c r="H109" s="31">
        <v>60.94</v>
      </c>
      <c r="I109" s="1" t="s">
        <v>62</v>
      </c>
      <c r="J109" s="2"/>
      <c r="K109" s="1"/>
      <c r="L109" s="35"/>
      <c r="M109" s="35"/>
      <c r="N109" s="35"/>
      <c r="O109" s="35"/>
      <c r="P109" s="35"/>
      <c r="Q109" s="36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40"/>
      <c r="AH109" s="40">
        <v>0</v>
      </c>
      <c r="AI109" s="40"/>
      <c r="AJ109" s="40"/>
      <c r="AK109" s="40"/>
      <c r="AL109" s="40"/>
      <c r="AM109" s="31"/>
      <c r="AN109" s="51"/>
      <c r="AO109" s="51"/>
      <c r="AP109" s="51"/>
      <c r="AQ109" s="51"/>
      <c r="AR109" s="51"/>
      <c r="AS109" s="51"/>
      <c r="AT109" s="51"/>
      <c r="AU109" s="13"/>
      <c r="AV109" s="13"/>
      <c r="AW109" s="13"/>
      <c r="AX109" s="78"/>
    </row>
    <row r="110" spans="1:50" ht="18" customHeight="1">
      <c r="A110" s="32" t="s">
        <v>209</v>
      </c>
      <c r="B110" s="45">
        <v>10</v>
      </c>
      <c r="C110" s="45" t="s">
        <v>210</v>
      </c>
      <c r="D110" s="2">
        <v>1</v>
      </c>
      <c r="E110" s="33" t="s">
        <v>92</v>
      </c>
      <c r="F110" s="7">
        <v>90.5</v>
      </c>
      <c r="G110" s="7">
        <v>106</v>
      </c>
      <c r="H110" s="31">
        <v>61.1</v>
      </c>
      <c r="I110" s="1" t="s">
        <v>180</v>
      </c>
      <c r="J110" s="45">
        <v>3</v>
      </c>
      <c r="K110" s="1" t="s">
        <v>181</v>
      </c>
      <c r="L110" s="35">
        <v>1</v>
      </c>
      <c r="M110" s="35">
        <v>2</v>
      </c>
      <c r="N110" s="35">
        <v>1</v>
      </c>
      <c r="O110" s="35" t="s">
        <v>75</v>
      </c>
      <c r="P110" s="35">
        <v>2</v>
      </c>
      <c r="Q110" s="36" t="s">
        <v>361</v>
      </c>
      <c r="R110" s="2"/>
      <c r="S110" s="2"/>
      <c r="T110" s="2" t="s">
        <v>213</v>
      </c>
      <c r="U110" s="2"/>
      <c r="V110" s="2"/>
      <c r="W110" s="2" t="s">
        <v>182</v>
      </c>
      <c r="X110" s="2"/>
      <c r="Y110" s="2"/>
      <c r="Z110" s="2"/>
      <c r="AA110" s="2"/>
      <c r="AB110" s="2"/>
      <c r="AC110" s="2"/>
      <c r="AD110" s="2"/>
      <c r="AE110" s="2"/>
      <c r="AF110" s="2" t="s">
        <v>183</v>
      </c>
      <c r="AG110" s="40">
        <v>1</v>
      </c>
      <c r="AH110" s="40">
        <v>1</v>
      </c>
      <c r="AI110" s="40">
        <v>3</v>
      </c>
      <c r="AJ110" s="57" t="s">
        <v>126</v>
      </c>
      <c r="AK110" s="57" t="s">
        <v>245</v>
      </c>
      <c r="AL110" s="40">
        <v>96.5</v>
      </c>
      <c r="AM110" s="31">
        <v>61.17</v>
      </c>
      <c r="AN110" s="51">
        <v>60</v>
      </c>
      <c r="AO110" s="51">
        <v>270</v>
      </c>
      <c r="AP110" s="51">
        <v>22</v>
      </c>
      <c r="AQ110" s="51">
        <v>180</v>
      </c>
      <c r="AR110" s="51">
        <v>76.86970981138148</v>
      </c>
      <c r="AS110" s="51">
        <v>76.86970981138148</v>
      </c>
      <c r="AT110" s="51">
        <v>29.347133742000327</v>
      </c>
      <c r="AU110" s="13">
        <v>166.86970981138148</v>
      </c>
      <c r="AV110" s="13">
        <v>60.652866257999676</v>
      </c>
      <c r="AW110" s="13">
        <v>256.8697098113815</v>
      </c>
      <c r="AX110" s="80" t="s">
        <v>50</v>
      </c>
    </row>
    <row r="111" spans="1:50" ht="18" customHeight="1">
      <c r="A111" s="32" t="s">
        <v>209</v>
      </c>
      <c r="B111" s="45">
        <v>10</v>
      </c>
      <c r="C111" s="45" t="s">
        <v>210</v>
      </c>
      <c r="D111" s="2">
        <v>1</v>
      </c>
      <c r="E111" s="33" t="s">
        <v>92</v>
      </c>
      <c r="F111" s="7">
        <v>90.5</v>
      </c>
      <c r="G111" s="7">
        <v>106</v>
      </c>
      <c r="H111" s="31">
        <v>61.1</v>
      </c>
      <c r="I111" s="1" t="s">
        <v>180</v>
      </c>
      <c r="J111" s="2">
        <v>5</v>
      </c>
      <c r="K111" s="1" t="s">
        <v>15</v>
      </c>
      <c r="L111" s="35">
        <v>3</v>
      </c>
      <c r="M111" s="35">
        <v>3</v>
      </c>
      <c r="N111" s="35">
        <v>1</v>
      </c>
      <c r="O111" s="35">
        <v>1</v>
      </c>
      <c r="P111" s="35"/>
      <c r="Q111" s="36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 t="s">
        <v>213</v>
      </c>
      <c r="AC111" s="2"/>
      <c r="AD111" s="2"/>
      <c r="AE111" s="2"/>
      <c r="AF111" s="2"/>
      <c r="AG111" s="57" t="s">
        <v>328</v>
      </c>
      <c r="AH111" s="40">
        <v>2</v>
      </c>
      <c r="AI111" s="40">
        <v>0.1</v>
      </c>
      <c r="AJ111" s="57" t="s">
        <v>126</v>
      </c>
      <c r="AK111" s="57" t="s">
        <v>245</v>
      </c>
      <c r="AL111" s="40">
        <v>94</v>
      </c>
      <c r="AM111" s="31">
        <v>61.14</v>
      </c>
      <c r="AN111" s="51">
        <v>33</v>
      </c>
      <c r="AO111" s="51">
        <v>270</v>
      </c>
      <c r="AP111" s="51">
        <v>0</v>
      </c>
      <c r="AQ111" s="51">
        <v>180</v>
      </c>
      <c r="AR111" s="51">
        <v>90</v>
      </c>
      <c r="AS111" s="51">
        <v>90</v>
      </c>
      <c r="AT111" s="51">
        <v>57</v>
      </c>
      <c r="AU111" s="13">
        <v>180</v>
      </c>
      <c r="AV111" s="13">
        <v>33</v>
      </c>
      <c r="AW111" s="13">
        <v>270</v>
      </c>
      <c r="AX111" s="80" t="s">
        <v>125</v>
      </c>
    </row>
    <row r="112" spans="1:50" ht="18" customHeight="1">
      <c r="A112" s="32" t="s">
        <v>209</v>
      </c>
      <c r="B112" s="45">
        <v>10</v>
      </c>
      <c r="C112" s="45" t="s">
        <v>210</v>
      </c>
      <c r="D112" s="2">
        <v>1</v>
      </c>
      <c r="E112" s="33" t="s">
        <v>92</v>
      </c>
      <c r="F112" s="7">
        <v>90.5</v>
      </c>
      <c r="G112" s="7">
        <v>106</v>
      </c>
      <c r="H112" s="31">
        <v>61.1</v>
      </c>
      <c r="I112" s="1" t="s">
        <v>180</v>
      </c>
      <c r="J112" s="2">
        <v>5</v>
      </c>
      <c r="K112" s="1" t="s">
        <v>15</v>
      </c>
      <c r="L112" s="35"/>
      <c r="M112" s="35"/>
      <c r="N112" s="35"/>
      <c r="O112" s="35"/>
      <c r="P112" s="35"/>
      <c r="Q112" s="36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 t="s">
        <v>213</v>
      </c>
      <c r="AC112" s="2"/>
      <c r="AD112" s="2"/>
      <c r="AE112" s="2"/>
      <c r="AF112" s="2"/>
      <c r="AG112" s="57" t="s">
        <v>278</v>
      </c>
      <c r="AH112" s="40">
        <v>2</v>
      </c>
      <c r="AI112" s="40">
        <v>0.1</v>
      </c>
      <c r="AJ112" s="57" t="s">
        <v>126</v>
      </c>
      <c r="AK112" s="57" t="s">
        <v>245</v>
      </c>
      <c r="AL112" s="40">
        <v>98</v>
      </c>
      <c r="AM112" s="31">
        <v>61.18</v>
      </c>
      <c r="AN112" s="51">
        <v>72</v>
      </c>
      <c r="AO112" s="51">
        <v>270</v>
      </c>
      <c r="AP112" s="51">
        <v>0</v>
      </c>
      <c r="AQ112" s="51">
        <v>0</v>
      </c>
      <c r="AR112" s="51">
        <v>90</v>
      </c>
      <c r="AS112" s="51">
        <v>90</v>
      </c>
      <c r="AT112" s="51">
        <v>18</v>
      </c>
      <c r="AU112" s="13">
        <v>180</v>
      </c>
      <c r="AV112" s="13">
        <v>72</v>
      </c>
      <c r="AW112" s="13">
        <v>270</v>
      </c>
      <c r="AX112" s="78"/>
    </row>
    <row r="113" spans="1:50" ht="18" customHeight="1">
      <c r="A113" s="32" t="s">
        <v>209</v>
      </c>
      <c r="B113" s="45">
        <v>10</v>
      </c>
      <c r="C113" s="45" t="s">
        <v>210</v>
      </c>
      <c r="D113" s="2">
        <v>1</v>
      </c>
      <c r="E113" s="33" t="s">
        <v>185</v>
      </c>
      <c r="F113" s="7">
        <v>112</v>
      </c>
      <c r="G113" s="7">
        <v>137</v>
      </c>
      <c r="H113" s="31">
        <v>61.32</v>
      </c>
      <c r="I113" s="1" t="s">
        <v>62</v>
      </c>
      <c r="J113" s="45">
        <v>2</v>
      </c>
      <c r="K113" s="1" t="s">
        <v>367</v>
      </c>
      <c r="L113" s="35">
        <v>3</v>
      </c>
      <c r="M113" s="35">
        <v>3</v>
      </c>
      <c r="N113" s="35">
        <v>1</v>
      </c>
      <c r="O113" s="35">
        <v>1</v>
      </c>
      <c r="P113" s="35">
        <v>1</v>
      </c>
      <c r="Q113" s="36"/>
      <c r="R113" s="2"/>
      <c r="S113" s="2"/>
      <c r="T113" s="37" t="s">
        <v>213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 t="s">
        <v>368</v>
      </c>
      <c r="AF113" s="37" t="s">
        <v>109</v>
      </c>
      <c r="AG113" s="57" t="s">
        <v>215</v>
      </c>
      <c r="AH113" s="40">
        <v>3</v>
      </c>
      <c r="AI113" s="40">
        <v>0.4</v>
      </c>
      <c r="AJ113" s="40"/>
      <c r="AK113" s="40">
        <v>13</v>
      </c>
      <c r="AL113" s="40">
        <v>114</v>
      </c>
      <c r="AM113" s="31">
        <v>61.34</v>
      </c>
      <c r="AN113" s="51">
        <v>65</v>
      </c>
      <c r="AO113" s="51">
        <v>90</v>
      </c>
      <c r="AP113" s="51">
        <v>12</v>
      </c>
      <c r="AQ113" s="51">
        <v>180</v>
      </c>
      <c r="AR113" s="51">
        <v>-84.33951653295719</v>
      </c>
      <c r="AS113" s="51">
        <v>275.6604834670428</v>
      </c>
      <c r="AT113" s="51">
        <v>24.8928966579937</v>
      </c>
      <c r="AU113" s="13">
        <v>5.660483467042809</v>
      </c>
      <c r="AV113" s="13">
        <v>65.1071033420063</v>
      </c>
      <c r="AW113" s="13">
        <v>95.66048346704281</v>
      </c>
      <c r="AX113" s="80" t="s">
        <v>284</v>
      </c>
    </row>
    <row r="114" spans="1:50" ht="18" customHeight="1">
      <c r="A114" s="32" t="s">
        <v>209</v>
      </c>
      <c r="B114" s="45">
        <v>10</v>
      </c>
      <c r="C114" s="45" t="s">
        <v>210</v>
      </c>
      <c r="D114" s="2">
        <v>1</v>
      </c>
      <c r="E114" s="33" t="s">
        <v>185</v>
      </c>
      <c r="F114" s="7">
        <v>112</v>
      </c>
      <c r="G114" s="7">
        <v>137</v>
      </c>
      <c r="H114" s="31">
        <v>61.32</v>
      </c>
      <c r="I114" s="1"/>
      <c r="J114" s="45">
        <v>2</v>
      </c>
      <c r="K114" s="1" t="s">
        <v>367</v>
      </c>
      <c r="L114" s="35"/>
      <c r="M114" s="35"/>
      <c r="N114" s="35"/>
      <c r="O114" s="35"/>
      <c r="P114" s="35"/>
      <c r="Q114" s="36"/>
      <c r="R114" s="2"/>
      <c r="S114" s="2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57" t="s">
        <v>322</v>
      </c>
      <c r="AH114" s="40">
        <v>3</v>
      </c>
      <c r="AI114" s="40">
        <v>0.4</v>
      </c>
      <c r="AJ114" s="40"/>
      <c r="AK114" s="40">
        <v>13</v>
      </c>
      <c r="AL114" s="40">
        <v>116</v>
      </c>
      <c r="AM114" s="31">
        <v>61.36</v>
      </c>
      <c r="AN114" s="51">
        <v>74</v>
      </c>
      <c r="AO114" s="51">
        <v>90</v>
      </c>
      <c r="AP114" s="51">
        <v>0</v>
      </c>
      <c r="AQ114" s="51">
        <v>0</v>
      </c>
      <c r="AR114" s="51">
        <v>-90</v>
      </c>
      <c r="AS114" s="51">
        <v>270</v>
      </c>
      <c r="AT114" s="51">
        <v>16</v>
      </c>
      <c r="AU114" s="13">
        <v>360</v>
      </c>
      <c r="AV114" s="13">
        <v>74</v>
      </c>
      <c r="AW114" s="13">
        <v>90</v>
      </c>
      <c r="AX114" s="80" t="s">
        <v>284</v>
      </c>
    </row>
    <row r="115" spans="1:255" ht="18" customHeight="1">
      <c r="A115" s="32" t="s">
        <v>209</v>
      </c>
      <c r="B115" s="45">
        <v>10</v>
      </c>
      <c r="C115" s="45" t="s">
        <v>210</v>
      </c>
      <c r="D115" s="2">
        <v>1</v>
      </c>
      <c r="E115" s="33" t="s">
        <v>185</v>
      </c>
      <c r="F115" s="7">
        <v>112</v>
      </c>
      <c r="G115" s="7">
        <v>137</v>
      </c>
      <c r="H115" s="31">
        <v>61.32</v>
      </c>
      <c r="I115" s="1"/>
      <c r="J115" s="45">
        <v>2</v>
      </c>
      <c r="K115" s="1" t="s">
        <v>367</v>
      </c>
      <c r="L115" s="35"/>
      <c r="M115" s="35"/>
      <c r="N115" s="35"/>
      <c r="O115" s="35"/>
      <c r="P115" s="35"/>
      <c r="Q115" s="36"/>
      <c r="R115" s="2"/>
      <c r="S115" s="2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57" t="s">
        <v>332</v>
      </c>
      <c r="AH115" s="40">
        <v>3</v>
      </c>
      <c r="AI115" s="40">
        <v>0.4</v>
      </c>
      <c r="AJ115" s="40"/>
      <c r="AK115" s="40">
        <v>14</v>
      </c>
      <c r="AL115" s="40">
        <v>124</v>
      </c>
      <c r="AM115" s="31">
        <v>61.44</v>
      </c>
      <c r="AN115" s="51">
        <v>23</v>
      </c>
      <c r="AO115" s="51">
        <v>90</v>
      </c>
      <c r="AP115" s="51">
        <v>0</v>
      </c>
      <c r="AQ115" s="51">
        <v>0</v>
      </c>
      <c r="AR115" s="51">
        <v>-90</v>
      </c>
      <c r="AS115" s="51">
        <v>270</v>
      </c>
      <c r="AT115" s="51">
        <v>67</v>
      </c>
      <c r="AU115" s="13">
        <v>360</v>
      </c>
      <c r="AV115" s="13">
        <v>23</v>
      </c>
      <c r="AW115" s="13">
        <v>90</v>
      </c>
      <c r="AX115" s="80" t="s">
        <v>284</v>
      </c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1:50" ht="18" customHeight="1">
      <c r="A116" s="32" t="s">
        <v>209</v>
      </c>
      <c r="B116" s="45">
        <v>10</v>
      </c>
      <c r="C116" s="45" t="s">
        <v>210</v>
      </c>
      <c r="D116" s="2">
        <v>1</v>
      </c>
      <c r="E116" s="33" t="s">
        <v>185</v>
      </c>
      <c r="F116" s="7">
        <v>112</v>
      </c>
      <c r="G116" s="7">
        <v>137</v>
      </c>
      <c r="H116" s="31">
        <v>61.32</v>
      </c>
      <c r="I116" s="1"/>
      <c r="J116" s="45">
        <v>2</v>
      </c>
      <c r="K116" s="1" t="s">
        <v>367</v>
      </c>
      <c r="L116" s="35"/>
      <c r="M116" s="35"/>
      <c r="N116" s="35"/>
      <c r="O116" s="35"/>
      <c r="P116" s="35"/>
      <c r="Q116" s="36"/>
      <c r="R116" s="2"/>
      <c r="S116" s="2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57" t="s">
        <v>46</v>
      </c>
      <c r="AH116" s="40">
        <v>3</v>
      </c>
      <c r="AI116" s="40">
        <v>0.4</v>
      </c>
      <c r="AJ116" s="40"/>
      <c r="AK116" s="40">
        <v>14</v>
      </c>
      <c r="AL116" s="40">
        <v>126</v>
      </c>
      <c r="AM116" s="31">
        <v>61.46</v>
      </c>
      <c r="AN116" s="51">
        <v>51</v>
      </c>
      <c r="AO116" s="51">
        <v>90</v>
      </c>
      <c r="AP116" s="51">
        <v>19</v>
      </c>
      <c r="AQ116" s="51">
        <v>180</v>
      </c>
      <c r="AR116" s="51">
        <v>-74.41988158355475</v>
      </c>
      <c r="AS116" s="51">
        <v>285.58011841644526</v>
      </c>
      <c r="AT116" s="51">
        <v>37.95527054689179</v>
      </c>
      <c r="AU116" s="13">
        <v>15.580118416445245</v>
      </c>
      <c r="AV116" s="13">
        <v>52.04472945310821</v>
      </c>
      <c r="AW116" s="13">
        <v>105.58011841644526</v>
      </c>
      <c r="AX116" s="80" t="s">
        <v>284</v>
      </c>
    </row>
    <row r="117" spans="1:50" ht="18" customHeight="1">
      <c r="A117" s="32" t="s">
        <v>209</v>
      </c>
      <c r="B117" s="45">
        <v>10</v>
      </c>
      <c r="C117" s="45" t="s">
        <v>210</v>
      </c>
      <c r="D117" s="2">
        <v>1</v>
      </c>
      <c r="E117" s="33" t="s">
        <v>185</v>
      </c>
      <c r="F117" s="7">
        <v>112</v>
      </c>
      <c r="G117" s="7">
        <v>137</v>
      </c>
      <c r="H117" s="31">
        <v>61.32</v>
      </c>
      <c r="I117" s="1"/>
      <c r="J117" s="45">
        <v>2</v>
      </c>
      <c r="K117" s="1" t="s">
        <v>367</v>
      </c>
      <c r="L117" s="35"/>
      <c r="M117" s="35"/>
      <c r="N117" s="35"/>
      <c r="O117" s="35"/>
      <c r="P117" s="35"/>
      <c r="Q117" s="36"/>
      <c r="R117" s="2"/>
      <c r="S117" s="2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57" t="s">
        <v>127</v>
      </c>
      <c r="AH117" s="40">
        <v>3</v>
      </c>
      <c r="AI117" s="40">
        <v>0.4</v>
      </c>
      <c r="AJ117" s="40"/>
      <c r="AK117" s="40">
        <v>14</v>
      </c>
      <c r="AL117" s="40">
        <v>127</v>
      </c>
      <c r="AM117" s="31">
        <v>61.47</v>
      </c>
      <c r="AN117" s="51">
        <v>45</v>
      </c>
      <c r="AO117" s="51">
        <v>90</v>
      </c>
      <c r="AP117" s="51">
        <v>10</v>
      </c>
      <c r="AQ117" s="51">
        <v>180</v>
      </c>
      <c r="AR117" s="51">
        <v>-80</v>
      </c>
      <c r="AS117" s="51">
        <v>280</v>
      </c>
      <c r="AT117" s="51">
        <v>44.56145141325769</v>
      </c>
      <c r="AU117" s="13">
        <v>10</v>
      </c>
      <c r="AV117" s="13">
        <v>45.43854858674231</v>
      </c>
      <c r="AW117" s="13">
        <v>100</v>
      </c>
      <c r="AX117" s="80" t="s">
        <v>284</v>
      </c>
    </row>
    <row r="118" spans="1:50" ht="21.75">
      <c r="A118" s="32" t="s">
        <v>209</v>
      </c>
      <c r="B118" s="45">
        <v>10</v>
      </c>
      <c r="C118" s="45" t="s">
        <v>210</v>
      </c>
      <c r="D118" s="2">
        <v>2</v>
      </c>
      <c r="E118" s="33" t="s">
        <v>186</v>
      </c>
      <c r="F118" s="7">
        <v>0</v>
      </c>
      <c r="G118" s="7">
        <v>40</v>
      </c>
      <c r="H118" s="31">
        <v>61.58</v>
      </c>
      <c r="I118" s="1" t="s">
        <v>128</v>
      </c>
      <c r="J118" s="45">
        <v>2</v>
      </c>
      <c r="K118" s="1" t="s">
        <v>28</v>
      </c>
      <c r="L118" s="35">
        <v>3</v>
      </c>
      <c r="M118" s="35">
        <v>3</v>
      </c>
      <c r="N118" s="35">
        <v>1</v>
      </c>
      <c r="O118" s="35">
        <v>1</v>
      </c>
      <c r="P118" s="35">
        <v>1</v>
      </c>
      <c r="Q118" s="36"/>
      <c r="R118" s="2"/>
      <c r="S118" s="2"/>
      <c r="T118" s="37" t="s">
        <v>213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 t="s">
        <v>368</v>
      </c>
      <c r="AF118" s="37"/>
      <c r="AG118" s="57" t="s">
        <v>215</v>
      </c>
      <c r="AH118" s="40">
        <v>1</v>
      </c>
      <c r="AI118" s="40">
        <v>0.4</v>
      </c>
      <c r="AJ118" s="40"/>
      <c r="AK118" s="57">
        <v>1</v>
      </c>
      <c r="AL118" s="40">
        <v>11</v>
      </c>
      <c r="AM118" s="31">
        <v>61.69</v>
      </c>
      <c r="AN118" s="51">
        <v>47</v>
      </c>
      <c r="AO118" s="51">
        <v>270</v>
      </c>
      <c r="AP118" s="51">
        <v>3</v>
      </c>
      <c r="AQ118" s="51">
        <v>180</v>
      </c>
      <c r="AR118" s="51">
        <v>87.20212143977056</v>
      </c>
      <c r="AS118" s="51">
        <v>87.20212143977056</v>
      </c>
      <c r="AT118" s="51">
        <v>42.96591444306159</v>
      </c>
      <c r="AU118" s="13">
        <v>177.20212143977056</v>
      </c>
      <c r="AV118" s="13">
        <v>47.03408555693841</v>
      </c>
      <c r="AW118" s="13">
        <v>267.20212143977056</v>
      </c>
      <c r="AX118" s="80" t="s">
        <v>284</v>
      </c>
    </row>
    <row r="119" spans="1:255" s="8" customFormat="1" ht="18" customHeight="1">
      <c r="A119" s="32" t="s">
        <v>209</v>
      </c>
      <c r="B119" s="45">
        <v>10</v>
      </c>
      <c r="C119" s="45" t="s">
        <v>210</v>
      </c>
      <c r="D119" s="2">
        <v>2</v>
      </c>
      <c r="E119" s="33" t="s">
        <v>186</v>
      </c>
      <c r="F119" s="7">
        <v>0</v>
      </c>
      <c r="G119" s="7">
        <v>40</v>
      </c>
      <c r="H119" s="31">
        <v>61.58</v>
      </c>
      <c r="I119" s="1"/>
      <c r="J119" s="45">
        <v>2</v>
      </c>
      <c r="K119" s="1" t="s">
        <v>28</v>
      </c>
      <c r="L119" s="35"/>
      <c r="M119" s="35"/>
      <c r="N119" s="35"/>
      <c r="O119" s="35"/>
      <c r="P119" s="35"/>
      <c r="Q119" s="36"/>
      <c r="R119" s="2"/>
      <c r="S119" s="2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57" t="s">
        <v>322</v>
      </c>
      <c r="AH119" s="40">
        <v>1</v>
      </c>
      <c r="AI119" s="40">
        <v>0.4</v>
      </c>
      <c r="AJ119" s="40"/>
      <c r="AK119" s="40">
        <v>1</v>
      </c>
      <c r="AL119" s="40">
        <v>14.5</v>
      </c>
      <c r="AM119" s="31">
        <v>61.72</v>
      </c>
      <c r="AN119" s="51">
        <v>12</v>
      </c>
      <c r="AO119" s="51">
        <v>180</v>
      </c>
      <c r="AP119" s="51">
        <v>40</v>
      </c>
      <c r="AQ119" s="51">
        <v>270</v>
      </c>
      <c r="AR119" s="51">
        <v>75.78513112835228</v>
      </c>
      <c r="AS119" s="51">
        <v>75.78513112835228</v>
      </c>
      <c r="AT119" s="51">
        <v>49.12043926700032</v>
      </c>
      <c r="AU119" s="13">
        <v>165.78513112835228</v>
      </c>
      <c r="AV119" s="13">
        <v>40.87956073299968</v>
      </c>
      <c r="AW119" s="13">
        <v>255.78513112835228</v>
      </c>
      <c r="AX119" s="80" t="s">
        <v>284</v>
      </c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</row>
    <row r="120" spans="1:50" ht="18" customHeight="1">
      <c r="A120" s="32" t="s">
        <v>209</v>
      </c>
      <c r="B120" s="45">
        <v>10</v>
      </c>
      <c r="C120" s="45" t="s">
        <v>210</v>
      </c>
      <c r="D120" s="2">
        <v>2</v>
      </c>
      <c r="E120" s="33" t="s">
        <v>27</v>
      </c>
      <c r="F120" s="7">
        <v>48</v>
      </c>
      <c r="G120" s="7">
        <v>54</v>
      </c>
      <c r="H120" s="31">
        <v>62.06</v>
      </c>
      <c r="I120" s="1" t="s">
        <v>187</v>
      </c>
      <c r="J120" s="2"/>
      <c r="K120" s="1"/>
      <c r="L120" s="35"/>
      <c r="M120" s="35"/>
      <c r="N120" s="35"/>
      <c r="O120" s="35"/>
      <c r="P120" s="35"/>
      <c r="Q120" s="36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40"/>
      <c r="AH120" s="40">
        <v>0</v>
      </c>
      <c r="AI120" s="40"/>
      <c r="AJ120" s="40"/>
      <c r="AK120" s="40"/>
      <c r="AL120" s="40"/>
      <c r="AM120" s="31"/>
      <c r="AN120" s="51"/>
      <c r="AO120" s="51"/>
      <c r="AP120" s="51"/>
      <c r="AQ120" s="51"/>
      <c r="AR120" s="51"/>
      <c r="AS120" s="51"/>
      <c r="AT120" s="51"/>
      <c r="AU120" s="13"/>
      <c r="AV120" s="13"/>
      <c r="AW120" s="13"/>
      <c r="AX120" s="78"/>
    </row>
    <row r="121" spans="1:50" ht="18" customHeight="1">
      <c r="A121" s="32" t="s">
        <v>209</v>
      </c>
      <c r="B121" s="45">
        <v>10</v>
      </c>
      <c r="C121" s="45" t="s">
        <v>210</v>
      </c>
      <c r="D121" s="2">
        <v>2</v>
      </c>
      <c r="E121" s="33" t="s">
        <v>365</v>
      </c>
      <c r="F121" s="7">
        <v>54.5</v>
      </c>
      <c r="G121" s="7">
        <v>67</v>
      </c>
      <c r="H121" s="31">
        <v>62.12</v>
      </c>
      <c r="I121" s="1" t="s">
        <v>187</v>
      </c>
      <c r="J121" s="2">
        <v>5</v>
      </c>
      <c r="K121" s="1" t="s">
        <v>15</v>
      </c>
      <c r="L121" s="35">
        <v>3</v>
      </c>
      <c r="M121" s="35">
        <v>3</v>
      </c>
      <c r="N121" s="35">
        <v>1</v>
      </c>
      <c r="O121" s="35">
        <v>1</v>
      </c>
      <c r="P121" s="35" t="s">
        <v>29</v>
      </c>
      <c r="Q121" s="36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 t="s">
        <v>213</v>
      </c>
      <c r="AC121" s="2"/>
      <c r="AD121" s="2"/>
      <c r="AE121" s="2"/>
      <c r="AF121" s="2"/>
      <c r="AG121" s="40">
        <v>1</v>
      </c>
      <c r="AH121" s="40">
        <v>1</v>
      </c>
      <c r="AI121" s="40">
        <v>0.1</v>
      </c>
      <c r="AJ121" s="40"/>
      <c r="AK121" s="40">
        <v>8</v>
      </c>
      <c r="AL121" s="40">
        <v>62</v>
      </c>
      <c r="AM121" s="31">
        <v>62.2</v>
      </c>
      <c r="AN121" s="51">
        <v>90</v>
      </c>
      <c r="AO121" s="51">
        <v>0</v>
      </c>
      <c r="AP121" s="51">
        <v>0</v>
      </c>
      <c r="AQ121" s="51">
        <v>1</v>
      </c>
      <c r="AR121" s="51">
        <v>-269</v>
      </c>
      <c r="AS121" s="51">
        <v>91</v>
      </c>
      <c r="AT121" s="51">
        <v>6.122923126514888E-17</v>
      </c>
      <c r="AU121" s="13">
        <v>181</v>
      </c>
      <c r="AV121" s="13">
        <v>90</v>
      </c>
      <c r="AW121" s="13">
        <v>271</v>
      </c>
      <c r="AX121" s="80" t="s">
        <v>130</v>
      </c>
    </row>
    <row r="122" spans="1:255" ht="18" customHeight="1">
      <c r="A122" s="32" t="s">
        <v>209</v>
      </c>
      <c r="B122" s="45">
        <v>11</v>
      </c>
      <c r="C122" s="45" t="s">
        <v>210</v>
      </c>
      <c r="D122" s="2">
        <v>1</v>
      </c>
      <c r="E122" s="33" t="s">
        <v>152</v>
      </c>
      <c r="F122" s="7">
        <v>17</v>
      </c>
      <c r="G122" s="7">
        <v>26</v>
      </c>
      <c r="H122" s="31">
        <v>65.07</v>
      </c>
      <c r="I122" s="1" t="s">
        <v>187</v>
      </c>
      <c r="J122" s="45">
        <v>1</v>
      </c>
      <c r="K122" s="1" t="s">
        <v>266</v>
      </c>
      <c r="L122" s="35">
        <v>3</v>
      </c>
      <c r="M122" s="35">
        <v>3</v>
      </c>
      <c r="N122" s="35">
        <v>1</v>
      </c>
      <c r="O122" s="35">
        <v>1</v>
      </c>
      <c r="P122" s="35"/>
      <c r="Q122" s="36"/>
      <c r="R122" s="2"/>
      <c r="S122" s="2"/>
      <c r="T122" s="37" t="s">
        <v>213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 t="s">
        <v>189</v>
      </c>
      <c r="AG122" s="40">
        <v>1</v>
      </c>
      <c r="AH122" s="40">
        <v>1</v>
      </c>
      <c r="AI122" s="40">
        <v>0.3</v>
      </c>
      <c r="AJ122" s="40"/>
      <c r="AK122" s="40">
        <v>5</v>
      </c>
      <c r="AL122" s="40">
        <v>20.5</v>
      </c>
      <c r="AM122" s="31">
        <v>65.11</v>
      </c>
      <c r="AN122" s="51">
        <v>29</v>
      </c>
      <c r="AO122" s="51">
        <v>270</v>
      </c>
      <c r="AP122" s="51">
        <v>24</v>
      </c>
      <c r="AQ122" s="51">
        <v>180</v>
      </c>
      <c r="AR122" s="51">
        <f>+(IF($AO122&lt;$AQ122,((MIN($AQ122,$AO122)+(DEGREES(ATAN((TAN(RADIANS($AP122))/((TAN(RADIANS($AN122))*SIN(RADIANS(ABS($AO122-$AQ122))))))-(COS(RADIANS(ABS($AO122-$AQ122)))/SIN(RADIANS(ABS($AO122-$AQ122)))))))-180)),((MAX($AQ122,$AO122)-(DEGREES(ATAN((TAN(RADIANS($AP122))/((TAN(RADIANS($AN122))*SIN(RADIANS(ABS($AO122-$AQ122))))))-(COS(RADIANS(ABS($AO122-$AQ122)))/SIN(RADIANS(ABS($AO122-$AQ122)))))))-180))))</f>
        <v>51.228088508528316</v>
      </c>
      <c r="AS122" s="51">
        <f>IF($AR122&gt;0,$AR122,360+$AR122)</f>
        <v>51.228088508528316</v>
      </c>
      <c r="AT122" s="51">
        <f>+ABS(DEGREES(ATAN((COS(RADIANS(ABS($AR122+180-(IF($AO122&gt;$AQ122,MAX($AP122,$AO122),MIN($AO122,$AQ122))))))/(TAN(RADIANS($AN122)))))))</f>
        <v>54.58808018311525</v>
      </c>
      <c r="AU122" s="13">
        <f>+IF(($AR122+90)&gt;0,$AR122+90,$AR122+450)</f>
        <v>141.22808850852832</v>
      </c>
      <c r="AV122" s="13">
        <f>-$AT122+90</f>
        <v>35.41191981688475</v>
      </c>
      <c r="AW122" s="13">
        <f>IF(($AS122&lt;180),$AS122+180,$AS122-180)</f>
        <v>231.22808850852832</v>
      </c>
      <c r="AX122" s="80" t="s">
        <v>132</v>
      </c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pans="1:50" ht="18" customHeight="1">
      <c r="A123" s="32" t="s">
        <v>209</v>
      </c>
      <c r="B123" s="45">
        <v>11</v>
      </c>
      <c r="C123" s="45" t="s">
        <v>210</v>
      </c>
      <c r="D123" s="2">
        <v>1</v>
      </c>
      <c r="E123" s="33" t="s">
        <v>177</v>
      </c>
      <c r="F123" s="7">
        <v>26.5</v>
      </c>
      <c r="G123" s="7">
        <v>44</v>
      </c>
      <c r="H123" s="31">
        <v>65.17</v>
      </c>
      <c r="I123" s="1" t="s">
        <v>187</v>
      </c>
      <c r="J123" s="2"/>
      <c r="K123" s="1"/>
      <c r="L123" s="35"/>
      <c r="M123" s="35"/>
      <c r="N123" s="35"/>
      <c r="O123" s="35"/>
      <c r="P123" s="35"/>
      <c r="Q123" s="36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40"/>
      <c r="AH123" s="40">
        <v>0</v>
      </c>
      <c r="AI123" s="40"/>
      <c r="AJ123" s="40"/>
      <c r="AK123" s="40"/>
      <c r="AL123" s="40"/>
      <c r="AM123" s="31"/>
      <c r="AN123" s="51"/>
      <c r="AO123" s="51"/>
      <c r="AP123" s="51"/>
      <c r="AQ123" s="51"/>
      <c r="AR123" s="51"/>
      <c r="AS123" s="51"/>
      <c r="AT123" s="51"/>
      <c r="AU123" s="13"/>
      <c r="AV123" s="13"/>
      <c r="AW123" s="13"/>
      <c r="AX123" s="78"/>
    </row>
    <row r="124" spans="1:50" ht="18" customHeight="1">
      <c r="A124" s="32" t="s">
        <v>209</v>
      </c>
      <c r="B124" s="45">
        <v>11</v>
      </c>
      <c r="C124" s="45" t="s">
        <v>210</v>
      </c>
      <c r="D124" s="2">
        <v>1</v>
      </c>
      <c r="E124" s="33" t="s">
        <v>190</v>
      </c>
      <c r="F124" s="7">
        <v>44</v>
      </c>
      <c r="G124" s="7">
        <v>94.5</v>
      </c>
      <c r="H124" s="31">
        <v>65.34</v>
      </c>
      <c r="I124" s="1" t="s">
        <v>187</v>
      </c>
      <c r="J124" s="45">
        <v>3</v>
      </c>
      <c r="K124" s="1" t="s">
        <v>174</v>
      </c>
      <c r="L124" s="35">
        <v>1</v>
      </c>
      <c r="M124" s="35">
        <v>2</v>
      </c>
      <c r="N124" s="35">
        <v>1</v>
      </c>
      <c r="O124" s="35">
        <v>1</v>
      </c>
      <c r="P124" s="35" t="s">
        <v>29</v>
      </c>
      <c r="Q124" s="36"/>
      <c r="R124" s="2"/>
      <c r="S124" s="2"/>
      <c r="T124" s="37" t="s">
        <v>213</v>
      </c>
      <c r="U124" s="37"/>
      <c r="V124" s="37" t="s">
        <v>361</v>
      </c>
      <c r="W124" s="37"/>
      <c r="X124" s="37"/>
      <c r="Y124" s="37"/>
      <c r="Z124" s="37"/>
      <c r="AA124" s="37"/>
      <c r="AB124" s="37"/>
      <c r="AC124" s="37"/>
      <c r="AD124" s="37"/>
      <c r="AE124" s="37"/>
      <c r="AF124" s="37" t="s">
        <v>109</v>
      </c>
      <c r="AG124" s="40">
        <v>1</v>
      </c>
      <c r="AH124" s="40">
        <v>0.5</v>
      </c>
      <c r="AI124" s="40">
        <v>0.2</v>
      </c>
      <c r="AJ124" s="40"/>
      <c r="AK124" s="40">
        <v>7</v>
      </c>
      <c r="AL124" s="40">
        <v>59</v>
      </c>
      <c r="AM124" s="31">
        <v>65.49</v>
      </c>
      <c r="AN124" s="51">
        <v>65</v>
      </c>
      <c r="AO124" s="51">
        <v>270</v>
      </c>
      <c r="AP124" s="51">
        <v>0</v>
      </c>
      <c r="AQ124" s="51">
        <v>0</v>
      </c>
      <c r="AR124" s="51">
        <v>90</v>
      </c>
      <c r="AS124" s="51">
        <v>90</v>
      </c>
      <c r="AT124" s="51">
        <v>25</v>
      </c>
      <c r="AU124" s="13">
        <v>180</v>
      </c>
      <c r="AV124" s="13">
        <v>65</v>
      </c>
      <c r="AW124" s="13">
        <v>270</v>
      </c>
      <c r="AX124" s="78"/>
    </row>
    <row r="125" spans="1:50" ht="18" customHeight="1">
      <c r="A125" s="32" t="s">
        <v>209</v>
      </c>
      <c r="B125" s="45">
        <v>11</v>
      </c>
      <c r="C125" s="45" t="s">
        <v>210</v>
      </c>
      <c r="D125" s="2">
        <v>1</v>
      </c>
      <c r="E125" s="33" t="s">
        <v>365</v>
      </c>
      <c r="F125" s="7">
        <v>64</v>
      </c>
      <c r="G125" s="7">
        <v>71</v>
      </c>
      <c r="H125" s="31">
        <v>65.54</v>
      </c>
      <c r="I125" s="1" t="s">
        <v>172</v>
      </c>
      <c r="J125" s="45">
        <v>2</v>
      </c>
      <c r="K125" s="1" t="s">
        <v>13</v>
      </c>
      <c r="L125" s="35">
        <v>1</v>
      </c>
      <c r="M125" s="35">
        <v>2</v>
      </c>
      <c r="N125" s="35">
        <v>1</v>
      </c>
      <c r="O125" s="35">
        <v>1</v>
      </c>
      <c r="P125" s="55" t="s">
        <v>29</v>
      </c>
      <c r="Q125" s="36"/>
      <c r="R125" s="2"/>
      <c r="S125" s="2"/>
      <c r="T125" s="37" t="s">
        <v>213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 t="s">
        <v>320</v>
      </c>
      <c r="AF125" s="37" t="s">
        <v>109</v>
      </c>
      <c r="AG125" s="40">
        <v>1</v>
      </c>
      <c r="AH125" s="40">
        <v>1</v>
      </c>
      <c r="AI125" s="40">
        <v>10</v>
      </c>
      <c r="AJ125" s="40"/>
      <c r="AK125" s="40">
        <v>8</v>
      </c>
      <c r="AL125" s="40">
        <v>68.5</v>
      </c>
      <c r="AM125" s="31">
        <v>65.58</v>
      </c>
      <c r="AN125" s="51">
        <v>45</v>
      </c>
      <c r="AO125" s="51">
        <v>270</v>
      </c>
      <c r="AP125" s="51">
        <v>0</v>
      </c>
      <c r="AQ125" s="51">
        <v>0</v>
      </c>
      <c r="AR125" s="51">
        <v>90</v>
      </c>
      <c r="AS125" s="51">
        <v>90</v>
      </c>
      <c r="AT125" s="51">
        <v>45</v>
      </c>
      <c r="AU125" s="13">
        <v>180</v>
      </c>
      <c r="AV125" s="13">
        <v>45</v>
      </c>
      <c r="AW125" s="13">
        <v>270</v>
      </c>
      <c r="AX125" s="80" t="s">
        <v>133</v>
      </c>
    </row>
    <row r="126" spans="1:50" ht="18" customHeight="1">
      <c r="A126" s="32" t="s">
        <v>209</v>
      </c>
      <c r="B126" s="45">
        <v>11</v>
      </c>
      <c r="C126" s="45" t="s">
        <v>210</v>
      </c>
      <c r="D126" s="2">
        <v>1</v>
      </c>
      <c r="E126" s="33" t="s">
        <v>34</v>
      </c>
      <c r="F126" s="7">
        <v>95</v>
      </c>
      <c r="G126" s="7">
        <v>138.5</v>
      </c>
      <c r="H126" s="31">
        <v>65.85</v>
      </c>
      <c r="I126" s="1" t="s">
        <v>187</v>
      </c>
      <c r="J126" s="2"/>
      <c r="K126" s="1"/>
      <c r="L126" s="35"/>
      <c r="M126" s="35"/>
      <c r="N126" s="35"/>
      <c r="O126" s="35"/>
      <c r="P126" s="35"/>
      <c r="Q126" s="54"/>
      <c r="R126" s="2"/>
      <c r="S126" s="2"/>
      <c r="T126" s="2"/>
      <c r="U126" s="2"/>
      <c r="V126" s="2"/>
      <c r="W126" s="36"/>
      <c r="X126" s="2"/>
      <c r="Y126" s="2"/>
      <c r="Z126" s="2"/>
      <c r="AA126" s="2"/>
      <c r="AB126" s="2"/>
      <c r="AC126" s="2"/>
      <c r="AD126" s="2"/>
      <c r="AE126" s="2"/>
      <c r="AF126" s="2"/>
      <c r="AG126" s="40"/>
      <c r="AH126" s="40">
        <v>0</v>
      </c>
      <c r="AI126" s="40"/>
      <c r="AJ126" s="40"/>
      <c r="AK126" s="40"/>
      <c r="AL126" s="40"/>
      <c r="AM126" s="31"/>
      <c r="AN126" s="51"/>
      <c r="AO126" s="51"/>
      <c r="AP126" s="51"/>
      <c r="AQ126" s="51"/>
      <c r="AR126" s="51"/>
      <c r="AS126" s="51"/>
      <c r="AT126" s="51"/>
      <c r="AU126" s="13"/>
      <c r="AV126" s="13"/>
      <c r="AW126" s="13"/>
      <c r="AX126" s="78"/>
    </row>
    <row r="127" spans="1:50" ht="18" customHeight="1">
      <c r="A127" s="32" t="s">
        <v>209</v>
      </c>
      <c r="B127" s="45">
        <v>11</v>
      </c>
      <c r="C127" s="45" t="s">
        <v>210</v>
      </c>
      <c r="D127" s="2">
        <v>2</v>
      </c>
      <c r="E127" s="33" t="s">
        <v>201</v>
      </c>
      <c r="F127" s="7">
        <v>0</v>
      </c>
      <c r="G127" s="7">
        <v>27</v>
      </c>
      <c r="H127" s="31">
        <v>66.29</v>
      </c>
      <c r="I127" s="1" t="s">
        <v>172</v>
      </c>
      <c r="J127" s="2"/>
      <c r="K127" s="1"/>
      <c r="L127" s="35"/>
      <c r="M127" s="35"/>
      <c r="N127" s="35"/>
      <c r="O127" s="35"/>
      <c r="P127" s="35"/>
      <c r="Q127" s="36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40"/>
      <c r="AH127" s="40">
        <v>0</v>
      </c>
      <c r="AI127" s="40"/>
      <c r="AJ127" s="40"/>
      <c r="AK127" s="40"/>
      <c r="AL127" s="40"/>
      <c r="AM127" s="31"/>
      <c r="AN127" s="51"/>
      <c r="AO127" s="51"/>
      <c r="AP127" s="51"/>
      <c r="AQ127" s="51"/>
      <c r="AR127" s="51"/>
      <c r="AS127" s="51"/>
      <c r="AT127" s="51"/>
      <c r="AU127" s="13"/>
      <c r="AV127" s="13"/>
      <c r="AW127" s="13"/>
      <c r="AX127" s="78"/>
    </row>
    <row r="128" spans="1:50" ht="18" customHeight="1">
      <c r="A128" s="60" t="s">
        <v>209</v>
      </c>
      <c r="B128" s="61">
        <v>11</v>
      </c>
      <c r="C128" s="61" t="s">
        <v>210</v>
      </c>
      <c r="D128" s="70">
        <v>2</v>
      </c>
      <c r="E128" s="71" t="s">
        <v>204</v>
      </c>
      <c r="F128" s="72">
        <v>27.5</v>
      </c>
      <c r="G128" s="72">
        <v>37</v>
      </c>
      <c r="H128" s="31">
        <v>66.57</v>
      </c>
      <c r="I128" s="1" t="s">
        <v>172</v>
      </c>
      <c r="J128" s="45">
        <v>3</v>
      </c>
      <c r="K128" s="1" t="s">
        <v>264</v>
      </c>
      <c r="L128" s="73">
        <v>3</v>
      </c>
      <c r="M128" s="73">
        <v>2</v>
      </c>
      <c r="N128" s="73">
        <v>1</v>
      </c>
      <c r="O128" s="73">
        <v>1</v>
      </c>
      <c r="P128" s="73" t="s">
        <v>29</v>
      </c>
      <c r="Q128" s="36"/>
      <c r="R128" s="70"/>
      <c r="S128" s="70"/>
      <c r="T128" s="37" t="s">
        <v>213</v>
      </c>
      <c r="U128" s="37"/>
      <c r="V128" s="37" t="s">
        <v>361</v>
      </c>
      <c r="W128" s="37"/>
      <c r="X128" s="37"/>
      <c r="Y128" s="37"/>
      <c r="Z128" s="37"/>
      <c r="AA128" s="37"/>
      <c r="AB128" s="37"/>
      <c r="AC128" s="37"/>
      <c r="AD128" s="37"/>
      <c r="AE128" s="37"/>
      <c r="AF128" s="37" t="s">
        <v>109</v>
      </c>
      <c r="AG128" s="40">
        <v>1</v>
      </c>
      <c r="AH128" s="40">
        <v>1</v>
      </c>
      <c r="AI128" s="40">
        <v>0.2</v>
      </c>
      <c r="AJ128" s="40"/>
      <c r="AK128" s="57" t="s">
        <v>328</v>
      </c>
      <c r="AL128" s="40">
        <v>32</v>
      </c>
      <c r="AM128" s="31">
        <v>66.61</v>
      </c>
      <c r="AN128" s="51">
        <v>46</v>
      </c>
      <c r="AO128" s="51">
        <v>90</v>
      </c>
      <c r="AP128" s="51">
        <v>0</v>
      </c>
      <c r="AQ128" s="51">
        <v>345</v>
      </c>
      <c r="AR128" s="51">
        <f>+(IF($AO128&lt;$AQ128,((MIN($AQ128,$AO128)+(DEGREES(ATAN((TAN(RADIANS($AP128))/((TAN(RADIANS($AN128))*SIN(RADIANS(ABS($AO128-$AQ128))))))-(COS(RADIANS(ABS($AO128-$AQ128)))/SIN(RADIANS(ABS($AO128-$AQ128)))))))-180)),((MAX($AQ128,$AO128)-(DEGREES(ATAN((TAN(RADIANS($AP128))/((TAN(RADIANS($AN128))*SIN(RADIANS(ABS($AO128-$AQ128))))))-(COS(RADIANS(ABS($AO128-$AQ128)))/SIN(RADIANS(ABS($AO128-$AQ128)))))))-180))))</f>
        <v>-105</v>
      </c>
      <c r="AS128" s="51">
        <f>IF($AR128&gt;0,$AR128,360+$AR128)</f>
        <v>255</v>
      </c>
      <c r="AT128" s="51">
        <f>+ABS(DEGREES(ATAN((COS(RADIANS(ABS($AR128+180-(IF($AO128&gt;$AQ128,MAX($AP128,$AO128),MIN($AO128,$AQ128))))))/(TAN(RADIANS($AN128)))))))</f>
        <v>43.008231758927295</v>
      </c>
      <c r="AU128" s="13">
        <f>+IF(($AR128+90)&gt;0,$AR128+90,$AR128+450)</f>
        <v>345</v>
      </c>
      <c r="AV128" s="13">
        <f>-$AT128+90</f>
        <v>46.991768241072705</v>
      </c>
      <c r="AW128" s="13">
        <f>IF(($AS128&lt;180),$AS128+180,$AS128-180)</f>
        <v>75</v>
      </c>
      <c r="AX128" s="78"/>
    </row>
    <row r="129" spans="1:50" ht="18" customHeight="1">
      <c r="A129" s="32" t="s">
        <v>209</v>
      </c>
      <c r="B129" s="45">
        <v>11</v>
      </c>
      <c r="C129" s="45" t="s">
        <v>210</v>
      </c>
      <c r="D129" s="2">
        <v>2</v>
      </c>
      <c r="E129" s="33" t="s">
        <v>204</v>
      </c>
      <c r="F129" s="7">
        <v>32</v>
      </c>
      <c r="G129" s="7">
        <v>37</v>
      </c>
      <c r="H129" s="31">
        <v>66.61</v>
      </c>
      <c r="I129" s="1" t="s">
        <v>172</v>
      </c>
      <c r="J129" s="45">
        <v>3</v>
      </c>
      <c r="K129" s="1" t="s">
        <v>191</v>
      </c>
      <c r="L129" s="35"/>
      <c r="M129" s="35"/>
      <c r="N129" s="35"/>
      <c r="O129" s="35"/>
      <c r="P129" s="35"/>
      <c r="Q129" s="36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57" t="s">
        <v>326</v>
      </c>
      <c r="AH129" s="40">
        <v>1</v>
      </c>
      <c r="AI129" s="40">
        <v>4</v>
      </c>
      <c r="AJ129" s="40"/>
      <c r="AK129" s="40">
        <v>2</v>
      </c>
      <c r="AL129" s="40">
        <v>34</v>
      </c>
      <c r="AM129" s="31">
        <v>66.63</v>
      </c>
      <c r="AN129" s="51">
        <v>35</v>
      </c>
      <c r="AO129" s="51">
        <v>270</v>
      </c>
      <c r="AP129" s="51">
        <v>0</v>
      </c>
      <c r="AQ129" s="51">
        <v>0</v>
      </c>
      <c r="AR129" s="51">
        <v>90</v>
      </c>
      <c r="AS129" s="51">
        <v>90</v>
      </c>
      <c r="AT129" s="51">
        <v>55</v>
      </c>
      <c r="AU129" s="13">
        <v>180</v>
      </c>
      <c r="AV129" s="13">
        <v>35</v>
      </c>
      <c r="AW129" s="13">
        <v>270</v>
      </c>
      <c r="AX129" s="80" t="s">
        <v>370</v>
      </c>
    </row>
    <row r="130" spans="1:50" ht="18" customHeight="1">
      <c r="A130" s="32" t="s">
        <v>209</v>
      </c>
      <c r="B130" s="45">
        <v>11</v>
      </c>
      <c r="C130" s="45" t="s">
        <v>210</v>
      </c>
      <c r="D130" s="2">
        <v>2</v>
      </c>
      <c r="E130" s="33" t="s">
        <v>204</v>
      </c>
      <c r="F130" s="7">
        <v>32</v>
      </c>
      <c r="G130" s="7">
        <v>37</v>
      </c>
      <c r="H130" s="31">
        <v>66.61</v>
      </c>
      <c r="I130" s="1" t="s">
        <v>172</v>
      </c>
      <c r="J130" s="61">
        <v>2</v>
      </c>
      <c r="K130" s="1" t="s">
        <v>191</v>
      </c>
      <c r="L130" s="35"/>
      <c r="M130" s="35"/>
      <c r="N130" s="35"/>
      <c r="O130" s="35"/>
      <c r="P130" s="35"/>
      <c r="Q130" s="36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57" t="s">
        <v>326</v>
      </c>
      <c r="AH130" s="40">
        <v>1</v>
      </c>
      <c r="AI130" s="40">
        <v>4</v>
      </c>
      <c r="AJ130" s="40"/>
      <c r="AK130" s="40">
        <v>2</v>
      </c>
      <c r="AL130" s="40">
        <v>34</v>
      </c>
      <c r="AM130" s="31">
        <v>66.63</v>
      </c>
      <c r="AN130" s="51">
        <v>35</v>
      </c>
      <c r="AO130" s="51">
        <v>270</v>
      </c>
      <c r="AP130" s="51">
        <v>0</v>
      </c>
      <c r="AQ130" s="51">
        <v>0</v>
      </c>
      <c r="AR130" s="51">
        <v>90</v>
      </c>
      <c r="AS130" s="51">
        <v>90</v>
      </c>
      <c r="AT130" s="51">
        <v>55</v>
      </c>
      <c r="AU130" s="13">
        <v>180</v>
      </c>
      <c r="AV130" s="13">
        <v>35</v>
      </c>
      <c r="AW130" s="13">
        <v>270</v>
      </c>
      <c r="AX130" s="80" t="s">
        <v>370</v>
      </c>
    </row>
    <row r="131" spans="1:50" ht="18" customHeight="1">
      <c r="A131" s="32" t="s">
        <v>209</v>
      </c>
      <c r="B131" s="45">
        <v>11</v>
      </c>
      <c r="C131" s="45" t="s">
        <v>210</v>
      </c>
      <c r="D131" s="2">
        <v>2</v>
      </c>
      <c r="E131" s="33" t="s">
        <v>192</v>
      </c>
      <c r="F131" s="7">
        <v>44</v>
      </c>
      <c r="G131" s="7">
        <v>96</v>
      </c>
      <c r="H131" s="31">
        <v>66.73</v>
      </c>
      <c r="I131" s="1"/>
      <c r="J131" s="45">
        <v>1</v>
      </c>
      <c r="K131" s="1" t="s">
        <v>193</v>
      </c>
      <c r="L131" s="35"/>
      <c r="M131" s="35"/>
      <c r="N131" s="35"/>
      <c r="O131" s="35"/>
      <c r="P131" s="35"/>
      <c r="Q131" s="36"/>
      <c r="R131" s="2"/>
      <c r="S131" s="2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57" t="s">
        <v>322</v>
      </c>
      <c r="AH131" s="40">
        <v>0.5</v>
      </c>
      <c r="AI131" s="40">
        <v>0.2</v>
      </c>
      <c r="AJ131" s="40"/>
      <c r="AK131" s="57">
        <v>3</v>
      </c>
      <c r="AL131" s="40">
        <v>48</v>
      </c>
      <c r="AM131" s="31">
        <v>66.77</v>
      </c>
      <c r="AN131" s="51">
        <v>26</v>
      </c>
      <c r="AO131" s="51">
        <v>270</v>
      </c>
      <c r="AP131" s="51">
        <v>6</v>
      </c>
      <c r="AQ131" s="51">
        <v>0</v>
      </c>
      <c r="AR131" s="51">
        <f>+(IF($AO131&lt;$AQ131,((MIN($AQ131,$AO131)+(DEGREES(ATAN((TAN(RADIANS($AP131))/((TAN(RADIANS($AN131))*SIN(RADIANS(ABS($AO131-$AQ131))))))-(COS(RADIANS(ABS($AO131-$AQ131)))/SIN(RADIANS(ABS($AO131-$AQ131)))))))-180)),((MAX($AQ131,$AO131)-(DEGREES(ATAN((TAN(RADIANS($AP131))/((TAN(RADIANS($AN131))*SIN(RADIANS(ABS($AO131-$AQ131))))))-(COS(RADIANS(ABS($AO131-$AQ131)))/SIN(RADIANS(ABS($AO131-$AQ131)))))))-180))))</f>
        <v>102.16101954057149</v>
      </c>
      <c r="AS131" s="51">
        <f>IF($AR131&gt;0,$AR131,360+$AR131)</f>
        <v>102.16101954057149</v>
      </c>
      <c r="AT131" s="51">
        <f>+ABS(DEGREES(ATAN((COS(RADIANS(ABS($AR131+180-(IF($AO131&gt;$AQ131,MAX($AP131,$AO131),MIN($AO131,$AQ131))))))/(TAN(RADIANS($AN131)))))))</f>
        <v>63.48406863583165</v>
      </c>
      <c r="AU131" s="13">
        <f>+IF(($AR131+90)&gt;0,$AR131+90,$AR131+450)</f>
        <v>192.1610195405715</v>
      </c>
      <c r="AV131" s="13">
        <f>-$AT131+90</f>
        <v>26.515931364168353</v>
      </c>
      <c r="AW131" s="13">
        <f>IF(($AS131&lt;180),$AS131+180,$AS131-180)</f>
        <v>282.1610195405715</v>
      </c>
      <c r="AX131" s="80" t="s">
        <v>337</v>
      </c>
    </row>
    <row r="132" spans="1:50" ht="18" customHeight="1">
      <c r="A132" s="32" t="s">
        <v>209</v>
      </c>
      <c r="B132" s="45">
        <v>11</v>
      </c>
      <c r="C132" s="45" t="s">
        <v>210</v>
      </c>
      <c r="D132" s="2">
        <v>2</v>
      </c>
      <c r="E132" s="33" t="s">
        <v>192</v>
      </c>
      <c r="F132" s="7">
        <v>44</v>
      </c>
      <c r="G132" s="7">
        <v>96</v>
      </c>
      <c r="H132" s="31">
        <v>66.73</v>
      </c>
      <c r="I132" s="1" t="s">
        <v>172</v>
      </c>
      <c r="J132" s="45">
        <v>1</v>
      </c>
      <c r="K132" s="1" t="s">
        <v>193</v>
      </c>
      <c r="L132" s="35">
        <v>1</v>
      </c>
      <c r="M132" s="35">
        <v>2</v>
      </c>
      <c r="N132" s="35">
        <v>1</v>
      </c>
      <c r="O132" s="35">
        <v>1</v>
      </c>
      <c r="P132" s="35">
        <v>1</v>
      </c>
      <c r="Q132" s="36"/>
      <c r="R132" s="2"/>
      <c r="S132" s="2"/>
      <c r="T132" s="37" t="s">
        <v>213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 t="s">
        <v>63</v>
      </c>
      <c r="AG132" s="57" t="s">
        <v>215</v>
      </c>
      <c r="AH132" s="40">
        <v>0.5</v>
      </c>
      <c r="AI132" s="40">
        <v>0.2</v>
      </c>
      <c r="AJ132" s="40"/>
      <c r="AK132" s="57" t="s">
        <v>223</v>
      </c>
      <c r="AL132" s="40">
        <v>72</v>
      </c>
      <c r="AM132" s="31">
        <v>67.01</v>
      </c>
      <c r="AN132" s="51">
        <v>27</v>
      </c>
      <c r="AO132" s="51">
        <v>180</v>
      </c>
      <c r="AP132" s="51">
        <v>19</v>
      </c>
      <c r="AQ132" s="51">
        <v>270</v>
      </c>
      <c r="AR132" s="51">
        <f>+(IF($AO132&lt;$AQ132,((MIN($AQ132,$AO132)+(DEGREES(ATAN((TAN(RADIANS($AP132))/((TAN(RADIANS($AN132))*SIN(RADIANS(ABS($AO132-$AQ132))))))-(COS(RADIANS(ABS($AO132-$AQ132)))/SIN(RADIANS(ABS($AO132-$AQ132)))))))-180)),((MAX($AQ132,$AO132)-(DEGREES(ATAN((TAN(RADIANS($AP132))/((TAN(RADIANS($AN132))*SIN(RADIANS(ABS($AO132-$AQ132))))))-(COS(RADIANS(ABS($AO132-$AQ132)))/SIN(RADIANS(ABS($AO132-$AQ132)))))))-180))))</f>
        <v>34.05007994716618</v>
      </c>
      <c r="AS132" s="51">
        <f>IF($AR132&gt;0,$AR132,360+$AR132)</f>
        <v>34.05007994716618</v>
      </c>
      <c r="AT132" s="51">
        <f>+ABS(DEGREES(ATAN((COS(RADIANS(ABS($AR132+180-(IF($AO132&gt;$AQ132,MAX($AP132,$AO132),MIN($AO132,$AQ132))))))/(TAN(RADIANS($AN132)))))))</f>
        <v>58.41008341862022</v>
      </c>
      <c r="AU132" s="13">
        <f>+IF(($AR132+90)&gt;0,$AR132+90,$AR132+450)</f>
        <v>124.05007994716618</v>
      </c>
      <c r="AV132" s="13">
        <f>-$AT132+90</f>
        <v>31.589916581379782</v>
      </c>
      <c r="AW132" s="13">
        <f>IF(($AS132&lt;180),$AS132+180,$AS132-180)</f>
        <v>214.05007994716618</v>
      </c>
      <c r="AX132" s="80" t="s">
        <v>57</v>
      </c>
    </row>
    <row r="133" spans="1:50" ht="18" customHeight="1">
      <c r="A133" s="32" t="s">
        <v>209</v>
      </c>
      <c r="B133" s="45">
        <v>11</v>
      </c>
      <c r="C133" s="45" t="s">
        <v>210</v>
      </c>
      <c r="D133" s="2">
        <v>2</v>
      </c>
      <c r="E133" s="33" t="s">
        <v>194</v>
      </c>
      <c r="F133" s="7">
        <v>96</v>
      </c>
      <c r="G133" s="7">
        <v>127.5</v>
      </c>
      <c r="H133" s="31">
        <v>67.25</v>
      </c>
      <c r="I133" s="1" t="s">
        <v>172</v>
      </c>
      <c r="J133" s="2"/>
      <c r="K133" s="1"/>
      <c r="L133" s="35"/>
      <c r="M133" s="35"/>
      <c r="N133" s="35"/>
      <c r="O133" s="35"/>
      <c r="P133" s="35"/>
      <c r="Q133" s="36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37"/>
      <c r="AG133" s="40"/>
      <c r="AH133" s="40">
        <v>0</v>
      </c>
      <c r="AI133" s="40"/>
      <c r="AJ133" s="40"/>
      <c r="AK133" s="40"/>
      <c r="AL133" s="40"/>
      <c r="AM133" s="31"/>
      <c r="AN133" s="51"/>
      <c r="AO133" s="51"/>
      <c r="AP133" s="51"/>
      <c r="AQ133" s="51"/>
      <c r="AR133" s="51"/>
      <c r="AS133" s="51"/>
      <c r="AT133" s="51"/>
      <c r="AU133" s="13"/>
      <c r="AV133" s="13"/>
      <c r="AW133" s="13"/>
      <c r="AX133" s="78"/>
    </row>
    <row r="134" spans="1:50" ht="18" customHeight="1">
      <c r="A134" s="32" t="s">
        <v>209</v>
      </c>
      <c r="B134" s="45">
        <v>11</v>
      </c>
      <c r="C134" s="45" t="s">
        <v>210</v>
      </c>
      <c r="D134" s="2">
        <v>2</v>
      </c>
      <c r="E134" s="33" t="s">
        <v>32</v>
      </c>
      <c r="F134" s="7">
        <v>128</v>
      </c>
      <c r="G134" s="7">
        <v>144</v>
      </c>
      <c r="H134" s="31">
        <v>67.57</v>
      </c>
      <c r="I134" s="1" t="s">
        <v>172</v>
      </c>
      <c r="J134" s="45">
        <v>1</v>
      </c>
      <c r="K134" s="1" t="s">
        <v>193</v>
      </c>
      <c r="L134" s="35">
        <v>1</v>
      </c>
      <c r="M134" s="35">
        <v>2</v>
      </c>
      <c r="N134" s="35">
        <v>1</v>
      </c>
      <c r="O134" s="35">
        <v>1</v>
      </c>
      <c r="P134" s="35"/>
      <c r="Q134" s="36"/>
      <c r="R134" s="2"/>
      <c r="S134" s="2"/>
      <c r="T134" s="37" t="s">
        <v>213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 t="s">
        <v>63</v>
      </c>
      <c r="AG134" s="40">
        <v>1</v>
      </c>
      <c r="AH134" s="40">
        <v>0.75</v>
      </c>
      <c r="AI134" s="40">
        <v>0.2</v>
      </c>
      <c r="AJ134" s="40"/>
      <c r="AK134" s="40">
        <v>8</v>
      </c>
      <c r="AL134" s="40">
        <v>139.5</v>
      </c>
      <c r="AM134" s="31">
        <v>67.68</v>
      </c>
      <c r="AN134" s="51">
        <v>38</v>
      </c>
      <c r="AO134" s="51">
        <v>90</v>
      </c>
      <c r="AP134" s="51">
        <v>0</v>
      </c>
      <c r="AQ134" s="51">
        <v>0</v>
      </c>
      <c r="AR134" s="51">
        <f>+(IF($AO134&lt;$AQ134,((MIN($AQ134,$AO134)+(DEGREES(ATAN((TAN(RADIANS($AP134))/((TAN(RADIANS($AN134))*SIN(RADIANS(ABS($AO134-$AQ134))))))-(COS(RADIANS(ABS($AO134-$AQ134)))/SIN(RADIANS(ABS($AO134-$AQ134)))))))-180)),((MAX($AQ134,$AO134)-(DEGREES(ATAN((TAN(RADIANS($AP134))/((TAN(RADIANS($AN134))*SIN(RADIANS(ABS($AO134-$AQ134))))))-(COS(RADIANS(ABS($AO134-$AQ134)))/SIN(RADIANS(ABS($AO134-$AQ134)))))))-180))))</f>
        <v>-90</v>
      </c>
      <c r="AS134" s="51">
        <f>IF($AR134&gt;0,$AR134,360+$AR134)</f>
        <v>270</v>
      </c>
      <c r="AT134" s="51">
        <f>+ABS(DEGREES(ATAN((COS(RADIANS(ABS($AR134+180-(IF($AO134&gt;$AQ134,MAX($AP134,$AO134),MIN($AO134,$AQ134))))))/(TAN(RADIANS($AN134)))))))</f>
        <v>52</v>
      </c>
      <c r="AU134" s="13">
        <f>+IF(($AR134+90)&gt;0,$AR134+90,$AR134+450)</f>
        <v>360</v>
      </c>
      <c r="AV134" s="13">
        <f>-$AT134+90</f>
        <v>38</v>
      </c>
      <c r="AW134" s="13">
        <f>IF(($AS134&lt;180),$AS134+180,$AS134-180)</f>
        <v>90</v>
      </c>
      <c r="AX134" s="80" t="s">
        <v>337</v>
      </c>
    </row>
    <row r="135" spans="1:50" ht="18" customHeight="1">
      <c r="A135" s="32" t="s">
        <v>209</v>
      </c>
      <c r="B135" s="45">
        <v>11</v>
      </c>
      <c r="C135" s="45" t="s">
        <v>210</v>
      </c>
      <c r="D135" s="2">
        <v>3</v>
      </c>
      <c r="E135" s="33" t="s">
        <v>319</v>
      </c>
      <c r="F135" s="7">
        <v>40.5</v>
      </c>
      <c r="G135" s="7">
        <v>48</v>
      </c>
      <c r="H135" s="31">
        <v>68.15</v>
      </c>
      <c r="I135" s="1" t="s">
        <v>172</v>
      </c>
      <c r="J135" s="2"/>
      <c r="K135" s="1"/>
      <c r="L135" s="35"/>
      <c r="M135" s="35"/>
      <c r="N135" s="35"/>
      <c r="O135" s="35"/>
      <c r="P135" s="35"/>
      <c r="Q135" s="36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40"/>
      <c r="AH135" s="40">
        <v>0</v>
      </c>
      <c r="AI135" s="40"/>
      <c r="AJ135" s="40"/>
      <c r="AK135" s="40"/>
      <c r="AL135" s="40"/>
      <c r="AM135" s="31"/>
      <c r="AN135" s="51"/>
      <c r="AO135" s="51"/>
      <c r="AP135" s="51"/>
      <c r="AQ135" s="51"/>
      <c r="AR135" s="51"/>
      <c r="AS135" s="51"/>
      <c r="AT135" s="51"/>
      <c r="AU135" s="13"/>
      <c r="AV135" s="13"/>
      <c r="AW135" s="13"/>
      <c r="AX135" s="78"/>
    </row>
    <row r="136" spans="1:50" ht="18" customHeight="1">
      <c r="A136" s="32" t="s">
        <v>209</v>
      </c>
      <c r="B136" s="45">
        <v>11</v>
      </c>
      <c r="C136" s="45" t="s">
        <v>210</v>
      </c>
      <c r="D136" s="2">
        <v>3</v>
      </c>
      <c r="E136" s="33" t="s">
        <v>323</v>
      </c>
      <c r="F136" s="7">
        <v>49</v>
      </c>
      <c r="G136" s="7">
        <v>54</v>
      </c>
      <c r="H136" s="31">
        <v>68.24</v>
      </c>
      <c r="I136" s="1" t="s">
        <v>172</v>
      </c>
      <c r="J136" s="45">
        <v>2</v>
      </c>
      <c r="K136" s="1" t="s">
        <v>367</v>
      </c>
      <c r="L136" s="35">
        <v>1</v>
      </c>
      <c r="M136" s="35">
        <v>2</v>
      </c>
      <c r="N136" s="35">
        <v>1</v>
      </c>
      <c r="O136" s="35">
        <v>1</v>
      </c>
      <c r="P136" s="35" t="s">
        <v>29</v>
      </c>
      <c r="Q136" s="36"/>
      <c r="R136" s="2"/>
      <c r="S136" s="2"/>
      <c r="T136" s="37" t="s">
        <v>213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 t="s">
        <v>368</v>
      </c>
      <c r="AF136" s="37" t="s">
        <v>109</v>
      </c>
      <c r="AG136" s="40">
        <v>1</v>
      </c>
      <c r="AH136" s="40">
        <v>1</v>
      </c>
      <c r="AI136" s="40">
        <v>0.2</v>
      </c>
      <c r="AJ136" s="40"/>
      <c r="AK136" s="40">
        <v>7</v>
      </c>
      <c r="AL136" s="40">
        <v>52</v>
      </c>
      <c r="AM136" s="31">
        <v>68.27</v>
      </c>
      <c r="AN136" s="51">
        <v>41</v>
      </c>
      <c r="AO136" s="51">
        <v>270</v>
      </c>
      <c r="AP136" s="51">
        <v>34</v>
      </c>
      <c r="AQ136" s="51">
        <v>0</v>
      </c>
      <c r="AR136" s="51">
        <v>127.80907708353732</v>
      </c>
      <c r="AS136" s="51">
        <v>127.80907708353732</v>
      </c>
      <c r="AT136" s="51">
        <v>42.2663708329093</v>
      </c>
      <c r="AU136" s="13">
        <v>217.80907708353732</v>
      </c>
      <c r="AV136" s="13">
        <v>47.7336291670907</v>
      </c>
      <c r="AW136" s="13">
        <v>307.8090770835373</v>
      </c>
      <c r="AX136" s="80" t="s">
        <v>284</v>
      </c>
    </row>
    <row r="137" spans="1:50" ht="18" customHeight="1">
      <c r="A137" s="32" t="s">
        <v>209</v>
      </c>
      <c r="B137" s="45">
        <v>11</v>
      </c>
      <c r="C137" s="45" t="s">
        <v>210</v>
      </c>
      <c r="D137" s="2">
        <v>3</v>
      </c>
      <c r="E137" s="33" t="s">
        <v>323</v>
      </c>
      <c r="F137" s="7">
        <v>49</v>
      </c>
      <c r="G137" s="7">
        <v>60</v>
      </c>
      <c r="H137" s="31">
        <v>68.24</v>
      </c>
      <c r="I137" s="1" t="s">
        <v>172</v>
      </c>
      <c r="J137" s="45">
        <v>3</v>
      </c>
      <c r="K137" s="1" t="s">
        <v>264</v>
      </c>
      <c r="L137" s="35">
        <v>3</v>
      </c>
      <c r="M137" s="35">
        <v>2</v>
      </c>
      <c r="N137" s="35">
        <v>1</v>
      </c>
      <c r="O137" s="35">
        <v>1</v>
      </c>
      <c r="P137" s="35" t="s">
        <v>29</v>
      </c>
      <c r="Q137" s="54"/>
      <c r="R137" s="2"/>
      <c r="S137" s="2"/>
      <c r="T137" s="37" t="s">
        <v>213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 t="s">
        <v>109</v>
      </c>
      <c r="AG137" s="40">
        <v>1</v>
      </c>
      <c r="AH137" s="40">
        <v>0.75</v>
      </c>
      <c r="AI137" s="40">
        <v>0.1</v>
      </c>
      <c r="AJ137" s="40"/>
      <c r="AK137" s="40">
        <v>7</v>
      </c>
      <c r="AL137" s="40">
        <v>55</v>
      </c>
      <c r="AM137" s="31">
        <v>68.3</v>
      </c>
      <c r="AN137" s="51">
        <v>39</v>
      </c>
      <c r="AO137" s="51">
        <v>270</v>
      </c>
      <c r="AP137" s="51">
        <v>0</v>
      </c>
      <c r="AQ137" s="51">
        <v>0</v>
      </c>
      <c r="AR137" s="51">
        <v>90</v>
      </c>
      <c r="AS137" s="51">
        <v>90</v>
      </c>
      <c r="AT137" s="51">
        <v>51</v>
      </c>
      <c r="AU137" s="13">
        <v>180</v>
      </c>
      <c r="AV137" s="13">
        <v>39</v>
      </c>
      <c r="AW137" s="13">
        <v>270</v>
      </c>
      <c r="AX137" s="80" t="s">
        <v>87</v>
      </c>
    </row>
    <row r="138" spans="1:50" ht="18" customHeight="1">
      <c r="A138" s="32" t="s">
        <v>209</v>
      </c>
      <c r="B138" s="45">
        <v>11</v>
      </c>
      <c r="C138" s="45" t="s">
        <v>210</v>
      </c>
      <c r="D138" s="2">
        <v>3</v>
      </c>
      <c r="E138" s="33" t="s">
        <v>21</v>
      </c>
      <c r="F138" s="7">
        <v>61.5</v>
      </c>
      <c r="G138" s="7">
        <v>106</v>
      </c>
      <c r="H138" s="31">
        <v>68.36</v>
      </c>
      <c r="I138" s="1" t="s">
        <v>172</v>
      </c>
      <c r="J138" s="2"/>
      <c r="K138" s="1"/>
      <c r="L138" s="35"/>
      <c r="M138" s="35"/>
      <c r="N138" s="35"/>
      <c r="O138" s="35"/>
      <c r="P138" s="35"/>
      <c r="Q138" s="36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40"/>
      <c r="AH138" s="40">
        <v>0</v>
      </c>
      <c r="AI138" s="40"/>
      <c r="AJ138" s="40"/>
      <c r="AK138" s="40"/>
      <c r="AL138" s="40"/>
      <c r="AM138" s="31"/>
      <c r="AN138" s="51"/>
      <c r="AO138" s="51"/>
      <c r="AP138" s="51"/>
      <c r="AQ138" s="51"/>
      <c r="AR138" s="51"/>
      <c r="AS138" s="51"/>
      <c r="AT138" s="51"/>
      <c r="AU138" s="13"/>
      <c r="AV138" s="13"/>
      <c r="AW138" s="13"/>
      <c r="AX138" s="78"/>
    </row>
    <row r="139" spans="1:50" ht="18" customHeight="1">
      <c r="A139" s="32" t="s">
        <v>209</v>
      </c>
      <c r="B139" s="45">
        <v>12</v>
      </c>
      <c r="C139" s="45" t="s">
        <v>210</v>
      </c>
      <c r="D139" s="2">
        <v>1</v>
      </c>
      <c r="E139" s="33" t="s">
        <v>290</v>
      </c>
      <c r="F139" s="7">
        <v>0</v>
      </c>
      <c r="G139" s="7">
        <v>10</v>
      </c>
      <c r="H139" s="31">
        <v>69.8</v>
      </c>
      <c r="I139" s="1" t="s">
        <v>22</v>
      </c>
      <c r="J139" s="2"/>
      <c r="K139" s="1"/>
      <c r="L139" s="35"/>
      <c r="M139" s="35"/>
      <c r="N139" s="35"/>
      <c r="O139" s="35"/>
      <c r="P139" s="35"/>
      <c r="Q139" s="36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40"/>
      <c r="AH139" s="40">
        <v>0</v>
      </c>
      <c r="AI139" s="40"/>
      <c r="AJ139" s="40"/>
      <c r="AK139" s="40"/>
      <c r="AL139" s="40"/>
      <c r="AM139" s="31"/>
      <c r="AN139" s="51"/>
      <c r="AO139" s="51"/>
      <c r="AP139" s="51"/>
      <c r="AQ139" s="51"/>
      <c r="AR139" s="51"/>
      <c r="AS139" s="51"/>
      <c r="AT139" s="51"/>
      <c r="AU139" s="13"/>
      <c r="AV139" s="13"/>
      <c r="AW139" s="13"/>
      <c r="AX139" s="78"/>
    </row>
    <row r="140" spans="1:50" ht="18" customHeight="1">
      <c r="A140" s="32" t="s">
        <v>209</v>
      </c>
      <c r="B140" s="45">
        <v>12</v>
      </c>
      <c r="C140" s="45" t="s">
        <v>210</v>
      </c>
      <c r="D140" s="2">
        <v>1</v>
      </c>
      <c r="E140" s="33" t="s">
        <v>23</v>
      </c>
      <c r="F140" s="7">
        <v>11</v>
      </c>
      <c r="G140" s="7">
        <v>59</v>
      </c>
      <c r="H140" s="31">
        <v>69.91</v>
      </c>
      <c r="I140" s="1" t="s">
        <v>187</v>
      </c>
      <c r="J140" s="45">
        <v>2</v>
      </c>
      <c r="K140" s="1" t="s">
        <v>367</v>
      </c>
      <c r="L140" s="35">
        <v>3</v>
      </c>
      <c r="M140" s="35">
        <v>2</v>
      </c>
      <c r="N140" s="35">
        <v>1</v>
      </c>
      <c r="O140" s="35">
        <v>1</v>
      </c>
      <c r="P140" s="35"/>
      <c r="Q140" s="36"/>
      <c r="R140" s="2"/>
      <c r="S140" s="2"/>
      <c r="T140" s="37" t="s">
        <v>213</v>
      </c>
      <c r="U140" s="37"/>
      <c r="V140" s="37" t="s">
        <v>361</v>
      </c>
      <c r="W140" s="37"/>
      <c r="X140" s="37"/>
      <c r="Y140" s="37"/>
      <c r="Z140" s="37"/>
      <c r="AA140" s="37"/>
      <c r="AB140" s="37"/>
      <c r="AC140" s="37"/>
      <c r="AD140" s="37"/>
      <c r="AE140" s="37" t="s">
        <v>368</v>
      </c>
      <c r="AF140" s="37" t="s">
        <v>109</v>
      </c>
      <c r="AG140" s="40">
        <v>1</v>
      </c>
      <c r="AH140" s="40">
        <v>0.5</v>
      </c>
      <c r="AI140" s="40">
        <v>0.5</v>
      </c>
      <c r="AJ140" s="40"/>
      <c r="AK140" s="40">
        <v>4</v>
      </c>
      <c r="AL140" s="40">
        <v>49</v>
      </c>
      <c r="AM140" s="31">
        <v>70.29</v>
      </c>
      <c r="AN140" s="51">
        <v>48</v>
      </c>
      <c r="AO140" s="51">
        <v>90</v>
      </c>
      <c r="AP140" s="51">
        <v>17</v>
      </c>
      <c r="AQ140" s="51">
        <v>0</v>
      </c>
      <c r="AR140" s="51">
        <v>-105.39122588670367</v>
      </c>
      <c r="AS140" s="51">
        <v>254.60877411329633</v>
      </c>
      <c r="AT140" s="51">
        <v>40.96164047054297</v>
      </c>
      <c r="AU140" s="13">
        <v>344.60877411329636</v>
      </c>
      <c r="AV140" s="13">
        <v>49.03835952945703</v>
      </c>
      <c r="AW140" s="13">
        <v>74.60877411329633</v>
      </c>
      <c r="AX140" s="80" t="s">
        <v>58</v>
      </c>
    </row>
    <row r="141" spans="1:255" ht="18" customHeight="1">
      <c r="A141" s="32" t="s">
        <v>209</v>
      </c>
      <c r="B141" s="45">
        <v>12</v>
      </c>
      <c r="C141" s="45" t="s">
        <v>210</v>
      </c>
      <c r="D141" s="2">
        <v>1</v>
      </c>
      <c r="E141" s="33" t="s">
        <v>24</v>
      </c>
      <c r="F141" s="7">
        <v>60.5</v>
      </c>
      <c r="G141" s="7">
        <v>103</v>
      </c>
      <c r="H141" s="31">
        <v>70.4</v>
      </c>
      <c r="I141" s="1" t="s">
        <v>187</v>
      </c>
      <c r="J141" s="45">
        <v>3</v>
      </c>
      <c r="K141" s="1" t="s">
        <v>264</v>
      </c>
      <c r="L141" s="35">
        <v>3</v>
      </c>
      <c r="M141" s="35">
        <v>2</v>
      </c>
      <c r="N141" s="35">
        <v>1</v>
      </c>
      <c r="O141" s="35">
        <v>9</v>
      </c>
      <c r="P141" s="35"/>
      <c r="Q141" s="36"/>
      <c r="R141" s="2"/>
      <c r="S141" s="2"/>
      <c r="T141" s="37" t="s">
        <v>213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 t="s">
        <v>109</v>
      </c>
      <c r="AG141" s="57" t="s">
        <v>215</v>
      </c>
      <c r="AH141" s="40">
        <v>0.25</v>
      </c>
      <c r="AI141" s="40">
        <v>2</v>
      </c>
      <c r="AJ141" s="40"/>
      <c r="AK141" s="40">
        <v>6</v>
      </c>
      <c r="AL141" s="40">
        <v>80.5</v>
      </c>
      <c r="AM141" s="31">
        <v>70.61</v>
      </c>
      <c r="AN141" s="51">
        <v>14</v>
      </c>
      <c r="AO141" s="51">
        <v>90</v>
      </c>
      <c r="AP141" s="51">
        <v>49</v>
      </c>
      <c r="AQ141" s="51">
        <v>0</v>
      </c>
      <c r="AR141" s="51">
        <v>-167.77099947301613</v>
      </c>
      <c r="AS141" s="51">
        <v>192.22900052698387</v>
      </c>
      <c r="AT141" s="51">
        <v>40.3499503147472</v>
      </c>
      <c r="AU141" s="13">
        <v>282.2290005269839</v>
      </c>
      <c r="AV141" s="13">
        <v>49.6500496852528</v>
      </c>
      <c r="AW141" s="13">
        <v>12.229000526983867</v>
      </c>
      <c r="AX141" s="80" t="s">
        <v>161</v>
      </c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pans="1:50" ht="18" customHeight="1">
      <c r="A142" s="32" t="s">
        <v>209</v>
      </c>
      <c r="B142" s="45">
        <v>12</v>
      </c>
      <c r="C142" s="45" t="s">
        <v>210</v>
      </c>
      <c r="D142" s="2">
        <v>1</v>
      </c>
      <c r="E142" s="33" t="s">
        <v>24</v>
      </c>
      <c r="F142" s="7">
        <v>60.5</v>
      </c>
      <c r="G142" s="7">
        <v>103</v>
      </c>
      <c r="H142" s="31">
        <v>70.4</v>
      </c>
      <c r="I142" s="1"/>
      <c r="J142" s="45">
        <v>3</v>
      </c>
      <c r="K142" s="1" t="s">
        <v>264</v>
      </c>
      <c r="L142" s="35"/>
      <c r="M142" s="35"/>
      <c r="N142" s="35"/>
      <c r="O142" s="35"/>
      <c r="P142" s="35"/>
      <c r="Q142" s="36"/>
      <c r="R142" s="2"/>
      <c r="S142" s="2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57" t="s">
        <v>322</v>
      </c>
      <c r="AH142" s="40">
        <v>0.25</v>
      </c>
      <c r="AI142" s="40">
        <v>2</v>
      </c>
      <c r="AJ142" s="40"/>
      <c r="AK142" s="40">
        <v>8</v>
      </c>
      <c r="AL142" s="40">
        <v>99</v>
      </c>
      <c r="AM142" s="31">
        <v>70.79</v>
      </c>
      <c r="AN142" s="51">
        <v>10</v>
      </c>
      <c r="AO142" s="51">
        <v>90</v>
      </c>
      <c r="AP142" s="51">
        <v>21</v>
      </c>
      <c r="AQ142" s="51">
        <v>180</v>
      </c>
      <c r="AR142" s="51">
        <v>-24.671565773884453</v>
      </c>
      <c r="AS142" s="51">
        <v>335.3284342261155</v>
      </c>
      <c r="AT142" s="51">
        <v>67.09959314352538</v>
      </c>
      <c r="AU142" s="13">
        <v>65.32843422611555</v>
      </c>
      <c r="AV142" s="13">
        <v>22.900406856474618</v>
      </c>
      <c r="AW142" s="13">
        <v>155.32843422611552</v>
      </c>
      <c r="AX142" s="80" t="s">
        <v>140</v>
      </c>
    </row>
    <row r="143" spans="1:50" ht="18" customHeight="1">
      <c r="A143" s="32" t="s">
        <v>209</v>
      </c>
      <c r="B143" s="45">
        <v>12</v>
      </c>
      <c r="C143" s="45" t="s">
        <v>210</v>
      </c>
      <c r="D143" s="2">
        <v>1</v>
      </c>
      <c r="E143" s="33" t="s">
        <v>24</v>
      </c>
      <c r="F143" s="7">
        <v>60.5</v>
      </c>
      <c r="G143" s="7">
        <v>103</v>
      </c>
      <c r="H143" s="31">
        <v>70.4</v>
      </c>
      <c r="I143" s="1"/>
      <c r="J143" s="45">
        <v>3</v>
      </c>
      <c r="K143" s="1" t="s">
        <v>264</v>
      </c>
      <c r="L143" s="35"/>
      <c r="M143" s="35"/>
      <c r="N143" s="35"/>
      <c r="O143" s="35"/>
      <c r="P143" s="35"/>
      <c r="Q143" s="36"/>
      <c r="R143" s="2"/>
      <c r="S143" s="2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57" t="s">
        <v>332</v>
      </c>
      <c r="AH143" s="40">
        <v>0.25</v>
      </c>
      <c r="AI143" s="40">
        <v>2</v>
      </c>
      <c r="AJ143" s="40"/>
      <c r="AK143" s="40">
        <v>8</v>
      </c>
      <c r="AL143" s="40">
        <v>100</v>
      </c>
      <c r="AM143" s="31">
        <v>70.8</v>
      </c>
      <c r="AN143" s="51">
        <v>75</v>
      </c>
      <c r="AO143" s="51">
        <v>270</v>
      </c>
      <c r="AP143" s="51">
        <v>5</v>
      </c>
      <c r="AQ143" s="51">
        <v>180</v>
      </c>
      <c r="AR143" s="51">
        <v>88.6570886933522</v>
      </c>
      <c r="AS143" s="51">
        <v>88.6570886933522</v>
      </c>
      <c r="AT143" s="51">
        <v>14.99606567575154</v>
      </c>
      <c r="AU143" s="13">
        <v>178.6570886933522</v>
      </c>
      <c r="AV143" s="13">
        <v>75.00393432424846</v>
      </c>
      <c r="AW143" s="13">
        <v>268.6570886933522</v>
      </c>
      <c r="AX143" s="80" t="s">
        <v>140</v>
      </c>
    </row>
    <row r="144" spans="1:50" ht="18" customHeight="1">
      <c r="A144" s="32" t="s">
        <v>209</v>
      </c>
      <c r="B144" s="45">
        <v>12</v>
      </c>
      <c r="C144" s="45" t="s">
        <v>210</v>
      </c>
      <c r="D144" s="2">
        <v>1</v>
      </c>
      <c r="E144" s="33" t="s">
        <v>25</v>
      </c>
      <c r="F144" s="7">
        <v>104</v>
      </c>
      <c r="G144" s="7">
        <v>146</v>
      </c>
      <c r="H144" s="31">
        <v>70.84</v>
      </c>
      <c r="I144" s="1" t="s">
        <v>187</v>
      </c>
      <c r="J144" s="2"/>
      <c r="K144" s="1"/>
      <c r="L144" s="35"/>
      <c r="M144" s="35"/>
      <c r="N144" s="35"/>
      <c r="O144" s="35"/>
      <c r="P144" s="35"/>
      <c r="Q144" s="36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40"/>
      <c r="AH144" s="40">
        <v>0</v>
      </c>
      <c r="AI144" s="40"/>
      <c r="AJ144" s="40"/>
      <c r="AK144" s="40"/>
      <c r="AL144" s="40"/>
      <c r="AM144" s="31"/>
      <c r="AN144" s="51"/>
      <c r="AO144" s="51"/>
      <c r="AP144" s="51"/>
      <c r="AQ144" s="51"/>
      <c r="AR144" s="51"/>
      <c r="AS144" s="51"/>
      <c r="AT144" s="51"/>
      <c r="AU144" s="13"/>
      <c r="AV144" s="13"/>
      <c r="AW144" s="13"/>
      <c r="AX144" s="78"/>
    </row>
    <row r="145" spans="1:50" ht="18" customHeight="1">
      <c r="A145" s="32" t="s">
        <v>209</v>
      </c>
      <c r="B145" s="45">
        <v>12</v>
      </c>
      <c r="C145" s="45" t="s">
        <v>210</v>
      </c>
      <c r="D145" s="2">
        <v>2</v>
      </c>
      <c r="E145" s="33" t="s">
        <v>124</v>
      </c>
      <c r="F145" s="7">
        <v>0</v>
      </c>
      <c r="G145" s="7">
        <v>131</v>
      </c>
      <c r="H145" s="31">
        <v>71.27</v>
      </c>
      <c r="I145" s="1" t="s">
        <v>187</v>
      </c>
      <c r="J145" s="45">
        <v>3</v>
      </c>
      <c r="K145" s="1" t="s">
        <v>224</v>
      </c>
      <c r="L145" s="35">
        <v>3</v>
      </c>
      <c r="M145" s="35">
        <v>2</v>
      </c>
      <c r="N145" s="35">
        <v>1</v>
      </c>
      <c r="O145" s="35">
        <v>1</v>
      </c>
      <c r="P145" s="35" t="s">
        <v>29</v>
      </c>
      <c r="Q145" s="36"/>
      <c r="R145" s="2"/>
      <c r="S145" s="2"/>
      <c r="T145" s="2" t="s">
        <v>213</v>
      </c>
      <c r="U145" s="2"/>
      <c r="V145" s="2" t="s">
        <v>361</v>
      </c>
      <c r="W145" s="2"/>
      <c r="X145" s="2"/>
      <c r="Y145" s="2"/>
      <c r="Z145" s="2"/>
      <c r="AA145" s="2"/>
      <c r="AB145" s="2"/>
      <c r="AC145" s="2"/>
      <c r="AD145" s="2"/>
      <c r="AE145" s="2"/>
      <c r="AF145" s="2" t="s">
        <v>225</v>
      </c>
      <c r="AG145" s="57" t="s">
        <v>215</v>
      </c>
      <c r="AH145" s="40">
        <v>0.25</v>
      </c>
      <c r="AI145" s="40">
        <v>0.5</v>
      </c>
      <c r="AJ145" s="40"/>
      <c r="AK145" s="40">
        <v>3</v>
      </c>
      <c r="AL145" s="40">
        <v>8</v>
      </c>
      <c r="AM145" s="31">
        <v>71.35</v>
      </c>
      <c r="AN145" s="51">
        <v>27</v>
      </c>
      <c r="AO145" s="51">
        <v>270</v>
      </c>
      <c r="AP145" s="51">
        <v>0</v>
      </c>
      <c r="AQ145" s="51">
        <v>0</v>
      </c>
      <c r="AR145" s="51">
        <v>90</v>
      </c>
      <c r="AS145" s="51">
        <v>90</v>
      </c>
      <c r="AT145" s="51">
        <v>63</v>
      </c>
      <c r="AU145" s="13">
        <v>180</v>
      </c>
      <c r="AV145" s="13">
        <v>27</v>
      </c>
      <c r="AW145" s="13">
        <v>270</v>
      </c>
      <c r="AX145" s="80" t="s">
        <v>66</v>
      </c>
    </row>
    <row r="146" spans="1:50" ht="18" customHeight="1">
      <c r="A146" s="32" t="s">
        <v>209</v>
      </c>
      <c r="B146" s="45">
        <v>12</v>
      </c>
      <c r="C146" s="45" t="s">
        <v>210</v>
      </c>
      <c r="D146" s="2">
        <v>2</v>
      </c>
      <c r="E146" s="33" t="s">
        <v>124</v>
      </c>
      <c r="F146" s="7">
        <v>0</v>
      </c>
      <c r="G146" s="7">
        <v>131</v>
      </c>
      <c r="H146" s="31">
        <v>71.27</v>
      </c>
      <c r="I146" s="1" t="s">
        <v>187</v>
      </c>
      <c r="J146" s="45">
        <v>3</v>
      </c>
      <c r="K146" s="1" t="s">
        <v>224</v>
      </c>
      <c r="L146" s="35"/>
      <c r="M146" s="35"/>
      <c r="N146" s="35"/>
      <c r="O146" s="35"/>
      <c r="P146" s="35"/>
      <c r="Q146" s="36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57" t="s">
        <v>322</v>
      </c>
      <c r="AH146" s="40">
        <v>0.25</v>
      </c>
      <c r="AI146" s="40">
        <v>0.5</v>
      </c>
      <c r="AJ146" s="40"/>
      <c r="AK146" s="40">
        <v>11</v>
      </c>
      <c r="AL146" s="40">
        <v>107</v>
      </c>
      <c r="AM146" s="31">
        <v>72.34</v>
      </c>
      <c r="AN146" s="51">
        <v>90</v>
      </c>
      <c r="AO146" s="51">
        <v>0</v>
      </c>
      <c r="AP146" s="51">
        <v>0</v>
      </c>
      <c r="AQ146" s="51">
        <v>348</v>
      </c>
      <c r="AR146" s="51">
        <v>-102</v>
      </c>
      <c r="AS146" s="51">
        <v>258</v>
      </c>
      <c r="AT146" s="51">
        <v>7.29427947117542E-16</v>
      </c>
      <c r="AU146" s="13">
        <v>348</v>
      </c>
      <c r="AV146" s="13">
        <v>90</v>
      </c>
      <c r="AW146" s="13">
        <v>78</v>
      </c>
      <c r="AX146" s="80" t="s">
        <v>67</v>
      </c>
    </row>
    <row r="147" spans="1:50" ht="18" customHeight="1">
      <c r="A147" s="32" t="s">
        <v>209</v>
      </c>
      <c r="B147" s="45">
        <v>12</v>
      </c>
      <c r="C147" s="45" t="s">
        <v>210</v>
      </c>
      <c r="D147" s="2">
        <v>2</v>
      </c>
      <c r="E147" s="33" t="s">
        <v>204</v>
      </c>
      <c r="F147" s="7">
        <v>10</v>
      </c>
      <c r="G147" s="7">
        <v>15</v>
      </c>
      <c r="H147" s="31">
        <v>71.37</v>
      </c>
      <c r="I147" s="1" t="s">
        <v>187</v>
      </c>
      <c r="J147" s="45">
        <v>3</v>
      </c>
      <c r="K147" s="1" t="s">
        <v>15</v>
      </c>
      <c r="L147" s="35">
        <v>1</v>
      </c>
      <c r="M147" s="35">
        <v>2</v>
      </c>
      <c r="N147" s="35">
        <v>1</v>
      </c>
      <c r="O147" s="35">
        <v>1</v>
      </c>
      <c r="P147" s="35" t="s">
        <v>29</v>
      </c>
      <c r="Q147" s="36"/>
      <c r="R147" s="2"/>
      <c r="S147" s="2"/>
      <c r="T147" s="2"/>
      <c r="U147" s="2"/>
      <c r="V147" s="2" t="s">
        <v>213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40">
        <v>1</v>
      </c>
      <c r="AH147" s="40">
        <v>1</v>
      </c>
      <c r="AI147" s="40">
        <v>0.1</v>
      </c>
      <c r="AJ147" s="40"/>
      <c r="AK147" s="40">
        <v>2</v>
      </c>
      <c r="AL147" s="40">
        <v>11</v>
      </c>
      <c r="AM147" s="31">
        <v>71.38</v>
      </c>
      <c r="AN147" s="51">
        <v>31</v>
      </c>
      <c r="AO147" s="51">
        <v>90</v>
      </c>
      <c r="AP147" s="51">
        <v>0</v>
      </c>
      <c r="AQ147" s="51">
        <v>0</v>
      </c>
      <c r="AR147" s="51">
        <v>-90</v>
      </c>
      <c r="AS147" s="51">
        <v>270</v>
      </c>
      <c r="AT147" s="51">
        <v>59</v>
      </c>
      <c r="AU147" s="13">
        <v>360</v>
      </c>
      <c r="AV147" s="13">
        <v>31</v>
      </c>
      <c r="AW147" s="13">
        <v>90</v>
      </c>
      <c r="AX147" s="78"/>
    </row>
    <row r="148" spans="1:50" ht="18" customHeight="1">
      <c r="A148" s="32" t="s">
        <v>209</v>
      </c>
      <c r="B148" s="45">
        <v>12</v>
      </c>
      <c r="C148" s="45" t="s">
        <v>210</v>
      </c>
      <c r="D148" s="2">
        <v>2</v>
      </c>
      <c r="E148" s="33" t="s">
        <v>108</v>
      </c>
      <c r="F148" s="7">
        <v>14</v>
      </c>
      <c r="G148" s="7">
        <v>23</v>
      </c>
      <c r="H148" s="31">
        <v>71.41</v>
      </c>
      <c r="I148" s="1" t="s">
        <v>187</v>
      </c>
      <c r="J148" s="45">
        <v>1</v>
      </c>
      <c r="K148" s="1" t="s">
        <v>266</v>
      </c>
      <c r="L148" s="35">
        <v>1</v>
      </c>
      <c r="M148" s="35">
        <v>2</v>
      </c>
      <c r="N148" s="35">
        <v>5</v>
      </c>
      <c r="O148" s="35">
        <v>1</v>
      </c>
      <c r="P148" s="35">
        <v>2</v>
      </c>
      <c r="Q148" s="36"/>
      <c r="R148" s="2"/>
      <c r="S148" s="2"/>
      <c r="T148" s="2" t="s">
        <v>213</v>
      </c>
      <c r="U148" s="2" t="s">
        <v>213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40">
        <v>1</v>
      </c>
      <c r="AH148" s="40">
        <v>1</v>
      </c>
      <c r="AI148" s="40">
        <v>0.75</v>
      </c>
      <c r="AJ148" s="40"/>
      <c r="AK148" s="40">
        <v>3</v>
      </c>
      <c r="AL148" s="40">
        <v>20</v>
      </c>
      <c r="AM148" s="31">
        <v>71.47</v>
      </c>
      <c r="AN148" s="51">
        <v>51</v>
      </c>
      <c r="AO148" s="51">
        <v>270</v>
      </c>
      <c r="AP148" s="51">
        <v>4</v>
      </c>
      <c r="AQ148" s="51">
        <v>180</v>
      </c>
      <c r="AR148" s="51">
        <f>+(IF($AO148&lt;$AQ148,((MIN($AQ148,$AO148)+(DEGREES(ATAN((TAN(RADIANS($AP148))/((TAN(RADIANS($AN148))*SIN(RADIANS(ABS($AO148-$AQ148))))))-(COS(RADIANS(ABS($AO148-$AQ148)))/SIN(RADIANS(ABS($AO148-$AQ148)))))))-180)),((MAX($AQ148,$AO148)-(DEGREES(ATAN((TAN(RADIANS($AP148))/((TAN(RADIANS($AN148))*SIN(RADIANS(ABS($AO148-$AQ148))))))-(COS(RADIANS(ABS($AO148-$AQ148)))/SIN(RADIANS(ABS($AO148-$AQ148)))))))-180))))</f>
        <v>86.75905223533948</v>
      </c>
      <c r="AS148" s="51">
        <f>IF($AR148&gt;0,$AR148,360+$AR148)</f>
        <v>86.75905223533948</v>
      </c>
      <c r="AT148" s="51">
        <f>+ABS(DEGREES(ATAN((COS(RADIANS(ABS($AR148+180-(IF($AO148&gt;$AQ148,MAX($AP148,$AO148),MIN($AO148,$AQ148))))))/(TAN(RADIANS($AN148)))))))</f>
        <v>38.95515385423722</v>
      </c>
      <c r="AU148" s="13">
        <f>+IF(($AR148+90)&gt;0,$AR148+90,$AR148+450)</f>
        <v>176.75905223533948</v>
      </c>
      <c r="AV148" s="13">
        <f>-$AT148+90</f>
        <v>51.04484614576278</v>
      </c>
      <c r="AW148" s="13">
        <f>IF(($AS148&lt;180),$AS148+180,$AS148-180)</f>
        <v>266.7590522353395</v>
      </c>
      <c r="AX148" s="78"/>
    </row>
    <row r="149" spans="1:50" ht="18" customHeight="1">
      <c r="A149" s="32" t="s">
        <v>209</v>
      </c>
      <c r="B149" s="45">
        <v>12</v>
      </c>
      <c r="C149" s="45" t="s">
        <v>210</v>
      </c>
      <c r="D149" s="2">
        <v>2</v>
      </c>
      <c r="E149" s="33" t="s">
        <v>194</v>
      </c>
      <c r="F149" s="7">
        <v>41</v>
      </c>
      <c r="G149" s="7">
        <v>56</v>
      </c>
      <c r="H149" s="31">
        <v>71.68</v>
      </c>
      <c r="I149" s="1" t="s">
        <v>187</v>
      </c>
      <c r="J149" s="45">
        <v>2</v>
      </c>
      <c r="K149" s="1" t="s">
        <v>226</v>
      </c>
      <c r="L149" s="35" t="s">
        <v>79</v>
      </c>
      <c r="M149" s="35">
        <v>3</v>
      </c>
      <c r="N149" s="35">
        <v>1</v>
      </c>
      <c r="O149" s="35">
        <v>4</v>
      </c>
      <c r="P149" s="35">
        <v>20</v>
      </c>
      <c r="Q149" s="36"/>
      <c r="R149" s="2"/>
      <c r="S149" s="2"/>
      <c r="T149" s="2" t="s">
        <v>213</v>
      </c>
      <c r="U149" s="2" t="s">
        <v>213</v>
      </c>
      <c r="V149" s="2"/>
      <c r="W149" s="74"/>
      <c r="X149" s="2"/>
      <c r="Y149" s="2"/>
      <c r="Z149" s="2"/>
      <c r="AA149" s="2"/>
      <c r="AB149" s="2"/>
      <c r="AC149" s="2"/>
      <c r="AD149" s="2"/>
      <c r="AE149" s="2"/>
      <c r="AF149" s="2" t="s">
        <v>227</v>
      </c>
      <c r="AG149" s="57" t="s">
        <v>215</v>
      </c>
      <c r="AH149" s="40">
        <v>2</v>
      </c>
      <c r="AI149" s="40">
        <v>0.5</v>
      </c>
      <c r="AJ149" s="40"/>
      <c r="AK149" s="40">
        <v>5</v>
      </c>
      <c r="AL149" s="40">
        <v>46</v>
      </c>
      <c r="AM149" s="31">
        <v>71.73</v>
      </c>
      <c r="AN149" s="51">
        <v>44</v>
      </c>
      <c r="AO149" s="51">
        <v>270</v>
      </c>
      <c r="AP149" s="51">
        <v>30</v>
      </c>
      <c r="AQ149" s="51">
        <v>0</v>
      </c>
      <c r="AR149" s="51">
        <v>120.87367121473767</v>
      </c>
      <c r="AS149" s="51">
        <v>120.87367121473767</v>
      </c>
      <c r="AT149" s="51">
        <v>41.63058203021167</v>
      </c>
      <c r="AU149" s="13">
        <v>210.87367121473767</v>
      </c>
      <c r="AV149" s="13">
        <v>48.36941796978833</v>
      </c>
      <c r="AW149" s="13">
        <v>300.87367121473767</v>
      </c>
      <c r="AX149" s="80" t="s">
        <v>68</v>
      </c>
    </row>
    <row r="150" spans="1:50" ht="18" customHeight="1">
      <c r="A150" s="32" t="s">
        <v>209</v>
      </c>
      <c r="B150" s="45">
        <v>12</v>
      </c>
      <c r="C150" s="45" t="s">
        <v>210</v>
      </c>
      <c r="D150" s="2">
        <v>2</v>
      </c>
      <c r="E150" s="33" t="s">
        <v>228</v>
      </c>
      <c r="F150" s="7">
        <v>41</v>
      </c>
      <c r="G150" s="7">
        <v>56</v>
      </c>
      <c r="H150" s="31">
        <v>71.68</v>
      </c>
      <c r="I150" s="1" t="s">
        <v>187</v>
      </c>
      <c r="J150" s="45">
        <v>2</v>
      </c>
      <c r="K150" s="1" t="s">
        <v>226</v>
      </c>
      <c r="L150" s="35"/>
      <c r="M150" s="35"/>
      <c r="N150" s="35"/>
      <c r="O150" s="35"/>
      <c r="P150" s="55"/>
      <c r="Q150" s="36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57" t="s">
        <v>322</v>
      </c>
      <c r="AH150" s="40">
        <v>2</v>
      </c>
      <c r="AI150" s="40">
        <v>0.5</v>
      </c>
      <c r="AJ150" s="40"/>
      <c r="AK150" s="40">
        <v>7</v>
      </c>
      <c r="AL150" s="40">
        <v>59</v>
      </c>
      <c r="AM150" s="31">
        <v>71.86</v>
      </c>
      <c r="AN150" s="51">
        <v>60</v>
      </c>
      <c r="AO150" s="51">
        <v>270</v>
      </c>
      <c r="AP150" s="51">
        <v>20</v>
      </c>
      <c r="AQ150" s="51">
        <v>0</v>
      </c>
      <c r="AR150" s="51">
        <v>101.86736892577431</v>
      </c>
      <c r="AS150" s="51">
        <v>101.86736892577431</v>
      </c>
      <c r="AT150" s="51">
        <v>29.466888529001213</v>
      </c>
      <c r="AU150" s="13">
        <v>191.86736892577431</v>
      </c>
      <c r="AV150" s="13">
        <v>60.53311147099879</v>
      </c>
      <c r="AW150" s="13">
        <v>281.8673689257743</v>
      </c>
      <c r="AX150" s="80" t="s">
        <v>284</v>
      </c>
    </row>
    <row r="151" spans="1:50" ht="18" customHeight="1">
      <c r="A151" s="32" t="s">
        <v>209</v>
      </c>
      <c r="B151" s="45">
        <v>12</v>
      </c>
      <c r="C151" s="45" t="s">
        <v>210</v>
      </c>
      <c r="D151" s="2">
        <v>3</v>
      </c>
      <c r="E151" s="33" t="s">
        <v>261</v>
      </c>
      <c r="F151" s="7">
        <v>34</v>
      </c>
      <c r="G151" s="7">
        <v>45</v>
      </c>
      <c r="H151" s="31">
        <v>72.92</v>
      </c>
      <c r="I151" s="1" t="s">
        <v>187</v>
      </c>
      <c r="J151" s="45">
        <v>3</v>
      </c>
      <c r="K151" s="1" t="s">
        <v>205</v>
      </c>
      <c r="L151" s="35">
        <v>1</v>
      </c>
      <c r="M151" s="35">
        <v>3</v>
      </c>
      <c r="N151" s="35">
        <v>1</v>
      </c>
      <c r="O151" s="35">
        <v>1</v>
      </c>
      <c r="P151" s="35" t="s">
        <v>29</v>
      </c>
      <c r="Q151" s="36"/>
      <c r="R151" s="2"/>
      <c r="S151" s="2"/>
      <c r="T151" s="2" t="s">
        <v>213</v>
      </c>
      <c r="U151" s="2"/>
      <c r="V151" s="2"/>
      <c r="W151" s="54"/>
      <c r="X151" s="2"/>
      <c r="Y151" s="2"/>
      <c r="Z151" s="2"/>
      <c r="AA151" s="2"/>
      <c r="AB151" s="2"/>
      <c r="AC151" s="2"/>
      <c r="AD151" s="2"/>
      <c r="AE151" s="2"/>
      <c r="AF151" s="2"/>
      <c r="AG151" s="40">
        <v>2</v>
      </c>
      <c r="AH151" s="40">
        <v>1</v>
      </c>
      <c r="AI151" s="40">
        <v>0.5</v>
      </c>
      <c r="AJ151" s="40"/>
      <c r="AK151" s="40">
        <v>4</v>
      </c>
      <c r="AL151" s="40">
        <v>39</v>
      </c>
      <c r="AM151" s="31">
        <v>72.97</v>
      </c>
      <c r="AN151" s="51">
        <v>59</v>
      </c>
      <c r="AO151" s="51">
        <v>90</v>
      </c>
      <c r="AP151" s="51">
        <v>0</v>
      </c>
      <c r="AQ151" s="51">
        <v>0</v>
      </c>
      <c r="AR151" s="51">
        <v>-90</v>
      </c>
      <c r="AS151" s="51">
        <v>270</v>
      </c>
      <c r="AT151" s="51">
        <v>31</v>
      </c>
      <c r="AU151" s="13">
        <v>360</v>
      </c>
      <c r="AV151" s="13">
        <v>59</v>
      </c>
      <c r="AW151" s="13">
        <v>90</v>
      </c>
      <c r="AX151" s="80" t="s">
        <v>335</v>
      </c>
    </row>
    <row r="152" spans="1:50" ht="18" customHeight="1">
      <c r="A152" s="32" t="s">
        <v>209</v>
      </c>
      <c r="B152" s="45">
        <v>12</v>
      </c>
      <c r="C152" s="45" t="s">
        <v>210</v>
      </c>
      <c r="D152" s="2">
        <v>3</v>
      </c>
      <c r="E152" s="33" t="s">
        <v>229</v>
      </c>
      <c r="F152" s="7">
        <v>46</v>
      </c>
      <c r="G152" s="7">
        <v>61</v>
      </c>
      <c r="H152" s="31">
        <v>73.04</v>
      </c>
      <c r="I152" s="1" t="s">
        <v>187</v>
      </c>
      <c r="J152" s="61">
        <v>2</v>
      </c>
      <c r="K152" s="1" t="s">
        <v>264</v>
      </c>
      <c r="L152" s="35">
        <v>1</v>
      </c>
      <c r="M152" s="35">
        <v>4</v>
      </c>
      <c r="N152" s="35">
        <v>1</v>
      </c>
      <c r="O152" s="35">
        <v>4</v>
      </c>
      <c r="P152" s="35" t="s">
        <v>29</v>
      </c>
      <c r="Q152" s="36"/>
      <c r="R152" s="2"/>
      <c r="S152" s="2"/>
      <c r="T152" s="2" t="s">
        <v>213</v>
      </c>
      <c r="U152" s="2" t="s">
        <v>213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40">
        <v>3</v>
      </c>
      <c r="AH152" s="40">
        <v>1</v>
      </c>
      <c r="AI152" s="40">
        <v>0.5</v>
      </c>
      <c r="AJ152" s="40"/>
      <c r="AK152" s="40">
        <v>5</v>
      </c>
      <c r="AL152" s="40">
        <v>51</v>
      </c>
      <c r="AM152" s="31">
        <v>70.31</v>
      </c>
      <c r="AN152" s="51">
        <v>56</v>
      </c>
      <c r="AO152" s="51">
        <v>270</v>
      </c>
      <c r="AP152" s="51">
        <v>7</v>
      </c>
      <c r="AQ152" s="51">
        <v>180</v>
      </c>
      <c r="AR152" s="51">
        <v>85.26561224057764</v>
      </c>
      <c r="AS152" s="51">
        <v>85.26561224057764</v>
      </c>
      <c r="AT152" s="51">
        <v>33.90927499439041</v>
      </c>
      <c r="AU152" s="13">
        <v>175.26561224057764</v>
      </c>
      <c r="AV152" s="13">
        <v>56.09072500560959</v>
      </c>
      <c r="AW152" s="13">
        <v>265.26561224057764</v>
      </c>
      <c r="AX152" s="80" t="s">
        <v>69</v>
      </c>
    </row>
    <row r="153" spans="1:50" ht="18" customHeight="1">
      <c r="A153" s="32" t="s">
        <v>209</v>
      </c>
      <c r="B153" s="45">
        <v>13</v>
      </c>
      <c r="C153" s="45" t="s">
        <v>210</v>
      </c>
      <c r="D153" s="2">
        <v>1</v>
      </c>
      <c r="E153" s="33" t="s">
        <v>290</v>
      </c>
      <c r="F153" s="7">
        <v>0</v>
      </c>
      <c r="G153" s="7">
        <v>10</v>
      </c>
      <c r="H153" s="31">
        <v>74.5</v>
      </c>
      <c r="I153" s="1" t="s">
        <v>187</v>
      </c>
      <c r="J153" s="2"/>
      <c r="K153" s="1"/>
      <c r="L153" s="35"/>
      <c r="M153" s="35"/>
      <c r="N153" s="35"/>
      <c r="O153" s="35"/>
      <c r="P153" s="35"/>
      <c r="Q153" s="36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40"/>
      <c r="AH153" s="40">
        <v>0</v>
      </c>
      <c r="AI153" s="40"/>
      <c r="AJ153" s="40"/>
      <c r="AK153" s="40"/>
      <c r="AL153" s="40"/>
      <c r="AM153" s="31"/>
      <c r="AN153" s="51"/>
      <c r="AO153" s="51"/>
      <c r="AP153" s="51"/>
      <c r="AQ153" s="51"/>
      <c r="AR153" s="51"/>
      <c r="AS153" s="51"/>
      <c r="AT153" s="51"/>
      <c r="AU153" s="13"/>
      <c r="AV153" s="13"/>
      <c r="AW153" s="13"/>
      <c r="AX153" s="78"/>
    </row>
    <row r="154" spans="1:50" ht="18" customHeight="1">
      <c r="A154" s="32" t="s">
        <v>209</v>
      </c>
      <c r="B154" s="45">
        <v>13</v>
      </c>
      <c r="C154" s="45" t="s">
        <v>210</v>
      </c>
      <c r="D154" s="2">
        <v>1</v>
      </c>
      <c r="E154" s="33" t="s">
        <v>261</v>
      </c>
      <c r="F154" s="7">
        <v>19.5</v>
      </c>
      <c r="G154" s="7">
        <v>38</v>
      </c>
      <c r="H154" s="31">
        <v>74.69</v>
      </c>
      <c r="I154" s="1" t="s">
        <v>187</v>
      </c>
      <c r="J154" s="45">
        <v>1</v>
      </c>
      <c r="K154" s="1" t="s">
        <v>266</v>
      </c>
      <c r="L154" s="35">
        <v>3</v>
      </c>
      <c r="M154" s="35">
        <v>2</v>
      </c>
      <c r="N154" s="35">
        <v>1</v>
      </c>
      <c r="O154" s="35">
        <v>1</v>
      </c>
      <c r="P154" s="35">
        <v>2</v>
      </c>
      <c r="Q154" s="36"/>
      <c r="R154" s="2"/>
      <c r="S154" s="2"/>
      <c r="T154" s="2" t="s">
        <v>213</v>
      </c>
      <c r="U154" s="2"/>
      <c r="V154" s="2"/>
      <c r="W154" s="54"/>
      <c r="X154" s="2"/>
      <c r="Y154" s="2"/>
      <c r="Z154" s="2"/>
      <c r="AA154" s="2"/>
      <c r="AB154" s="2"/>
      <c r="AC154" s="2"/>
      <c r="AD154" s="2"/>
      <c r="AE154" s="2"/>
      <c r="AF154" s="2" t="s">
        <v>230</v>
      </c>
      <c r="AG154" s="40">
        <v>1</v>
      </c>
      <c r="AH154" s="40">
        <v>1</v>
      </c>
      <c r="AI154" s="40">
        <v>1</v>
      </c>
      <c r="AJ154" s="40"/>
      <c r="AK154" s="57" t="s">
        <v>222</v>
      </c>
      <c r="AL154" s="40">
        <v>31</v>
      </c>
      <c r="AM154" s="31">
        <v>74.81</v>
      </c>
      <c r="AN154" s="51">
        <v>65</v>
      </c>
      <c r="AO154" s="51">
        <v>270</v>
      </c>
      <c r="AP154" s="51">
        <v>0</v>
      </c>
      <c r="AQ154" s="51">
        <v>0</v>
      </c>
      <c r="AR154" s="51">
        <f>+(IF($AO154&lt;$AQ154,((MIN($AQ154,$AO154)+(DEGREES(ATAN((TAN(RADIANS($AP154))/((TAN(RADIANS($AN154))*SIN(RADIANS(ABS($AO154-$AQ154))))))-(COS(RADIANS(ABS($AO154-$AQ154)))/SIN(RADIANS(ABS($AO154-$AQ154)))))))-180)),((MAX($AQ154,$AO154)-(DEGREES(ATAN((TAN(RADIANS($AP154))/((TAN(RADIANS($AN154))*SIN(RADIANS(ABS($AO154-$AQ154))))))-(COS(RADIANS(ABS($AO154-$AQ154)))/SIN(RADIANS(ABS($AO154-$AQ154)))))))-180))))</f>
        <v>90</v>
      </c>
      <c r="AS154" s="51">
        <f>IF($AR154&gt;0,$AR154,360+$AR154)</f>
        <v>90</v>
      </c>
      <c r="AT154" s="51">
        <f>+ABS(DEGREES(ATAN((COS(RADIANS(ABS($AR154+180-(IF($AO154&gt;$AQ154,MAX($AP154,$AO154),MIN($AO154,$AQ154))))))/(TAN(RADIANS($AN154)))))))</f>
        <v>25</v>
      </c>
      <c r="AU154" s="13">
        <f>+IF(($AR154+90)&gt;0,$AR154+90,$AR154+450)</f>
        <v>180</v>
      </c>
      <c r="AV154" s="13">
        <f>-$AT154+90</f>
        <v>65</v>
      </c>
      <c r="AW154" s="13">
        <f>IF(($AS154&lt;180),$AS154+180,$AS154-180)</f>
        <v>270</v>
      </c>
      <c r="AX154" s="80" t="s">
        <v>306</v>
      </c>
    </row>
    <row r="155" spans="1:50" ht="18" customHeight="1">
      <c r="A155" s="32" t="s">
        <v>209</v>
      </c>
      <c r="B155" s="45">
        <v>13</v>
      </c>
      <c r="C155" s="45" t="s">
        <v>210</v>
      </c>
      <c r="D155" s="2">
        <v>1</v>
      </c>
      <c r="E155" s="33" t="s">
        <v>261</v>
      </c>
      <c r="F155" s="7">
        <v>19.5</v>
      </c>
      <c r="G155" s="7">
        <v>81</v>
      </c>
      <c r="H155" s="31">
        <v>74.69</v>
      </c>
      <c r="I155" s="1" t="s">
        <v>187</v>
      </c>
      <c r="J155" s="45">
        <v>3</v>
      </c>
      <c r="K155" s="1" t="s">
        <v>264</v>
      </c>
      <c r="L155" s="35">
        <v>1</v>
      </c>
      <c r="M155" s="35">
        <v>3</v>
      </c>
      <c r="N155" s="35">
        <v>1</v>
      </c>
      <c r="O155" s="35">
        <v>1</v>
      </c>
      <c r="P155" s="35" t="s">
        <v>29</v>
      </c>
      <c r="Q155" s="36"/>
      <c r="R155" s="2"/>
      <c r="S155" s="2"/>
      <c r="T155" s="2" t="s">
        <v>213</v>
      </c>
      <c r="U155" s="2"/>
      <c r="V155" s="2"/>
      <c r="W155" s="54"/>
      <c r="X155" s="2"/>
      <c r="Y155" s="2"/>
      <c r="Z155" s="2"/>
      <c r="AA155" s="2"/>
      <c r="AB155" s="2"/>
      <c r="AC155" s="2"/>
      <c r="AD155" s="2"/>
      <c r="AE155" s="2"/>
      <c r="AF155" s="2" t="s">
        <v>225</v>
      </c>
      <c r="AG155" s="57" t="s">
        <v>328</v>
      </c>
      <c r="AH155" s="40">
        <v>0.75</v>
      </c>
      <c r="AI155" s="40">
        <v>0.5</v>
      </c>
      <c r="AJ155" s="40"/>
      <c r="AK155" s="57" t="s">
        <v>222</v>
      </c>
      <c r="AL155" s="40">
        <v>30</v>
      </c>
      <c r="AM155" s="31">
        <v>74.8</v>
      </c>
      <c r="AN155" s="51">
        <v>60</v>
      </c>
      <c r="AO155" s="51">
        <v>270</v>
      </c>
      <c r="AP155" s="51">
        <v>5</v>
      </c>
      <c r="AQ155" s="51">
        <v>0</v>
      </c>
      <c r="AR155" s="51">
        <v>92.8916440962231</v>
      </c>
      <c r="AS155" s="51">
        <v>92.8916440962231</v>
      </c>
      <c r="AT155" s="51">
        <v>29.96840024440696</v>
      </c>
      <c r="AU155" s="13">
        <v>182.8916440962231</v>
      </c>
      <c r="AV155" s="13">
        <v>60.031599755593035</v>
      </c>
      <c r="AW155" s="13">
        <v>272.8916440962231</v>
      </c>
      <c r="AX155" s="78"/>
    </row>
    <row r="156" spans="1:50" ht="18" customHeight="1">
      <c r="A156" s="32" t="s">
        <v>209</v>
      </c>
      <c r="B156" s="45">
        <v>13</v>
      </c>
      <c r="C156" s="45" t="s">
        <v>210</v>
      </c>
      <c r="D156" s="2">
        <v>1</v>
      </c>
      <c r="E156" s="33" t="s">
        <v>261</v>
      </c>
      <c r="F156" s="7">
        <v>19.5</v>
      </c>
      <c r="G156" s="7">
        <v>81</v>
      </c>
      <c r="H156" s="31">
        <v>74.69</v>
      </c>
      <c r="I156" s="1" t="s">
        <v>187</v>
      </c>
      <c r="J156" s="45">
        <v>3</v>
      </c>
      <c r="K156" s="1" t="s">
        <v>264</v>
      </c>
      <c r="L156" s="35"/>
      <c r="M156" s="35"/>
      <c r="N156" s="35"/>
      <c r="O156" s="35"/>
      <c r="P156" s="35"/>
      <c r="Q156" s="36"/>
      <c r="R156" s="2"/>
      <c r="S156" s="2"/>
      <c r="T156" s="2"/>
      <c r="U156" s="2"/>
      <c r="V156" s="2"/>
      <c r="W156" s="54"/>
      <c r="X156" s="2"/>
      <c r="Y156" s="2"/>
      <c r="Z156" s="2"/>
      <c r="AA156" s="2"/>
      <c r="AB156" s="2"/>
      <c r="AC156" s="2"/>
      <c r="AD156" s="2"/>
      <c r="AE156" s="2"/>
      <c r="AF156" s="2"/>
      <c r="AG156" s="57" t="s">
        <v>278</v>
      </c>
      <c r="AH156" s="40">
        <v>0.75</v>
      </c>
      <c r="AI156" s="40">
        <v>0.5</v>
      </c>
      <c r="AJ156" s="40"/>
      <c r="AK156" s="57" t="s">
        <v>222</v>
      </c>
      <c r="AL156" s="40">
        <v>77</v>
      </c>
      <c r="AM156" s="31">
        <v>75.27</v>
      </c>
      <c r="AN156" s="51">
        <v>37</v>
      </c>
      <c r="AO156" s="51">
        <v>270</v>
      </c>
      <c r="AP156" s="51">
        <v>8</v>
      </c>
      <c r="AQ156" s="51">
        <v>0</v>
      </c>
      <c r="AR156" s="51">
        <v>100.56451613586626</v>
      </c>
      <c r="AS156" s="51">
        <v>100.56451613586626</v>
      </c>
      <c r="AT156" s="51">
        <v>52.52811233412081</v>
      </c>
      <c r="AU156" s="13">
        <v>190.56451613586626</v>
      </c>
      <c r="AV156" s="13">
        <v>37.47188766587919</v>
      </c>
      <c r="AW156" s="13">
        <v>280.56451613586626</v>
      </c>
      <c r="AX156" s="80" t="s">
        <v>307</v>
      </c>
    </row>
    <row r="157" spans="1:50" ht="18" customHeight="1">
      <c r="A157" s="32" t="s">
        <v>209</v>
      </c>
      <c r="B157" s="45">
        <v>13</v>
      </c>
      <c r="C157" s="45" t="s">
        <v>210</v>
      </c>
      <c r="D157" s="2">
        <v>1</v>
      </c>
      <c r="E157" s="33" t="s">
        <v>261</v>
      </c>
      <c r="F157" s="7">
        <v>77</v>
      </c>
      <c r="G157" s="7">
        <v>98</v>
      </c>
      <c r="H157" s="31">
        <v>75.27</v>
      </c>
      <c r="I157" s="1" t="s">
        <v>187</v>
      </c>
      <c r="J157" s="45">
        <v>3</v>
      </c>
      <c r="K157" s="1" t="s">
        <v>15</v>
      </c>
      <c r="L157" s="35">
        <v>1</v>
      </c>
      <c r="M157" s="35">
        <v>3</v>
      </c>
      <c r="N157" s="35">
        <v>4</v>
      </c>
      <c r="O157" s="35">
        <v>1</v>
      </c>
      <c r="P157" s="35">
        <v>2</v>
      </c>
      <c r="Q157" s="36"/>
      <c r="R157" s="2"/>
      <c r="S157" s="2"/>
      <c r="T157" s="2"/>
      <c r="U157" s="2"/>
      <c r="V157" s="2"/>
      <c r="W157" s="54"/>
      <c r="X157" s="2"/>
      <c r="Y157" s="2"/>
      <c r="Z157" s="2"/>
      <c r="AA157" s="2" t="s">
        <v>213</v>
      </c>
      <c r="AB157" s="2"/>
      <c r="AC157" s="2"/>
      <c r="AD157" s="2"/>
      <c r="AE157" s="2"/>
      <c r="AF157" s="2"/>
      <c r="AG157" s="40">
        <v>3</v>
      </c>
      <c r="AH157" s="40">
        <v>1</v>
      </c>
      <c r="AI157" s="40">
        <v>1</v>
      </c>
      <c r="AJ157" s="57" t="s">
        <v>308</v>
      </c>
      <c r="AK157" s="57" t="s">
        <v>247</v>
      </c>
      <c r="AL157" s="40">
        <v>87</v>
      </c>
      <c r="AM157" s="31">
        <v>75.37</v>
      </c>
      <c r="AN157" s="51">
        <v>65</v>
      </c>
      <c r="AO157" s="51">
        <v>20</v>
      </c>
      <c r="AP157" s="51">
        <v>9</v>
      </c>
      <c r="AQ157" s="51">
        <v>0</v>
      </c>
      <c r="AR157" s="51">
        <v>-91.55485735838275</v>
      </c>
      <c r="AS157" s="51">
        <v>268.4451426416173</v>
      </c>
      <c r="AT157" s="51">
        <v>9.72140436246266</v>
      </c>
      <c r="AU157" s="13">
        <v>358.4451426416173</v>
      </c>
      <c r="AV157" s="13">
        <v>80.27859563753734</v>
      </c>
      <c r="AW157" s="13">
        <v>88.44514264161728</v>
      </c>
      <c r="AX157" s="78"/>
    </row>
    <row r="158" spans="1:50" ht="18" customHeight="1">
      <c r="A158" s="32" t="s">
        <v>209</v>
      </c>
      <c r="B158" s="45">
        <v>13</v>
      </c>
      <c r="C158" s="45" t="s">
        <v>210</v>
      </c>
      <c r="D158" s="2">
        <v>1</v>
      </c>
      <c r="E158" s="33" t="s">
        <v>114</v>
      </c>
      <c r="F158" s="7">
        <v>100</v>
      </c>
      <c r="G158" s="7">
        <v>129</v>
      </c>
      <c r="H158" s="31">
        <v>75.5</v>
      </c>
      <c r="I158" s="1" t="s">
        <v>187</v>
      </c>
      <c r="J158" s="2"/>
      <c r="K158" s="1"/>
      <c r="L158" s="35"/>
      <c r="M158" s="35"/>
      <c r="N158" s="35"/>
      <c r="O158" s="35"/>
      <c r="P158" s="35"/>
      <c r="Q158" s="36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40"/>
      <c r="AH158" s="40">
        <v>0</v>
      </c>
      <c r="AI158" s="40"/>
      <c r="AJ158" s="40"/>
      <c r="AK158" s="40"/>
      <c r="AL158" s="40"/>
      <c r="AM158" s="31"/>
      <c r="AN158" s="51"/>
      <c r="AO158" s="51"/>
      <c r="AP158" s="51"/>
      <c r="AQ158" s="51"/>
      <c r="AR158" s="51"/>
      <c r="AS158" s="51"/>
      <c r="AT158" s="51"/>
      <c r="AU158" s="13"/>
      <c r="AV158" s="13"/>
      <c r="AW158" s="13"/>
      <c r="AX158" s="78"/>
    </row>
    <row r="159" spans="1:50" ht="18" customHeight="1">
      <c r="A159" s="32" t="s">
        <v>209</v>
      </c>
      <c r="B159" s="45">
        <v>13</v>
      </c>
      <c r="C159" s="45" t="s">
        <v>210</v>
      </c>
      <c r="D159" s="2">
        <v>2</v>
      </c>
      <c r="E159" s="33" t="s">
        <v>231</v>
      </c>
      <c r="F159" s="7">
        <v>0</v>
      </c>
      <c r="G159" s="7">
        <v>142.5</v>
      </c>
      <c r="H159" s="31">
        <v>75.83</v>
      </c>
      <c r="I159" s="1" t="s">
        <v>187</v>
      </c>
      <c r="J159" s="45">
        <v>2</v>
      </c>
      <c r="K159" s="1" t="s">
        <v>264</v>
      </c>
      <c r="L159" s="35">
        <v>1</v>
      </c>
      <c r="M159" s="35">
        <v>2</v>
      </c>
      <c r="N159" s="35">
        <v>1</v>
      </c>
      <c r="O159" s="35">
        <v>1</v>
      </c>
      <c r="P159" s="35">
        <v>4</v>
      </c>
      <c r="Q159" s="54"/>
      <c r="R159" s="2"/>
      <c r="S159" s="2"/>
      <c r="T159" s="2" t="s">
        <v>213</v>
      </c>
      <c r="U159" s="2"/>
      <c r="V159" s="2"/>
      <c r="W159" s="36"/>
      <c r="X159" s="2"/>
      <c r="Y159" s="2"/>
      <c r="Z159" s="2"/>
      <c r="AA159" s="2"/>
      <c r="AB159" s="2"/>
      <c r="AC159" s="2"/>
      <c r="AD159" s="2"/>
      <c r="AE159" s="2"/>
      <c r="AF159" s="2" t="s">
        <v>232</v>
      </c>
      <c r="AG159" s="57" t="s">
        <v>215</v>
      </c>
      <c r="AH159" s="40">
        <v>0.25</v>
      </c>
      <c r="AI159" s="40">
        <v>0.3</v>
      </c>
      <c r="AJ159" s="40"/>
      <c r="AK159" s="57" t="s">
        <v>332</v>
      </c>
      <c r="AL159" s="40">
        <v>18</v>
      </c>
      <c r="AM159" s="31">
        <v>76.01</v>
      </c>
      <c r="AN159" s="51">
        <v>74</v>
      </c>
      <c r="AO159" s="51">
        <v>90</v>
      </c>
      <c r="AP159" s="51">
        <v>85</v>
      </c>
      <c r="AQ159" s="51">
        <v>180</v>
      </c>
      <c r="AR159" s="51">
        <v>-16.9674314293992</v>
      </c>
      <c r="AS159" s="51">
        <v>343.0325685706008</v>
      </c>
      <c r="AT159" s="51">
        <v>4.7833866753279315</v>
      </c>
      <c r="AU159" s="13">
        <v>73.0325685706008</v>
      </c>
      <c r="AV159" s="13">
        <v>85.21661332467207</v>
      </c>
      <c r="AW159" s="13">
        <v>163.0325685706008</v>
      </c>
      <c r="AX159" s="80" t="s">
        <v>310</v>
      </c>
    </row>
    <row r="160" spans="1:50" ht="18" customHeight="1">
      <c r="A160" s="32" t="s">
        <v>209</v>
      </c>
      <c r="B160" s="45">
        <v>13</v>
      </c>
      <c r="C160" s="45" t="s">
        <v>210</v>
      </c>
      <c r="D160" s="2">
        <v>2</v>
      </c>
      <c r="E160" s="33" t="s">
        <v>231</v>
      </c>
      <c r="F160" s="7">
        <v>0</v>
      </c>
      <c r="G160" s="7">
        <v>142.5</v>
      </c>
      <c r="H160" s="31">
        <v>75.83</v>
      </c>
      <c r="I160" s="1" t="s">
        <v>187</v>
      </c>
      <c r="J160" s="45">
        <v>2</v>
      </c>
      <c r="K160" s="1" t="s">
        <v>264</v>
      </c>
      <c r="L160" s="35"/>
      <c r="M160" s="35"/>
      <c r="N160" s="35"/>
      <c r="O160" s="35"/>
      <c r="P160" s="55"/>
      <c r="Q160" s="36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57" t="s">
        <v>322</v>
      </c>
      <c r="AH160" s="40">
        <v>0.25</v>
      </c>
      <c r="AI160" s="40">
        <v>0.3</v>
      </c>
      <c r="AJ160" s="40"/>
      <c r="AK160" s="40">
        <v>2</v>
      </c>
      <c r="AL160" s="40">
        <v>31</v>
      </c>
      <c r="AM160" s="31">
        <v>76.14</v>
      </c>
      <c r="AN160" s="51">
        <v>63</v>
      </c>
      <c r="AO160" s="51">
        <v>90</v>
      </c>
      <c r="AP160" s="51">
        <v>4</v>
      </c>
      <c r="AQ160" s="51">
        <v>0</v>
      </c>
      <c r="AR160" s="51">
        <v>-92.04055624320081</v>
      </c>
      <c r="AS160" s="51">
        <v>267.9594437567992</v>
      </c>
      <c r="AT160" s="51">
        <v>26.985301161752396</v>
      </c>
      <c r="AU160" s="13">
        <v>357.9594437567992</v>
      </c>
      <c r="AV160" s="13">
        <v>63.014698838247604</v>
      </c>
      <c r="AW160" s="13">
        <v>87.9594437567992</v>
      </c>
      <c r="AX160" s="80" t="s">
        <v>284</v>
      </c>
    </row>
    <row r="161" spans="1:50" ht="18" customHeight="1">
      <c r="A161" s="32" t="s">
        <v>209</v>
      </c>
      <c r="B161" s="45">
        <v>13</v>
      </c>
      <c r="C161" s="45" t="s">
        <v>210</v>
      </c>
      <c r="D161" s="2">
        <v>2</v>
      </c>
      <c r="E161" s="33" t="s">
        <v>231</v>
      </c>
      <c r="F161" s="7">
        <v>0</v>
      </c>
      <c r="G161" s="7">
        <v>142.5</v>
      </c>
      <c r="H161" s="31">
        <v>75.83</v>
      </c>
      <c r="I161" s="1" t="s">
        <v>187</v>
      </c>
      <c r="J161" s="45">
        <v>2</v>
      </c>
      <c r="K161" s="1" t="s">
        <v>264</v>
      </c>
      <c r="L161" s="35"/>
      <c r="M161" s="35"/>
      <c r="N161" s="35"/>
      <c r="O161" s="35"/>
      <c r="P161" s="35"/>
      <c r="Q161" s="36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57" t="s">
        <v>332</v>
      </c>
      <c r="AH161" s="40">
        <v>0.25</v>
      </c>
      <c r="AI161" s="40">
        <v>0.3</v>
      </c>
      <c r="AJ161" s="40"/>
      <c r="AK161" s="40">
        <v>3</v>
      </c>
      <c r="AL161" s="40">
        <v>62</v>
      </c>
      <c r="AM161" s="31">
        <v>76.45</v>
      </c>
      <c r="AN161" s="51">
        <v>39</v>
      </c>
      <c r="AO161" s="51">
        <v>90</v>
      </c>
      <c r="AP161" s="51">
        <v>7</v>
      </c>
      <c r="AQ161" s="51">
        <v>0</v>
      </c>
      <c r="AR161" s="51">
        <v>-98.62187379175136</v>
      </c>
      <c r="AS161" s="51">
        <v>261.37812620824866</v>
      </c>
      <c r="AT161" s="51">
        <v>50.681158217688285</v>
      </c>
      <c r="AU161" s="13">
        <v>351.37812620824866</v>
      </c>
      <c r="AV161" s="13">
        <v>39.318841782311715</v>
      </c>
      <c r="AW161" s="13">
        <v>81.37812620824866</v>
      </c>
      <c r="AX161" s="80" t="s">
        <v>284</v>
      </c>
    </row>
    <row r="162" spans="1:50" ht="18" customHeight="1">
      <c r="A162" s="32" t="s">
        <v>209</v>
      </c>
      <c r="B162" s="45">
        <v>13</v>
      </c>
      <c r="C162" s="45" t="s">
        <v>210</v>
      </c>
      <c r="D162" s="2">
        <v>2</v>
      </c>
      <c r="E162" s="33" t="s">
        <v>231</v>
      </c>
      <c r="F162" s="7">
        <v>0</v>
      </c>
      <c r="G162" s="7">
        <v>142.5</v>
      </c>
      <c r="H162" s="31">
        <v>75.83</v>
      </c>
      <c r="I162" s="1" t="s">
        <v>187</v>
      </c>
      <c r="J162" s="45">
        <v>2</v>
      </c>
      <c r="K162" s="1" t="s">
        <v>264</v>
      </c>
      <c r="L162" s="35"/>
      <c r="M162" s="35"/>
      <c r="N162" s="35"/>
      <c r="O162" s="35"/>
      <c r="P162" s="35"/>
      <c r="Q162" s="36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57" t="s">
        <v>46</v>
      </c>
      <c r="AH162" s="40">
        <v>0.25</v>
      </c>
      <c r="AI162" s="40">
        <v>0.3</v>
      </c>
      <c r="AJ162" s="40"/>
      <c r="AK162" s="40">
        <v>11</v>
      </c>
      <c r="AL162" s="40">
        <v>127</v>
      </c>
      <c r="AM162" s="31">
        <v>77.1</v>
      </c>
      <c r="AN162" s="51">
        <v>65</v>
      </c>
      <c r="AO162" s="51">
        <v>90</v>
      </c>
      <c r="AP162" s="51">
        <v>12</v>
      </c>
      <c r="AQ162" s="51">
        <v>180</v>
      </c>
      <c r="AR162" s="51">
        <v>-84.33951653295719</v>
      </c>
      <c r="AS162" s="51">
        <v>275.6604834670428</v>
      </c>
      <c r="AT162" s="51">
        <v>24.8928966579937</v>
      </c>
      <c r="AU162" s="13">
        <v>5.660483467042809</v>
      </c>
      <c r="AV162" s="13">
        <v>65.1071033420063</v>
      </c>
      <c r="AW162" s="13">
        <v>95.66048346704281</v>
      </c>
      <c r="AX162" s="80" t="s">
        <v>284</v>
      </c>
    </row>
    <row r="163" spans="1:50" ht="18" customHeight="1">
      <c r="A163" s="32" t="s">
        <v>209</v>
      </c>
      <c r="B163" s="45">
        <v>13</v>
      </c>
      <c r="C163" s="45" t="s">
        <v>210</v>
      </c>
      <c r="D163" s="2">
        <v>2</v>
      </c>
      <c r="E163" s="33" t="s">
        <v>27</v>
      </c>
      <c r="F163" s="7">
        <v>82</v>
      </c>
      <c r="G163" s="7">
        <v>102</v>
      </c>
      <c r="H163" s="31">
        <v>76.65</v>
      </c>
      <c r="I163" s="1" t="s">
        <v>187</v>
      </c>
      <c r="J163" s="45">
        <v>1</v>
      </c>
      <c r="K163" s="1" t="s">
        <v>266</v>
      </c>
      <c r="L163" s="35">
        <v>3</v>
      </c>
      <c r="M163" s="35" t="s">
        <v>233</v>
      </c>
      <c r="N163" s="35">
        <v>1</v>
      </c>
      <c r="O163" s="35">
        <v>1</v>
      </c>
      <c r="P163" s="35">
        <v>1</v>
      </c>
      <c r="Q163" s="36"/>
      <c r="R163" s="2"/>
      <c r="S163" s="2"/>
      <c r="T163" s="2" t="s">
        <v>213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 t="s">
        <v>230</v>
      </c>
      <c r="AG163" s="57" t="s">
        <v>328</v>
      </c>
      <c r="AH163" s="40">
        <v>1</v>
      </c>
      <c r="AI163" s="40">
        <v>1</v>
      </c>
      <c r="AJ163" s="57" t="s">
        <v>312</v>
      </c>
      <c r="AK163" s="57" t="s">
        <v>309</v>
      </c>
      <c r="AL163" s="40">
        <v>86</v>
      </c>
      <c r="AM163" s="31">
        <v>76.69</v>
      </c>
      <c r="AN163" s="51">
        <v>22</v>
      </c>
      <c r="AO163" s="51">
        <v>270</v>
      </c>
      <c r="AP163" s="51">
        <v>33</v>
      </c>
      <c r="AQ163" s="51">
        <v>0</v>
      </c>
      <c r="AR163" s="51">
        <f>+(IF($AO163&lt;$AQ163,((MIN($AQ163,$AO163)+(DEGREES(ATAN((TAN(RADIANS($AP163))/((TAN(RADIANS($AN163))*SIN(RADIANS(ABS($AO163-$AQ163))))))-(COS(RADIANS(ABS($AO163-$AQ163)))/SIN(RADIANS(ABS($AO163-$AQ163)))))))-180)),((MAX($AQ163,$AO163)-(DEGREES(ATAN((TAN(RADIANS($AP163))/((TAN(RADIANS($AN163))*SIN(RADIANS(ABS($AO163-$AQ163))))))-(COS(RADIANS(ABS($AO163-$AQ163)))/SIN(RADIANS(ABS($AO163-$AQ163)))))))-180))))</f>
        <v>148.11236365375237</v>
      </c>
      <c r="AS163" s="51">
        <f>IF($AR163&gt;0,$AR163,360+$AR163)</f>
        <v>148.11236365375237</v>
      </c>
      <c r="AT163" s="51">
        <f>+ABS(DEGREES(ATAN((COS(RADIANS(ABS($AR163+180-(IF($AO163&gt;$AQ163,MAX($AP163,$AO163),MIN($AO163,$AQ163))))))/(TAN(RADIANS($AN163)))))))</f>
        <v>52.59009759050385</v>
      </c>
      <c r="AU163" s="13">
        <f>+IF(($AR163+90)&gt;0,$AR163+90,$AR163+450)</f>
        <v>238.11236365375237</v>
      </c>
      <c r="AV163" s="13">
        <f>-$AT163+90</f>
        <v>37.40990240949615</v>
      </c>
      <c r="AW163" s="13">
        <f>IF(($AS163&lt;180),$AS163+180,$AS163-180)</f>
        <v>328.11236365375237</v>
      </c>
      <c r="AX163" s="80" t="s">
        <v>311</v>
      </c>
    </row>
    <row r="164" spans="1:50" ht="18" customHeight="1">
      <c r="A164" s="32" t="s">
        <v>209</v>
      </c>
      <c r="B164" s="45">
        <v>13</v>
      </c>
      <c r="C164" s="45" t="s">
        <v>210</v>
      </c>
      <c r="D164" s="2">
        <v>3</v>
      </c>
      <c r="E164" s="33" t="s">
        <v>36</v>
      </c>
      <c r="F164" s="7">
        <v>0</v>
      </c>
      <c r="G164" s="7">
        <v>60</v>
      </c>
      <c r="H164" s="31">
        <v>77.26</v>
      </c>
      <c r="I164" s="1" t="s">
        <v>187</v>
      </c>
      <c r="J164" s="45">
        <v>3</v>
      </c>
      <c r="K164" s="1" t="s">
        <v>264</v>
      </c>
      <c r="L164" s="35">
        <v>1</v>
      </c>
      <c r="M164" s="35">
        <v>2</v>
      </c>
      <c r="N164" s="35">
        <v>2</v>
      </c>
      <c r="O164" s="35">
        <v>2</v>
      </c>
      <c r="P164" s="35" t="s">
        <v>29</v>
      </c>
      <c r="Q164" s="36"/>
      <c r="R164" s="2"/>
      <c r="S164" s="2"/>
      <c r="T164" s="2" t="s">
        <v>213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 t="s">
        <v>225</v>
      </c>
      <c r="AG164" s="57" t="s">
        <v>215</v>
      </c>
      <c r="AH164" s="40">
        <v>0.5</v>
      </c>
      <c r="AI164" s="40">
        <v>0.2</v>
      </c>
      <c r="AJ164" s="40"/>
      <c r="AK164" s="40">
        <v>1</v>
      </c>
      <c r="AL164" s="40">
        <v>6</v>
      </c>
      <c r="AM164" s="31">
        <v>77.32</v>
      </c>
      <c r="AN164" s="51">
        <v>82</v>
      </c>
      <c r="AO164" s="51">
        <v>270</v>
      </c>
      <c r="AP164" s="51">
        <v>0</v>
      </c>
      <c r="AQ164" s="51">
        <v>323</v>
      </c>
      <c r="AR164" s="51">
        <v>53</v>
      </c>
      <c r="AS164" s="51">
        <v>53</v>
      </c>
      <c r="AT164" s="51">
        <v>6.404126578357415</v>
      </c>
      <c r="AU164" s="13">
        <v>143</v>
      </c>
      <c r="AV164" s="13">
        <v>83.59587342164258</v>
      </c>
      <c r="AW164" s="13">
        <v>233</v>
      </c>
      <c r="AX164" s="80" t="s">
        <v>314</v>
      </c>
    </row>
    <row r="165" spans="1:50" ht="18" customHeight="1">
      <c r="A165" s="32" t="s">
        <v>209</v>
      </c>
      <c r="B165" s="45">
        <v>13</v>
      </c>
      <c r="C165" s="45" t="s">
        <v>210</v>
      </c>
      <c r="D165" s="2">
        <v>3</v>
      </c>
      <c r="E165" s="33" t="s">
        <v>36</v>
      </c>
      <c r="F165" s="7">
        <v>0</v>
      </c>
      <c r="G165" s="7">
        <v>60</v>
      </c>
      <c r="H165" s="31">
        <v>77.26</v>
      </c>
      <c r="I165" s="1" t="s">
        <v>187</v>
      </c>
      <c r="J165" s="45">
        <v>3</v>
      </c>
      <c r="K165" s="1" t="s">
        <v>264</v>
      </c>
      <c r="L165" s="35"/>
      <c r="M165" s="35"/>
      <c r="N165" s="35"/>
      <c r="O165" s="35"/>
      <c r="P165" s="35"/>
      <c r="Q165" s="36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57" t="s">
        <v>322</v>
      </c>
      <c r="AH165" s="40">
        <v>0.5</v>
      </c>
      <c r="AI165" s="40">
        <v>0.2</v>
      </c>
      <c r="AJ165" s="40"/>
      <c r="AK165" s="40">
        <v>5</v>
      </c>
      <c r="AL165" s="40">
        <v>26</v>
      </c>
      <c r="AM165" s="31">
        <v>77.52</v>
      </c>
      <c r="AN165" s="51">
        <v>14</v>
      </c>
      <c r="AO165" s="51">
        <v>270</v>
      </c>
      <c r="AP165" s="51">
        <v>26</v>
      </c>
      <c r="AQ165" s="51">
        <v>0</v>
      </c>
      <c r="AR165" s="51">
        <v>152.92396532311363</v>
      </c>
      <c r="AS165" s="51">
        <v>152.92396532311363</v>
      </c>
      <c r="AT165" s="51">
        <v>61.28757296687479</v>
      </c>
      <c r="AU165" s="13">
        <v>242.92396532311363</v>
      </c>
      <c r="AV165" s="13">
        <v>28.71242703312521</v>
      </c>
      <c r="AW165" s="13">
        <v>332.92396532311363</v>
      </c>
      <c r="AX165" s="80" t="s">
        <v>335</v>
      </c>
    </row>
    <row r="166" spans="1:50" ht="18" customHeight="1">
      <c r="A166" s="32" t="s">
        <v>209</v>
      </c>
      <c r="B166" s="45">
        <v>13</v>
      </c>
      <c r="C166" s="45" t="s">
        <v>210</v>
      </c>
      <c r="D166" s="2">
        <v>3</v>
      </c>
      <c r="E166" s="33" t="s">
        <v>36</v>
      </c>
      <c r="F166" s="7">
        <v>0</v>
      </c>
      <c r="G166" s="7">
        <v>60</v>
      </c>
      <c r="H166" s="31">
        <v>77.26</v>
      </c>
      <c r="I166" s="1" t="s">
        <v>187</v>
      </c>
      <c r="J166" s="45">
        <v>3</v>
      </c>
      <c r="K166" s="1" t="s">
        <v>264</v>
      </c>
      <c r="L166" s="35"/>
      <c r="M166" s="35"/>
      <c r="N166" s="35"/>
      <c r="O166" s="35"/>
      <c r="P166" s="35"/>
      <c r="Q166" s="36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57" t="s">
        <v>332</v>
      </c>
      <c r="AH166" s="40">
        <v>0.5</v>
      </c>
      <c r="AI166" s="40">
        <v>0.2</v>
      </c>
      <c r="AJ166" s="40"/>
      <c r="AK166" s="40">
        <v>8</v>
      </c>
      <c r="AL166" s="40">
        <v>49</v>
      </c>
      <c r="AM166" s="31">
        <v>77.75</v>
      </c>
      <c r="AN166" s="51">
        <v>7</v>
      </c>
      <c r="AO166" s="51">
        <v>0</v>
      </c>
      <c r="AP166" s="51">
        <v>36</v>
      </c>
      <c r="AQ166" s="51">
        <v>270</v>
      </c>
      <c r="AR166" s="51">
        <v>-260.4077366669808</v>
      </c>
      <c r="AS166" s="51">
        <v>99.59226333301922</v>
      </c>
      <c r="AT166" s="51">
        <v>53.61555229738859</v>
      </c>
      <c r="AU166" s="13">
        <v>189.59226333301922</v>
      </c>
      <c r="AV166" s="13">
        <v>36.38444770261141</v>
      </c>
      <c r="AW166" s="13">
        <v>279.5922633330192</v>
      </c>
      <c r="AX166" s="80" t="s">
        <v>313</v>
      </c>
    </row>
    <row r="167" spans="1:50" ht="18" customHeight="1">
      <c r="A167" s="32" t="s">
        <v>209</v>
      </c>
      <c r="B167" s="45">
        <v>13</v>
      </c>
      <c r="C167" s="45" t="s">
        <v>210</v>
      </c>
      <c r="D167" s="2">
        <v>3</v>
      </c>
      <c r="E167" s="33" t="s">
        <v>179</v>
      </c>
      <c r="F167" s="7">
        <v>52</v>
      </c>
      <c r="G167" s="7">
        <v>60</v>
      </c>
      <c r="H167" s="31">
        <v>77.78</v>
      </c>
      <c r="I167" s="1" t="s">
        <v>187</v>
      </c>
      <c r="J167" s="45">
        <v>2</v>
      </c>
      <c r="K167" s="1" t="s">
        <v>235</v>
      </c>
      <c r="L167" s="35">
        <v>3</v>
      </c>
      <c r="M167" s="35">
        <v>2</v>
      </c>
      <c r="N167" s="35">
        <v>1</v>
      </c>
      <c r="O167" s="35">
        <v>1</v>
      </c>
      <c r="P167" s="35">
        <v>1</v>
      </c>
      <c r="Q167" s="36"/>
      <c r="R167" s="2"/>
      <c r="S167" s="2"/>
      <c r="T167" s="2" t="s">
        <v>213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40">
        <v>2</v>
      </c>
      <c r="AH167" s="40">
        <v>1</v>
      </c>
      <c r="AI167" s="40">
        <v>0.5</v>
      </c>
      <c r="AJ167" s="40"/>
      <c r="AK167" s="40">
        <v>9</v>
      </c>
      <c r="AL167" s="40">
        <v>56</v>
      </c>
      <c r="AM167" s="31">
        <v>77.82</v>
      </c>
      <c r="AN167" s="51">
        <v>52</v>
      </c>
      <c r="AO167" s="51">
        <v>90</v>
      </c>
      <c r="AP167" s="51">
        <v>0</v>
      </c>
      <c r="AQ167" s="51">
        <v>28</v>
      </c>
      <c r="AR167" s="51">
        <v>-62</v>
      </c>
      <c r="AS167" s="51">
        <v>298</v>
      </c>
      <c r="AT167" s="51">
        <v>34.59924187407448</v>
      </c>
      <c r="AU167" s="13">
        <v>28</v>
      </c>
      <c r="AV167" s="13">
        <v>55.40075812592552</v>
      </c>
      <c r="AW167" s="13">
        <v>118</v>
      </c>
      <c r="AX167" s="80" t="s">
        <v>284</v>
      </c>
    </row>
    <row r="168" spans="1:50" ht="18" customHeight="1">
      <c r="A168" s="32" t="s">
        <v>209</v>
      </c>
      <c r="B168" s="45">
        <v>14</v>
      </c>
      <c r="C168" s="45" t="s">
        <v>210</v>
      </c>
      <c r="D168" s="2">
        <v>1</v>
      </c>
      <c r="E168" s="33" t="s">
        <v>6</v>
      </c>
      <c r="F168" s="7">
        <v>0</v>
      </c>
      <c r="G168" s="7">
        <v>30</v>
      </c>
      <c r="H168" s="31">
        <v>79.4</v>
      </c>
      <c r="I168" s="1" t="s">
        <v>122</v>
      </c>
      <c r="J168" s="45">
        <v>2</v>
      </c>
      <c r="K168" s="1" t="s">
        <v>236</v>
      </c>
      <c r="L168" s="35">
        <v>1</v>
      </c>
      <c r="M168" s="35">
        <v>3</v>
      </c>
      <c r="N168" s="35">
        <v>1</v>
      </c>
      <c r="O168" s="35">
        <v>1</v>
      </c>
      <c r="P168" s="35" t="s">
        <v>29</v>
      </c>
      <c r="Q168" s="36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 t="s">
        <v>213</v>
      </c>
      <c r="AD168" s="2"/>
      <c r="AE168" s="2"/>
      <c r="AF168" s="2" t="s">
        <v>237</v>
      </c>
      <c r="AG168" s="40">
        <v>1</v>
      </c>
      <c r="AH168" s="40">
        <v>0.75</v>
      </c>
      <c r="AI168" s="40">
        <v>0.4</v>
      </c>
      <c r="AJ168" s="40"/>
      <c r="AK168" s="40">
        <v>4</v>
      </c>
      <c r="AL168" s="40">
        <v>24</v>
      </c>
      <c r="AM168" s="31">
        <v>79.64</v>
      </c>
      <c r="AN168" s="51">
        <v>84</v>
      </c>
      <c r="AO168" s="51">
        <v>270</v>
      </c>
      <c r="AP168" s="51">
        <v>0</v>
      </c>
      <c r="AQ168" s="51">
        <v>25</v>
      </c>
      <c r="AR168" s="51">
        <v>115</v>
      </c>
      <c r="AS168" s="51">
        <v>115</v>
      </c>
      <c r="AT168" s="51">
        <v>5.441393354325019</v>
      </c>
      <c r="AU168" s="13">
        <v>205</v>
      </c>
      <c r="AV168" s="13">
        <v>84.55860664567498</v>
      </c>
      <c r="AW168" s="13">
        <v>295</v>
      </c>
      <c r="AX168" s="78"/>
    </row>
    <row r="169" spans="1:50" ht="18" customHeight="1">
      <c r="A169" s="32" t="s">
        <v>209</v>
      </c>
      <c r="B169" s="45">
        <v>14</v>
      </c>
      <c r="C169" s="45" t="s">
        <v>210</v>
      </c>
      <c r="D169" s="2">
        <v>1</v>
      </c>
      <c r="E169" s="33" t="s">
        <v>238</v>
      </c>
      <c r="F169" s="7">
        <v>46</v>
      </c>
      <c r="G169" s="7">
        <v>90</v>
      </c>
      <c r="H169" s="31">
        <v>79.86</v>
      </c>
      <c r="I169" s="1" t="s">
        <v>122</v>
      </c>
      <c r="J169" s="2"/>
      <c r="K169" s="1"/>
      <c r="L169" s="35"/>
      <c r="M169" s="35"/>
      <c r="N169" s="35"/>
      <c r="O169" s="35"/>
      <c r="P169" s="35"/>
      <c r="Q169" s="36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40"/>
      <c r="AH169" s="40">
        <v>0</v>
      </c>
      <c r="AI169" s="40"/>
      <c r="AJ169" s="40"/>
      <c r="AK169" s="40"/>
      <c r="AL169" s="40"/>
      <c r="AM169" s="31"/>
      <c r="AN169" s="51"/>
      <c r="AO169" s="51"/>
      <c r="AP169" s="51"/>
      <c r="AQ169" s="51"/>
      <c r="AR169" s="51"/>
      <c r="AS169" s="51"/>
      <c r="AT169" s="51"/>
      <c r="AU169" s="13"/>
      <c r="AV169" s="13"/>
      <c r="AW169" s="13"/>
      <c r="AX169" s="78"/>
    </row>
    <row r="170" spans="1:50" ht="18" customHeight="1">
      <c r="A170" s="32" t="s">
        <v>209</v>
      </c>
      <c r="B170" s="45">
        <v>14</v>
      </c>
      <c r="C170" s="45" t="s">
        <v>210</v>
      </c>
      <c r="D170" s="2">
        <v>1</v>
      </c>
      <c r="E170" s="33" t="s">
        <v>239</v>
      </c>
      <c r="F170" s="7">
        <v>90</v>
      </c>
      <c r="G170" s="7">
        <v>129</v>
      </c>
      <c r="H170" s="31">
        <v>80.3</v>
      </c>
      <c r="I170" s="1" t="s">
        <v>122</v>
      </c>
      <c r="J170" s="45">
        <v>2</v>
      </c>
      <c r="K170" s="1" t="s">
        <v>264</v>
      </c>
      <c r="L170" s="35">
        <v>1</v>
      </c>
      <c r="M170" s="35">
        <v>3</v>
      </c>
      <c r="N170" s="35">
        <v>1</v>
      </c>
      <c r="O170" s="35">
        <v>4</v>
      </c>
      <c r="P170" s="35">
        <v>2</v>
      </c>
      <c r="Q170" s="36"/>
      <c r="R170" s="2"/>
      <c r="S170" s="2"/>
      <c r="T170" s="2" t="s">
        <v>213</v>
      </c>
      <c r="U170" s="2" t="s">
        <v>213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 t="s">
        <v>346</v>
      </c>
      <c r="AG170" s="40">
        <v>1</v>
      </c>
      <c r="AH170" s="40">
        <v>1</v>
      </c>
      <c r="AI170" s="40">
        <v>0.2</v>
      </c>
      <c r="AJ170" s="40"/>
      <c r="AK170" s="57" t="s">
        <v>315</v>
      </c>
      <c r="AL170" s="40">
        <v>103</v>
      </c>
      <c r="AM170" s="31">
        <v>80.43</v>
      </c>
      <c r="AN170" s="51">
        <v>71</v>
      </c>
      <c r="AO170" s="51">
        <v>90</v>
      </c>
      <c r="AP170" s="51">
        <v>4</v>
      </c>
      <c r="AQ170" s="51">
        <v>180</v>
      </c>
      <c r="AR170" s="51">
        <v>-88.62071406109682</v>
      </c>
      <c r="AS170" s="51">
        <v>271.3792859389032</v>
      </c>
      <c r="AT170" s="51">
        <v>18.994889535968532</v>
      </c>
      <c r="AU170" s="13">
        <v>1.3792859389031804</v>
      </c>
      <c r="AV170" s="13">
        <v>71.00511046403147</v>
      </c>
      <c r="AW170" s="13">
        <v>91.3792859389032</v>
      </c>
      <c r="AX170" s="80" t="s">
        <v>284</v>
      </c>
    </row>
    <row r="171" spans="1:50" ht="18" customHeight="1">
      <c r="A171" s="32" t="s">
        <v>209</v>
      </c>
      <c r="B171" s="45">
        <v>14</v>
      </c>
      <c r="C171" s="45" t="s">
        <v>210</v>
      </c>
      <c r="D171" s="2">
        <v>1</v>
      </c>
      <c r="E171" s="33" t="s">
        <v>239</v>
      </c>
      <c r="F171" s="7">
        <v>90</v>
      </c>
      <c r="G171" s="7">
        <v>129</v>
      </c>
      <c r="H171" s="31">
        <v>80.3</v>
      </c>
      <c r="I171" s="1" t="s">
        <v>122</v>
      </c>
      <c r="J171" s="45">
        <v>2</v>
      </c>
      <c r="K171" s="1" t="s">
        <v>264</v>
      </c>
      <c r="L171" s="75"/>
      <c r="M171" s="75"/>
      <c r="N171" s="75"/>
      <c r="O171" s="75"/>
      <c r="P171" s="75"/>
      <c r="Q171" s="36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57" t="s">
        <v>322</v>
      </c>
      <c r="AH171" s="40">
        <v>1</v>
      </c>
      <c r="AI171" s="40">
        <v>0.2</v>
      </c>
      <c r="AJ171" s="40"/>
      <c r="AK171" s="40">
        <v>17</v>
      </c>
      <c r="AL171" s="40">
        <v>118</v>
      </c>
      <c r="AM171" s="31">
        <v>80.58</v>
      </c>
      <c r="AN171" s="51">
        <v>68</v>
      </c>
      <c r="AO171" s="51">
        <v>270</v>
      </c>
      <c r="AP171" s="51">
        <v>9</v>
      </c>
      <c r="AQ171" s="51">
        <v>180</v>
      </c>
      <c r="AR171" s="51">
        <v>86.33855129785132</v>
      </c>
      <c r="AS171" s="51">
        <v>86.33855129785132</v>
      </c>
      <c r="AT171" s="51">
        <v>21.959367728633488</v>
      </c>
      <c r="AU171" s="13">
        <v>176.33855129785132</v>
      </c>
      <c r="AV171" s="13">
        <v>68.04063227136652</v>
      </c>
      <c r="AW171" s="13">
        <v>266.3385512978513</v>
      </c>
      <c r="AX171" s="80" t="s">
        <v>284</v>
      </c>
    </row>
    <row r="172" spans="1:50" ht="18" customHeight="1">
      <c r="A172" s="32" t="s">
        <v>209</v>
      </c>
      <c r="B172" s="45">
        <v>14</v>
      </c>
      <c r="C172" s="45" t="s">
        <v>210</v>
      </c>
      <c r="D172" s="2">
        <v>1</v>
      </c>
      <c r="E172" s="33" t="s">
        <v>239</v>
      </c>
      <c r="F172" s="7">
        <v>90</v>
      </c>
      <c r="G172" s="7">
        <v>129</v>
      </c>
      <c r="H172" s="31">
        <v>80.3</v>
      </c>
      <c r="I172" s="1" t="s">
        <v>122</v>
      </c>
      <c r="J172" s="61">
        <v>2</v>
      </c>
      <c r="K172" s="1" t="s">
        <v>264</v>
      </c>
      <c r="L172" s="35">
        <v>1</v>
      </c>
      <c r="M172" s="35">
        <v>3</v>
      </c>
      <c r="N172" s="35">
        <v>1</v>
      </c>
      <c r="O172" s="35">
        <v>4</v>
      </c>
      <c r="P172" s="35">
        <v>2</v>
      </c>
      <c r="Q172" s="36"/>
      <c r="R172" s="2"/>
      <c r="S172" s="2"/>
      <c r="T172" s="2" t="s">
        <v>213</v>
      </c>
      <c r="U172" s="2" t="s">
        <v>213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 t="s">
        <v>346</v>
      </c>
      <c r="AG172" s="40">
        <v>1</v>
      </c>
      <c r="AH172" s="40">
        <v>1</v>
      </c>
      <c r="AI172" s="40">
        <v>0.2</v>
      </c>
      <c r="AJ172" s="40"/>
      <c r="AK172" s="57" t="s">
        <v>315</v>
      </c>
      <c r="AL172" s="40">
        <v>103</v>
      </c>
      <c r="AM172" s="31">
        <v>80.43</v>
      </c>
      <c r="AN172" s="51">
        <v>71</v>
      </c>
      <c r="AO172" s="51">
        <v>90</v>
      </c>
      <c r="AP172" s="51">
        <v>4</v>
      </c>
      <c r="AQ172" s="51">
        <v>180</v>
      </c>
      <c r="AR172" s="51">
        <v>-88.62071406109682</v>
      </c>
      <c r="AS172" s="51">
        <v>271.3792859389032</v>
      </c>
      <c r="AT172" s="51">
        <v>18.994889535968532</v>
      </c>
      <c r="AU172" s="13">
        <v>1.3792859389031804</v>
      </c>
      <c r="AV172" s="13">
        <v>71.00511046403147</v>
      </c>
      <c r="AW172" s="13">
        <v>91.3792859389032</v>
      </c>
      <c r="AX172" s="80" t="s">
        <v>284</v>
      </c>
    </row>
    <row r="173" spans="1:50" ht="18" customHeight="1">
      <c r="A173" s="32" t="s">
        <v>209</v>
      </c>
      <c r="B173" s="45">
        <v>14</v>
      </c>
      <c r="C173" s="45" t="s">
        <v>210</v>
      </c>
      <c r="D173" s="2">
        <v>2</v>
      </c>
      <c r="E173" s="33" t="s">
        <v>234</v>
      </c>
      <c r="F173" s="7">
        <v>0</v>
      </c>
      <c r="G173" s="7">
        <v>110</v>
      </c>
      <c r="H173" s="31">
        <v>80.74</v>
      </c>
      <c r="I173" s="1" t="s">
        <v>122</v>
      </c>
      <c r="J173" s="45">
        <v>1</v>
      </c>
      <c r="K173" s="1" t="s">
        <v>266</v>
      </c>
      <c r="L173" s="35">
        <v>1</v>
      </c>
      <c r="M173" s="35">
        <v>2</v>
      </c>
      <c r="N173" s="35">
        <v>1</v>
      </c>
      <c r="O173" s="35">
        <v>1</v>
      </c>
      <c r="P173" s="55" t="s">
        <v>29</v>
      </c>
      <c r="Q173" s="36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40">
        <v>1</v>
      </c>
      <c r="AH173" s="40">
        <v>0.25</v>
      </c>
      <c r="AI173" s="40">
        <v>0.1</v>
      </c>
      <c r="AJ173" s="40"/>
      <c r="AK173" s="40">
        <v>6</v>
      </c>
      <c r="AL173" s="40">
        <v>64</v>
      </c>
      <c r="AM173" s="31">
        <v>81.38</v>
      </c>
      <c r="AN173" s="51">
        <v>81</v>
      </c>
      <c r="AO173" s="51">
        <v>270</v>
      </c>
      <c r="AP173" s="51">
        <v>0</v>
      </c>
      <c r="AQ173" s="51">
        <v>5</v>
      </c>
      <c r="AR173" s="51">
        <f>+(IF($AO173&lt;$AQ173,((MIN($AQ173,$AO173)+(DEGREES(ATAN((TAN(RADIANS($AP173))/((TAN(RADIANS($AN173))*SIN(RADIANS(ABS($AO173-$AQ173))))))-(COS(RADIANS(ABS($AO173-$AQ173)))/SIN(RADIANS(ABS($AO173-$AQ173)))))))-180)),((MAX($AQ173,$AO173)-(DEGREES(ATAN((TAN(RADIANS($AP173))/((TAN(RADIANS($AN173))*SIN(RADIANS(ABS($AO173-$AQ173))))))-(COS(RADIANS(ABS($AO173-$AQ173)))/SIN(RADIANS(ABS($AO173-$AQ173)))))))-180))))</f>
        <v>95</v>
      </c>
      <c r="AS173" s="51">
        <f>IF($AR173&gt;0,$AR173,360+$AR173)</f>
        <v>95</v>
      </c>
      <c r="AT173" s="51">
        <f>+ABS(DEGREES(ATAN((COS(RADIANS(ABS($AR173+180-(IF($AO173&gt;$AQ173,MAX($AP173,$AO173),MIN($AO173,$AQ173))))))/(TAN(RADIANS($AN173)))))))</f>
        <v>8.966309728248639</v>
      </c>
      <c r="AU173" s="13">
        <f>+IF(($AR173+90)&gt;0,$AR173+90,$AR173+450)</f>
        <v>185</v>
      </c>
      <c r="AV173" s="13">
        <f>-$AT173+90</f>
        <v>81.03369027175137</v>
      </c>
      <c r="AW173" s="13">
        <f>IF(($AS173&lt;180),$AS173+180,$AS173-180)</f>
        <v>275</v>
      </c>
      <c r="AX173" s="80" t="s">
        <v>337</v>
      </c>
    </row>
    <row r="174" spans="1:50" ht="18" customHeight="1">
      <c r="A174" s="32" t="s">
        <v>209</v>
      </c>
      <c r="B174" s="45">
        <v>14</v>
      </c>
      <c r="C174" s="45" t="s">
        <v>210</v>
      </c>
      <c r="D174" s="2">
        <v>2</v>
      </c>
      <c r="E174" s="33" t="s">
        <v>234</v>
      </c>
      <c r="F174" s="7">
        <v>0</v>
      </c>
      <c r="G174" s="7">
        <v>110</v>
      </c>
      <c r="H174" s="31">
        <v>80.74</v>
      </c>
      <c r="I174" s="1" t="s">
        <v>122</v>
      </c>
      <c r="J174" s="45">
        <v>3</v>
      </c>
      <c r="K174" s="1" t="s">
        <v>224</v>
      </c>
      <c r="L174" s="35">
        <v>1</v>
      </c>
      <c r="M174" s="35">
        <v>2</v>
      </c>
      <c r="N174" s="35">
        <v>1</v>
      </c>
      <c r="O174" s="35">
        <v>1</v>
      </c>
      <c r="P174" s="35" t="s">
        <v>29</v>
      </c>
      <c r="Q174" s="36"/>
      <c r="R174" s="2"/>
      <c r="S174" s="2"/>
      <c r="T174" s="2" t="s">
        <v>213</v>
      </c>
      <c r="U174" s="2"/>
      <c r="V174" s="2" t="s">
        <v>361</v>
      </c>
      <c r="W174" s="2"/>
      <c r="X174" s="2"/>
      <c r="Y174" s="2"/>
      <c r="Z174" s="2"/>
      <c r="AA174" s="2"/>
      <c r="AB174" s="2"/>
      <c r="AC174" s="2"/>
      <c r="AD174" s="2"/>
      <c r="AE174" s="2"/>
      <c r="AF174" s="2" t="s">
        <v>225</v>
      </c>
      <c r="AG174" s="57" t="s">
        <v>328</v>
      </c>
      <c r="AH174" s="40">
        <v>0.5</v>
      </c>
      <c r="AI174" s="40">
        <v>0.1</v>
      </c>
      <c r="AJ174" s="57" t="s">
        <v>90</v>
      </c>
      <c r="AK174" s="40">
        <v>1</v>
      </c>
      <c r="AL174" s="40">
        <v>8</v>
      </c>
      <c r="AM174" s="31">
        <v>80.82</v>
      </c>
      <c r="AN174" s="51">
        <v>68</v>
      </c>
      <c r="AO174" s="51">
        <v>90</v>
      </c>
      <c r="AP174" s="51">
        <v>8</v>
      </c>
      <c r="AQ174" s="51">
        <v>180</v>
      </c>
      <c r="AR174" s="51">
        <v>-86.75011034579059</v>
      </c>
      <c r="AS174" s="51">
        <v>273.2498896542094</v>
      </c>
      <c r="AT174" s="51">
        <v>21.96798839737739</v>
      </c>
      <c r="AU174" s="13">
        <v>3.2498896542094116</v>
      </c>
      <c r="AV174" s="13">
        <v>68.03201160262262</v>
      </c>
      <c r="AW174" s="13">
        <v>93.24988965420943</v>
      </c>
      <c r="AX174" s="80" t="s">
        <v>83</v>
      </c>
    </row>
    <row r="175" spans="1:50" ht="18" customHeight="1">
      <c r="A175" s="32" t="s">
        <v>209</v>
      </c>
      <c r="B175" s="45">
        <v>14</v>
      </c>
      <c r="C175" s="45" t="s">
        <v>210</v>
      </c>
      <c r="D175" s="2">
        <v>2</v>
      </c>
      <c r="E175" s="33" t="s">
        <v>234</v>
      </c>
      <c r="F175" s="7">
        <v>0</v>
      </c>
      <c r="G175" s="7">
        <v>110</v>
      </c>
      <c r="H175" s="31">
        <v>80.74</v>
      </c>
      <c r="I175" s="1" t="s">
        <v>122</v>
      </c>
      <c r="J175" s="45">
        <v>3</v>
      </c>
      <c r="K175" s="1" t="s">
        <v>224</v>
      </c>
      <c r="L175" s="35"/>
      <c r="M175" s="35"/>
      <c r="N175" s="35"/>
      <c r="O175" s="35"/>
      <c r="P175" s="35"/>
      <c r="Q175" s="36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57" t="s">
        <v>278</v>
      </c>
      <c r="AH175" s="40">
        <v>0.5</v>
      </c>
      <c r="AI175" s="40">
        <v>0.1</v>
      </c>
      <c r="AJ175" s="57" t="s">
        <v>90</v>
      </c>
      <c r="AK175" s="40">
        <v>6</v>
      </c>
      <c r="AL175" s="40">
        <v>65</v>
      </c>
      <c r="AM175" s="31">
        <v>81.39</v>
      </c>
      <c r="AN175" s="51">
        <v>4</v>
      </c>
      <c r="AO175" s="51">
        <v>270</v>
      </c>
      <c r="AP175" s="51">
        <v>33</v>
      </c>
      <c r="AQ175" s="51">
        <v>180</v>
      </c>
      <c r="AR175" s="51">
        <v>6.145806662733378</v>
      </c>
      <c r="AS175" s="51">
        <v>6.145806662733378</v>
      </c>
      <c r="AT175" s="51">
        <v>56.84897561870174</v>
      </c>
      <c r="AU175" s="13">
        <v>96.14580666273338</v>
      </c>
      <c r="AV175" s="13">
        <v>33.15102438129826</v>
      </c>
      <c r="AW175" s="13">
        <v>186.14580666273338</v>
      </c>
      <c r="AX175" s="80" t="s">
        <v>83</v>
      </c>
    </row>
    <row r="176" spans="1:50" ht="18" customHeight="1">
      <c r="A176" s="32" t="s">
        <v>209</v>
      </c>
      <c r="B176" s="45">
        <v>14</v>
      </c>
      <c r="C176" s="45" t="s">
        <v>210</v>
      </c>
      <c r="D176" s="2">
        <v>2</v>
      </c>
      <c r="E176" s="33" t="s">
        <v>347</v>
      </c>
      <c r="F176" s="7">
        <v>111</v>
      </c>
      <c r="G176" s="7">
        <v>149</v>
      </c>
      <c r="H176" s="31">
        <v>81.85</v>
      </c>
      <c r="I176" s="1" t="s">
        <v>318</v>
      </c>
      <c r="J176" s="45">
        <v>3</v>
      </c>
      <c r="K176" s="1" t="s">
        <v>348</v>
      </c>
      <c r="L176" s="35">
        <v>1</v>
      </c>
      <c r="M176" s="35">
        <v>2</v>
      </c>
      <c r="N176" s="35">
        <v>1</v>
      </c>
      <c r="O176" s="35">
        <v>1</v>
      </c>
      <c r="P176" s="35" t="s">
        <v>29</v>
      </c>
      <c r="Q176" s="36"/>
      <c r="R176" s="2"/>
      <c r="S176" s="2"/>
      <c r="T176" s="2" t="s">
        <v>213</v>
      </c>
      <c r="U176" s="2" t="s">
        <v>213</v>
      </c>
      <c r="V176" s="2" t="s">
        <v>213</v>
      </c>
      <c r="W176" s="2"/>
      <c r="X176" s="2"/>
      <c r="Y176" s="2"/>
      <c r="Z176" s="2"/>
      <c r="AA176" s="2"/>
      <c r="AB176" s="2"/>
      <c r="AC176" s="2"/>
      <c r="AD176" s="2"/>
      <c r="AE176" s="2"/>
      <c r="AF176" s="2" t="s">
        <v>349</v>
      </c>
      <c r="AG176" s="57" t="s">
        <v>215</v>
      </c>
      <c r="AH176" s="40">
        <v>2</v>
      </c>
      <c r="AI176" s="40">
        <v>0.2</v>
      </c>
      <c r="AJ176" s="40"/>
      <c r="AK176" s="40">
        <v>12</v>
      </c>
      <c r="AL176" s="40">
        <v>116</v>
      </c>
      <c r="AM176" s="31">
        <v>81.9</v>
      </c>
      <c r="AN176" s="51">
        <v>65</v>
      </c>
      <c r="AO176" s="51">
        <v>270</v>
      </c>
      <c r="AP176" s="51">
        <v>5</v>
      </c>
      <c r="AQ176" s="51">
        <v>180</v>
      </c>
      <c r="AR176" s="51">
        <v>87.66382057530126</v>
      </c>
      <c r="AS176" s="51">
        <v>87.66382057530126</v>
      </c>
      <c r="AT176" s="51">
        <v>24.981757345929683</v>
      </c>
      <c r="AU176" s="13">
        <v>177.66382057530126</v>
      </c>
      <c r="AV176" s="13">
        <v>65.01824265407032</v>
      </c>
      <c r="AW176" s="13">
        <v>267.66382057530126</v>
      </c>
      <c r="AX176" s="78"/>
    </row>
    <row r="177" spans="1:50" ht="18" customHeight="1">
      <c r="A177" s="32" t="s">
        <v>209</v>
      </c>
      <c r="B177" s="45">
        <v>14</v>
      </c>
      <c r="C177" s="45" t="s">
        <v>210</v>
      </c>
      <c r="D177" s="2">
        <v>2</v>
      </c>
      <c r="E177" s="33" t="s">
        <v>347</v>
      </c>
      <c r="F177" s="7">
        <v>111</v>
      </c>
      <c r="G177" s="7">
        <v>149</v>
      </c>
      <c r="H177" s="31">
        <v>81.85</v>
      </c>
      <c r="I177" s="1" t="s">
        <v>318</v>
      </c>
      <c r="J177" s="45">
        <v>3</v>
      </c>
      <c r="K177" s="1" t="s">
        <v>348</v>
      </c>
      <c r="L177" s="35"/>
      <c r="M177" s="35"/>
      <c r="N177" s="35"/>
      <c r="O177" s="35"/>
      <c r="P177" s="35"/>
      <c r="Q177" s="36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57" t="s">
        <v>322</v>
      </c>
      <c r="AH177" s="40">
        <v>2</v>
      </c>
      <c r="AI177" s="40">
        <v>0.2</v>
      </c>
      <c r="AJ177" s="40"/>
      <c r="AK177" s="40">
        <v>12</v>
      </c>
      <c r="AL177" s="40">
        <v>117</v>
      </c>
      <c r="AM177" s="31">
        <v>81.91</v>
      </c>
      <c r="AN177" s="51">
        <v>45</v>
      </c>
      <c r="AO177" s="51">
        <v>90</v>
      </c>
      <c r="AP177" s="51">
        <v>12</v>
      </c>
      <c r="AQ177" s="51">
        <v>0</v>
      </c>
      <c r="AR177" s="51">
        <v>-102</v>
      </c>
      <c r="AS177" s="51">
        <v>258</v>
      </c>
      <c r="AT177" s="51">
        <v>44.36708498266272</v>
      </c>
      <c r="AU177" s="13">
        <v>348</v>
      </c>
      <c r="AV177" s="13">
        <v>45.63291501733728</v>
      </c>
      <c r="AW177" s="13">
        <v>78</v>
      </c>
      <c r="AX177" s="78"/>
    </row>
    <row r="178" spans="1:50" ht="18" customHeight="1">
      <c r="A178" s="32" t="s">
        <v>209</v>
      </c>
      <c r="B178" s="2">
        <v>15</v>
      </c>
      <c r="C178" s="2" t="s">
        <v>210</v>
      </c>
      <c r="D178" s="2">
        <v>1</v>
      </c>
      <c r="E178" s="33" t="s">
        <v>291</v>
      </c>
      <c r="F178" s="7">
        <v>0</v>
      </c>
      <c r="G178" s="7">
        <v>36</v>
      </c>
      <c r="H178" s="31">
        <v>84.1</v>
      </c>
      <c r="I178" s="1" t="s">
        <v>122</v>
      </c>
      <c r="J178" s="2"/>
      <c r="K178" s="1"/>
      <c r="L178" s="35"/>
      <c r="M178" s="35"/>
      <c r="N178" s="35"/>
      <c r="O178" s="35"/>
      <c r="P178" s="35"/>
      <c r="Q178" s="36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40"/>
      <c r="AH178" s="40">
        <v>0</v>
      </c>
      <c r="AI178" s="40"/>
      <c r="AJ178" s="40"/>
      <c r="AK178" s="40"/>
      <c r="AL178" s="40"/>
      <c r="AM178" s="31"/>
      <c r="AN178" s="51"/>
      <c r="AO178" s="51"/>
      <c r="AP178" s="51"/>
      <c r="AQ178" s="51"/>
      <c r="AR178" s="51"/>
      <c r="AS178" s="51"/>
      <c r="AT178" s="51"/>
      <c r="AU178" s="13"/>
      <c r="AV178" s="13"/>
      <c r="AW178" s="13"/>
      <c r="AX178" s="80" t="s">
        <v>84</v>
      </c>
    </row>
    <row r="179" spans="1:50" ht="18" customHeight="1">
      <c r="A179" s="32" t="s">
        <v>209</v>
      </c>
      <c r="B179" s="2">
        <v>15</v>
      </c>
      <c r="C179" s="2" t="s">
        <v>210</v>
      </c>
      <c r="D179" s="2">
        <v>1</v>
      </c>
      <c r="E179" s="33" t="s">
        <v>171</v>
      </c>
      <c r="F179" s="7">
        <v>36</v>
      </c>
      <c r="G179" s="7">
        <v>72.5</v>
      </c>
      <c r="H179" s="31">
        <v>84.46</v>
      </c>
      <c r="I179" s="1" t="s">
        <v>318</v>
      </c>
      <c r="J179" s="2"/>
      <c r="K179" s="1"/>
      <c r="L179" s="35"/>
      <c r="M179" s="35"/>
      <c r="N179" s="35"/>
      <c r="O179" s="35"/>
      <c r="P179" s="35"/>
      <c r="Q179" s="36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40"/>
      <c r="AH179" s="40">
        <v>0</v>
      </c>
      <c r="AI179" s="40"/>
      <c r="AJ179" s="40"/>
      <c r="AK179" s="40"/>
      <c r="AL179" s="40"/>
      <c r="AM179" s="31"/>
      <c r="AN179" s="51"/>
      <c r="AO179" s="51"/>
      <c r="AP179" s="51"/>
      <c r="AQ179" s="51"/>
      <c r="AR179" s="51"/>
      <c r="AS179" s="51"/>
      <c r="AT179" s="51"/>
      <c r="AU179" s="13"/>
      <c r="AV179" s="13"/>
      <c r="AW179" s="13"/>
      <c r="AX179" s="78"/>
    </row>
    <row r="180" spans="1:50" ht="18" customHeight="1">
      <c r="A180" s="32" t="s">
        <v>209</v>
      </c>
      <c r="B180" s="2">
        <v>15</v>
      </c>
      <c r="C180" s="2" t="s">
        <v>210</v>
      </c>
      <c r="D180" s="2">
        <v>1</v>
      </c>
      <c r="E180" s="33" t="s">
        <v>350</v>
      </c>
      <c r="F180" s="7">
        <v>74</v>
      </c>
      <c r="G180" s="7">
        <v>102.5</v>
      </c>
      <c r="H180" s="31">
        <v>84.84</v>
      </c>
      <c r="I180" s="1" t="s">
        <v>318</v>
      </c>
      <c r="J180" s="45">
        <v>3</v>
      </c>
      <c r="K180" s="1" t="s">
        <v>351</v>
      </c>
      <c r="L180" s="35">
        <v>1</v>
      </c>
      <c r="M180" s="35">
        <v>2</v>
      </c>
      <c r="N180" s="35">
        <v>1</v>
      </c>
      <c r="O180" s="35">
        <v>1</v>
      </c>
      <c r="P180" s="35" t="s">
        <v>29</v>
      </c>
      <c r="Q180" s="54"/>
      <c r="R180" s="2"/>
      <c r="S180" s="2"/>
      <c r="T180" s="2" t="s">
        <v>213</v>
      </c>
      <c r="U180" s="2"/>
      <c r="V180" s="2"/>
      <c r="W180" s="36"/>
      <c r="X180" s="2"/>
      <c r="Y180" s="2"/>
      <c r="Z180" s="2"/>
      <c r="AA180" s="2"/>
      <c r="AB180" s="2"/>
      <c r="AC180" s="2"/>
      <c r="AD180" s="2"/>
      <c r="AE180" s="2"/>
      <c r="AF180" s="2" t="s">
        <v>353</v>
      </c>
      <c r="AG180" s="40">
        <v>1</v>
      </c>
      <c r="AH180" s="40">
        <v>0.75</v>
      </c>
      <c r="AI180" s="40">
        <v>0.05</v>
      </c>
      <c r="AJ180" s="40"/>
      <c r="AK180" s="40">
        <v>11</v>
      </c>
      <c r="AL180" s="40">
        <v>82</v>
      </c>
      <c r="AM180" s="31">
        <v>84.92</v>
      </c>
      <c r="AN180" s="51">
        <v>66</v>
      </c>
      <c r="AO180" s="51">
        <v>270</v>
      </c>
      <c r="AP180" s="51">
        <v>3</v>
      </c>
      <c r="AQ180" s="51">
        <v>180</v>
      </c>
      <c r="AR180" s="51">
        <v>88.66333453148445</v>
      </c>
      <c r="AS180" s="51">
        <v>88.66333453148445</v>
      </c>
      <c r="AT180" s="51">
        <v>23.994206564929367</v>
      </c>
      <c r="AU180" s="13">
        <v>178.66333453148445</v>
      </c>
      <c r="AV180" s="13">
        <v>66.00579343507063</v>
      </c>
      <c r="AW180" s="13">
        <v>268.66333453148445</v>
      </c>
      <c r="AX180" s="78"/>
    </row>
    <row r="181" spans="1:50" ht="18" customHeight="1">
      <c r="A181" s="32" t="s">
        <v>209</v>
      </c>
      <c r="B181" s="2">
        <v>15</v>
      </c>
      <c r="C181" s="2" t="s">
        <v>210</v>
      </c>
      <c r="D181" s="2">
        <v>2</v>
      </c>
      <c r="E181" s="33" t="s">
        <v>201</v>
      </c>
      <c r="F181" s="7">
        <v>0</v>
      </c>
      <c r="G181" s="7">
        <v>3.5</v>
      </c>
      <c r="H181" s="31">
        <v>85.6</v>
      </c>
      <c r="I181" s="1" t="s">
        <v>211</v>
      </c>
      <c r="J181" s="2"/>
      <c r="K181" s="1"/>
      <c r="L181" s="35"/>
      <c r="M181" s="35"/>
      <c r="N181" s="35"/>
      <c r="O181" s="35"/>
      <c r="P181" s="35"/>
      <c r="Q181" s="36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40"/>
      <c r="AH181" s="40">
        <v>0</v>
      </c>
      <c r="AI181" s="40"/>
      <c r="AJ181" s="40"/>
      <c r="AK181" s="40"/>
      <c r="AL181" s="40"/>
      <c r="AM181" s="31"/>
      <c r="AN181" s="51"/>
      <c r="AO181" s="51"/>
      <c r="AP181" s="51"/>
      <c r="AQ181" s="51"/>
      <c r="AR181" s="51"/>
      <c r="AS181" s="51"/>
      <c r="AT181" s="51"/>
      <c r="AU181" s="13"/>
      <c r="AV181" s="13"/>
      <c r="AW181" s="13"/>
      <c r="AX181" s="78"/>
    </row>
    <row r="182" spans="1:50" ht="18" customHeight="1">
      <c r="A182" s="32" t="s">
        <v>209</v>
      </c>
      <c r="B182" s="2">
        <v>15</v>
      </c>
      <c r="C182" s="2" t="s">
        <v>210</v>
      </c>
      <c r="D182" s="2">
        <v>2</v>
      </c>
      <c r="E182" s="33" t="s">
        <v>204</v>
      </c>
      <c r="F182" s="7">
        <v>4.5</v>
      </c>
      <c r="G182" s="7">
        <v>8</v>
      </c>
      <c r="H182" s="31">
        <v>85.64</v>
      </c>
      <c r="I182" s="1" t="s">
        <v>211</v>
      </c>
      <c r="J182" s="45">
        <v>3</v>
      </c>
      <c r="K182" s="1" t="s">
        <v>355</v>
      </c>
      <c r="L182" s="35">
        <v>1</v>
      </c>
      <c r="M182" s="35">
        <v>2</v>
      </c>
      <c r="N182" s="35">
        <v>1</v>
      </c>
      <c r="O182" s="35">
        <v>1</v>
      </c>
      <c r="P182" s="35">
        <v>4</v>
      </c>
      <c r="Q182" s="36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 t="s">
        <v>320</v>
      </c>
      <c r="AF182" s="2"/>
      <c r="AG182" s="40">
        <v>1</v>
      </c>
      <c r="AH182" s="40">
        <v>1</v>
      </c>
      <c r="AI182" s="40">
        <v>1.2</v>
      </c>
      <c r="AJ182" s="40"/>
      <c r="AK182" s="40">
        <v>2</v>
      </c>
      <c r="AL182" s="40">
        <v>5</v>
      </c>
      <c r="AM182" s="31">
        <v>85.65</v>
      </c>
      <c r="AN182" s="51">
        <v>57</v>
      </c>
      <c r="AO182" s="51">
        <v>270</v>
      </c>
      <c r="AP182" s="51">
        <v>5</v>
      </c>
      <c r="AQ182" s="51">
        <v>180</v>
      </c>
      <c r="AR182" s="51">
        <v>86.74819029086296</v>
      </c>
      <c r="AS182" s="51">
        <v>86.74819029086296</v>
      </c>
      <c r="AT182" s="51">
        <v>32.957841164870736</v>
      </c>
      <c r="AU182" s="13">
        <v>176.74819029086296</v>
      </c>
      <c r="AV182" s="13">
        <v>57.042158835129264</v>
      </c>
      <c r="AW182" s="13">
        <v>266.74819029086296</v>
      </c>
      <c r="AX182" s="80" t="s">
        <v>196</v>
      </c>
    </row>
    <row r="183" spans="1:50" ht="18" customHeight="1">
      <c r="A183" s="32" t="s">
        <v>209</v>
      </c>
      <c r="B183" s="2">
        <v>15</v>
      </c>
      <c r="C183" s="2" t="s">
        <v>210</v>
      </c>
      <c r="D183" s="2">
        <v>2</v>
      </c>
      <c r="E183" s="33" t="s">
        <v>356</v>
      </c>
      <c r="F183" s="7">
        <v>8</v>
      </c>
      <c r="G183" s="7">
        <v>55.5</v>
      </c>
      <c r="H183" s="31">
        <v>85.68</v>
      </c>
      <c r="I183" s="1" t="s">
        <v>211</v>
      </c>
      <c r="J183" s="2"/>
      <c r="K183" s="1"/>
      <c r="L183" s="35"/>
      <c r="M183" s="35"/>
      <c r="N183" s="35"/>
      <c r="O183" s="35"/>
      <c r="P183" s="55"/>
      <c r="Q183" s="36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40"/>
      <c r="AH183" s="40">
        <v>0</v>
      </c>
      <c r="AI183" s="40"/>
      <c r="AJ183" s="40"/>
      <c r="AK183" s="40"/>
      <c r="AL183" s="40"/>
      <c r="AM183" s="31"/>
      <c r="AN183" s="51"/>
      <c r="AO183" s="51"/>
      <c r="AP183" s="51"/>
      <c r="AQ183" s="51"/>
      <c r="AR183" s="51"/>
      <c r="AS183" s="51"/>
      <c r="AT183" s="51"/>
      <c r="AU183" s="13"/>
      <c r="AV183" s="13"/>
      <c r="AW183" s="13"/>
      <c r="AX183" s="78"/>
    </row>
    <row r="184" spans="1:50" ht="18" customHeight="1">
      <c r="A184" s="32" t="s">
        <v>209</v>
      </c>
      <c r="B184" s="2">
        <v>15</v>
      </c>
      <c r="C184" s="2" t="s">
        <v>210</v>
      </c>
      <c r="D184" s="2">
        <v>2</v>
      </c>
      <c r="E184" s="33" t="s">
        <v>357</v>
      </c>
      <c r="F184" s="7">
        <v>56</v>
      </c>
      <c r="G184" s="7">
        <v>147.5</v>
      </c>
      <c r="H184" s="31">
        <v>86.16</v>
      </c>
      <c r="I184" s="1" t="s">
        <v>211</v>
      </c>
      <c r="J184" s="45">
        <v>3</v>
      </c>
      <c r="K184" s="1" t="s">
        <v>264</v>
      </c>
      <c r="L184" s="35">
        <v>1</v>
      </c>
      <c r="M184" s="35">
        <v>2</v>
      </c>
      <c r="N184" s="35">
        <v>1</v>
      </c>
      <c r="O184" s="35">
        <v>1</v>
      </c>
      <c r="P184" s="55" t="s">
        <v>29</v>
      </c>
      <c r="Q184" s="36"/>
      <c r="R184" s="2"/>
      <c r="S184" s="2"/>
      <c r="T184" s="2" t="s">
        <v>213</v>
      </c>
      <c r="U184" s="2"/>
      <c r="V184" s="2" t="s">
        <v>361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40">
        <v>1</v>
      </c>
      <c r="AH184" s="40">
        <v>0.25</v>
      </c>
      <c r="AI184" s="40">
        <v>0.2</v>
      </c>
      <c r="AJ184" s="40"/>
      <c r="AK184" s="57" t="s">
        <v>88</v>
      </c>
      <c r="AL184" s="40">
        <v>70</v>
      </c>
      <c r="AM184" s="31">
        <v>86.3</v>
      </c>
      <c r="AN184" s="51">
        <v>57</v>
      </c>
      <c r="AO184" s="51">
        <v>270</v>
      </c>
      <c r="AP184" s="51">
        <v>6</v>
      </c>
      <c r="AQ184" s="51">
        <v>180</v>
      </c>
      <c r="AR184" s="51">
        <v>86.09530481428885</v>
      </c>
      <c r="AS184" s="51">
        <v>86.09530481428885</v>
      </c>
      <c r="AT184" s="51">
        <v>32.93920712219218</v>
      </c>
      <c r="AU184" s="13">
        <v>176.09530481428885</v>
      </c>
      <c r="AV184" s="13">
        <v>57.06079287780782</v>
      </c>
      <c r="AW184" s="13">
        <v>266.09530481428885</v>
      </c>
      <c r="AX184" s="78"/>
    </row>
    <row r="185" spans="1:50" ht="18" customHeight="1">
      <c r="A185" s="32" t="s">
        <v>209</v>
      </c>
      <c r="B185" s="2">
        <v>15</v>
      </c>
      <c r="C185" s="2" t="s">
        <v>210</v>
      </c>
      <c r="D185" s="2">
        <v>2</v>
      </c>
      <c r="E185" s="33" t="s">
        <v>88</v>
      </c>
      <c r="F185" s="7">
        <v>71</v>
      </c>
      <c r="G185" s="7">
        <v>78</v>
      </c>
      <c r="H185" s="31">
        <v>86.31</v>
      </c>
      <c r="I185" s="1" t="s">
        <v>211</v>
      </c>
      <c r="J185" s="2">
        <v>11</v>
      </c>
      <c r="K185" s="1" t="s">
        <v>358</v>
      </c>
      <c r="L185" s="35">
        <v>1</v>
      </c>
      <c r="M185" s="35">
        <v>2</v>
      </c>
      <c r="N185" s="35">
        <v>1</v>
      </c>
      <c r="O185" s="35">
        <v>1</v>
      </c>
      <c r="P185" s="35">
        <v>3</v>
      </c>
      <c r="Q185" s="36"/>
      <c r="R185" s="2"/>
      <c r="S185" s="2"/>
      <c r="T185" s="2" t="s">
        <v>361</v>
      </c>
      <c r="U185" s="2"/>
      <c r="V185" s="2"/>
      <c r="W185" s="2"/>
      <c r="X185" s="2"/>
      <c r="Y185" s="2"/>
      <c r="Z185" s="2"/>
      <c r="AA185" s="2"/>
      <c r="AB185" s="2"/>
      <c r="AC185" s="2" t="s">
        <v>213</v>
      </c>
      <c r="AD185" s="2"/>
      <c r="AE185" s="2"/>
      <c r="AF185" s="2" t="s">
        <v>285</v>
      </c>
      <c r="AG185" s="40">
        <v>2</v>
      </c>
      <c r="AH185" s="40">
        <v>1</v>
      </c>
      <c r="AI185" s="40">
        <v>1</v>
      </c>
      <c r="AJ185" s="40"/>
      <c r="AK185" s="57" t="s">
        <v>88</v>
      </c>
      <c r="AL185" s="40">
        <v>74</v>
      </c>
      <c r="AM185" s="31">
        <v>86.34</v>
      </c>
      <c r="AN185" s="51">
        <v>60</v>
      </c>
      <c r="AO185" s="51">
        <v>270</v>
      </c>
      <c r="AP185" s="51">
        <v>0</v>
      </c>
      <c r="AQ185" s="51">
        <v>0</v>
      </c>
      <c r="AR185" s="51">
        <v>90</v>
      </c>
      <c r="AS185" s="51">
        <v>90</v>
      </c>
      <c r="AT185" s="51">
        <v>30</v>
      </c>
      <c r="AU185" s="13">
        <v>180</v>
      </c>
      <c r="AV185" s="13">
        <v>60</v>
      </c>
      <c r="AW185" s="13">
        <v>270</v>
      </c>
      <c r="AX185" s="80" t="s">
        <v>197</v>
      </c>
    </row>
    <row r="186" spans="1:50" ht="18" customHeight="1">
      <c r="A186" s="32" t="s">
        <v>209</v>
      </c>
      <c r="B186" s="2">
        <v>15</v>
      </c>
      <c r="C186" s="2" t="s">
        <v>210</v>
      </c>
      <c r="D186" s="2">
        <v>3</v>
      </c>
      <c r="E186" s="33" t="s">
        <v>290</v>
      </c>
      <c r="F186" s="7">
        <v>0</v>
      </c>
      <c r="G186" s="7">
        <v>35</v>
      </c>
      <c r="H186" s="31">
        <v>87.1</v>
      </c>
      <c r="I186" s="1" t="s">
        <v>211</v>
      </c>
      <c r="J186" s="2"/>
      <c r="K186" s="1"/>
      <c r="L186" s="35"/>
      <c r="M186" s="35"/>
      <c r="N186" s="35"/>
      <c r="O186" s="35"/>
      <c r="P186" s="35"/>
      <c r="Q186" s="36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40"/>
      <c r="AH186" s="40">
        <v>0</v>
      </c>
      <c r="AI186" s="40"/>
      <c r="AJ186" s="40"/>
      <c r="AK186" s="40"/>
      <c r="AL186" s="40"/>
      <c r="AM186" s="31"/>
      <c r="AN186" s="51"/>
      <c r="AO186" s="51"/>
      <c r="AP186" s="51"/>
      <c r="AQ186" s="51"/>
      <c r="AR186" s="51"/>
      <c r="AS186" s="51"/>
      <c r="AT186" s="51"/>
      <c r="AU186" s="13"/>
      <c r="AV186" s="13"/>
      <c r="AW186" s="13"/>
      <c r="AX186" s="78"/>
    </row>
    <row r="187" spans="1:50" ht="18" customHeight="1">
      <c r="A187" s="32" t="s">
        <v>209</v>
      </c>
      <c r="B187" s="2">
        <v>15</v>
      </c>
      <c r="C187" s="2" t="s">
        <v>210</v>
      </c>
      <c r="D187" s="2">
        <v>3</v>
      </c>
      <c r="E187" s="33" t="s">
        <v>356</v>
      </c>
      <c r="F187" s="7">
        <v>35</v>
      </c>
      <c r="G187" s="7">
        <v>87</v>
      </c>
      <c r="H187" s="31">
        <v>87.45</v>
      </c>
      <c r="I187" s="1" t="s">
        <v>211</v>
      </c>
      <c r="J187" s="2">
        <v>11</v>
      </c>
      <c r="K187" s="1" t="s">
        <v>286</v>
      </c>
      <c r="L187" s="35">
        <v>3</v>
      </c>
      <c r="M187" s="35">
        <v>3</v>
      </c>
      <c r="N187" s="35" t="s">
        <v>11</v>
      </c>
      <c r="O187" s="35" t="s">
        <v>287</v>
      </c>
      <c r="P187" s="35">
        <v>1</v>
      </c>
      <c r="Q187" s="36"/>
      <c r="R187" s="2"/>
      <c r="S187" s="2"/>
      <c r="T187" s="2" t="s">
        <v>361</v>
      </c>
      <c r="U187" s="2"/>
      <c r="V187" s="2"/>
      <c r="W187" s="2"/>
      <c r="X187" s="2"/>
      <c r="Y187" s="2"/>
      <c r="Z187" s="2"/>
      <c r="AA187" s="2"/>
      <c r="AB187" s="2"/>
      <c r="AC187" s="2" t="s">
        <v>361</v>
      </c>
      <c r="AD187" s="2"/>
      <c r="AE187" s="2"/>
      <c r="AF187" s="2"/>
      <c r="AG187" s="57" t="s">
        <v>215</v>
      </c>
      <c r="AH187" s="40">
        <v>1</v>
      </c>
      <c r="AI187" s="40">
        <v>1</v>
      </c>
      <c r="AJ187" s="40"/>
      <c r="AK187" s="40">
        <v>2</v>
      </c>
      <c r="AL187" s="40">
        <v>38</v>
      </c>
      <c r="AM187" s="31">
        <v>87.48</v>
      </c>
      <c r="AN187" s="51">
        <v>54</v>
      </c>
      <c r="AO187" s="51">
        <v>270</v>
      </c>
      <c r="AP187" s="51">
        <v>0</v>
      </c>
      <c r="AQ187" s="51">
        <v>0</v>
      </c>
      <c r="AR187" s="51">
        <v>90</v>
      </c>
      <c r="AS187" s="51">
        <v>90</v>
      </c>
      <c r="AT187" s="51">
        <v>36</v>
      </c>
      <c r="AU187" s="13">
        <v>180</v>
      </c>
      <c r="AV187" s="13">
        <v>54</v>
      </c>
      <c r="AW187" s="13">
        <v>270</v>
      </c>
      <c r="AX187" s="80" t="s">
        <v>197</v>
      </c>
    </row>
    <row r="188" spans="1:50" ht="18" customHeight="1">
      <c r="A188" s="32" t="s">
        <v>209</v>
      </c>
      <c r="B188" s="2">
        <v>15</v>
      </c>
      <c r="C188" s="2" t="s">
        <v>210</v>
      </c>
      <c r="D188" s="2">
        <v>3</v>
      </c>
      <c r="E188" s="33" t="s">
        <v>356</v>
      </c>
      <c r="F188" s="7">
        <v>35</v>
      </c>
      <c r="G188" s="7">
        <v>87</v>
      </c>
      <c r="H188" s="31">
        <v>87.45</v>
      </c>
      <c r="I188" s="1" t="s">
        <v>211</v>
      </c>
      <c r="J188" s="2">
        <v>11</v>
      </c>
      <c r="K188" s="1" t="s">
        <v>286</v>
      </c>
      <c r="L188" s="35"/>
      <c r="M188" s="35"/>
      <c r="N188" s="35"/>
      <c r="O188" s="35"/>
      <c r="P188" s="35"/>
      <c r="Q188" s="36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57" t="s">
        <v>322</v>
      </c>
      <c r="AH188" s="40">
        <v>1</v>
      </c>
      <c r="AI188" s="40">
        <v>1</v>
      </c>
      <c r="AJ188" s="40"/>
      <c r="AK188" s="40">
        <v>5</v>
      </c>
      <c r="AL188" s="40">
        <v>84</v>
      </c>
      <c r="AM188" s="31">
        <v>87.94</v>
      </c>
      <c r="AN188" s="51">
        <v>66</v>
      </c>
      <c r="AO188" s="51">
        <v>270</v>
      </c>
      <c r="AP188" s="51">
        <v>7</v>
      </c>
      <c r="AQ188" s="51">
        <v>180</v>
      </c>
      <c r="AR188" s="51">
        <v>86.8709142824211</v>
      </c>
      <c r="AS188" s="51">
        <v>86.8709142824211</v>
      </c>
      <c r="AT188" s="51">
        <v>23.968251376801742</v>
      </c>
      <c r="AU188" s="13">
        <v>176.8709142824211</v>
      </c>
      <c r="AV188" s="13">
        <v>66.03174862319825</v>
      </c>
      <c r="AW188" s="13">
        <v>266.8709142824211</v>
      </c>
      <c r="AX188" s="80" t="s">
        <v>197</v>
      </c>
    </row>
    <row r="189" spans="1:50" ht="18" customHeight="1">
      <c r="A189" s="32" t="s">
        <v>209</v>
      </c>
      <c r="B189" s="2">
        <v>15</v>
      </c>
      <c r="C189" s="2" t="s">
        <v>210</v>
      </c>
      <c r="D189" s="2">
        <v>3</v>
      </c>
      <c r="E189" s="33" t="s">
        <v>194</v>
      </c>
      <c r="F189" s="7">
        <v>87</v>
      </c>
      <c r="G189" s="7">
        <v>149</v>
      </c>
      <c r="H189" s="31">
        <v>87.97</v>
      </c>
      <c r="I189" s="1" t="s">
        <v>211</v>
      </c>
      <c r="J189" s="2"/>
      <c r="K189" s="1"/>
      <c r="L189" s="35"/>
      <c r="M189" s="35"/>
      <c r="N189" s="35"/>
      <c r="O189" s="35"/>
      <c r="P189" s="55"/>
      <c r="Q189" s="36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40"/>
      <c r="AH189" s="40">
        <v>0</v>
      </c>
      <c r="AI189" s="40"/>
      <c r="AJ189" s="40"/>
      <c r="AK189" s="40"/>
      <c r="AL189" s="40"/>
      <c r="AM189" s="31"/>
      <c r="AN189" s="51"/>
      <c r="AO189" s="51"/>
      <c r="AP189" s="51"/>
      <c r="AQ189" s="51"/>
      <c r="AR189" s="51"/>
      <c r="AS189" s="51"/>
      <c r="AT189" s="51"/>
      <c r="AU189" s="13"/>
      <c r="AV189" s="13"/>
      <c r="AW189" s="13"/>
      <c r="AX189" s="78"/>
    </row>
    <row r="190" spans="1:50" ht="18" customHeight="1">
      <c r="A190" s="32" t="s">
        <v>209</v>
      </c>
      <c r="B190" s="31">
        <v>15</v>
      </c>
      <c r="C190" s="2" t="s">
        <v>210</v>
      </c>
      <c r="D190" s="2">
        <v>4</v>
      </c>
      <c r="E190" s="33" t="s">
        <v>108</v>
      </c>
      <c r="F190" s="7">
        <v>0</v>
      </c>
      <c r="G190" s="7">
        <v>53</v>
      </c>
      <c r="H190" s="31">
        <v>88.6</v>
      </c>
      <c r="I190" s="1" t="s">
        <v>211</v>
      </c>
      <c r="J190" s="45">
        <v>3</v>
      </c>
      <c r="K190" s="1" t="s">
        <v>264</v>
      </c>
      <c r="L190" s="35">
        <v>1</v>
      </c>
      <c r="M190" s="35">
        <v>2</v>
      </c>
      <c r="N190" s="35">
        <v>1</v>
      </c>
      <c r="O190" s="35">
        <v>1</v>
      </c>
      <c r="P190" s="35">
        <v>1</v>
      </c>
      <c r="Q190" s="54"/>
      <c r="R190" s="2"/>
      <c r="S190" s="2"/>
      <c r="T190" s="2" t="s">
        <v>213</v>
      </c>
      <c r="U190" s="2"/>
      <c r="V190" s="2" t="s">
        <v>213</v>
      </c>
      <c r="W190" s="36"/>
      <c r="X190" s="2"/>
      <c r="Y190" s="2"/>
      <c r="Z190" s="2"/>
      <c r="AA190" s="2"/>
      <c r="AB190" s="2"/>
      <c r="AC190" s="2"/>
      <c r="AD190" s="2"/>
      <c r="AE190" s="2"/>
      <c r="AF190" s="2" t="s">
        <v>225</v>
      </c>
      <c r="AG190" s="57" t="s">
        <v>215</v>
      </c>
      <c r="AH190" s="40">
        <v>1</v>
      </c>
      <c r="AI190" s="40">
        <v>0.5</v>
      </c>
      <c r="AJ190" s="40"/>
      <c r="AK190" s="40">
        <v>1</v>
      </c>
      <c r="AL190" s="40">
        <v>4</v>
      </c>
      <c r="AM190" s="31">
        <v>88.64</v>
      </c>
      <c r="AN190" s="51">
        <v>47</v>
      </c>
      <c r="AO190" s="51">
        <v>270</v>
      </c>
      <c r="AP190" s="51">
        <v>6</v>
      </c>
      <c r="AQ190" s="51">
        <v>180</v>
      </c>
      <c r="AR190" s="51">
        <v>84.40224574284747</v>
      </c>
      <c r="AS190" s="51">
        <v>84.40224574284747</v>
      </c>
      <c r="AT190" s="51">
        <v>42.863414723761764</v>
      </c>
      <c r="AU190" s="13">
        <v>174.40224574284747</v>
      </c>
      <c r="AV190" s="13">
        <v>47.136585276238236</v>
      </c>
      <c r="AW190" s="13">
        <v>264.40224574284747</v>
      </c>
      <c r="AX190" s="78"/>
    </row>
    <row r="191" spans="1:50" ht="18" customHeight="1">
      <c r="A191" s="32" t="s">
        <v>209</v>
      </c>
      <c r="B191" s="2">
        <v>15</v>
      </c>
      <c r="C191" s="2" t="s">
        <v>210</v>
      </c>
      <c r="D191" s="2">
        <v>4</v>
      </c>
      <c r="E191" s="33" t="s">
        <v>108</v>
      </c>
      <c r="F191" s="7">
        <v>0</v>
      </c>
      <c r="G191" s="7">
        <v>53</v>
      </c>
      <c r="H191" s="31">
        <v>88.6</v>
      </c>
      <c r="I191" s="1" t="s">
        <v>211</v>
      </c>
      <c r="J191" s="45">
        <v>3</v>
      </c>
      <c r="K191" s="1" t="s">
        <v>264</v>
      </c>
      <c r="L191" s="35"/>
      <c r="M191" s="35"/>
      <c r="N191" s="35"/>
      <c r="O191" s="35"/>
      <c r="P191" s="35"/>
      <c r="Q191" s="36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57" t="s">
        <v>322</v>
      </c>
      <c r="AH191" s="40">
        <v>1</v>
      </c>
      <c r="AI191" s="40">
        <v>0.5</v>
      </c>
      <c r="AJ191" s="40"/>
      <c r="AK191" s="40">
        <v>2</v>
      </c>
      <c r="AL191" s="40">
        <v>28</v>
      </c>
      <c r="AM191" s="31">
        <v>88.88</v>
      </c>
      <c r="AN191" s="51">
        <v>74</v>
      </c>
      <c r="AO191" s="51">
        <v>270</v>
      </c>
      <c r="AP191" s="51">
        <v>0</v>
      </c>
      <c r="AQ191" s="51">
        <v>4</v>
      </c>
      <c r="AR191" s="51">
        <v>94</v>
      </c>
      <c r="AS191" s="51">
        <v>94</v>
      </c>
      <c r="AT191" s="51">
        <v>15.96301283952814</v>
      </c>
      <c r="AU191" s="13">
        <v>184</v>
      </c>
      <c r="AV191" s="13">
        <v>74.03698716047185</v>
      </c>
      <c r="AW191" s="13">
        <v>274</v>
      </c>
      <c r="AX191" s="78"/>
    </row>
    <row r="192" spans="1:50" ht="12.75">
      <c r="A192" s="32" t="s">
        <v>209</v>
      </c>
      <c r="B192" s="2">
        <v>16</v>
      </c>
      <c r="C192" s="2" t="s">
        <v>210</v>
      </c>
      <c r="D192" s="2">
        <v>1</v>
      </c>
      <c r="E192" s="33" t="s">
        <v>124</v>
      </c>
      <c r="F192" s="7">
        <v>0</v>
      </c>
      <c r="G192" s="7">
        <v>149</v>
      </c>
      <c r="H192" s="31">
        <v>89</v>
      </c>
      <c r="I192" s="1" t="s">
        <v>211</v>
      </c>
      <c r="J192" s="45">
        <v>3</v>
      </c>
      <c r="K192" s="1" t="s">
        <v>264</v>
      </c>
      <c r="L192" s="35">
        <v>3</v>
      </c>
      <c r="M192" s="35">
        <v>2</v>
      </c>
      <c r="N192" s="35">
        <v>1</v>
      </c>
      <c r="O192" s="35">
        <v>1</v>
      </c>
      <c r="P192" s="55" t="s">
        <v>29</v>
      </c>
      <c r="Q192" s="36"/>
      <c r="R192" s="2"/>
      <c r="S192" s="2"/>
      <c r="T192" s="2" t="s">
        <v>213</v>
      </c>
      <c r="U192" s="2"/>
      <c r="V192" s="2" t="s">
        <v>213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40">
        <v>2</v>
      </c>
      <c r="AH192" s="40">
        <v>0.5</v>
      </c>
      <c r="AI192" s="40">
        <v>0.5</v>
      </c>
      <c r="AJ192" s="40"/>
      <c r="AK192" s="40">
        <v>6</v>
      </c>
      <c r="AL192" s="40">
        <v>43</v>
      </c>
      <c r="AM192" s="31">
        <v>89.43</v>
      </c>
      <c r="AN192" s="51">
        <v>52</v>
      </c>
      <c r="AO192" s="51">
        <v>270</v>
      </c>
      <c r="AP192" s="51">
        <v>7</v>
      </c>
      <c r="AQ192" s="51">
        <v>180</v>
      </c>
      <c r="AR192" s="51">
        <v>84.52039430130753</v>
      </c>
      <c r="AS192" s="51">
        <v>84.52039430130753</v>
      </c>
      <c r="AT192" s="51">
        <v>37.87275484630483</v>
      </c>
      <c r="AU192" s="13">
        <v>174.52039430130753</v>
      </c>
      <c r="AV192" s="13">
        <v>52.12724515369517</v>
      </c>
      <c r="AW192" s="13">
        <v>264.52039430130753</v>
      </c>
      <c r="AX192" s="78"/>
    </row>
    <row r="193" spans="1:50" ht="12.75">
      <c r="A193" s="32" t="s">
        <v>209</v>
      </c>
      <c r="B193" s="2">
        <v>16</v>
      </c>
      <c r="C193" s="2" t="s">
        <v>210</v>
      </c>
      <c r="D193" s="2">
        <v>2</v>
      </c>
      <c r="E193" s="33" t="s">
        <v>6</v>
      </c>
      <c r="F193" s="7">
        <v>0</v>
      </c>
      <c r="G193" s="7">
        <v>94</v>
      </c>
      <c r="H193" s="31">
        <v>90.5</v>
      </c>
      <c r="I193" s="1" t="s">
        <v>211</v>
      </c>
      <c r="J193" s="2"/>
      <c r="K193" s="1"/>
      <c r="L193" s="35"/>
      <c r="M193" s="35"/>
      <c r="N193" s="35"/>
      <c r="O193" s="35"/>
      <c r="P193" s="35"/>
      <c r="Q193" s="36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40"/>
      <c r="AH193" s="40">
        <v>0</v>
      </c>
      <c r="AI193" s="40"/>
      <c r="AJ193" s="40"/>
      <c r="AK193" s="40"/>
      <c r="AL193" s="40"/>
      <c r="AM193" s="31"/>
      <c r="AN193" s="51"/>
      <c r="AO193" s="51"/>
      <c r="AP193" s="51"/>
      <c r="AQ193" s="51"/>
      <c r="AR193" s="51"/>
      <c r="AS193" s="51"/>
      <c r="AT193" s="51"/>
      <c r="AU193" s="13"/>
      <c r="AV193" s="13"/>
      <c r="AW193" s="13"/>
      <c r="AX193" s="78"/>
    </row>
    <row r="194" spans="1:50" ht="12.75">
      <c r="A194" s="32" t="s">
        <v>209</v>
      </c>
      <c r="B194" s="2">
        <v>16</v>
      </c>
      <c r="C194" s="2" t="s">
        <v>210</v>
      </c>
      <c r="D194" s="2">
        <v>3</v>
      </c>
      <c r="E194" s="33" t="s">
        <v>186</v>
      </c>
      <c r="F194" s="7">
        <v>0</v>
      </c>
      <c r="G194" s="7">
        <v>148</v>
      </c>
      <c r="H194" s="31">
        <v>91.43</v>
      </c>
      <c r="I194" s="1" t="s">
        <v>211</v>
      </c>
      <c r="J194" s="2"/>
      <c r="K194" s="1"/>
      <c r="L194" s="35"/>
      <c r="M194" s="35"/>
      <c r="N194" s="35"/>
      <c r="O194" s="35"/>
      <c r="P194" s="55"/>
      <c r="Q194" s="36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40"/>
      <c r="AH194" s="40">
        <v>0</v>
      </c>
      <c r="AI194" s="40"/>
      <c r="AJ194" s="40"/>
      <c r="AK194" s="40"/>
      <c r="AL194" s="40"/>
      <c r="AM194" s="31"/>
      <c r="AN194" s="51"/>
      <c r="AO194" s="51"/>
      <c r="AP194" s="51"/>
      <c r="AQ194" s="51"/>
      <c r="AR194" s="51"/>
      <c r="AS194" s="51"/>
      <c r="AT194" s="51"/>
      <c r="AU194" s="13"/>
      <c r="AV194" s="13"/>
      <c r="AW194" s="13"/>
      <c r="AX194" s="78"/>
    </row>
    <row r="195" spans="1:50" ht="21.75">
      <c r="A195" s="32" t="s">
        <v>209</v>
      </c>
      <c r="B195" s="2">
        <v>16</v>
      </c>
      <c r="C195" s="2" t="s">
        <v>210</v>
      </c>
      <c r="D195" s="2">
        <v>4</v>
      </c>
      <c r="E195" s="33" t="s">
        <v>124</v>
      </c>
      <c r="F195" s="7">
        <v>0</v>
      </c>
      <c r="G195" s="7">
        <v>147</v>
      </c>
      <c r="H195" s="31">
        <v>92.93</v>
      </c>
      <c r="I195" s="1" t="s">
        <v>288</v>
      </c>
      <c r="J195" s="45">
        <v>3</v>
      </c>
      <c r="K195" s="1" t="s">
        <v>264</v>
      </c>
      <c r="L195" s="35">
        <v>1</v>
      </c>
      <c r="M195" s="35">
        <v>2</v>
      </c>
      <c r="N195" s="35">
        <v>1</v>
      </c>
      <c r="O195" s="35">
        <v>1</v>
      </c>
      <c r="P195" s="55" t="s">
        <v>29</v>
      </c>
      <c r="Q195" s="36"/>
      <c r="R195" s="2"/>
      <c r="S195" s="2"/>
      <c r="T195" s="2" t="s">
        <v>213</v>
      </c>
      <c r="U195" s="2"/>
      <c r="V195" s="2" t="s">
        <v>361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57" t="s">
        <v>215</v>
      </c>
      <c r="AH195" s="40">
        <v>0.5</v>
      </c>
      <c r="AI195" s="40">
        <v>0.2</v>
      </c>
      <c r="AJ195" s="40"/>
      <c r="AK195" s="40">
        <v>4</v>
      </c>
      <c r="AL195" s="40">
        <v>51</v>
      </c>
      <c r="AM195" s="31">
        <v>93.44</v>
      </c>
      <c r="AN195" s="51">
        <v>55</v>
      </c>
      <c r="AO195" s="51">
        <v>270</v>
      </c>
      <c r="AP195" s="51">
        <v>20</v>
      </c>
      <c r="AQ195" s="51">
        <v>0</v>
      </c>
      <c r="AR195" s="51">
        <v>104.29773487711117</v>
      </c>
      <c r="AS195" s="51">
        <v>104.29773487711117</v>
      </c>
      <c r="AT195" s="51">
        <v>34.15763595125995</v>
      </c>
      <c r="AU195" s="13">
        <v>194.29773487711117</v>
      </c>
      <c r="AV195" s="13">
        <v>55.84236404874005</v>
      </c>
      <c r="AW195" s="13">
        <v>284.29773487711117</v>
      </c>
      <c r="AX195" s="78"/>
    </row>
    <row r="196" spans="1:50" ht="21.75">
      <c r="A196" s="32" t="s">
        <v>209</v>
      </c>
      <c r="B196" s="2">
        <v>16</v>
      </c>
      <c r="C196" s="2" t="s">
        <v>210</v>
      </c>
      <c r="D196" s="2">
        <v>4</v>
      </c>
      <c r="E196" s="33" t="s">
        <v>124</v>
      </c>
      <c r="F196" s="7">
        <v>0</v>
      </c>
      <c r="G196" s="7">
        <v>147</v>
      </c>
      <c r="H196" s="31">
        <v>92.93</v>
      </c>
      <c r="I196" s="1" t="s">
        <v>288</v>
      </c>
      <c r="J196" s="45">
        <v>3</v>
      </c>
      <c r="K196" s="1" t="s">
        <v>264</v>
      </c>
      <c r="L196" s="35"/>
      <c r="M196" s="35"/>
      <c r="N196" s="35"/>
      <c r="O196" s="35"/>
      <c r="P196" s="55"/>
      <c r="Q196" s="36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57" t="s">
        <v>322</v>
      </c>
      <c r="AH196" s="40">
        <v>0.5</v>
      </c>
      <c r="AI196" s="40">
        <v>0.2</v>
      </c>
      <c r="AJ196" s="40"/>
      <c r="AK196" s="40">
        <v>5</v>
      </c>
      <c r="AL196" s="40">
        <v>66</v>
      </c>
      <c r="AM196" s="31">
        <v>93.59</v>
      </c>
      <c r="AN196" s="51">
        <v>62</v>
      </c>
      <c r="AO196" s="51">
        <v>270</v>
      </c>
      <c r="AP196" s="51">
        <v>14</v>
      </c>
      <c r="AQ196" s="51">
        <v>180</v>
      </c>
      <c r="AR196" s="51">
        <v>82.44832990148933</v>
      </c>
      <c r="AS196" s="51">
        <v>82.44832990148933</v>
      </c>
      <c r="AT196" s="51">
        <v>27.793615091671565</v>
      </c>
      <c r="AU196" s="13">
        <v>172.44832990148933</v>
      </c>
      <c r="AV196" s="13">
        <v>62.20638490832843</v>
      </c>
      <c r="AW196" s="13">
        <v>262.44832990148933</v>
      </c>
      <c r="AX196" s="78"/>
    </row>
    <row r="197" spans="1:50" ht="21.75">
      <c r="A197" s="32" t="s">
        <v>209</v>
      </c>
      <c r="B197" s="2">
        <v>16</v>
      </c>
      <c r="C197" s="2" t="s">
        <v>210</v>
      </c>
      <c r="D197" s="2">
        <v>4</v>
      </c>
      <c r="E197" s="33" t="s">
        <v>124</v>
      </c>
      <c r="F197" s="7">
        <v>0</v>
      </c>
      <c r="G197" s="7">
        <v>147</v>
      </c>
      <c r="H197" s="31">
        <v>92.93</v>
      </c>
      <c r="I197" s="1" t="s">
        <v>288</v>
      </c>
      <c r="J197" s="45">
        <v>3</v>
      </c>
      <c r="K197" s="1" t="s">
        <v>264</v>
      </c>
      <c r="L197" s="35"/>
      <c r="M197" s="35"/>
      <c r="N197" s="35"/>
      <c r="O197" s="35"/>
      <c r="P197" s="35"/>
      <c r="Q197" s="36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57" t="s">
        <v>332</v>
      </c>
      <c r="AH197" s="40">
        <v>0.5</v>
      </c>
      <c r="AI197" s="40">
        <v>0.2</v>
      </c>
      <c r="AJ197" s="40"/>
      <c r="AK197" s="40">
        <v>8</v>
      </c>
      <c r="AL197" s="40">
        <v>112</v>
      </c>
      <c r="AM197" s="31">
        <v>94.05</v>
      </c>
      <c r="AN197" s="51">
        <v>36</v>
      </c>
      <c r="AO197" s="51">
        <v>270</v>
      </c>
      <c r="AP197" s="51">
        <v>12</v>
      </c>
      <c r="AQ197" s="51">
        <v>180</v>
      </c>
      <c r="AR197" s="51">
        <v>73.69268756732765</v>
      </c>
      <c r="AS197" s="51">
        <v>73.69268756732765</v>
      </c>
      <c r="AT197" s="51">
        <v>52.874390719455164</v>
      </c>
      <c r="AU197" s="13">
        <v>163.69268756732765</v>
      </c>
      <c r="AV197" s="13">
        <v>37.125609280544836</v>
      </c>
      <c r="AW197" s="13">
        <v>253.69268756732765</v>
      </c>
      <c r="AX197" s="78"/>
    </row>
    <row r="198" spans="1:50" ht="12.75">
      <c r="A198" s="32" t="s">
        <v>209</v>
      </c>
      <c r="B198" s="2">
        <v>16</v>
      </c>
      <c r="C198" s="2" t="s">
        <v>210</v>
      </c>
      <c r="D198" s="2">
        <v>5</v>
      </c>
      <c r="E198" s="33" t="s">
        <v>290</v>
      </c>
      <c r="F198" s="7">
        <v>0</v>
      </c>
      <c r="G198" s="7">
        <v>37</v>
      </c>
      <c r="H198" s="31">
        <v>94.39</v>
      </c>
      <c r="I198" s="1" t="s">
        <v>122</v>
      </c>
      <c r="J198" s="2"/>
      <c r="K198" s="1"/>
      <c r="L198" s="35"/>
      <c r="M198" s="35"/>
      <c r="N198" s="35"/>
      <c r="O198" s="35"/>
      <c r="P198" s="35"/>
      <c r="Q198" s="36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40"/>
      <c r="AH198" s="40">
        <v>0</v>
      </c>
      <c r="AI198" s="40"/>
      <c r="AJ198" s="40"/>
      <c r="AK198" s="40"/>
      <c r="AL198" s="40"/>
      <c r="AM198" s="31"/>
      <c r="AN198" s="51"/>
      <c r="AO198" s="51"/>
      <c r="AP198" s="51"/>
      <c r="AQ198" s="51"/>
      <c r="AR198" s="51"/>
      <c r="AS198" s="51"/>
      <c r="AT198" s="51"/>
      <c r="AU198" s="13"/>
      <c r="AV198" s="13"/>
      <c r="AW198" s="13"/>
      <c r="AX198" s="78"/>
    </row>
    <row r="199" spans="1:50" ht="21.75">
      <c r="A199" s="32" t="s">
        <v>209</v>
      </c>
      <c r="B199" s="2">
        <v>16</v>
      </c>
      <c r="C199" s="2" t="s">
        <v>210</v>
      </c>
      <c r="D199" s="2">
        <v>5</v>
      </c>
      <c r="E199" s="33" t="s">
        <v>272</v>
      </c>
      <c r="F199" s="7">
        <v>37</v>
      </c>
      <c r="G199" s="7">
        <v>65</v>
      </c>
      <c r="H199" s="31">
        <v>94.76</v>
      </c>
      <c r="I199" s="1" t="s">
        <v>122</v>
      </c>
      <c r="J199" s="61">
        <v>2</v>
      </c>
      <c r="K199" s="1" t="s">
        <v>266</v>
      </c>
      <c r="L199" s="35">
        <v>1</v>
      </c>
      <c r="M199" s="35">
        <v>2</v>
      </c>
      <c r="N199" s="35">
        <v>1</v>
      </c>
      <c r="O199" s="35">
        <v>4</v>
      </c>
      <c r="P199" s="35" t="s">
        <v>29</v>
      </c>
      <c r="Q199" s="36"/>
      <c r="R199" s="2"/>
      <c r="S199" s="2"/>
      <c r="T199" s="2" t="s">
        <v>213</v>
      </c>
      <c r="U199" s="2" t="s">
        <v>213</v>
      </c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 t="s">
        <v>273</v>
      </c>
      <c r="AG199" s="57" t="s">
        <v>215</v>
      </c>
      <c r="AH199" s="40">
        <v>1</v>
      </c>
      <c r="AI199" s="40">
        <v>1</v>
      </c>
      <c r="AJ199" s="40"/>
      <c r="AK199" s="40">
        <v>3</v>
      </c>
      <c r="AL199" s="40">
        <v>32</v>
      </c>
      <c r="AM199" s="31">
        <v>94.71</v>
      </c>
      <c r="AN199" s="51">
        <v>67</v>
      </c>
      <c r="AO199" s="51">
        <v>270</v>
      </c>
      <c r="AP199" s="51">
        <v>19</v>
      </c>
      <c r="AQ199" s="51">
        <v>0</v>
      </c>
      <c r="AR199" s="51">
        <v>98.31538123652683</v>
      </c>
      <c r="AS199" s="51">
        <v>98.31538123652683</v>
      </c>
      <c r="AT199" s="51">
        <v>22.7830054092305</v>
      </c>
      <c r="AU199" s="13">
        <v>188.31538123652683</v>
      </c>
      <c r="AV199" s="13">
        <v>67.2169945907695</v>
      </c>
      <c r="AW199" s="13">
        <v>278.31538123652683</v>
      </c>
      <c r="AX199" s="78"/>
    </row>
    <row r="200" spans="1:50" ht="21.75">
      <c r="A200" s="32" t="s">
        <v>209</v>
      </c>
      <c r="B200" s="2">
        <v>16</v>
      </c>
      <c r="C200" s="2" t="s">
        <v>210</v>
      </c>
      <c r="D200" s="2">
        <v>5</v>
      </c>
      <c r="E200" s="33" t="s">
        <v>272</v>
      </c>
      <c r="F200" s="7">
        <v>37</v>
      </c>
      <c r="G200" s="7">
        <v>65</v>
      </c>
      <c r="H200" s="31">
        <v>94.76</v>
      </c>
      <c r="I200" s="1" t="s">
        <v>122</v>
      </c>
      <c r="J200" s="61">
        <v>2</v>
      </c>
      <c r="K200" s="1" t="s">
        <v>266</v>
      </c>
      <c r="L200" s="35"/>
      <c r="M200" s="35"/>
      <c r="N200" s="35"/>
      <c r="O200" s="35"/>
      <c r="P200" s="35"/>
      <c r="Q200" s="36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57" t="s">
        <v>322</v>
      </c>
      <c r="AH200" s="40">
        <v>1</v>
      </c>
      <c r="AI200" s="40">
        <v>1</v>
      </c>
      <c r="AJ200" s="40"/>
      <c r="AK200" s="40">
        <v>4</v>
      </c>
      <c r="AL200" s="40">
        <v>46</v>
      </c>
      <c r="AM200" s="31">
        <v>94.85</v>
      </c>
      <c r="AN200" s="51">
        <v>72</v>
      </c>
      <c r="AO200" s="51">
        <v>270</v>
      </c>
      <c r="AP200" s="51">
        <v>0</v>
      </c>
      <c r="AQ200" s="51">
        <v>12</v>
      </c>
      <c r="AR200" s="51">
        <v>102</v>
      </c>
      <c r="AS200" s="51">
        <v>102</v>
      </c>
      <c r="AT200" s="51">
        <v>17.63126730263924</v>
      </c>
      <c r="AU200" s="13">
        <v>192</v>
      </c>
      <c r="AV200" s="13">
        <v>72.36873269736076</v>
      </c>
      <c r="AW200" s="13">
        <v>282</v>
      </c>
      <c r="AX200" s="78"/>
    </row>
    <row r="201" spans="1:50" ht="25.5">
      <c r="A201" s="32" t="s">
        <v>209</v>
      </c>
      <c r="B201" s="2">
        <v>16</v>
      </c>
      <c r="C201" s="2" t="s">
        <v>210</v>
      </c>
      <c r="D201" s="2">
        <v>5</v>
      </c>
      <c r="E201" s="33" t="s">
        <v>272</v>
      </c>
      <c r="F201" s="7">
        <v>37</v>
      </c>
      <c r="G201" s="7">
        <v>65</v>
      </c>
      <c r="H201" s="31">
        <v>94.76</v>
      </c>
      <c r="I201" s="1" t="s">
        <v>122</v>
      </c>
      <c r="J201" s="61">
        <v>2</v>
      </c>
      <c r="K201" s="1" t="s">
        <v>266</v>
      </c>
      <c r="L201" s="35"/>
      <c r="M201" s="35"/>
      <c r="N201" s="35"/>
      <c r="O201" s="35"/>
      <c r="P201" s="35"/>
      <c r="Q201" s="54"/>
      <c r="R201" s="2"/>
      <c r="S201" s="2"/>
      <c r="T201" s="2"/>
      <c r="U201" s="2"/>
      <c r="V201" s="2"/>
      <c r="W201" s="36"/>
      <c r="X201" s="2"/>
      <c r="Y201" s="2"/>
      <c r="Z201" s="2"/>
      <c r="AA201" s="2"/>
      <c r="AB201" s="2"/>
      <c r="AC201" s="2"/>
      <c r="AD201" s="2"/>
      <c r="AE201" s="2"/>
      <c r="AF201" s="2"/>
      <c r="AG201" s="57" t="s">
        <v>332</v>
      </c>
      <c r="AH201" s="40">
        <v>1</v>
      </c>
      <c r="AI201" s="40">
        <v>1</v>
      </c>
      <c r="AJ201" s="40"/>
      <c r="AK201" s="40">
        <v>4</v>
      </c>
      <c r="AL201" s="40">
        <v>49</v>
      </c>
      <c r="AM201" s="31">
        <v>94.88</v>
      </c>
      <c r="AN201" s="51">
        <v>31</v>
      </c>
      <c r="AO201" s="51">
        <v>270</v>
      </c>
      <c r="AP201" s="51">
        <v>4</v>
      </c>
      <c r="AQ201" s="51">
        <v>180</v>
      </c>
      <c r="AR201" s="51">
        <v>83.36190643962459</v>
      </c>
      <c r="AS201" s="51">
        <v>83.36190643962459</v>
      </c>
      <c r="AT201" s="51">
        <v>58.829589497767095</v>
      </c>
      <c r="AU201" s="13">
        <v>173.3619064396246</v>
      </c>
      <c r="AV201" s="13">
        <v>31.170410502232905</v>
      </c>
      <c r="AW201" s="13">
        <v>263.3619064396246</v>
      </c>
      <c r="AX201" s="80" t="s">
        <v>198</v>
      </c>
    </row>
    <row r="202" spans="1:50" ht="12.75">
      <c r="A202" s="32" t="s">
        <v>209</v>
      </c>
      <c r="B202" s="2">
        <v>17</v>
      </c>
      <c r="C202" s="2" t="s">
        <v>210</v>
      </c>
      <c r="D202" s="2">
        <v>1</v>
      </c>
      <c r="E202" s="33" t="s">
        <v>108</v>
      </c>
      <c r="F202" s="7">
        <v>0</v>
      </c>
      <c r="G202" s="7">
        <v>16</v>
      </c>
      <c r="H202" s="31">
        <v>98.7</v>
      </c>
      <c r="I202" s="1" t="s">
        <v>211</v>
      </c>
      <c r="J202" s="2"/>
      <c r="K202" s="1"/>
      <c r="L202" s="35"/>
      <c r="M202" s="35"/>
      <c r="N202" s="35"/>
      <c r="O202" s="35"/>
      <c r="P202" s="35"/>
      <c r="Q202" s="36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40"/>
      <c r="AH202" s="40">
        <v>0</v>
      </c>
      <c r="AI202" s="40"/>
      <c r="AJ202" s="40"/>
      <c r="AK202" s="40"/>
      <c r="AL202" s="40"/>
      <c r="AM202" s="31"/>
      <c r="AN202" s="51"/>
      <c r="AO202" s="51"/>
      <c r="AP202" s="51"/>
      <c r="AQ202" s="51"/>
      <c r="AR202" s="51"/>
      <c r="AS202" s="51"/>
      <c r="AT202" s="51"/>
      <c r="AU202" s="13"/>
      <c r="AV202" s="13"/>
      <c r="AW202" s="13"/>
      <c r="AX202" s="78"/>
    </row>
    <row r="203" spans="1:50" ht="12.75">
      <c r="A203" s="32" t="s">
        <v>209</v>
      </c>
      <c r="B203" s="2">
        <v>17</v>
      </c>
      <c r="C203" s="2" t="s">
        <v>210</v>
      </c>
      <c r="D203" s="2">
        <v>1</v>
      </c>
      <c r="E203" s="33" t="s">
        <v>319</v>
      </c>
      <c r="F203" s="7">
        <v>16.5</v>
      </c>
      <c r="G203" s="7">
        <v>60</v>
      </c>
      <c r="H203" s="31">
        <v>98.86</v>
      </c>
      <c r="I203" s="1" t="s">
        <v>187</v>
      </c>
      <c r="J203" s="45">
        <v>3</v>
      </c>
      <c r="K203" s="1" t="s">
        <v>15</v>
      </c>
      <c r="L203" s="35">
        <v>3</v>
      </c>
      <c r="M203" s="35">
        <v>2</v>
      </c>
      <c r="N203" s="35">
        <v>1</v>
      </c>
      <c r="O203" s="35">
        <v>1</v>
      </c>
      <c r="P203" s="35" t="s">
        <v>29</v>
      </c>
      <c r="Q203" s="36"/>
      <c r="R203" s="2"/>
      <c r="S203" s="2"/>
      <c r="T203" s="2"/>
      <c r="U203" s="2" t="s">
        <v>213</v>
      </c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57" t="s">
        <v>215</v>
      </c>
      <c r="AH203" s="40">
        <v>0.5</v>
      </c>
      <c r="AI203" s="40">
        <v>0.2</v>
      </c>
      <c r="AJ203" s="40"/>
      <c r="AK203" s="40">
        <v>4</v>
      </c>
      <c r="AL203" s="40">
        <v>26</v>
      </c>
      <c r="AM203" s="31">
        <v>98.96</v>
      </c>
      <c r="AN203" s="51">
        <v>11</v>
      </c>
      <c r="AO203" s="51">
        <v>270</v>
      </c>
      <c r="AP203" s="51">
        <v>48</v>
      </c>
      <c r="AQ203" s="51">
        <v>180</v>
      </c>
      <c r="AR203" s="51">
        <v>9.92740275803007</v>
      </c>
      <c r="AS203" s="51">
        <v>9.92740275803007</v>
      </c>
      <c r="AT203" s="51">
        <v>41.57053339588187</v>
      </c>
      <c r="AU203" s="13">
        <v>99.92740275803007</v>
      </c>
      <c r="AV203" s="13">
        <v>48.42946660411813</v>
      </c>
      <c r="AW203" s="13">
        <v>189.92740275803007</v>
      </c>
      <c r="AX203" s="78"/>
    </row>
    <row r="204" spans="1:50" ht="12.75">
      <c r="A204" s="32" t="s">
        <v>209</v>
      </c>
      <c r="B204" s="2">
        <v>17</v>
      </c>
      <c r="C204" s="2" t="s">
        <v>210</v>
      </c>
      <c r="D204" s="2">
        <v>1</v>
      </c>
      <c r="E204" s="33" t="s">
        <v>319</v>
      </c>
      <c r="F204" s="7">
        <v>16.5</v>
      </c>
      <c r="G204" s="7">
        <v>60</v>
      </c>
      <c r="H204" s="31">
        <v>98.86</v>
      </c>
      <c r="I204" s="1" t="s">
        <v>187</v>
      </c>
      <c r="J204" s="45">
        <v>3</v>
      </c>
      <c r="K204" s="1" t="s">
        <v>15</v>
      </c>
      <c r="L204" s="35"/>
      <c r="M204" s="35"/>
      <c r="N204" s="35"/>
      <c r="O204" s="35"/>
      <c r="P204" s="35"/>
      <c r="Q204" s="36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57" t="s">
        <v>322</v>
      </c>
      <c r="AH204" s="40">
        <v>0.5</v>
      </c>
      <c r="AI204" s="40">
        <v>0.2</v>
      </c>
      <c r="AJ204" s="40"/>
      <c r="AK204" s="57" t="s">
        <v>199</v>
      </c>
      <c r="AL204" s="40">
        <v>52</v>
      </c>
      <c r="AM204" s="31">
        <v>99.22</v>
      </c>
      <c r="AN204" s="51">
        <v>52</v>
      </c>
      <c r="AO204" s="51">
        <v>90</v>
      </c>
      <c r="AP204" s="51">
        <v>15</v>
      </c>
      <c r="AQ204" s="51">
        <v>180</v>
      </c>
      <c r="AR204" s="51">
        <v>-78.17617731843376</v>
      </c>
      <c r="AS204" s="51">
        <v>281.82382268156624</v>
      </c>
      <c r="AT204" s="51">
        <v>37.4054521811203</v>
      </c>
      <c r="AU204" s="13">
        <v>11.823822681566241</v>
      </c>
      <c r="AV204" s="13">
        <v>52.5945478188797</v>
      </c>
      <c r="AW204" s="13">
        <v>101.82382268156624</v>
      </c>
      <c r="AX204" s="78"/>
    </row>
    <row r="205" spans="1:50" ht="21.75">
      <c r="A205" s="32" t="s">
        <v>209</v>
      </c>
      <c r="B205" s="2">
        <v>17</v>
      </c>
      <c r="C205" s="2" t="s">
        <v>210</v>
      </c>
      <c r="D205" s="2">
        <v>2</v>
      </c>
      <c r="E205" s="33" t="s">
        <v>108</v>
      </c>
      <c r="F205" s="7">
        <v>0</v>
      </c>
      <c r="G205" s="7">
        <v>58</v>
      </c>
      <c r="H205" s="31">
        <v>99.88</v>
      </c>
      <c r="I205" s="1" t="s">
        <v>187</v>
      </c>
      <c r="J205" s="2"/>
      <c r="K205" s="1" t="s">
        <v>266</v>
      </c>
      <c r="L205" s="35"/>
      <c r="M205" s="35"/>
      <c r="N205" s="35"/>
      <c r="O205" s="35"/>
      <c r="P205" s="35"/>
      <c r="Q205" s="36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40"/>
      <c r="AH205" s="40">
        <v>0</v>
      </c>
      <c r="AI205" s="40"/>
      <c r="AJ205" s="40"/>
      <c r="AK205" s="40"/>
      <c r="AL205" s="40"/>
      <c r="AM205" s="31"/>
      <c r="AN205" s="51"/>
      <c r="AO205" s="51"/>
      <c r="AP205" s="51"/>
      <c r="AQ205" s="51"/>
      <c r="AR205" s="51"/>
      <c r="AS205" s="51"/>
      <c r="AT205" s="51"/>
      <c r="AU205" s="13"/>
      <c r="AV205" s="13"/>
      <c r="AW205" s="13"/>
      <c r="AX205" s="78"/>
    </row>
    <row r="206" spans="1:50" ht="12.75">
      <c r="A206" s="32" t="s">
        <v>209</v>
      </c>
      <c r="B206" s="2">
        <v>17</v>
      </c>
      <c r="C206" s="2" t="s">
        <v>210</v>
      </c>
      <c r="D206" s="2">
        <v>2</v>
      </c>
      <c r="E206" s="33" t="s">
        <v>3</v>
      </c>
      <c r="F206" s="7">
        <v>58.5</v>
      </c>
      <c r="G206" s="7">
        <v>135.5</v>
      </c>
      <c r="H206" s="31">
        <v>100.46</v>
      </c>
      <c r="I206" s="1" t="s">
        <v>187</v>
      </c>
      <c r="J206" s="45">
        <v>3</v>
      </c>
      <c r="K206" s="1" t="s">
        <v>264</v>
      </c>
      <c r="L206" s="35"/>
      <c r="M206" s="35"/>
      <c r="N206" s="35"/>
      <c r="O206" s="35"/>
      <c r="P206" s="35"/>
      <c r="Q206" s="36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57" t="s">
        <v>322</v>
      </c>
      <c r="AH206" s="40">
        <v>0.75</v>
      </c>
      <c r="AI206" s="40">
        <v>0.5</v>
      </c>
      <c r="AJ206" s="40"/>
      <c r="AK206" s="57" t="s">
        <v>199</v>
      </c>
      <c r="AL206" s="40">
        <v>71</v>
      </c>
      <c r="AM206" s="31">
        <v>100.59</v>
      </c>
      <c r="AN206" s="51">
        <v>45</v>
      </c>
      <c r="AO206" s="51">
        <v>270</v>
      </c>
      <c r="AP206" s="51">
        <v>34</v>
      </c>
      <c r="AQ206" s="51">
        <v>0</v>
      </c>
      <c r="AR206" s="51">
        <v>124</v>
      </c>
      <c r="AS206" s="51">
        <v>124</v>
      </c>
      <c r="AT206" s="51">
        <v>39.660007440110796</v>
      </c>
      <c r="AU206" s="13">
        <v>214</v>
      </c>
      <c r="AV206" s="13">
        <v>50.339992559889204</v>
      </c>
      <c r="AW206" s="13">
        <v>304</v>
      </c>
      <c r="AX206" s="80" t="s">
        <v>335</v>
      </c>
    </row>
    <row r="207" spans="1:50" ht="25.5">
      <c r="A207" s="32" t="s">
        <v>209</v>
      </c>
      <c r="B207" s="2">
        <v>17</v>
      </c>
      <c r="C207" s="2" t="s">
        <v>210</v>
      </c>
      <c r="D207" s="2">
        <v>2</v>
      </c>
      <c r="E207" s="33" t="s">
        <v>3</v>
      </c>
      <c r="F207" s="7">
        <v>58.5</v>
      </c>
      <c r="G207" s="7">
        <v>135.5</v>
      </c>
      <c r="H207" s="31">
        <v>100.46</v>
      </c>
      <c r="I207" s="1"/>
      <c r="J207" s="45">
        <v>3</v>
      </c>
      <c r="K207" s="1" t="s">
        <v>264</v>
      </c>
      <c r="L207" s="35"/>
      <c r="M207" s="35"/>
      <c r="N207" s="35"/>
      <c r="O207" s="35"/>
      <c r="P207" s="35"/>
      <c r="Q207" s="36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57" t="s">
        <v>46</v>
      </c>
      <c r="AH207" s="40">
        <v>0.75</v>
      </c>
      <c r="AI207" s="40">
        <v>0.5</v>
      </c>
      <c r="AJ207" s="40"/>
      <c r="AK207" s="57" t="s">
        <v>249</v>
      </c>
      <c r="AL207" s="40">
        <v>105</v>
      </c>
      <c r="AM207" s="31">
        <v>100.93</v>
      </c>
      <c r="AN207" s="51">
        <v>56</v>
      </c>
      <c r="AO207" s="51">
        <v>270</v>
      </c>
      <c r="AP207" s="51">
        <v>53</v>
      </c>
      <c r="AQ207" s="51">
        <v>180</v>
      </c>
      <c r="AR207" s="51">
        <v>48.16817956338144</v>
      </c>
      <c r="AS207" s="51">
        <v>48.16817956338144</v>
      </c>
      <c r="AT207" s="51">
        <v>26.6831943729851</v>
      </c>
      <c r="AU207" s="13">
        <v>138.16817956338144</v>
      </c>
      <c r="AV207" s="13">
        <v>63.3168056270149</v>
      </c>
      <c r="AW207" s="13">
        <v>228.16817956338144</v>
      </c>
      <c r="AX207" s="80" t="s">
        <v>162</v>
      </c>
    </row>
    <row r="208" spans="1:50" ht="12.75">
      <c r="A208" s="32" t="s">
        <v>209</v>
      </c>
      <c r="B208" s="2">
        <v>17</v>
      </c>
      <c r="C208" s="2" t="s">
        <v>210</v>
      </c>
      <c r="D208" s="2">
        <v>2</v>
      </c>
      <c r="E208" s="33" t="s">
        <v>3</v>
      </c>
      <c r="F208" s="7">
        <v>58.5</v>
      </c>
      <c r="G208" s="7">
        <v>135.5</v>
      </c>
      <c r="H208" s="31">
        <v>100.46</v>
      </c>
      <c r="I208" s="1" t="s">
        <v>187</v>
      </c>
      <c r="J208" s="45">
        <v>3</v>
      </c>
      <c r="K208" s="1" t="s">
        <v>264</v>
      </c>
      <c r="L208" s="35"/>
      <c r="M208" s="35"/>
      <c r="N208" s="35"/>
      <c r="O208" s="35"/>
      <c r="P208" s="35"/>
      <c r="Q208" s="36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57" t="s">
        <v>332</v>
      </c>
      <c r="AH208" s="40">
        <v>0.75</v>
      </c>
      <c r="AI208" s="40">
        <v>0.5</v>
      </c>
      <c r="AJ208" s="40"/>
      <c r="AK208" s="40">
        <v>8</v>
      </c>
      <c r="AL208" s="40">
        <v>126.5</v>
      </c>
      <c r="AM208" s="31">
        <v>101.14</v>
      </c>
      <c r="AN208" s="51">
        <v>55</v>
      </c>
      <c r="AO208" s="51">
        <v>90</v>
      </c>
      <c r="AP208" s="51">
        <v>3</v>
      </c>
      <c r="AQ208" s="51">
        <v>180</v>
      </c>
      <c r="AR208" s="51">
        <v>-87.8983986335009</v>
      </c>
      <c r="AS208" s="51">
        <v>272.1016013664991</v>
      </c>
      <c r="AT208" s="51">
        <v>34.98188863074608</v>
      </c>
      <c r="AU208" s="13">
        <v>2.1016013664990965</v>
      </c>
      <c r="AV208" s="13">
        <v>55.01811136925392</v>
      </c>
      <c r="AW208" s="13">
        <v>92.1016013664991</v>
      </c>
      <c r="AX208" s="80" t="s">
        <v>335</v>
      </c>
    </row>
    <row r="209" spans="1:50" ht="25.5">
      <c r="A209" s="32" t="s">
        <v>209</v>
      </c>
      <c r="B209" s="2">
        <v>17</v>
      </c>
      <c r="C209" s="2" t="s">
        <v>210</v>
      </c>
      <c r="D209" s="2">
        <v>2</v>
      </c>
      <c r="E209" s="33" t="s">
        <v>3</v>
      </c>
      <c r="F209" s="7">
        <v>58.5</v>
      </c>
      <c r="G209" s="7">
        <v>135.5</v>
      </c>
      <c r="H209" s="31">
        <v>100.46</v>
      </c>
      <c r="I209" s="1" t="s">
        <v>187</v>
      </c>
      <c r="J209" s="61">
        <v>2</v>
      </c>
      <c r="K209" s="1" t="s">
        <v>264</v>
      </c>
      <c r="L209" s="35">
        <v>3</v>
      </c>
      <c r="M209" s="35">
        <v>3</v>
      </c>
      <c r="N209" s="35">
        <v>1</v>
      </c>
      <c r="O209" s="35">
        <v>4</v>
      </c>
      <c r="P209" s="35" t="s">
        <v>29</v>
      </c>
      <c r="Q209" s="36"/>
      <c r="R209" s="2"/>
      <c r="S209" s="2"/>
      <c r="T209" s="2" t="s">
        <v>213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 t="s">
        <v>38</v>
      </c>
      <c r="AG209" s="57" t="s">
        <v>215</v>
      </c>
      <c r="AH209" s="40">
        <v>0.75</v>
      </c>
      <c r="AI209" s="40">
        <v>0.5</v>
      </c>
      <c r="AJ209" s="40"/>
      <c r="AK209" s="57" t="s">
        <v>199</v>
      </c>
      <c r="AL209" s="40">
        <v>68</v>
      </c>
      <c r="AM209" s="31">
        <v>100.56</v>
      </c>
      <c r="AN209" s="51">
        <v>76</v>
      </c>
      <c r="AO209" s="51">
        <v>270</v>
      </c>
      <c r="AP209" s="51">
        <v>7</v>
      </c>
      <c r="AQ209" s="51">
        <v>180</v>
      </c>
      <c r="AR209" s="51">
        <v>88.24651589094378</v>
      </c>
      <c r="AS209" s="51">
        <v>88.24651589094378</v>
      </c>
      <c r="AT209" s="51">
        <v>13.993701917583588</v>
      </c>
      <c r="AU209" s="13">
        <v>178.24651589094378</v>
      </c>
      <c r="AV209" s="13">
        <v>76.00629808241641</v>
      </c>
      <c r="AW209" s="13">
        <v>268.2465158909438</v>
      </c>
      <c r="AX209" s="80" t="s">
        <v>147</v>
      </c>
    </row>
    <row r="210" spans="1:50" ht="12.75">
      <c r="A210" s="32" t="s">
        <v>209</v>
      </c>
      <c r="B210" s="2">
        <v>17</v>
      </c>
      <c r="C210" s="2" t="s">
        <v>210</v>
      </c>
      <c r="D210" s="2">
        <v>3</v>
      </c>
      <c r="E210" s="33" t="s">
        <v>290</v>
      </c>
      <c r="F210" s="7">
        <v>0</v>
      </c>
      <c r="G210" s="7">
        <v>64</v>
      </c>
      <c r="H210" s="31">
        <v>101.26</v>
      </c>
      <c r="I210" s="1" t="s">
        <v>187</v>
      </c>
      <c r="J210" s="45">
        <v>3</v>
      </c>
      <c r="K210" s="1" t="s">
        <v>264</v>
      </c>
      <c r="L210" s="35">
        <v>3</v>
      </c>
      <c r="M210" s="35">
        <v>2</v>
      </c>
      <c r="N210" s="35">
        <v>1</v>
      </c>
      <c r="O210" s="35">
        <v>1</v>
      </c>
      <c r="P210" s="35" t="s">
        <v>29</v>
      </c>
      <c r="Q210" s="36"/>
      <c r="R210" s="2"/>
      <c r="S210" s="2"/>
      <c r="T210" s="2" t="s">
        <v>213</v>
      </c>
      <c r="U210" s="2"/>
      <c r="V210" s="2"/>
      <c r="W210" s="54"/>
      <c r="X210" s="2"/>
      <c r="Y210" s="2"/>
      <c r="Z210" s="2"/>
      <c r="AA210" s="2"/>
      <c r="AB210" s="2"/>
      <c r="AC210" s="2"/>
      <c r="AD210" s="2"/>
      <c r="AE210" s="2"/>
      <c r="AF210" s="2" t="s">
        <v>109</v>
      </c>
      <c r="AG210" s="57">
        <v>1</v>
      </c>
      <c r="AH210" s="40">
        <v>0.5</v>
      </c>
      <c r="AI210" s="40">
        <v>0.5</v>
      </c>
      <c r="AJ210" s="40"/>
      <c r="AK210" s="40">
        <v>1</v>
      </c>
      <c r="AL210" s="40">
        <v>4</v>
      </c>
      <c r="AM210" s="31">
        <v>101.3</v>
      </c>
      <c r="AN210" s="51">
        <v>76</v>
      </c>
      <c r="AO210" s="51">
        <v>90</v>
      </c>
      <c r="AP210" s="51">
        <v>0</v>
      </c>
      <c r="AQ210" s="51">
        <v>0</v>
      </c>
      <c r="AR210" s="51">
        <v>-90</v>
      </c>
      <c r="AS210" s="51">
        <v>270</v>
      </c>
      <c r="AT210" s="51">
        <v>14</v>
      </c>
      <c r="AU210" s="13">
        <v>360</v>
      </c>
      <c r="AV210" s="13">
        <v>76</v>
      </c>
      <c r="AW210" s="13">
        <v>90</v>
      </c>
      <c r="AX210" s="78"/>
    </row>
    <row r="211" spans="1:50" ht="25.5">
      <c r="A211" s="32" t="s">
        <v>209</v>
      </c>
      <c r="B211" s="2">
        <v>17</v>
      </c>
      <c r="C211" s="2" t="s">
        <v>210</v>
      </c>
      <c r="D211" s="2">
        <v>3</v>
      </c>
      <c r="E211" s="33" t="s">
        <v>39</v>
      </c>
      <c r="F211" s="7">
        <v>50</v>
      </c>
      <c r="G211" s="7">
        <v>131.5</v>
      </c>
      <c r="H211" s="31">
        <v>101.76</v>
      </c>
      <c r="I211" s="1" t="s">
        <v>187</v>
      </c>
      <c r="J211" s="2">
        <v>11</v>
      </c>
      <c r="K211" s="1" t="s">
        <v>40</v>
      </c>
      <c r="L211" s="35">
        <v>3</v>
      </c>
      <c r="M211" s="35">
        <v>2</v>
      </c>
      <c r="N211" s="35">
        <v>3</v>
      </c>
      <c r="O211" s="35">
        <v>1</v>
      </c>
      <c r="P211" s="35">
        <v>1</v>
      </c>
      <c r="Q211" s="36"/>
      <c r="R211" s="2"/>
      <c r="S211" s="2"/>
      <c r="T211" s="2" t="s">
        <v>361</v>
      </c>
      <c r="U211" s="2"/>
      <c r="V211" s="2"/>
      <c r="W211" s="2" t="s">
        <v>361</v>
      </c>
      <c r="X211" s="2"/>
      <c r="Y211" s="2"/>
      <c r="Z211" s="2"/>
      <c r="AA211" s="2"/>
      <c r="AB211" s="2"/>
      <c r="AC211" s="2"/>
      <c r="AD211" s="2"/>
      <c r="AE211" s="2"/>
      <c r="AF211" s="2" t="s">
        <v>41</v>
      </c>
      <c r="AG211" s="57" t="s">
        <v>328</v>
      </c>
      <c r="AH211" s="40">
        <v>0.5</v>
      </c>
      <c r="AI211" s="40">
        <v>0.75</v>
      </c>
      <c r="AJ211" s="57" t="s">
        <v>90</v>
      </c>
      <c r="AK211" s="57" t="s">
        <v>327</v>
      </c>
      <c r="AL211" s="40">
        <v>61</v>
      </c>
      <c r="AM211" s="31">
        <v>101.87</v>
      </c>
      <c r="AN211" s="51">
        <v>66</v>
      </c>
      <c r="AO211" s="51">
        <v>270</v>
      </c>
      <c r="AP211" s="51">
        <v>10</v>
      </c>
      <c r="AQ211" s="51">
        <v>180</v>
      </c>
      <c r="AR211" s="51">
        <v>85.51115401083808</v>
      </c>
      <c r="AS211" s="51">
        <v>85.51115401083808</v>
      </c>
      <c r="AT211" s="51">
        <v>23.93466312687879</v>
      </c>
      <c r="AU211" s="13">
        <v>175.51115401083808</v>
      </c>
      <c r="AV211" s="13">
        <v>66.06533687312121</v>
      </c>
      <c r="AW211" s="13">
        <v>265.5111540108381</v>
      </c>
      <c r="AX211" s="80" t="s">
        <v>163</v>
      </c>
    </row>
    <row r="212" spans="1:50" ht="21.75">
      <c r="A212" s="32" t="s">
        <v>209</v>
      </c>
      <c r="B212" s="2">
        <v>17</v>
      </c>
      <c r="C212" s="2" t="s">
        <v>210</v>
      </c>
      <c r="D212" s="2">
        <v>3</v>
      </c>
      <c r="E212" s="33" t="s">
        <v>39</v>
      </c>
      <c r="F212" s="7">
        <v>50</v>
      </c>
      <c r="G212" s="7">
        <v>131.5</v>
      </c>
      <c r="H212" s="31">
        <v>101.76</v>
      </c>
      <c r="I212" s="1"/>
      <c r="J212" s="2">
        <v>11</v>
      </c>
      <c r="K212" s="1" t="s">
        <v>40</v>
      </c>
      <c r="L212" s="35"/>
      <c r="M212" s="35"/>
      <c r="N212" s="35"/>
      <c r="O212" s="35"/>
      <c r="P212" s="35"/>
      <c r="Q212" s="36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 t="s">
        <v>44</v>
      </c>
      <c r="AG212" s="57" t="s">
        <v>278</v>
      </c>
      <c r="AH212" s="40">
        <v>0.5</v>
      </c>
      <c r="AI212" s="40">
        <v>0.75</v>
      </c>
      <c r="AJ212" s="57" t="s">
        <v>90</v>
      </c>
      <c r="AK212" s="57" t="s">
        <v>309</v>
      </c>
      <c r="AL212" s="40">
        <v>118</v>
      </c>
      <c r="AM212" s="31">
        <v>102.44</v>
      </c>
      <c r="AN212" s="51">
        <v>90</v>
      </c>
      <c r="AO212" s="51">
        <v>0</v>
      </c>
      <c r="AP212" s="51">
        <v>0</v>
      </c>
      <c r="AQ212" s="51">
        <v>3</v>
      </c>
      <c r="AR212" s="51">
        <v>-267</v>
      </c>
      <c r="AS212" s="51">
        <v>93</v>
      </c>
      <c r="AT212" s="51">
        <v>1.8361309540878967E-16</v>
      </c>
      <c r="AU212" s="13">
        <v>183</v>
      </c>
      <c r="AV212" s="13">
        <v>90</v>
      </c>
      <c r="AW212" s="13">
        <v>273</v>
      </c>
      <c r="AX212" s="80" t="s">
        <v>130</v>
      </c>
    </row>
    <row r="213" spans="1:50" ht="12.75">
      <c r="A213" s="32" t="s">
        <v>209</v>
      </c>
      <c r="B213" s="2">
        <v>19</v>
      </c>
      <c r="C213" s="2" t="s">
        <v>210</v>
      </c>
      <c r="D213" s="2">
        <v>1</v>
      </c>
      <c r="E213" s="33" t="s">
        <v>201</v>
      </c>
      <c r="F213" s="7">
        <v>0</v>
      </c>
      <c r="G213" s="7">
        <v>7</v>
      </c>
      <c r="H213" s="31">
        <v>112.4</v>
      </c>
      <c r="I213" s="1" t="s">
        <v>122</v>
      </c>
      <c r="J213" s="2"/>
      <c r="K213" s="1"/>
      <c r="L213" s="35"/>
      <c r="M213" s="35"/>
      <c r="N213" s="35"/>
      <c r="O213" s="35"/>
      <c r="P213" s="35"/>
      <c r="Q213" s="36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40"/>
      <c r="AH213" s="40">
        <v>0</v>
      </c>
      <c r="AI213" s="40"/>
      <c r="AJ213" s="40"/>
      <c r="AK213" s="40"/>
      <c r="AL213" s="40"/>
      <c r="AM213" s="31"/>
      <c r="AN213" s="51"/>
      <c r="AO213" s="51"/>
      <c r="AP213" s="51"/>
      <c r="AQ213" s="51"/>
      <c r="AR213" s="51"/>
      <c r="AS213" s="51"/>
      <c r="AT213" s="51"/>
      <c r="AU213" s="13"/>
      <c r="AV213" s="13"/>
      <c r="AW213" s="13"/>
      <c r="AX213" s="78"/>
    </row>
    <row r="214" spans="1:50" ht="12.75">
      <c r="A214" s="32" t="s">
        <v>209</v>
      </c>
      <c r="B214" s="2">
        <v>20</v>
      </c>
      <c r="C214" s="2" t="s">
        <v>210</v>
      </c>
      <c r="D214" s="2">
        <v>1</v>
      </c>
      <c r="E214" s="33" t="s">
        <v>201</v>
      </c>
      <c r="F214" s="7">
        <v>0</v>
      </c>
      <c r="G214" s="7">
        <v>5.5</v>
      </c>
      <c r="H214" s="31">
        <v>117.1</v>
      </c>
      <c r="I214" s="1" t="s">
        <v>122</v>
      </c>
      <c r="J214" s="2"/>
      <c r="K214" s="1"/>
      <c r="L214" s="35"/>
      <c r="M214" s="35"/>
      <c r="N214" s="35"/>
      <c r="O214" s="35"/>
      <c r="P214" s="35"/>
      <c r="Q214" s="54"/>
      <c r="R214" s="2"/>
      <c r="S214" s="2"/>
      <c r="T214" s="2"/>
      <c r="U214" s="2"/>
      <c r="V214" s="2"/>
      <c r="W214" s="36"/>
      <c r="X214" s="2"/>
      <c r="Y214" s="2"/>
      <c r="Z214" s="2"/>
      <c r="AA214" s="2"/>
      <c r="AB214" s="2"/>
      <c r="AC214" s="2"/>
      <c r="AD214" s="2"/>
      <c r="AE214" s="2"/>
      <c r="AF214" s="2"/>
      <c r="AG214" s="40"/>
      <c r="AH214" s="40">
        <v>0</v>
      </c>
      <c r="AI214" s="40"/>
      <c r="AJ214" s="40"/>
      <c r="AK214" s="40"/>
      <c r="AL214" s="40"/>
      <c r="AM214" s="31"/>
      <c r="AN214" s="51"/>
      <c r="AO214" s="51"/>
      <c r="AP214" s="51"/>
      <c r="AQ214" s="51"/>
      <c r="AR214" s="51"/>
      <c r="AS214" s="51"/>
      <c r="AT214" s="51"/>
      <c r="AU214" s="13"/>
      <c r="AV214" s="13"/>
      <c r="AW214" s="13"/>
      <c r="AX214" s="78"/>
    </row>
    <row r="215" spans="1:50" ht="21.75">
      <c r="A215" s="32" t="s">
        <v>209</v>
      </c>
      <c r="B215" s="2">
        <v>20</v>
      </c>
      <c r="C215" s="2" t="s">
        <v>210</v>
      </c>
      <c r="D215" s="2">
        <v>1</v>
      </c>
      <c r="E215" s="33" t="s">
        <v>43</v>
      </c>
      <c r="F215" s="7">
        <v>11.5</v>
      </c>
      <c r="G215" s="7">
        <v>142</v>
      </c>
      <c r="H215" s="31">
        <v>117.21</v>
      </c>
      <c r="I215" s="1" t="s">
        <v>211</v>
      </c>
      <c r="J215" s="45">
        <v>3</v>
      </c>
      <c r="K215" s="1" t="s">
        <v>174</v>
      </c>
      <c r="L215" s="35">
        <v>3</v>
      </c>
      <c r="M215" s="35">
        <v>2</v>
      </c>
      <c r="N215" s="35">
        <v>1</v>
      </c>
      <c r="O215" s="35">
        <v>1</v>
      </c>
      <c r="P215" s="35">
        <v>4</v>
      </c>
      <c r="Q215" s="36"/>
      <c r="R215" s="2"/>
      <c r="S215" s="2"/>
      <c r="T215" s="2" t="s">
        <v>213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 t="s">
        <v>109</v>
      </c>
      <c r="AG215" s="57" t="s">
        <v>215</v>
      </c>
      <c r="AH215" s="40">
        <v>0.5</v>
      </c>
      <c r="AI215" s="40">
        <v>0.2</v>
      </c>
      <c r="AJ215" s="40"/>
      <c r="AK215" s="40">
        <v>4</v>
      </c>
      <c r="AL215" s="40">
        <v>21</v>
      </c>
      <c r="AM215" s="31">
        <v>117.31</v>
      </c>
      <c r="AN215" s="51">
        <v>19</v>
      </c>
      <c r="AO215" s="51">
        <v>270</v>
      </c>
      <c r="AP215" s="51">
        <v>5</v>
      </c>
      <c r="AQ215" s="51">
        <v>180</v>
      </c>
      <c r="AR215" s="51">
        <v>75.74365529075081</v>
      </c>
      <c r="AS215" s="51">
        <v>75.74365529075081</v>
      </c>
      <c r="AT215" s="51">
        <v>70.44147207205727</v>
      </c>
      <c r="AU215" s="13">
        <v>165.7436552907508</v>
      </c>
      <c r="AV215" s="13">
        <v>19.558527927942734</v>
      </c>
      <c r="AW215" s="13">
        <v>255.7436552907508</v>
      </c>
      <c r="AX215" s="80" t="s">
        <v>335</v>
      </c>
    </row>
    <row r="216" spans="1:50" ht="21.75">
      <c r="A216" s="32" t="s">
        <v>209</v>
      </c>
      <c r="B216" s="2">
        <v>20</v>
      </c>
      <c r="C216" s="2" t="s">
        <v>210</v>
      </c>
      <c r="D216" s="2">
        <v>1</v>
      </c>
      <c r="E216" s="33" t="s">
        <v>43</v>
      </c>
      <c r="F216" s="7">
        <v>11.5</v>
      </c>
      <c r="G216" s="7">
        <v>142</v>
      </c>
      <c r="H216" s="31">
        <v>117.21</v>
      </c>
      <c r="I216" s="1" t="s">
        <v>211</v>
      </c>
      <c r="J216" s="45">
        <v>3</v>
      </c>
      <c r="K216" s="1" t="s">
        <v>174</v>
      </c>
      <c r="L216" s="35"/>
      <c r="M216" s="35"/>
      <c r="N216" s="35"/>
      <c r="O216" s="35"/>
      <c r="P216" s="35"/>
      <c r="Q216" s="36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57" t="s">
        <v>322</v>
      </c>
      <c r="AH216" s="40">
        <v>0.5</v>
      </c>
      <c r="AI216" s="40">
        <v>0.2</v>
      </c>
      <c r="AJ216" s="40"/>
      <c r="AK216" s="40">
        <v>5</v>
      </c>
      <c r="AL216" s="40">
        <v>39</v>
      </c>
      <c r="AM216" s="31">
        <v>117.49</v>
      </c>
      <c r="AN216" s="51">
        <v>43</v>
      </c>
      <c r="AO216" s="51">
        <v>270</v>
      </c>
      <c r="AP216" s="51">
        <v>2</v>
      </c>
      <c r="AQ216" s="51">
        <v>0</v>
      </c>
      <c r="AR216" s="51">
        <v>92.14460682340285</v>
      </c>
      <c r="AS216" s="51">
        <v>92.14460682340285</v>
      </c>
      <c r="AT216" s="51">
        <v>46.97997532169918</v>
      </c>
      <c r="AU216" s="13">
        <v>182.14460682340285</v>
      </c>
      <c r="AV216" s="13">
        <v>43.02002467830082</v>
      </c>
      <c r="AW216" s="13">
        <v>272.14460682340285</v>
      </c>
      <c r="AX216" s="80" t="s">
        <v>335</v>
      </c>
    </row>
    <row r="217" spans="1:50" ht="21.75">
      <c r="A217" s="32" t="s">
        <v>209</v>
      </c>
      <c r="B217" s="2">
        <v>20</v>
      </c>
      <c r="C217" s="2" t="s">
        <v>210</v>
      </c>
      <c r="D217" s="2">
        <v>1</v>
      </c>
      <c r="E217" s="33" t="s">
        <v>43</v>
      </c>
      <c r="F217" s="7">
        <v>11.5</v>
      </c>
      <c r="G217" s="7">
        <v>142</v>
      </c>
      <c r="H217" s="31">
        <v>117.21</v>
      </c>
      <c r="I217" s="1" t="s">
        <v>211</v>
      </c>
      <c r="J217" s="45">
        <v>3</v>
      </c>
      <c r="K217" s="1" t="s">
        <v>174</v>
      </c>
      <c r="L217" s="35"/>
      <c r="M217" s="35"/>
      <c r="N217" s="35"/>
      <c r="O217" s="35"/>
      <c r="P217" s="35"/>
      <c r="Q217" s="54"/>
      <c r="R217" s="2"/>
      <c r="S217" s="2"/>
      <c r="T217" s="2"/>
      <c r="U217" s="2"/>
      <c r="V217" s="2"/>
      <c r="W217" s="36"/>
      <c r="X217" s="2"/>
      <c r="Y217" s="2"/>
      <c r="Z217" s="2"/>
      <c r="AA217" s="2"/>
      <c r="AB217" s="2"/>
      <c r="AC217" s="2"/>
      <c r="AD217" s="2"/>
      <c r="AE217" s="2"/>
      <c r="AF217" s="2"/>
      <c r="AG217" s="57" t="s">
        <v>332</v>
      </c>
      <c r="AH217" s="40">
        <v>0.5</v>
      </c>
      <c r="AI217" s="40">
        <v>0.2</v>
      </c>
      <c r="AJ217" s="40"/>
      <c r="AK217" s="40">
        <v>5</v>
      </c>
      <c r="AL217" s="40">
        <v>42.5</v>
      </c>
      <c r="AM217" s="31">
        <v>117.53</v>
      </c>
      <c r="AN217" s="51">
        <v>34</v>
      </c>
      <c r="AO217" s="51">
        <v>90</v>
      </c>
      <c r="AP217" s="51">
        <v>5</v>
      </c>
      <c r="AQ217" s="51">
        <v>0</v>
      </c>
      <c r="AR217" s="51">
        <v>-97.3904184931585</v>
      </c>
      <c r="AS217" s="51">
        <v>262.6095815068415</v>
      </c>
      <c r="AT217" s="51">
        <v>55.778076302436865</v>
      </c>
      <c r="AU217" s="13">
        <v>352.6095815068415</v>
      </c>
      <c r="AV217" s="13">
        <v>34.221923697563135</v>
      </c>
      <c r="AW217" s="13">
        <v>82.6095815068415</v>
      </c>
      <c r="AX217" s="80" t="s">
        <v>335</v>
      </c>
    </row>
    <row r="218" spans="1:50" ht="21.75">
      <c r="A218" s="32" t="s">
        <v>209</v>
      </c>
      <c r="B218" s="2">
        <v>20</v>
      </c>
      <c r="C218" s="2" t="s">
        <v>210</v>
      </c>
      <c r="D218" s="2">
        <v>1</v>
      </c>
      <c r="E218" s="33" t="s">
        <v>43</v>
      </c>
      <c r="F218" s="7">
        <v>11.5</v>
      </c>
      <c r="G218" s="7">
        <v>142</v>
      </c>
      <c r="H218" s="31">
        <v>117.21</v>
      </c>
      <c r="I218" s="1" t="s">
        <v>211</v>
      </c>
      <c r="J218" s="45">
        <v>3</v>
      </c>
      <c r="K218" s="1" t="s">
        <v>174</v>
      </c>
      <c r="L218" s="35"/>
      <c r="M218" s="35"/>
      <c r="N218" s="35"/>
      <c r="O218" s="35"/>
      <c r="P218" s="35"/>
      <c r="Q218" s="54"/>
      <c r="R218" s="2"/>
      <c r="S218" s="2"/>
      <c r="T218" s="2"/>
      <c r="U218" s="2"/>
      <c r="V218" s="2"/>
      <c r="W218" s="36"/>
      <c r="X218" s="2"/>
      <c r="Y218" s="2"/>
      <c r="Z218" s="2"/>
      <c r="AA218" s="2"/>
      <c r="AB218" s="2"/>
      <c r="AC218" s="2"/>
      <c r="AD218" s="2"/>
      <c r="AE218" s="2"/>
      <c r="AF218" s="2"/>
      <c r="AG218" s="57" t="s">
        <v>46</v>
      </c>
      <c r="AH218" s="40">
        <v>0.5</v>
      </c>
      <c r="AI218" s="40">
        <v>0.2</v>
      </c>
      <c r="AJ218" s="40"/>
      <c r="AK218" s="40">
        <v>10</v>
      </c>
      <c r="AL218" s="40">
        <v>89</v>
      </c>
      <c r="AM218" s="31">
        <v>117.99</v>
      </c>
      <c r="AN218" s="51">
        <v>48</v>
      </c>
      <c r="AO218" s="51">
        <v>90</v>
      </c>
      <c r="AP218" s="51">
        <v>14</v>
      </c>
      <c r="AQ218" s="51">
        <v>0</v>
      </c>
      <c r="AR218" s="51">
        <v>-102.65289175590287</v>
      </c>
      <c r="AS218" s="51">
        <v>257.3471082440971</v>
      </c>
      <c r="AT218" s="51">
        <v>41.30052513879879</v>
      </c>
      <c r="AU218" s="13">
        <v>347.3471082440971</v>
      </c>
      <c r="AV218" s="13">
        <v>48.69947486120121</v>
      </c>
      <c r="AW218" s="13">
        <v>77.34710824409711</v>
      </c>
      <c r="AX218" s="80" t="s">
        <v>335</v>
      </c>
    </row>
    <row r="219" spans="1:50" ht="21.75">
      <c r="A219" s="32" t="s">
        <v>209</v>
      </c>
      <c r="B219" s="2">
        <v>20</v>
      </c>
      <c r="C219" s="2" t="s">
        <v>210</v>
      </c>
      <c r="D219" s="2">
        <v>1</v>
      </c>
      <c r="E219" s="33" t="s">
        <v>43</v>
      </c>
      <c r="F219" s="7">
        <v>11.5</v>
      </c>
      <c r="G219" s="7">
        <v>142</v>
      </c>
      <c r="H219" s="31">
        <v>117.21</v>
      </c>
      <c r="I219" s="1" t="s">
        <v>211</v>
      </c>
      <c r="J219" s="45">
        <v>3</v>
      </c>
      <c r="K219" s="1" t="s">
        <v>174</v>
      </c>
      <c r="L219" s="35"/>
      <c r="M219" s="35"/>
      <c r="N219" s="35"/>
      <c r="O219" s="35"/>
      <c r="P219" s="35"/>
      <c r="Q219" s="36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57" t="s">
        <v>127</v>
      </c>
      <c r="AH219" s="40">
        <v>0.5</v>
      </c>
      <c r="AI219" s="40">
        <v>0.2</v>
      </c>
      <c r="AJ219" s="40"/>
      <c r="AK219" s="57" t="s">
        <v>340</v>
      </c>
      <c r="AL219" s="40">
        <v>131</v>
      </c>
      <c r="AM219" s="31">
        <v>118.41</v>
      </c>
      <c r="AN219" s="51">
        <v>9</v>
      </c>
      <c r="AO219" s="51">
        <v>90</v>
      </c>
      <c r="AP219" s="51">
        <v>4</v>
      </c>
      <c r="AQ219" s="51">
        <v>0</v>
      </c>
      <c r="AR219" s="51">
        <v>-113.82148309250752</v>
      </c>
      <c r="AS219" s="51">
        <v>246.17851690749248</v>
      </c>
      <c r="AT219" s="51">
        <v>80.17752295184954</v>
      </c>
      <c r="AU219" s="13">
        <v>336.1785169074925</v>
      </c>
      <c r="AV219" s="13">
        <v>9.82247704815046</v>
      </c>
      <c r="AW219" s="13">
        <v>66.17851690749248</v>
      </c>
      <c r="AX219" s="80" t="s">
        <v>167</v>
      </c>
    </row>
    <row r="220" spans="1:50" ht="21.75">
      <c r="A220" s="32" t="s">
        <v>209</v>
      </c>
      <c r="B220" s="2">
        <v>20</v>
      </c>
      <c r="C220" s="2" t="s">
        <v>210</v>
      </c>
      <c r="D220" s="2">
        <v>1</v>
      </c>
      <c r="E220" s="33" t="s">
        <v>43</v>
      </c>
      <c r="F220" s="7">
        <v>11.5</v>
      </c>
      <c r="G220" s="7">
        <v>142</v>
      </c>
      <c r="H220" s="31">
        <v>117.21</v>
      </c>
      <c r="I220" s="1" t="s">
        <v>211</v>
      </c>
      <c r="J220" s="45">
        <v>3</v>
      </c>
      <c r="K220" s="1" t="s">
        <v>174</v>
      </c>
      <c r="L220" s="35"/>
      <c r="M220" s="35"/>
      <c r="N220" s="35"/>
      <c r="O220" s="35"/>
      <c r="P220" s="35"/>
      <c r="Q220" s="36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57" t="s">
        <v>165</v>
      </c>
      <c r="AH220" s="40">
        <v>0.5</v>
      </c>
      <c r="AI220" s="40">
        <v>0.2</v>
      </c>
      <c r="AJ220" s="40"/>
      <c r="AK220" s="57" t="s">
        <v>340</v>
      </c>
      <c r="AL220" s="40">
        <v>132</v>
      </c>
      <c r="AM220" s="31">
        <v>118.42</v>
      </c>
      <c r="AN220" s="51">
        <v>54</v>
      </c>
      <c r="AO220" s="51">
        <v>270</v>
      </c>
      <c r="AP220" s="51">
        <v>16</v>
      </c>
      <c r="AQ220" s="51">
        <v>0</v>
      </c>
      <c r="AR220" s="51">
        <v>101.76825511308562</v>
      </c>
      <c r="AS220" s="51">
        <v>101.76825511308562</v>
      </c>
      <c r="AT220" s="51">
        <v>35.42313895400343</v>
      </c>
      <c r="AU220" s="13">
        <v>191.76825511308562</v>
      </c>
      <c r="AV220" s="13">
        <v>54.57686104599657</v>
      </c>
      <c r="AW220" s="13">
        <v>281.7682551130856</v>
      </c>
      <c r="AX220" s="80" t="s">
        <v>167</v>
      </c>
    </row>
    <row r="221" spans="1:50" ht="25.5">
      <c r="A221" s="32" t="s">
        <v>209</v>
      </c>
      <c r="B221" s="2">
        <v>20</v>
      </c>
      <c r="C221" s="2" t="s">
        <v>210</v>
      </c>
      <c r="D221" s="2">
        <v>2</v>
      </c>
      <c r="E221" s="33" t="s">
        <v>96</v>
      </c>
      <c r="F221" s="7">
        <v>0</v>
      </c>
      <c r="G221" s="7">
        <v>66.5</v>
      </c>
      <c r="H221" s="31">
        <v>118.53</v>
      </c>
      <c r="I221" s="1" t="s">
        <v>211</v>
      </c>
      <c r="J221" s="45">
        <v>3</v>
      </c>
      <c r="K221" s="1" t="s">
        <v>100</v>
      </c>
      <c r="L221" s="35">
        <v>1</v>
      </c>
      <c r="M221" s="35">
        <v>2</v>
      </c>
      <c r="N221" s="35">
        <v>1</v>
      </c>
      <c r="O221" s="35">
        <v>1</v>
      </c>
      <c r="P221" s="35" t="s">
        <v>29</v>
      </c>
      <c r="Q221" s="36"/>
      <c r="R221" s="2"/>
      <c r="S221" s="2"/>
      <c r="T221" s="2" t="s">
        <v>213</v>
      </c>
      <c r="U221" s="2" t="s">
        <v>213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 t="s">
        <v>109</v>
      </c>
      <c r="AG221" s="57">
        <v>1</v>
      </c>
      <c r="AH221" s="40">
        <v>0.5</v>
      </c>
      <c r="AI221" s="40">
        <v>0.1</v>
      </c>
      <c r="AJ221" s="40"/>
      <c r="AK221" s="57" t="s">
        <v>46</v>
      </c>
      <c r="AL221" s="40">
        <v>12</v>
      </c>
      <c r="AM221" s="31">
        <v>118.65</v>
      </c>
      <c r="AN221" s="51">
        <v>53</v>
      </c>
      <c r="AO221" s="51">
        <v>90</v>
      </c>
      <c r="AP221" s="51">
        <v>32</v>
      </c>
      <c r="AQ221" s="51">
        <v>0</v>
      </c>
      <c r="AR221" s="51">
        <v>-115.21447195784641</v>
      </c>
      <c r="AS221" s="51">
        <v>244.7855280421536</v>
      </c>
      <c r="AT221" s="51">
        <v>34.28440674622332</v>
      </c>
      <c r="AU221" s="13">
        <v>334.7855280421536</v>
      </c>
      <c r="AV221" s="13">
        <v>55.71559325377668</v>
      </c>
      <c r="AW221" s="13">
        <v>64.7855280421536</v>
      </c>
      <c r="AX221" s="80" t="s">
        <v>166</v>
      </c>
    </row>
    <row r="222" spans="1:50" ht="12.75">
      <c r="A222" s="32" t="s">
        <v>209</v>
      </c>
      <c r="B222" s="2">
        <v>21</v>
      </c>
      <c r="C222" s="2" t="s">
        <v>210</v>
      </c>
      <c r="D222" s="2">
        <v>1</v>
      </c>
      <c r="E222" s="33" t="s">
        <v>6</v>
      </c>
      <c r="F222" s="7">
        <v>0</v>
      </c>
      <c r="G222" s="7">
        <v>28.5</v>
      </c>
      <c r="H222" s="31">
        <v>121.6</v>
      </c>
      <c r="I222" s="1" t="s">
        <v>211</v>
      </c>
      <c r="J222" s="2"/>
      <c r="K222" s="1"/>
      <c r="L222" s="35"/>
      <c r="M222" s="35"/>
      <c r="N222" s="35"/>
      <c r="O222" s="35"/>
      <c r="P222" s="35"/>
      <c r="Q222" s="36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40"/>
      <c r="AH222" s="40">
        <v>0</v>
      </c>
      <c r="AI222" s="40"/>
      <c r="AJ222" s="40"/>
      <c r="AK222" s="40"/>
      <c r="AL222" s="40"/>
      <c r="AM222" s="31"/>
      <c r="AN222" s="51"/>
      <c r="AO222" s="51"/>
      <c r="AP222" s="51"/>
      <c r="AQ222" s="51"/>
      <c r="AR222" s="51"/>
      <c r="AS222" s="51"/>
      <c r="AT222" s="51"/>
      <c r="AU222" s="13"/>
      <c r="AV222" s="13"/>
      <c r="AW222" s="13"/>
      <c r="AX222" s="78"/>
    </row>
    <row r="223" spans="1:50" ht="12.75">
      <c r="A223" s="32" t="s">
        <v>209</v>
      </c>
      <c r="B223" s="2">
        <v>21</v>
      </c>
      <c r="C223" s="2" t="s">
        <v>210</v>
      </c>
      <c r="D223" s="2">
        <v>1</v>
      </c>
      <c r="E223" s="33" t="s">
        <v>114</v>
      </c>
      <c r="F223" s="7">
        <v>32</v>
      </c>
      <c r="G223" s="7">
        <v>58</v>
      </c>
      <c r="H223" s="31">
        <v>121.92</v>
      </c>
      <c r="I223" s="1" t="s">
        <v>211</v>
      </c>
      <c r="J223" s="2"/>
      <c r="K223" s="1"/>
      <c r="L223" s="35"/>
      <c r="M223" s="35"/>
      <c r="N223" s="35"/>
      <c r="O223" s="35"/>
      <c r="P223" s="35"/>
      <c r="Q223" s="36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40"/>
      <c r="AH223" s="40">
        <v>0</v>
      </c>
      <c r="AI223" s="40"/>
      <c r="AJ223" s="40"/>
      <c r="AK223" s="40"/>
      <c r="AL223" s="40"/>
      <c r="AM223" s="31"/>
      <c r="AN223" s="51"/>
      <c r="AO223" s="51"/>
      <c r="AP223" s="51"/>
      <c r="AQ223" s="51"/>
      <c r="AR223" s="51"/>
      <c r="AS223" s="51"/>
      <c r="AT223" s="51"/>
      <c r="AU223" s="13"/>
      <c r="AV223" s="13"/>
      <c r="AW223" s="13"/>
      <c r="AX223" s="78"/>
    </row>
    <row r="224" spans="1:50" ht="25.5">
      <c r="A224" s="32" t="s">
        <v>209</v>
      </c>
      <c r="B224" s="2">
        <v>21</v>
      </c>
      <c r="C224" s="2" t="s">
        <v>210</v>
      </c>
      <c r="D224" s="2">
        <v>1</v>
      </c>
      <c r="E224" s="33" t="s">
        <v>344</v>
      </c>
      <c r="F224" s="7">
        <v>80</v>
      </c>
      <c r="G224" s="7">
        <v>92</v>
      </c>
      <c r="H224" s="31">
        <v>122.4</v>
      </c>
      <c r="I224" s="1" t="s">
        <v>211</v>
      </c>
      <c r="J224" s="45">
        <v>3</v>
      </c>
      <c r="K224" s="1" t="s">
        <v>264</v>
      </c>
      <c r="L224" s="35"/>
      <c r="M224" s="35"/>
      <c r="N224" s="35"/>
      <c r="O224" s="35"/>
      <c r="P224" s="35"/>
      <c r="Q224" s="36"/>
      <c r="R224" s="2"/>
      <c r="S224" s="2"/>
      <c r="T224" s="37" t="s">
        <v>213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 t="s">
        <v>109</v>
      </c>
      <c r="AG224" s="40">
        <v>1</v>
      </c>
      <c r="AH224" s="40">
        <v>1</v>
      </c>
      <c r="AI224" s="40">
        <v>0.1</v>
      </c>
      <c r="AJ224" s="40"/>
      <c r="AK224" s="40">
        <v>13</v>
      </c>
      <c r="AL224" s="40">
        <v>85</v>
      </c>
      <c r="AM224" s="31">
        <v>122.45</v>
      </c>
      <c r="AN224" s="51">
        <v>55</v>
      </c>
      <c r="AO224" s="51">
        <v>90</v>
      </c>
      <c r="AP224" s="51">
        <v>7</v>
      </c>
      <c r="AQ224" s="51">
        <v>0</v>
      </c>
      <c r="AR224" s="51">
        <v>-94.91390252817467</v>
      </c>
      <c r="AS224" s="51">
        <v>265.0860974718253</v>
      </c>
      <c r="AT224" s="51">
        <v>34.90093617813762</v>
      </c>
      <c r="AU224" s="13">
        <v>355.0860974718253</v>
      </c>
      <c r="AV224" s="13">
        <v>55.09906382186238</v>
      </c>
      <c r="AW224" s="13">
        <v>85.08609747182533</v>
      </c>
      <c r="AX224" s="80" t="s">
        <v>168</v>
      </c>
    </row>
    <row r="225" spans="1:50" ht="21.75">
      <c r="A225" s="32" t="s">
        <v>209</v>
      </c>
      <c r="B225" s="2">
        <v>22</v>
      </c>
      <c r="C225" s="2" t="s">
        <v>210</v>
      </c>
      <c r="D225" s="2">
        <v>1</v>
      </c>
      <c r="E225" s="33" t="s">
        <v>260</v>
      </c>
      <c r="F225" s="7">
        <v>4</v>
      </c>
      <c r="G225" s="7">
        <v>28</v>
      </c>
      <c r="H225" s="31">
        <v>126.34</v>
      </c>
      <c r="I225" s="1" t="s">
        <v>211</v>
      </c>
      <c r="J225" s="45">
        <v>3</v>
      </c>
      <c r="K225" s="1" t="s">
        <v>101</v>
      </c>
      <c r="L225" s="35">
        <v>1</v>
      </c>
      <c r="M225" s="35">
        <v>2</v>
      </c>
      <c r="N225" s="35">
        <v>1</v>
      </c>
      <c r="O225" s="35">
        <v>1</v>
      </c>
      <c r="P225" s="35" t="s">
        <v>29</v>
      </c>
      <c r="Q225" s="36"/>
      <c r="R225" s="2"/>
      <c r="S225" s="2"/>
      <c r="T225" s="37" t="s">
        <v>213</v>
      </c>
      <c r="U225" s="37" t="s">
        <v>213</v>
      </c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 t="s">
        <v>109</v>
      </c>
      <c r="AG225" s="40">
        <v>2</v>
      </c>
      <c r="AH225" s="40">
        <v>1</v>
      </c>
      <c r="AI225" s="40">
        <v>0.2</v>
      </c>
      <c r="AJ225" s="40"/>
      <c r="AK225" s="40">
        <v>3</v>
      </c>
      <c r="AL225" s="40">
        <v>22</v>
      </c>
      <c r="AM225" s="31">
        <v>126.52</v>
      </c>
      <c r="AN225" s="51">
        <v>90</v>
      </c>
      <c r="AO225" s="51">
        <v>1E-05</v>
      </c>
      <c r="AP225" s="51">
        <v>0.0001</v>
      </c>
      <c r="AQ225" s="51">
        <v>0</v>
      </c>
      <c r="AR225" s="51">
        <v>-90</v>
      </c>
      <c r="AS225" s="51">
        <v>270</v>
      </c>
      <c r="AT225" s="51">
        <v>6.123233996010422E-21</v>
      </c>
      <c r="AU225" s="13">
        <v>360</v>
      </c>
      <c r="AV225" s="13">
        <v>90</v>
      </c>
      <c r="AW225" s="13">
        <v>90</v>
      </c>
      <c r="AX225" s="80" t="s">
        <v>130</v>
      </c>
    </row>
    <row r="226" spans="1:50" ht="12.75">
      <c r="A226" s="32" t="s">
        <v>209</v>
      </c>
      <c r="B226" s="2">
        <v>22</v>
      </c>
      <c r="C226" s="2" t="s">
        <v>210</v>
      </c>
      <c r="D226" s="2">
        <v>1</v>
      </c>
      <c r="E226" s="33" t="s">
        <v>17</v>
      </c>
      <c r="F226" s="7">
        <v>6</v>
      </c>
      <c r="G226" s="7">
        <v>111.5</v>
      </c>
      <c r="H226" s="31">
        <v>126.36</v>
      </c>
      <c r="I226" s="1" t="s">
        <v>211</v>
      </c>
      <c r="J226" s="45">
        <v>3</v>
      </c>
      <c r="K226" s="1" t="s">
        <v>264</v>
      </c>
      <c r="L226" s="35">
        <v>3</v>
      </c>
      <c r="M226" s="35">
        <v>2</v>
      </c>
      <c r="N226" s="35">
        <v>1</v>
      </c>
      <c r="O226" s="35">
        <v>1</v>
      </c>
      <c r="P226" s="35"/>
      <c r="Q226" s="36"/>
      <c r="R226" s="2"/>
      <c r="S226" s="2"/>
      <c r="T226" s="37" t="s">
        <v>213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 t="s">
        <v>109</v>
      </c>
      <c r="AG226" s="40">
        <v>3</v>
      </c>
      <c r="AH226" s="40">
        <v>0.5</v>
      </c>
      <c r="AI226" s="40">
        <v>0.05</v>
      </c>
      <c r="AJ226" s="57" t="s">
        <v>169</v>
      </c>
      <c r="AK226" s="40">
        <v>9</v>
      </c>
      <c r="AL226" s="40">
        <v>74</v>
      </c>
      <c r="AM226" s="31">
        <v>127.04</v>
      </c>
      <c r="AN226" s="51">
        <v>7</v>
      </c>
      <c r="AO226" s="51">
        <v>270</v>
      </c>
      <c r="AP226" s="51">
        <v>26</v>
      </c>
      <c r="AQ226" s="51">
        <v>0</v>
      </c>
      <c r="AR226" s="51">
        <v>165.86965995026185</v>
      </c>
      <c r="AS226" s="51">
        <v>165.86965995026185</v>
      </c>
      <c r="AT226" s="51">
        <v>63.29987113458417</v>
      </c>
      <c r="AU226" s="13">
        <v>255.86965995026185</v>
      </c>
      <c r="AV226" s="13">
        <v>26.700128865415827</v>
      </c>
      <c r="AW226" s="13">
        <v>345.86965995026185</v>
      </c>
      <c r="AX226" s="78"/>
    </row>
    <row r="227" spans="1:50" ht="12.75">
      <c r="A227" s="32" t="s">
        <v>209</v>
      </c>
      <c r="B227" s="2">
        <v>22</v>
      </c>
      <c r="C227" s="2" t="s">
        <v>210</v>
      </c>
      <c r="D227" s="2">
        <v>1</v>
      </c>
      <c r="E227" s="33" t="s">
        <v>102</v>
      </c>
      <c r="F227" s="7">
        <v>89</v>
      </c>
      <c r="G227" s="7">
        <v>112</v>
      </c>
      <c r="H227" s="31">
        <v>127.19</v>
      </c>
      <c r="I227" s="1" t="s">
        <v>211</v>
      </c>
      <c r="J227" s="61">
        <v>2</v>
      </c>
      <c r="K227" s="1" t="s">
        <v>264</v>
      </c>
      <c r="L227" s="35">
        <v>1</v>
      </c>
      <c r="M227" s="35">
        <v>2</v>
      </c>
      <c r="N227" s="35">
        <v>1</v>
      </c>
      <c r="O227" s="35">
        <v>1</v>
      </c>
      <c r="P227" s="35" t="s">
        <v>29</v>
      </c>
      <c r="Q227" s="36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40">
        <v>4</v>
      </c>
      <c r="AH227" s="40">
        <v>0.75</v>
      </c>
      <c r="AI227" s="40">
        <v>2</v>
      </c>
      <c r="AJ227" s="40"/>
      <c r="AK227" s="40">
        <v>11</v>
      </c>
      <c r="AL227" s="40">
        <v>91</v>
      </c>
      <c r="AM227" s="31">
        <v>127.21</v>
      </c>
      <c r="AN227" s="51">
        <v>41</v>
      </c>
      <c r="AO227" s="51">
        <v>90</v>
      </c>
      <c r="AP227" s="51">
        <v>12</v>
      </c>
      <c r="AQ227" s="51">
        <v>0</v>
      </c>
      <c r="AR227" s="51">
        <v>-103.74026413534087</v>
      </c>
      <c r="AS227" s="51">
        <v>256.25973586465915</v>
      </c>
      <c r="AT227" s="51">
        <v>48.17475039593304</v>
      </c>
      <c r="AU227" s="13">
        <v>346.25973586465915</v>
      </c>
      <c r="AV227" s="13">
        <v>41.82524960406696</v>
      </c>
      <c r="AW227" s="13">
        <v>76.25973586465915</v>
      </c>
      <c r="AX227" s="80" t="s">
        <v>265</v>
      </c>
    </row>
    <row r="228" spans="1:50" ht="21.75">
      <c r="A228" s="32" t="s">
        <v>209</v>
      </c>
      <c r="B228" s="2">
        <v>22</v>
      </c>
      <c r="C228" s="2" t="s">
        <v>210</v>
      </c>
      <c r="D228" s="2">
        <v>1</v>
      </c>
      <c r="E228" s="33" t="s">
        <v>150</v>
      </c>
      <c r="F228" s="7">
        <v>112.5</v>
      </c>
      <c r="G228" s="7">
        <v>121.5</v>
      </c>
      <c r="H228" s="31">
        <v>127.43</v>
      </c>
      <c r="I228" s="1" t="s">
        <v>122</v>
      </c>
      <c r="J228" s="45">
        <v>3</v>
      </c>
      <c r="K228" s="1" t="s">
        <v>42</v>
      </c>
      <c r="L228" s="35">
        <v>3</v>
      </c>
      <c r="M228" s="35">
        <v>3</v>
      </c>
      <c r="N228" s="35">
        <v>1</v>
      </c>
      <c r="O228" s="35">
        <v>1</v>
      </c>
      <c r="P228" s="35" t="s">
        <v>29</v>
      </c>
      <c r="Q228" s="36"/>
      <c r="R228" s="2"/>
      <c r="S228" s="2"/>
      <c r="T228" s="37" t="s">
        <v>213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 t="s">
        <v>109</v>
      </c>
      <c r="AG228" s="40">
        <v>1</v>
      </c>
      <c r="AH228" s="40">
        <v>1</v>
      </c>
      <c r="AI228" s="40">
        <v>0.2</v>
      </c>
      <c r="AJ228" s="40"/>
      <c r="AK228" s="40">
        <v>15</v>
      </c>
      <c r="AL228" s="40">
        <v>117</v>
      </c>
      <c r="AM228" s="31">
        <v>127.47</v>
      </c>
      <c r="AN228" s="51">
        <v>54</v>
      </c>
      <c r="AO228" s="51">
        <v>270</v>
      </c>
      <c r="AP228" s="51">
        <v>8</v>
      </c>
      <c r="AQ228" s="51">
        <v>0</v>
      </c>
      <c r="AR228" s="51">
        <f>+(IF($AO228&lt;$AQ228,((MIN($AQ228,$AO228)+(DEGREES(ATAN((TAN(RADIANS($AP228))/((TAN(RADIANS($AN228))*SIN(RADIANS(ABS($AO228-$AQ228))))))-(COS(RADIANS(ABS($AO228-$AQ228)))/SIN(RADIANS(ABS($AO228-$AQ228)))))))-180)),((MAX($AQ228,$AO228)-(DEGREES(ATAN((TAN(RADIANS($AP228))/((TAN(RADIANS($AN228))*SIN(RADIANS(ABS($AO228-$AQ228))))))-(COS(RADIANS(ABS($AO228-$AQ228)))/SIN(RADIANS(ABS($AO228-$AQ228)))))))-180))))</f>
        <v>95.83020233311919</v>
      </c>
      <c r="AS228" s="51">
        <f>IF($AR228&gt;0,$AR228,360+$AR228)</f>
        <v>95.83020233311919</v>
      </c>
      <c r="AT228" s="51">
        <f>+ABS(DEGREES(ATAN((COS(RADIANS(ABS($AR228+180-(IF($AO228&gt;$AQ228,MAX($AP228,$AO228),MIN($AO228,$AQ228))))))/(TAN(RADIANS($AN228)))))))</f>
        <v>35.85881383529755</v>
      </c>
      <c r="AU228" s="13">
        <f>+IF(($AR228+90)&gt;0,$AR228+90,$AR228+450)</f>
        <v>185.8302023331192</v>
      </c>
      <c r="AV228" s="13">
        <f>-$AT228+90</f>
        <v>54.14118616470245</v>
      </c>
      <c r="AW228" s="13">
        <f>IF(($AS228&lt;180),$AS228+180,$AS228-180)</f>
        <v>275.8302023331192</v>
      </c>
      <c r="AX228" s="80" t="s">
        <v>296</v>
      </c>
    </row>
    <row r="229" spans="1:50" ht="12.75">
      <c r="A229" s="32" t="s">
        <v>209</v>
      </c>
      <c r="B229" s="2">
        <v>22</v>
      </c>
      <c r="C229" s="2" t="s">
        <v>210</v>
      </c>
      <c r="D229" s="2">
        <v>2</v>
      </c>
      <c r="E229" s="33" t="s">
        <v>291</v>
      </c>
      <c r="F229" s="7">
        <v>0</v>
      </c>
      <c r="G229" s="7">
        <v>146</v>
      </c>
      <c r="H229" s="31">
        <v>127.52</v>
      </c>
      <c r="I229" s="1" t="s">
        <v>122</v>
      </c>
      <c r="J229" s="45">
        <v>3</v>
      </c>
      <c r="K229" s="1" t="s">
        <v>264</v>
      </c>
      <c r="L229" s="35">
        <v>3</v>
      </c>
      <c r="M229" s="35">
        <v>3</v>
      </c>
      <c r="N229" s="35">
        <v>1</v>
      </c>
      <c r="O229" s="35">
        <v>1</v>
      </c>
      <c r="P229" s="35" t="s">
        <v>29</v>
      </c>
      <c r="Q229" s="36"/>
      <c r="R229" s="2"/>
      <c r="S229" s="2"/>
      <c r="T229" s="37" t="s">
        <v>213</v>
      </c>
      <c r="U229" s="37"/>
      <c r="V229" s="37" t="s">
        <v>361</v>
      </c>
      <c r="W229" s="37"/>
      <c r="X229" s="37"/>
      <c r="Y229" s="37"/>
      <c r="Z229" s="37"/>
      <c r="AA229" s="37"/>
      <c r="AB229" s="37"/>
      <c r="AC229" s="37"/>
      <c r="AD229" s="37"/>
      <c r="AE229" s="37"/>
      <c r="AF229" s="37" t="s">
        <v>109</v>
      </c>
      <c r="AG229" s="57" t="s">
        <v>215</v>
      </c>
      <c r="AH229" s="40">
        <v>0.25</v>
      </c>
      <c r="AI229" s="40">
        <v>0.2</v>
      </c>
      <c r="AJ229" s="40"/>
      <c r="AK229" s="57" t="s">
        <v>322</v>
      </c>
      <c r="AL229" s="40">
        <v>38</v>
      </c>
      <c r="AM229" s="31">
        <v>127.9</v>
      </c>
      <c r="AN229" s="51">
        <v>66</v>
      </c>
      <c r="AO229" s="51">
        <v>270</v>
      </c>
      <c r="AP229" s="51">
        <v>0</v>
      </c>
      <c r="AQ229" s="51">
        <v>0</v>
      </c>
      <c r="AR229" s="51">
        <v>90</v>
      </c>
      <c r="AS229" s="51">
        <v>90</v>
      </c>
      <c r="AT229" s="51">
        <v>24</v>
      </c>
      <c r="AU229" s="13">
        <v>180</v>
      </c>
      <c r="AV229" s="13">
        <v>66</v>
      </c>
      <c r="AW229" s="13">
        <v>270</v>
      </c>
      <c r="AX229" s="78"/>
    </row>
    <row r="230" spans="1:50" ht="12.75">
      <c r="A230" s="32" t="s">
        <v>209</v>
      </c>
      <c r="B230" s="2">
        <v>22</v>
      </c>
      <c r="C230" s="2" t="s">
        <v>210</v>
      </c>
      <c r="D230" s="2">
        <v>2</v>
      </c>
      <c r="E230" s="33" t="s">
        <v>291</v>
      </c>
      <c r="F230" s="7">
        <v>0</v>
      </c>
      <c r="G230" s="7">
        <v>146</v>
      </c>
      <c r="H230" s="31">
        <v>127.52</v>
      </c>
      <c r="I230" s="1" t="s">
        <v>122</v>
      </c>
      <c r="J230" s="45">
        <v>3</v>
      </c>
      <c r="K230" s="1" t="s">
        <v>264</v>
      </c>
      <c r="L230" s="35"/>
      <c r="M230" s="35"/>
      <c r="N230" s="35"/>
      <c r="O230" s="35"/>
      <c r="P230" s="35"/>
      <c r="Q230" s="36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57" t="s">
        <v>322</v>
      </c>
      <c r="AH230" s="40">
        <v>0.25</v>
      </c>
      <c r="AI230" s="40">
        <v>0.2</v>
      </c>
      <c r="AJ230" s="40"/>
      <c r="AK230" s="57" t="s">
        <v>328</v>
      </c>
      <c r="AL230" s="40">
        <v>49</v>
      </c>
      <c r="AM230" s="31">
        <v>128.01</v>
      </c>
      <c r="AN230" s="51">
        <v>16</v>
      </c>
      <c r="AO230" s="51">
        <v>270</v>
      </c>
      <c r="AP230" s="51">
        <v>24</v>
      </c>
      <c r="AQ230" s="51">
        <v>0</v>
      </c>
      <c r="AR230" s="51">
        <v>147.2168172358576</v>
      </c>
      <c r="AS230" s="51">
        <v>147.2168172358576</v>
      </c>
      <c r="AT230" s="51">
        <v>62.095347450522596</v>
      </c>
      <c r="AU230" s="13">
        <v>237.2168172358576</v>
      </c>
      <c r="AV230" s="13">
        <v>27.904652549477404</v>
      </c>
      <c r="AW230" s="13">
        <v>327.2168172358576</v>
      </c>
      <c r="AX230" s="78"/>
    </row>
    <row r="231" spans="1:50" ht="12.75">
      <c r="A231" s="32" t="s">
        <v>209</v>
      </c>
      <c r="B231" s="2">
        <v>22</v>
      </c>
      <c r="C231" s="2" t="s">
        <v>210</v>
      </c>
      <c r="D231" s="2">
        <v>2</v>
      </c>
      <c r="E231" s="33" t="s">
        <v>291</v>
      </c>
      <c r="F231" s="7">
        <v>0</v>
      </c>
      <c r="G231" s="7">
        <v>146</v>
      </c>
      <c r="H231" s="31">
        <v>127.52</v>
      </c>
      <c r="I231" s="1" t="s">
        <v>122</v>
      </c>
      <c r="J231" s="45">
        <v>3</v>
      </c>
      <c r="K231" s="1" t="s">
        <v>264</v>
      </c>
      <c r="L231" s="35"/>
      <c r="M231" s="35"/>
      <c r="N231" s="35"/>
      <c r="O231" s="35"/>
      <c r="P231" s="35"/>
      <c r="Q231" s="36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57" t="s">
        <v>332</v>
      </c>
      <c r="AH231" s="40">
        <v>0.25</v>
      </c>
      <c r="AI231" s="40">
        <v>0.2</v>
      </c>
      <c r="AJ231" s="40"/>
      <c r="AK231" s="57" t="s">
        <v>278</v>
      </c>
      <c r="AL231" s="40">
        <v>75</v>
      </c>
      <c r="AM231" s="31">
        <v>128.27</v>
      </c>
      <c r="AN231" s="51">
        <v>62</v>
      </c>
      <c r="AO231" s="51">
        <v>270</v>
      </c>
      <c r="AP231" s="51">
        <v>3</v>
      </c>
      <c r="AQ231" s="51">
        <v>0</v>
      </c>
      <c r="AR231" s="51">
        <v>91.59617455040762</v>
      </c>
      <c r="AS231" s="51">
        <v>91.59617455040762</v>
      </c>
      <c r="AT231" s="51">
        <v>27.99078359808835</v>
      </c>
      <c r="AU231" s="13">
        <v>181.59617455040762</v>
      </c>
      <c r="AV231" s="13">
        <v>62.00921640191165</v>
      </c>
      <c r="AW231" s="13">
        <v>271.5961745504076</v>
      </c>
      <c r="AX231" s="78"/>
    </row>
    <row r="232" spans="1:50" ht="12.75">
      <c r="A232" s="32" t="s">
        <v>209</v>
      </c>
      <c r="B232" s="2">
        <v>22</v>
      </c>
      <c r="C232" s="2" t="s">
        <v>210</v>
      </c>
      <c r="D232" s="2">
        <v>3</v>
      </c>
      <c r="E232" s="33" t="s">
        <v>201</v>
      </c>
      <c r="F232" s="7">
        <v>0</v>
      </c>
      <c r="G232" s="7">
        <v>8</v>
      </c>
      <c r="H232" s="31">
        <v>128.98</v>
      </c>
      <c r="I232" s="1" t="s">
        <v>122</v>
      </c>
      <c r="J232" s="2"/>
      <c r="K232" s="1"/>
      <c r="L232" s="35"/>
      <c r="M232" s="35"/>
      <c r="N232" s="35"/>
      <c r="O232" s="35"/>
      <c r="P232" s="35"/>
      <c r="Q232" s="36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40"/>
      <c r="AH232" s="40">
        <v>0</v>
      </c>
      <c r="AI232" s="40"/>
      <c r="AJ232" s="40"/>
      <c r="AK232" s="40"/>
      <c r="AL232" s="40"/>
      <c r="AM232" s="31"/>
      <c r="AN232" s="51"/>
      <c r="AO232" s="51"/>
      <c r="AP232" s="51"/>
      <c r="AQ232" s="51"/>
      <c r="AR232" s="51"/>
      <c r="AS232" s="51"/>
      <c r="AT232" s="51"/>
      <c r="AU232" s="13"/>
      <c r="AV232" s="13"/>
      <c r="AW232" s="13"/>
      <c r="AX232" s="78"/>
    </row>
    <row r="233" spans="1:50" ht="39">
      <c r="A233" s="32" t="s">
        <v>209</v>
      </c>
      <c r="B233" s="2">
        <v>22</v>
      </c>
      <c r="C233" s="2" t="s">
        <v>210</v>
      </c>
      <c r="D233" s="2">
        <v>3</v>
      </c>
      <c r="E233" s="33" t="s">
        <v>204</v>
      </c>
      <c r="F233" s="7">
        <v>10</v>
      </c>
      <c r="G233" s="7">
        <v>29</v>
      </c>
      <c r="H233" s="31">
        <v>129.08</v>
      </c>
      <c r="I233" s="1" t="s">
        <v>122</v>
      </c>
      <c r="J233" s="61">
        <v>2</v>
      </c>
      <c r="K233" s="1" t="s">
        <v>59</v>
      </c>
      <c r="L233" s="35">
        <v>3</v>
      </c>
      <c r="M233" s="35">
        <v>2</v>
      </c>
      <c r="N233" s="35">
        <v>1</v>
      </c>
      <c r="O233" s="35">
        <v>4</v>
      </c>
      <c r="P233" s="35">
        <v>5</v>
      </c>
      <c r="Q233" s="36"/>
      <c r="R233" s="2"/>
      <c r="S233" s="2"/>
      <c r="T233" s="37" t="s">
        <v>213</v>
      </c>
      <c r="U233" s="37" t="s">
        <v>213</v>
      </c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 t="s">
        <v>103</v>
      </c>
      <c r="AG233" s="40">
        <v>1</v>
      </c>
      <c r="AH233" s="40">
        <v>1</v>
      </c>
      <c r="AI233" s="40">
        <v>1</v>
      </c>
      <c r="AJ233" s="40"/>
      <c r="AK233" s="40">
        <v>2</v>
      </c>
      <c r="AL233" s="40">
        <v>26</v>
      </c>
      <c r="AM233" s="31">
        <v>129.24</v>
      </c>
      <c r="AN233" s="51">
        <v>76</v>
      </c>
      <c r="AO233" s="51">
        <v>270</v>
      </c>
      <c r="AP233" s="51">
        <v>0</v>
      </c>
      <c r="AQ233" s="51">
        <v>5</v>
      </c>
      <c r="AR233" s="51">
        <v>95</v>
      </c>
      <c r="AS233" s="51">
        <v>95</v>
      </c>
      <c r="AT233" s="51">
        <v>13.948809701325857</v>
      </c>
      <c r="AU233" s="13">
        <v>185</v>
      </c>
      <c r="AV233" s="13">
        <v>76.05119029867414</v>
      </c>
      <c r="AW233" s="13">
        <v>275</v>
      </c>
      <c r="AX233" s="80" t="s">
        <v>297</v>
      </c>
    </row>
    <row r="234" spans="1:50" ht="12.75">
      <c r="A234" s="82"/>
      <c r="B234" s="31"/>
      <c r="C234" s="31"/>
      <c r="D234" s="31"/>
      <c r="E234" s="83"/>
      <c r="G234" s="10"/>
      <c r="H234" s="31"/>
      <c r="I234" s="79"/>
      <c r="J234" s="31"/>
      <c r="K234" s="84"/>
      <c r="L234" s="75"/>
      <c r="M234" s="75"/>
      <c r="N234" s="75"/>
      <c r="O234" s="75"/>
      <c r="P234" s="75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40"/>
      <c r="AH234" s="40"/>
      <c r="AI234" s="40"/>
      <c r="AJ234" s="40"/>
      <c r="AK234" s="40"/>
      <c r="AL234" s="40"/>
      <c r="AM234" s="40"/>
      <c r="AN234" s="85"/>
      <c r="AO234" s="85"/>
      <c r="AP234" s="85"/>
      <c r="AQ234" s="85"/>
      <c r="AR234" s="85"/>
      <c r="AS234" s="85"/>
      <c r="AT234" s="85"/>
      <c r="AU234" s="94"/>
      <c r="AV234" s="94"/>
      <c r="AW234" s="94"/>
      <c r="AX234" s="78"/>
    </row>
    <row r="235" spans="1:50" ht="12.75">
      <c r="A235" s="32" t="s">
        <v>209</v>
      </c>
      <c r="B235" s="45">
        <v>8</v>
      </c>
      <c r="C235" s="45" t="s">
        <v>210</v>
      </c>
      <c r="D235" s="2">
        <v>1</v>
      </c>
      <c r="E235" s="33" t="s">
        <v>201</v>
      </c>
      <c r="F235" s="53">
        <v>0</v>
      </c>
      <c r="G235" s="53">
        <v>4</v>
      </c>
      <c r="H235" s="31">
        <v>50.5</v>
      </c>
      <c r="I235" s="1" t="s">
        <v>62</v>
      </c>
      <c r="J235" s="2">
        <v>2</v>
      </c>
      <c r="K235" s="1" t="s">
        <v>18</v>
      </c>
      <c r="L235" s="35"/>
      <c r="M235" s="35"/>
      <c r="N235" s="35"/>
      <c r="O235" s="35"/>
      <c r="P235" s="35"/>
      <c r="Q235" s="36"/>
      <c r="R235" s="2"/>
      <c r="S235" s="2"/>
      <c r="T235" s="2" t="s">
        <v>213</v>
      </c>
      <c r="U235" s="2" t="s">
        <v>213</v>
      </c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57" t="s">
        <v>326</v>
      </c>
      <c r="AH235" s="40"/>
      <c r="AI235" s="40"/>
      <c r="AJ235" s="40"/>
      <c r="AK235" s="40"/>
      <c r="AL235" s="40"/>
      <c r="AM235" s="31"/>
      <c r="AN235" s="51"/>
      <c r="AO235" s="51"/>
      <c r="AP235" s="51"/>
      <c r="AQ235" s="51"/>
      <c r="AR235" s="51"/>
      <c r="AS235" s="51"/>
      <c r="AT235" s="51"/>
      <c r="AU235" s="13"/>
      <c r="AV235" s="13"/>
      <c r="AW235" s="13"/>
      <c r="AX235" s="80" t="s">
        <v>217</v>
      </c>
    </row>
    <row r="236" spans="1:50" ht="33">
      <c r="A236" s="32" t="s">
        <v>209</v>
      </c>
      <c r="B236" s="45">
        <v>8</v>
      </c>
      <c r="C236" s="45" t="s">
        <v>210</v>
      </c>
      <c r="D236" s="2">
        <v>2</v>
      </c>
      <c r="E236" s="33" t="s">
        <v>1</v>
      </c>
      <c r="F236" s="7">
        <v>46.5</v>
      </c>
      <c r="G236" s="7">
        <v>63</v>
      </c>
      <c r="H236" s="31">
        <v>52.42</v>
      </c>
      <c r="I236" s="1" t="s">
        <v>123</v>
      </c>
      <c r="J236" s="2">
        <v>11</v>
      </c>
      <c r="K236" s="1" t="s">
        <v>2</v>
      </c>
      <c r="L236" s="35"/>
      <c r="M236" s="35"/>
      <c r="N236" s="35"/>
      <c r="O236" s="35"/>
      <c r="P236" s="35"/>
      <c r="Q236" s="36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57" t="s">
        <v>361</v>
      </c>
      <c r="AH236" s="40"/>
      <c r="AI236" s="40"/>
      <c r="AJ236" s="40"/>
      <c r="AK236" s="40"/>
      <c r="AL236" s="40"/>
      <c r="AM236" s="31"/>
      <c r="AN236" s="51"/>
      <c r="AO236" s="51"/>
      <c r="AP236" s="51"/>
      <c r="AQ236" s="51"/>
      <c r="AR236" s="51"/>
      <c r="AS236" s="51"/>
      <c r="AT236" s="51"/>
      <c r="AU236" s="13"/>
      <c r="AV236" s="13"/>
      <c r="AW236" s="13"/>
      <c r="AX236" s="80" t="s">
        <v>54</v>
      </c>
    </row>
    <row r="237" spans="1:50" ht="21.75">
      <c r="A237" s="32" t="s">
        <v>209</v>
      </c>
      <c r="B237" s="45">
        <v>9</v>
      </c>
      <c r="C237" s="45" t="s">
        <v>210</v>
      </c>
      <c r="D237" s="2">
        <v>1</v>
      </c>
      <c r="E237" s="33" t="s">
        <v>344</v>
      </c>
      <c r="F237" s="7">
        <v>129</v>
      </c>
      <c r="G237" s="7">
        <v>135</v>
      </c>
      <c r="H237" s="31">
        <v>56.59</v>
      </c>
      <c r="I237" s="1" t="s">
        <v>172</v>
      </c>
      <c r="J237" s="2">
        <v>3</v>
      </c>
      <c r="K237" s="1" t="s">
        <v>175</v>
      </c>
      <c r="L237" s="35">
        <v>3</v>
      </c>
      <c r="M237" s="35">
        <v>3</v>
      </c>
      <c r="N237" s="35"/>
      <c r="O237" s="35"/>
      <c r="P237" s="35"/>
      <c r="Q237" s="36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40"/>
      <c r="AH237" s="40"/>
      <c r="AI237" s="40"/>
      <c r="AJ237" s="40"/>
      <c r="AK237" s="40"/>
      <c r="AL237" s="40"/>
      <c r="AM237" s="31"/>
      <c r="AN237" s="51"/>
      <c r="AO237" s="51"/>
      <c r="AP237" s="51"/>
      <c r="AQ237" s="51"/>
      <c r="AR237" s="51"/>
      <c r="AS237" s="51"/>
      <c r="AT237" s="51"/>
      <c r="AU237" s="13"/>
      <c r="AV237" s="13"/>
      <c r="AW237" s="13"/>
      <c r="AX237" s="80" t="s">
        <v>86</v>
      </c>
    </row>
    <row r="238" spans="1:50" ht="33">
      <c r="A238" s="32" t="s">
        <v>209</v>
      </c>
      <c r="B238" s="45">
        <v>10</v>
      </c>
      <c r="C238" s="45" t="s">
        <v>210</v>
      </c>
      <c r="D238" s="2">
        <v>1</v>
      </c>
      <c r="E238" s="33" t="s">
        <v>177</v>
      </c>
      <c r="F238" s="7">
        <v>40</v>
      </c>
      <c r="G238" s="7">
        <v>55</v>
      </c>
      <c r="H238" s="31">
        <v>60.6</v>
      </c>
      <c r="I238" s="1" t="s">
        <v>62</v>
      </c>
      <c r="J238" s="2">
        <v>3</v>
      </c>
      <c r="K238" s="1" t="s">
        <v>178</v>
      </c>
      <c r="L238" s="35">
        <v>1</v>
      </c>
      <c r="M238" s="35">
        <v>3</v>
      </c>
      <c r="N238" s="35">
        <v>1</v>
      </c>
      <c r="O238" s="35">
        <v>1</v>
      </c>
      <c r="P238" s="35"/>
      <c r="Q238" s="36"/>
      <c r="R238" s="2"/>
      <c r="S238" s="2"/>
      <c r="T238" s="37" t="s">
        <v>213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 t="s">
        <v>109</v>
      </c>
      <c r="AG238" s="40">
        <v>2</v>
      </c>
      <c r="AH238" s="40"/>
      <c r="AI238" s="40"/>
      <c r="AJ238" s="40"/>
      <c r="AK238" s="40"/>
      <c r="AL238" s="40"/>
      <c r="AM238" s="31"/>
      <c r="AN238" s="51"/>
      <c r="AO238" s="51"/>
      <c r="AP238" s="51"/>
      <c r="AQ238" s="51"/>
      <c r="AR238" s="51"/>
      <c r="AS238" s="51"/>
      <c r="AT238" s="51"/>
      <c r="AU238" s="13"/>
      <c r="AV238" s="13"/>
      <c r="AW238" s="13"/>
      <c r="AX238" s="80" t="s">
        <v>48</v>
      </c>
    </row>
    <row r="239" spans="1:50" ht="21.75">
      <c r="A239" s="32" t="s">
        <v>209</v>
      </c>
      <c r="B239" s="45">
        <v>11</v>
      </c>
      <c r="C239" s="45" t="s">
        <v>210</v>
      </c>
      <c r="D239" s="2">
        <v>3</v>
      </c>
      <c r="E239" s="33" t="s">
        <v>290</v>
      </c>
      <c r="F239" s="7">
        <v>0</v>
      </c>
      <c r="G239" s="7">
        <v>28</v>
      </c>
      <c r="H239" s="31">
        <v>67.75</v>
      </c>
      <c r="I239" s="1" t="s">
        <v>172</v>
      </c>
      <c r="J239" s="2"/>
      <c r="K239" s="1"/>
      <c r="L239" s="35"/>
      <c r="M239" s="35"/>
      <c r="N239" s="35"/>
      <c r="O239" s="35"/>
      <c r="P239" s="35"/>
      <c r="Q239" s="54"/>
      <c r="R239" s="2"/>
      <c r="S239" s="2"/>
      <c r="T239" s="2"/>
      <c r="U239" s="2"/>
      <c r="V239" s="2"/>
      <c r="W239" s="36"/>
      <c r="X239" s="2"/>
      <c r="Y239" s="2"/>
      <c r="Z239" s="2"/>
      <c r="AA239" s="2"/>
      <c r="AB239" s="2"/>
      <c r="AC239" s="2"/>
      <c r="AD239" s="2"/>
      <c r="AE239" s="2"/>
      <c r="AF239" s="2"/>
      <c r="AG239" s="40"/>
      <c r="AH239" s="40"/>
      <c r="AI239" s="40"/>
      <c r="AJ239" s="40"/>
      <c r="AK239" s="40"/>
      <c r="AL239" s="40">
        <v>0</v>
      </c>
      <c r="AM239" s="31">
        <v>67.75</v>
      </c>
      <c r="AN239" s="51"/>
      <c r="AO239" s="51"/>
      <c r="AP239" s="51"/>
      <c r="AQ239" s="51"/>
      <c r="AR239" s="51"/>
      <c r="AS239" s="51"/>
      <c r="AT239" s="51"/>
      <c r="AU239" s="13"/>
      <c r="AV239" s="13"/>
      <c r="AW239" s="13"/>
      <c r="AX239" s="78"/>
    </row>
    <row r="240" spans="1:50" ht="21.75">
      <c r="A240" s="32" t="s">
        <v>209</v>
      </c>
      <c r="B240" s="45">
        <v>14</v>
      </c>
      <c r="C240" s="45" t="s">
        <v>210</v>
      </c>
      <c r="D240" s="2">
        <v>1</v>
      </c>
      <c r="E240" s="33" t="s">
        <v>194</v>
      </c>
      <c r="F240" s="7">
        <v>30</v>
      </c>
      <c r="G240" s="7">
        <v>45</v>
      </c>
      <c r="H240" s="31">
        <v>79.7</v>
      </c>
      <c r="I240" s="1" t="s">
        <v>122</v>
      </c>
      <c r="J240" s="2">
        <v>3</v>
      </c>
      <c r="K240" s="1" t="s">
        <v>191</v>
      </c>
      <c r="L240" s="35">
        <v>3</v>
      </c>
      <c r="M240" s="35">
        <v>3</v>
      </c>
      <c r="N240" s="35">
        <v>5</v>
      </c>
      <c r="O240" s="35">
        <v>4</v>
      </c>
      <c r="P240" s="35">
        <v>30</v>
      </c>
      <c r="Q240" s="36"/>
      <c r="R240" s="2"/>
      <c r="S240" s="2"/>
      <c r="T240" s="2" t="s">
        <v>213</v>
      </c>
      <c r="U240" s="2" t="s">
        <v>213</v>
      </c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 t="s">
        <v>345</v>
      </c>
      <c r="AG240" s="40"/>
      <c r="AH240" s="40"/>
      <c r="AI240" s="40"/>
      <c r="AJ240" s="40"/>
      <c r="AK240" s="40"/>
      <c r="AL240" s="40"/>
      <c r="AM240" s="31"/>
      <c r="AN240" s="51"/>
      <c r="AO240" s="51"/>
      <c r="AP240" s="51"/>
      <c r="AQ240" s="51"/>
      <c r="AR240" s="51"/>
      <c r="AS240" s="51"/>
      <c r="AT240" s="51"/>
      <c r="AU240" s="13"/>
      <c r="AV240" s="13"/>
      <c r="AW240" s="13"/>
      <c r="AX240" s="78"/>
    </row>
    <row r="241" spans="1:50" ht="33">
      <c r="A241" s="32" t="s">
        <v>209</v>
      </c>
      <c r="B241" s="45">
        <v>9</v>
      </c>
      <c r="C241" s="45" t="s">
        <v>210</v>
      </c>
      <c r="D241" s="2">
        <v>1</v>
      </c>
      <c r="E241" s="33" t="s">
        <v>92</v>
      </c>
      <c r="F241" s="7">
        <v>79</v>
      </c>
      <c r="G241" s="7">
        <v>114</v>
      </c>
      <c r="H241" s="31">
        <v>56.09</v>
      </c>
      <c r="I241" s="1" t="s">
        <v>172</v>
      </c>
      <c r="J241" s="2">
        <v>2</v>
      </c>
      <c r="K241" s="1" t="s">
        <v>173</v>
      </c>
      <c r="L241" s="35"/>
      <c r="M241" s="35"/>
      <c r="N241" s="35"/>
      <c r="O241" s="35"/>
      <c r="P241" s="35"/>
      <c r="Q241" s="36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 t="s">
        <v>263</v>
      </c>
      <c r="AG241" s="57" t="s">
        <v>326</v>
      </c>
      <c r="AH241" s="40"/>
      <c r="AI241" s="40"/>
      <c r="AJ241" s="40"/>
      <c r="AK241" s="57" t="s">
        <v>245</v>
      </c>
      <c r="AL241" s="40">
        <v>94</v>
      </c>
      <c r="AM241" s="31">
        <v>56.24</v>
      </c>
      <c r="AN241" s="51">
        <v>89</v>
      </c>
      <c r="AO241" s="51">
        <v>270</v>
      </c>
      <c r="AP241" s="51">
        <v>0</v>
      </c>
      <c r="AQ241" s="51">
        <v>340</v>
      </c>
      <c r="AR241" s="86">
        <v>70</v>
      </c>
      <c r="AS241" s="86">
        <v>70</v>
      </c>
      <c r="AT241" s="86">
        <v>0.9397037818471775</v>
      </c>
      <c r="AU241" s="81">
        <v>160</v>
      </c>
      <c r="AV241" s="81">
        <v>89.06029621815283</v>
      </c>
      <c r="AW241" s="81">
        <v>250</v>
      </c>
      <c r="AX241" s="80" t="s">
        <v>85</v>
      </c>
    </row>
    <row r="242" spans="1:50" ht="24" customHeight="1">
      <c r="A242" s="60" t="s">
        <v>209</v>
      </c>
      <c r="B242" s="61">
        <v>1</v>
      </c>
      <c r="C242" s="61" t="s">
        <v>210</v>
      </c>
      <c r="D242" s="61">
        <v>1</v>
      </c>
      <c r="E242" s="62">
        <v>1</v>
      </c>
      <c r="F242" s="72">
        <v>0</v>
      </c>
      <c r="G242" s="72">
        <v>41</v>
      </c>
      <c r="H242" s="31">
        <v>20.5</v>
      </c>
      <c r="I242" s="34" t="s">
        <v>211</v>
      </c>
      <c r="J242" s="65"/>
      <c r="K242" s="1"/>
      <c r="L242" s="64"/>
      <c r="M242" s="64"/>
      <c r="N242" s="64"/>
      <c r="O242" s="64"/>
      <c r="P242" s="64"/>
      <c r="Q242" s="54"/>
      <c r="R242" s="61"/>
      <c r="S242" s="61"/>
      <c r="T242" s="61"/>
      <c r="U242" s="61"/>
      <c r="V242" s="61"/>
      <c r="W242" s="36"/>
      <c r="X242" s="61"/>
      <c r="Y242" s="61"/>
      <c r="Z242" s="61"/>
      <c r="AA242" s="61"/>
      <c r="AB242" s="61"/>
      <c r="AC242" s="61"/>
      <c r="AD242" s="61"/>
      <c r="AE242" s="70"/>
      <c r="AF242" s="87" t="s">
        <v>33</v>
      </c>
      <c r="AG242" s="48"/>
      <c r="AH242" s="49">
        <v>0</v>
      </c>
      <c r="AI242" s="50"/>
      <c r="AJ242" s="88"/>
      <c r="AK242" s="48"/>
      <c r="AL242" s="50"/>
      <c r="AM242" s="50"/>
      <c r="AN242" s="42"/>
      <c r="AO242" s="42"/>
      <c r="AP242" s="42"/>
      <c r="AQ242" s="42"/>
      <c r="AR242" s="42"/>
      <c r="AS242" s="42"/>
      <c r="AT242" s="42"/>
      <c r="AU242" s="4"/>
      <c r="AV242" s="4"/>
      <c r="AW242" s="4"/>
      <c r="AX242" s="52"/>
    </row>
    <row r="243" spans="1:50" ht="24" customHeight="1">
      <c r="A243" s="60" t="s">
        <v>209</v>
      </c>
      <c r="B243" s="61">
        <v>1</v>
      </c>
      <c r="C243" s="61" t="s">
        <v>210</v>
      </c>
      <c r="D243" s="61">
        <v>1</v>
      </c>
      <c r="E243" s="62" t="s">
        <v>26</v>
      </c>
      <c r="F243" s="63">
        <v>46</v>
      </c>
      <c r="G243" s="63">
        <v>111</v>
      </c>
      <c r="H243" s="31">
        <v>20.96</v>
      </c>
      <c r="I243" s="34" t="s">
        <v>211</v>
      </c>
      <c r="J243" s="65"/>
      <c r="K243" s="1"/>
      <c r="L243" s="64"/>
      <c r="M243" s="64"/>
      <c r="N243" s="64"/>
      <c r="O243" s="64"/>
      <c r="P243" s="64"/>
      <c r="Q243" s="36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6" t="s">
        <v>33</v>
      </c>
      <c r="AG243" s="48"/>
      <c r="AH243" s="49">
        <v>0</v>
      </c>
      <c r="AI243" s="50"/>
      <c r="AJ243" s="88"/>
      <c r="AK243" s="48"/>
      <c r="AL243" s="50"/>
      <c r="AM243" s="31"/>
      <c r="AN243" s="42"/>
      <c r="AO243" s="42"/>
      <c r="AP243" s="42"/>
      <c r="AQ243" s="42"/>
      <c r="AR243" s="43"/>
      <c r="AS243" s="43"/>
      <c r="AT243" s="43"/>
      <c r="AU243" s="3"/>
      <c r="AV243" s="3"/>
      <c r="AW243" s="3"/>
      <c r="AX243" s="52" t="s">
        <v>31</v>
      </c>
    </row>
    <row r="244" spans="1:50" ht="24" customHeight="1">
      <c r="A244" s="60" t="s">
        <v>209</v>
      </c>
      <c r="B244" s="61">
        <v>1</v>
      </c>
      <c r="C244" s="61" t="s">
        <v>210</v>
      </c>
      <c r="D244" s="61">
        <v>1</v>
      </c>
      <c r="E244" s="62" t="s">
        <v>27</v>
      </c>
      <c r="F244" s="63">
        <v>111.5</v>
      </c>
      <c r="G244" s="63">
        <v>115</v>
      </c>
      <c r="H244" s="31">
        <v>21.61</v>
      </c>
      <c r="I244" s="34" t="s">
        <v>211</v>
      </c>
      <c r="J244" s="65">
        <v>2</v>
      </c>
      <c r="K244" s="1" t="s">
        <v>28</v>
      </c>
      <c r="L244" s="64">
        <v>2</v>
      </c>
      <c r="M244" s="64">
        <v>2</v>
      </c>
      <c r="N244" s="64">
        <v>1</v>
      </c>
      <c r="O244" s="64">
        <v>1</v>
      </c>
      <c r="P244" s="64" t="s">
        <v>29</v>
      </c>
      <c r="Q244" s="36"/>
      <c r="R244" s="61"/>
      <c r="S244" s="61"/>
      <c r="T244" s="61" t="s">
        <v>213</v>
      </c>
      <c r="U244" s="61"/>
      <c r="V244" s="61"/>
      <c r="W244" s="70"/>
      <c r="X244" s="61"/>
      <c r="Y244" s="61"/>
      <c r="Z244" s="61"/>
      <c r="AA244" s="61"/>
      <c r="AB244" s="61"/>
      <c r="AC244" s="61"/>
      <c r="AD244" s="61"/>
      <c r="AE244" s="61" t="s">
        <v>30</v>
      </c>
      <c r="AF244" s="66"/>
      <c r="AG244" s="48" t="s">
        <v>215</v>
      </c>
      <c r="AH244" s="49">
        <v>1</v>
      </c>
      <c r="AI244" s="50">
        <v>0.25</v>
      </c>
      <c r="AJ244" s="88"/>
      <c r="AK244" s="48"/>
      <c r="AL244" s="50"/>
      <c r="AM244" s="31"/>
      <c r="AN244" s="42"/>
      <c r="AO244" s="42"/>
      <c r="AP244" s="42"/>
      <c r="AQ244" s="42"/>
      <c r="AR244" s="43"/>
      <c r="AS244" s="43"/>
      <c r="AT244" s="43"/>
      <c r="AU244" s="3"/>
      <c r="AV244" s="3"/>
      <c r="AW244" s="3"/>
      <c r="AX244" s="52" t="s">
        <v>35</v>
      </c>
    </row>
    <row r="245" spans="1:50" ht="24" customHeight="1">
      <c r="A245" s="60" t="s">
        <v>209</v>
      </c>
      <c r="B245" s="61">
        <v>1</v>
      </c>
      <c r="C245" s="61" t="s">
        <v>210</v>
      </c>
      <c r="D245" s="61">
        <v>1</v>
      </c>
      <c r="E245" s="62" t="s">
        <v>32</v>
      </c>
      <c r="F245" s="63">
        <v>116</v>
      </c>
      <c r="G245" s="63">
        <v>132</v>
      </c>
      <c r="H245" s="31">
        <v>21.66</v>
      </c>
      <c r="I245" s="34" t="s">
        <v>211</v>
      </c>
      <c r="J245" s="65"/>
      <c r="K245" s="1"/>
      <c r="L245" s="64"/>
      <c r="M245" s="64"/>
      <c r="N245" s="64"/>
      <c r="O245" s="64"/>
      <c r="P245" s="89"/>
      <c r="Q245" s="36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6" t="s">
        <v>33</v>
      </c>
      <c r="AG245" s="48"/>
      <c r="AH245" s="49">
        <v>0</v>
      </c>
      <c r="AI245" s="50"/>
      <c r="AJ245" s="88"/>
      <c r="AK245" s="48"/>
      <c r="AL245" s="50"/>
      <c r="AM245" s="31"/>
      <c r="AN245" s="42"/>
      <c r="AO245" s="42"/>
      <c r="AP245" s="42"/>
      <c r="AQ245" s="42"/>
      <c r="AR245" s="43"/>
      <c r="AS245" s="43"/>
      <c r="AT245" s="43"/>
      <c r="AU245" s="3"/>
      <c r="AV245" s="3"/>
      <c r="AW245" s="3"/>
      <c r="AX245" s="52"/>
    </row>
    <row r="246" spans="1:50" ht="24" customHeight="1">
      <c r="A246" s="60" t="s">
        <v>209</v>
      </c>
      <c r="B246" s="61">
        <v>1</v>
      </c>
      <c r="C246" s="61" t="s">
        <v>210</v>
      </c>
      <c r="D246" s="61">
        <v>1</v>
      </c>
      <c r="E246" s="62" t="s">
        <v>34</v>
      </c>
      <c r="F246" s="63">
        <v>133</v>
      </c>
      <c r="G246" s="63">
        <v>139</v>
      </c>
      <c r="H246" s="31">
        <v>21.83</v>
      </c>
      <c r="I246" s="34" t="s">
        <v>211</v>
      </c>
      <c r="J246" s="65">
        <v>2</v>
      </c>
      <c r="K246" s="1" t="s">
        <v>28</v>
      </c>
      <c r="L246" s="64">
        <v>2</v>
      </c>
      <c r="M246" s="64">
        <v>2</v>
      </c>
      <c r="N246" s="64">
        <v>1</v>
      </c>
      <c r="O246" s="64">
        <v>1</v>
      </c>
      <c r="P246" s="64" t="s">
        <v>29</v>
      </c>
      <c r="Q246" s="36"/>
      <c r="R246" s="61"/>
      <c r="S246" s="61"/>
      <c r="T246" s="61" t="s">
        <v>213</v>
      </c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 t="s">
        <v>30</v>
      </c>
      <c r="AF246" s="66"/>
      <c r="AG246" s="48" t="s">
        <v>215</v>
      </c>
      <c r="AH246" s="49">
        <v>1</v>
      </c>
      <c r="AI246" s="50">
        <v>1</v>
      </c>
      <c r="AJ246" s="88"/>
      <c r="AK246" s="48"/>
      <c r="AL246" s="50"/>
      <c r="AM246" s="31"/>
      <c r="AN246" s="42"/>
      <c r="AO246" s="42"/>
      <c r="AP246" s="42"/>
      <c r="AQ246" s="42"/>
      <c r="AR246" s="43"/>
      <c r="AS246" s="43"/>
      <c r="AT246" s="43"/>
      <c r="AU246" s="3"/>
      <c r="AV246" s="3"/>
      <c r="AW246" s="3"/>
      <c r="AX246" s="52" t="s">
        <v>35</v>
      </c>
    </row>
    <row r="247" spans="1:50" ht="24" customHeight="1">
      <c r="A247" s="60" t="s">
        <v>209</v>
      </c>
      <c r="B247" s="61">
        <v>1</v>
      </c>
      <c r="C247" s="61" t="s">
        <v>210</v>
      </c>
      <c r="D247" s="61">
        <v>2</v>
      </c>
      <c r="E247" s="62" t="s">
        <v>36</v>
      </c>
      <c r="F247" s="63">
        <v>0</v>
      </c>
      <c r="G247" s="63">
        <v>90</v>
      </c>
      <c r="H247" s="31">
        <v>21.9</v>
      </c>
      <c r="I247" s="34" t="s">
        <v>211</v>
      </c>
      <c r="J247" s="65"/>
      <c r="K247" s="1"/>
      <c r="L247" s="64"/>
      <c r="M247" s="64"/>
      <c r="N247" s="64"/>
      <c r="O247" s="64"/>
      <c r="P247" s="64"/>
      <c r="Q247" s="36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6" t="s">
        <v>33</v>
      </c>
      <c r="AG247" s="48"/>
      <c r="AH247" s="49">
        <v>0</v>
      </c>
      <c r="AI247" s="50"/>
      <c r="AJ247" s="88"/>
      <c r="AK247" s="48"/>
      <c r="AL247" s="50"/>
      <c r="AM247" s="31"/>
      <c r="AN247" s="42"/>
      <c r="AO247" s="42"/>
      <c r="AP247" s="42"/>
      <c r="AQ247" s="42"/>
      <c r="AR247" s="43"/>
      <c r="AS247" s="43"/>
      <c r="AT247" s="43"/>
      <c r="AU247" s="3"/>
      <c r="AV247" s="3"/>
      <c r="AW247" s="3"/>
      <c r="AX247" s="52"/>
    </row>
    <row r="248" spans="1:50" ht="24" customHeight="1">
      <c r="A248" s="60" t="s">
        <v>209</v>
      </c>
      <c r="B248" s="61">
        <v>1</v>
      </c>
      <c r="C248" s="61" t="s">
        <v>210</v>
      </c>
      <c r="D248" s="61">
        <v>2</v>
      </c>
      <c r="E248" s="62" t="s">
        <v>37</v>
      </c>
      <c r="F248" s="63">
        <v>99.5</v>
      </c>
      <c r="G248" s="63">
        <v>135</v>
      </c>
      <c r="H248" s="31">
        <v>22.9</v>
      </c>
      <c r="I248" s="34" t="s">
        <v>211</v>
      </c>
      <c r="J248" s="65"/>
      <c r="K248" s="1"/>
      <c r="L248" s="64"/>
      <c r="M248" s="64"/>
      <c r="N248" s="64"/>
      <c r="O248" s="64"/>
      <c r="P248" s="64"/>
      <c r="Q248" s="36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70"/>
      <c r="AF248" s="87"/>
      <c r="AG248" s="48"/>
      <c r="AH248" s="49">
        <v>0</v>
      </c>
      <c r="AI248" s="50"/>
      <c r="AJ248" s="88"/>
      <c r="AK248" s="48"/>
      <c r="AL248" s="50"/>
      <c r="AM248" s="31"/>
      <c r="AN248" s="42"/>
      <c r="AO248" s="42"/>
      <c r="AP248" s="42"/>
      <c r="AQ248" s="42"/>
      <c r="AR248" s="43"/>
      <c r="AS248" s="43"/>
      <c r="AT248" s="43"/>
      <c r="AU248" s="3"/>
      <c r="AV248" s="3"/>
      <c r="AW248" s="3"/>
      <c r="AX248" s="52"/>
    </row>
    <row r="249" spans="1:50" ht="24" customHeight="1">
      <c r="A249" s="60" t="s">
        <v>209</v>
      </c>
      <c r="B249" s="61">
        <v>1</v>
      </c>
      <c r="C249" s="61" t="s">
        <v>210</v>
      </c>
      <c r="D249" s="61">
        <v>3</v>
      </c>
      <c r="E249" s="62" t="s">
        <v>201</v>
      </c>
      <c r="F249" s="63">
        <v>0</v>
      </c>
      <c r="G249" s="63">
        <v>8</v>
      </c>
      <c r="H249" s="31">
        <v>23.27</v>
      </c>
      <c r="I249" s="34" t="s">
        <v>202</v>
      </c>
      <c r="J249" s="65"/>
      <c r="K249" s="1"/>
      <c r="L249" s="64"/>
      <c r="M249" s="64"/>
      <c r="N249" s="64"/>
      <c r="O249" s="64"/>
      <c r="P249" s="64"/>
      <c r="Q249" s="36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70"/>
      <c r="AF249" s="87"/>
      <c r="AG249" s="48"/>
      <c r="AH249" s="49">
        <v>0</v>
      </c>
      <c r="AI249" s="50"/>
      <c r="AJ249" s="88"/>
      <c r="AK249" s="48"/>
      <c r="AL249" s="50"/>
      <c r="AM249" s="31"/>
      <c r="AN249" s="42"/>
      <c r="AO249" s="42"/>
      <c r="AP249" s="42"/>
      <c r="AQ249" s="42"/>
      <c r="AR249" s="43"/>
      <c r="AS249" s="43"/>
      <c r="AT249" s="43"/>
      <c r="AU249" s="3"/>
      <c r="AV249" s="3"/>
      <c r="AW249" s="3"/>
      <c r="AX249" s="52" t="s">
        <v>203</v>
      </c>
    </row>
    <row r="250" spans="1:50" ht="24" customHeight="1">
      <c r="A250" s="60" t="s">
        <v>209</v>
      </c>
      <c r="B250" s="61">
        <v>1</v>
      </c>
      <c r="C250" s="61" t="s">
        <v>210</v>
      </c>
      <c r="D250" s="61">
        <v>3</v>
      </c>
      <c r="E250" s="62" t="s">
        <v>204</v>
      </c>
      <c r="F250" s="63">
        <v>9</v>
      </c>
      <c r="G250" s="63">
        <v>18</v>
      </c>
      <c r="H250" s="31">
        <v>23.36</v>
      </c>
      <c r="I250" s="34" t="s">
        <v>211</v>
      </c>
      <c r="J250" s="65">
        <v>3</v>
      </c>
      <c r="K250" s="1" t="s">
        <v>205</v>
      </c>
      <c r="L250" s="64">
        <v>3</v>
      </c>
      <c r="M250" s="64">
        <v>2</v>
      </c>
      <c r="N250" s="64">
        <v>1</v>
      </c>
      <c r="O250" s="64">
        <v>1</v>
      </c>
      <c r="P250" s="64"/>
      <c r="Q250" s="36"/>
      <c r="R250" s="61"/>
      <c r="S250" s="61"/>
      <c r="T250" s="61" t="s">
        <v>213</v>
      </c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70"/>
      <c r="AF250" s="87"/>
      <c r="AG250" s="48" t="s">
        <v>215</v>
      </c>
      <c r="AH250" s="49">
        <v>1</v>
      </c>
      <c r="AI250" s="50">
        <v>0.5</v>
      </c>
      <c r="AJ250" s="88"/>
      <c r="AK250" s="48"/>
      <c r="AL250" s="50"/>
      <c r="AM250" s="31"/>
      <c r="AN250" s="42"/>
      <c r="AO250" s="42"/>
      <c r="AP250" s="42"/>
      <c r="AQ250" s="42"/>
      <c r="AR250" s="43"/>
      <c r="AS250" s="43"/>
      <c r="AT250" s="43"/>
      <c r="AU250" s="3"/>
      <c r="AV250" s="3"/>
      <c r="AW250" s="3"/>
      <c r="AX250" s="52" t="s">
        <v>316</v>
      </c>
    </row>
    <row r="251" spans="1:50" ht="24" customHeight="1">
      <c r="A251" s="60" t="s">
        <v>209</v>
      </c>
      <c r="B251" s="61">
        <v>1</v>
      </c>
      <c r="C251" s="61" t="s">
        <v>210</v>
      </c>
      <c r="D251" s="61">
        <v>3</v>
      </c>
      <c r="E251" s="62" t="s">
        <v>317</v>
      </c>
      <c r="F251" s="72">
        <v>18</v>
      </c>
      <c r="G251" s="72">
        <v>24</v>
      </c>
      <c r="H251" s="31">
        <v>23.45</v>
      </c>
      <c r="I251" s="34" t="s">
        <v>318</v>
      </c>
      <c r="J251" s="65"/>
      <c r="K251" s="1"/>
      <c r="L251" s="64"/>
      <c r="M251" s="64"/>
      <c r="N251" s="64"/>
      <c r="O251" s="64"/>
      <c r="P251" s="89"/>
      <c r="Q251" s="36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70"/>
      <c r="AF251" s="87"/>
      <c r="AG251" s="48"/>
      <c r="AH251" s="49">
        <v>0</v>
      </c>
      <c r="AI251" s="50"/>
      <c r="AJ251" s="88"/>
      <c r="AK251" s="48"/>
      <c r="AL251" s="50"/>
      <c r="AM251" s="31"/>
      <c r="AN251" s="42"/>
      <c r="AO251" s="42"/>
      <c r="AP251" s="42"/>
      <c r="AQ251" s="42"/>
      <c r="AR251" s="43"/>
      <c r="AS251" s="43"/>
      <c r="AT251" s="43"/>
      <c r="AU251" s="3"/>
      <c r="AV251" s="3"/>
      <c r="AW251" s="3"/>
      <c r="AX251" s="52"/>
    </row>
    <row r="252" spans="1:50" ht="24" customHeight="1">
      <c r="A252" s="60" t="s">
        <v>209</v>
      </c>
      <c r="B252" s="61">
        <v>1</v>
      </c>
      <c r="C252" s="61" t="s">
        <v>210</v>
      </c>
      <c r="D252" s="61">
        <v>3</v>
      </c>
      <c r="E252" s="62" t="s">
        <v>27</v>
      </c>
      <c r="F252" s="63">
        <v>53</v>
      </c>
      <c r="G252" s="63">
        <v>64.5</v>
      </c>
      <c r="H252" s="31">
        <v>23.8</v>
      </c>
      <c r="I252" s="34" t="s">
        <v>318</v>
      </c>
      <c r="J252" s="65"/>
      <c r="K252" s="1"/>
      <c r="L252" s="64"/>
      <c r="M252" s="64"/>
      <c r="N252" s="64"/>
      <c r="O252" s="64"/>
      <c r="P252" s="64"/>
      <c r="Q252" s="36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70"/>
      <c r="AF252" s="87"/>
      <c r="AG252" s="48"/>
      <c r="AH252" s="49">
        <v>0</v>
      </c>
      <c r="AI252" s="50"/>
      <c r="AJ252" s="88"/>
      <c r="AK252" s="48"/>
      <c r="AL252" s="50"/>
      <c r="AM252" s="31"/>
      <c r="AN252" s="42"/>
      <c r="AO252" s="42"/>
      <c r="AP252" s="42"/>
      <c r="AQ252" s="42"/>
      <c r="AR252" s="43"/>
      <c r="AS252" s="43"/>
      <c r="AT252" s="43"/>
      <c r="AU252" s="3"/>
      <c r="AV252" s="3"/>
      <c r="AW252" s="3"/>
      <c r="AX252" s="52"/>
    </row>
    <row r="253" spans="1:50" ht="24" customHeight="1">
      <c r="A253" s="60" t="s">
        <v>209</v>
      </c>
      <c r="B253" s="61">
        <v>2</v>
      </c>
      <c r="C253" s="61" t="s">
        <v>210</v>
      </c>
      <c r="D253" s="61">
        <v>1</v>
      </c>
      <c r="E253" s="62" t="s">
        <v>291</v>
      </c>
      <c r="F253" s="63">
        <v>0</v>
      </c>
      <c r="G253" s="63">
        <v>55</v>
      </c>
      <c r="H253" s="31">
        <v>26.8</v>
      </c>
      <c r="I253" s="34" t="s">
        <v>211</v>
      </c>
      <c r="J253" s="65"/>
      <c r="K253" s="1"/>
      <c r="L253" s="64"/>
      <c r="M253" s="64"/>
      <c r="N253" s="64"/>
      <c r="O253" s="64"/>
      <c r="P253" s="89"/>
      <c r="Q253" s="36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70"/>
      <c r="AF253" s="87" t="s">
        <v>255</v>
      </c>
      <c r="AG253" s="48"/>
      <c r="AH253" s="49">
        <v>0</v>
      </c>
      <c r="AI253" s="50"/>
      <c r="AJ253" s="88"/>
      <c r="AK253" s="48"/>
      <c r="AL253" s="50"/>
      <c r="AM253" s="31"/>
      <c r="AN253" s="42"/>
      <c r="AO253" s="42"/>
      <c r="AP253" s="42"/>
      <c r="AQ253" s="42"/>
      <c r="AR253" s="43"/>
      <c r="AS253" s="43"/>
      <c r="AT253" s="43"/>
      <c r="AU253" s="3"/>
      <c r="AV253" s="3"/>
      <c r="AW253" s="3"/>
      <c r="AX253" s="52"/>
    </row>
    <row r="254" spans="1:50" ht="24" customHeight="1">
      <c r="A254" s="60" t="s">
        <v>209</v>
      </c>
      <c r="B254" s="61">
        <v>2</v>
      </c>
      <c r="C254" s="61" t="s">
        <v>210</v>
      </c>
      <c r="D254" s="61">
        <v>1</v>
      </c>
      <c r="E254" s="62" t="s">
        <v>323</v>
      </c>
      <c r="F254" s="63">
        <v>55</v>
      </c>
      <c r="G254" s="63">
        <v>61.5</v>
      </c>
      <c r="H254" s="31">
        <v>27.35</v>
      </c>
      <c r="I254" s="34" t="s">
        <v>211</v>
      </c>
      <c r="J254" s="65">
        <v>11</v>
      </c>
      <c r="K254" s="1" t="s">
        <v>360</v>
      </c>
      <c r="L254" s="64">
        <v>1</v>
      </c>
      <c r="M254" s="64">
        <v>2</v>
      </c>
      <c r="N254" s="64">
        <v>1</v>
      </c>
      <c r="O254" s="64">
        <v>1</v>
      </c>
      <c r="P254" s="89" t="s">
        <v>29</v>
      </c>
      <c r="Q254" s="36"/>
      <c r="R254" s="61"/>
      <c r="S254" s="61"/>
      <c r="T254" s="61" t="s">
        <v>361</v>
      </c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70" t="s">
        <v>362</v>
      </c>
      <c r="AF254" s="87"/>
      <c r="AG254" s="48" t="s">
        <v>215</v>
      </c>
      <c r="AH254" s="49">
        <v>1</v>
      </c>
      <c r="AI254" s="50">
        <v>0.05</v>
      </c>
      <c r="AJ254" s="88"/>
      <c r="AK254" s="48">
        <v>6</v>
      </c>
      <c r="AL254" s="50">
        <v>57</v>
      </c>
      <c r="AM254" s="31">
        <v>27.37</v>
      </c>
      <c r="AN254" s="42">
        <v>85</v>
      </c>
      <c r="AO254" s="42">
        <v>270</v>
      </c>
      <c r="AP254" s="42">
        <v>0</v>
      </c>
      <c r="AQ254" s="42">
        <v>0</v>
      </c>
      <c r="AR254" s="43">
        <v>90</v>
      </c>
      <c r="AS254" s="43">
        <v>90</v>
      </c>
      <c r="AT254" s="43">
        <v>5</v>
      </c>
      <c r="AU254" s="3">
        <v>180</v>
      </c>
      <c r="AV254" s="3">
        <v>85</v>
      </c>
      <c r="AW254" s="3">
        <v>270</v>
      </c>
      <c r="AX254" s="52" t="s">
        <v>363</v>
      </c>
    </row>
    <row r="255" spans="1:50" ht="24" customHeight="1">
      <c r="A255" s="60" t="s">
        <v>209</v>
      </c>
      <c r="B255" s="61">
        <v>2</v>
      </c>
      <c r="C255" s="61" t="s">
        <v>210</v>
      </c>
      <c r="D255" s="61">
        <v>1</v>
      </c>
      <c r="E255" s="62" t="s">
        <v>364</v>
      </c>
      <c r="F255" s="63">
        <v>62.5</v>
      </c>
      <c r="G255" s="63">
        <v>97</v>
      </c>
      <c r="H255" s="31">
        <v>27.42</v>
      </c>
      <c r="I255" s="34" t="s">
        <v>211</v>
      </c>
      <c r="J255" s="65"/>
      <c r="K255" s="1"/>
      <c r="L255" s="64"/>
      <c r="M255" s="64"/>
      <c r="N255" s="64"/>
      <c r="O255" s="64"/>
      <c r="P255" s="64"/>
      <c r="Q255" s="36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6" t="s">
        <v>33</v>
      </c>
      <c r="AG255" s="48"/>
      <c r="AH255" s="49">
        <v>0</v>
      </c>
      <c r="AI255" s="50"/>
      <c r="AJ255" s="88"/>
      <c r="AK255" s="48"/>
      <c r="AL255" s="50"/>
      <c r="AM255" s="31"/>
      <c r="AN255" s="42"/>
      <c r="AO255" s="42"/>
      <c r="AP255" s="42"/>
      <c r="AQ255" s="42"/>
      <c r="AR255" s="43"/>
      <c r="AS255" s="43"/>
      <c r="AT255" s="43"/>
      <c r="AU255" s="3"/>
      <c r="AV255" s="3"/>
      <c r="AW255" s="3"/>
      <c r="AX255" s="52"/>
    </row>
    <row r="256" spans="1:50" ht="24" customHeight="1">
      <c r="A256" s="60" t="s">
        <v>209</v>
      </c>
      <c r="B256" s="61">
        <v>2</v>
      </c>
      <c r="C256" s="61" t="s">
        <v>210</v>
      </c>
      <c r="D256" s="61">
        <v>1</v>
      </c>
      <c r="E256" s="62" t="s">
        <v>365</v>
      </c>
      <c r="F256" s="63">
        <v>105</v>
      </c>
      <c r="G256" s="63">
        <v>118.5</v>
      </c>
      <c r="H256" s="31">
        <v>27.85</v>
      </c>
      <c r="I256" s="34" t="s">
        <v>211</v>
      </c>
      <c r="J256" s="65"/>
      <c r="K256" s="1"/>
      <c r="L256" s="64"/>
      <c r="M256" s="64"/>
      <c r="N256" s="64"/>
      <c r="O256" s="64"/>
      <c r="P256" s="64"/>
      <c r="Q256" s="54"/>
      <c r="R256" s="61"/>
      <c r="S256" s="61"/>
      <c r="T256" s="61"/>
      <c r="U256" s="61"/>
      <c r="V256" s="61"/>
      <c r="W256" s="36"/>
      <c r="X256" s="61"/>
      <c r="Y256" s="61"/>
      <c r="Z256" s="61"/>
      <c r="AA256" s="61"/>
      <c r="AB256" s="61"/>
      <c r="AC256" s="61"/>
      <c r="AD256" s="61"/>
      <c r="AE256" s="61"/>
      <c r="AF256" s="66" t="s">
        <v>33</v>
      </c>
      <c r="AG256" s="48"/>
      <c r="AH256" s="49">
        <v>0</v>
      </c>
      <c r="AI256" s="50"/>
      <c r="AJ256" s="88"/>
      <c r="AK256" s="48"/>
      <c r="AL256" s="50"/>
      <c r="AM256" s="31"/>
      <c r="AN256" s="42"/>
      <c r="AO256" s="42"/>
      <c r="AP256" s="42"/>
      <c r="AQ256" s="42"/>
      <c r="AR256" s="43"/>
      <c r="AS256" s="43"/>
      <c r="AT256" s="43"/>
      <c r="AU256" s="3"/>
      <c r="AV256" s="3"/>
      <c r="AW256" s="3"/>
      <c r="AX256" s="52"/>
    </row>
    <row r="257" spans="1:50" ht="24" customHeight="1">
      <c r="A257" s="60" t="s">
        <v>209</v>
      </c>
      <c r="B257" s="61">
        <v>2</v>
      </c>
      <c r="C257" s="61" t="s">
        <v>210</v>
      </c>
      <c r="D257" s="61">
        <v>1</v>
      </c>
      <c r="E257" s="62" t="s">
        <v>365</v>
      </c>
      <c r="F257" s="63">
        <v>119</v>
      </c>
      <c r="G257" s="63">
        <v>130</v>
      </c>
      <c r="H257" s="31">
        <v>27.99</v>
      </c>
      <c r="I257" s="34" t="s">
        <v>211</v>
      </c>
      <c r="J257" s="65">
        <v>2</v>
      </c>
      <c r="K257" s="1" t="s">
        <v>367</v>
      </c>
      <c r="L257" s="64"/>
      <c r="M257" s="64"/>
      <c r="N257" s="64"/>
      <c r="O257" s="64"/>
      <c r="P257" s="64"/>
      <c r="Q257" s="36"/>
      <c r="R257" s="61"/>
      <c r="S257" s="61"/>
      <c r="T257" s="61" t="s">
        <v>213</v>
      </c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6" t="s">
        <v>368</v>
      </c>
      <c r="AG257" s="48" t="s">
        <v>215</v>
      </c>
      <c r="AH257" s="49">
        <v>1</v>
      </c>
      <c r="AI257" s="50">
        <v>0.5</v>
      </c>
      <c r="AJ257" s="88"/>
      <c r="AK257" s="48">
        <v>10</v>
      </c>
      <c r="AL257" s="50">
        <v>127</v>
      </c>
      <c r="AM257" s="31">
        <v>28.07</v>
      </c>
      <c r="AN257" s="42"/>
      <c r="AO257" s="42"/>
      <c r="AP257" s="42"/>
      <c r="AQ257" s="42"/>
      <c r="AR257" s="43"/>
      <c r="AS257" s="43"/>
      <c r="AT257" s="43"/>
      <c r="AU257" s="3"/>
      <c r="AV257" s="3"/>
      <c r="AW257" s="3"/>
      <c r="AX257" s="52" t="s">
        <v>369</v>
      </c>
    </row>
    <row r="258" spans="1:50" ht="24" customHeight="1">
      <c r="A258" s="60" t="s">
        <v>209</v>
      </c>
      <c r="B258" s="61">
        <v>3</v>
      </c>
      <c r="C258" s="61" t="s">
        <v>289</v>
      </c>
      <c r="D258" s="61">
        <v>1</v>
      </c>
      <c r="E258" s="62" t="s">
        <v>290</v>
      </c>
      <c r="F258" s="63">
        <v>0</v>
      </c>
      <c r="G258" s="63">
        <v>12</v>
      </c>
      <c r="H258" s="31">
        <v>31.3</v>
      </c>
      <c r="I258" s="34" t="s">
        <v>211</v>
      </c>
      <c r="J258" s="65"/>
      <c r="K258" s="1"/>
      <c r="L258" s="64"/>
      <c r="M258" s="64"/>
      <c r="N258" s="64"/>
      <c r="O258" s="64"/>
      <c r="P258" s="64"/>
      <c r="Q258" s="36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6"/>
      <c r="AG258" s="48"/>
      <c r="AH258" s="49">
        <v>0</v>
      </c>
      <c r="AI258" s="50"/>
      <c r="AJ258" s="88"/>
      <c r="AK258" s="48"/>
      <c r="AL258" s="50"/>
      <c r="AM258" s="31"/>
      <c r="AN258" s="42"/>
      <c r="AO258" s="42"/>
      <c r="AP258" s="42"/>
      <c r="AQ258" s="42"/>
      <c r="AR258" s="43"/>
      <c r="AS258" s="43"/>
      <c r="AT258" s="43"/>
      <c r="AU258" s="3"/>
      <c r="AV258" s="3"/>
      <c r="AW258" s="3"/>
      <c r="AX258" s="52"/>
    </row>
    <row r="259" spans="1:50" ht="24" customHeight="1">
      <c r="A259" s="60" t="s">
        <v>209</v>
      </c>
      <c r="B259" s="61">
        <v>4</v>
      </c>
      <c r="C259" s="61" t="s">
        <v>210</v>
      </c>
      <c r="D259" s="61">
        <v>1</v>
      </c>
      <c r="E259" s="62" t="s">
        <v>201</v>
      </c>
      <c r="F259" s="63">
        <v>0</v>
      </c>
      <c r="G259" s="63">
        <v>6</v>
      </c>
      <c r="H259" s="31">
        <v>31.4</v>
      </c>
      <c r="I259" s="34" t="s">
        <v>256</v>
      </c>
      <c r="J259" s="65">
        <v>3</v>
      </c>
      <c r="K259" s="1" t="s">
        <v>257</v>
      </c>
      <c r="L259" s="64">
        <v>1</v>
      </c>
      <c r="M259" s="64">
        <v>2</v>
      </c>
      <c r="N259" s="64">
        <v>1</v>
      </c>
      <c r="O259" s="64">
        <v>1</v>
      </c>
      <c r="P259" s="64" t="s">
        <v>29</v>
      </c>
      <c r="Q259" s="36"/>
      <c r="R259" s="61"/>
      <c r="S259" s="61"/>
      <c r="T259" s="61" t="s">
        <v>213</v>
      </c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6" t="s">
        <v>258</v>
      </c>
      <c r="AG259" s="48">
        <v>1</v>
      </c>
      <c r="AH259" s="49">
        <v>1</v>
      </c>
      <c r="AI259" s="50">
        <v>0.5</v>
      </c>
      <c r="AJ259" s="88"/>
      <c r="AK259" s="48"/>
      <c r="AL259" s="50"/>
      <c r="AM259" s="31"/>
      <c r="AN259" s="42"/>
      <c r="AO259" s="42"/>
      <c r="AP259" s="42"/>
      <c r="AQ259" s="42"/>
      <c r="AR259" s="43"/>
      <c r="AS259" s="43"/>
      <c r="AT259" s="43"/>
      <c r="AU259" s="3"/>
      <c r="AV259" s="3"/>
      <c r="AW259" s="3"/>
      <c r="AX259" s="52" t="s">
        <v>259</v>
      </c>
    </row>
    <row r="260" spans="1:50" ht="24" customHeight="1">
      <c r="A260" s="60" t="s">
        <v>209</v>
      </c>
      <c r="B260" s="61">
        <v>4</v>
      </c>
      <c r="C260" s="61" t="s">
        <v>210</v>
      </c>
      <c r="D260" s="61">
        <v>1</v>
      </c>
      <c r="E260" s="62" t="s">
        <v>260</v>
      </c>
      <c r="F260" s="63">
        <v>7</v>
      </c>
      <c r="G260" s="63">
        <v>23.5</v>
      </c>
      <c r="H260" s="31">
        <v>31.47</v>
      </c>
      <c r="I260" s="34" t="s">
        <v>256</v>
      </c>
      <c r="J260" s="65"/>
      <c r="K260" s="1"/>
      <c r="L260" s="64"/>
      <c r="M260" s="64"/>
      <c r="N260" s="64"/>
      <c r="O260" s="64"/>
      <c r="P260" s="64"/>
      <c r="Q260" s="36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6"/>
      <c r="AG260" s="48"/>
      <c r="AH260" s="49">
        <v>0</v>
      </c>
      <c r="AI260" s="50"/>
      <c r="AJ260" s="88"/>
      <c r="AK260" s="48"/>
      <c r="AL260" s="50"/>
      <c r="AM260" s="31"/>
      <c r="AN260" s="42"/>
      <c r="AO260" s="42"/>
      <c r="AP260" s="42"/>
      <c r="AQ260" s="42"/>
      <c r="AR260" s="43"/>
      <c r="AS260" s="43"/>
      <c r="AT260" s="43"/>
      <c r="AU260" s="3"/>
      <c r="AV260" s="3"/>
      <c r="AW260" s="3"/>
      <c r="AX260" s="52"/>
    </row>
    <row r="261" spans="1:50" ht="39">
      <c r="A261" s="60" t="s">
        <v>209</v>
      </c>
      <c r="B261" s="61">
        <v>5</v>
      </c>
      <c r="C261" s="61" t="s">
        <v>210</v>
      </c>
      <c r="D261" s="61">
        <v>3</v>
      </c>
      <c r="E261" s="62" t="s">
        <v>317</v>
      </c>
      <c r="F261" s="63">
        <v>13.5</v>
      </c>
      <c r="G261" s="63">
        <v>29.5</v>
      </c>
      <c r="H261" s="31">
        <v>39.01</v>
      </c>
      <c r="I261" s="34" t="s">
        <v>62</v>
      </c>
      <c r="J261" s="65">
        <v>1</v>
      </c>
      <c r="K261" s="1" t="s">
        <v>98</v>
      </c>
      <c r="L261" s="64">
        <v>1</v>
      </c>
      <c r="M261" s="64">
        <v>3</v>
      </c>
      <c r="N261" s="64">
        <v>4</v>
      </c>
      <c r="O261" s="64">
        <v>4</v>
      </c>
      <c r="P261" s="64">
        <v>8</v>
      </c>
      <c r="Q261" s="36"/>
      <c r="R261" s="61"/>
      <c r="S261" s="61"/>
      <c r="T261" s="70" t="s">
        <v>213</v>
      </c>
      <c r="U261" s="70" t="s">
        <v>361</v>
      </c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87" t="s">
        <v>99</v>
      </c>
      <c r="AG261" s="56" t="s">
        <v>327</v>
      </c>
      <c r="AH261" s="40">
        <v>2</v>
      </c>
      <c r="AI261" s="40">
        <v>4</v>
      </c>
      <c r="AJ261" s="76" t="s">
        <v>341</v>
      </c>
      <c r="AK261" s="39"/>
      <c r="AL261" s="40"/>
      <c r="AM261" s="31"/>
      <c r="AN261" s="42"/>
      <c r="AO261" s="42"/>
      <c r="AP261" s="42"/>
      <c r="AQ261" s="42"/>
      <c r="AR261" s="43"/>
      <c r="AS261" s="43"/>
      <c r="AT261" s="43"/>
      <c r="AU261" s="3"/>
      <c r="AV261" s="3"/>
      <c r="AW261" s="3"/>
      <c r="AX261" s="44" t="s">
        <v>336</v>
      </c>
    </row>
    <row r="262" spans="1:50" ht="39">
      <c r="A262" s="60" t="s">
        <v>209</v>
      </c>
      <c r="B262" s="61">
        <v>5</v>
      </c>
      <c r="C262" s="61" t="s">
        <v>210</v>
      </c>
      <c r="D262" s="61">
        <v>3</v>
      </c>
      <c r="E262" s="62" t="s">
        <v>342</v>
      </c>
      <c r="F262" s="63">
        <v>67</v>
      </c>
      <c r="G262" s="63">
        <v>98</v>
      </c>
      <c r="H262" s="31">
        <v>39.54</v>
      </c>
      <c r="I262" s="34" t="s">
        <v>62</v>
      </c>
      <c r="J262" s="65">
        <v>1</v>
      </c>
      <c r="K262" s="1" t="s">
        <v>98</v>
      </c>
      <c r="L262" s="64">
        <v>1</v>
      </c>
      <c r="M262" s="64">
        <v>3</v>
      </c>
      <c r="N262" s="64">
        <v>4</v>
      </c>
      <c r="O262" s="64">
        <v>4</v>
      </c>
      <c r="P262" s="64">
        <v>5</v>
      </c>
      <c r="Q262" s="36"/>
      <c r="R262" s="61"/>
      <c r="S262" s="61"/>
      <c r="T262" s="70" t="s">
        <v>213</v>
      </c>
      <c r="U262" s="70" t="s">
        <v>361</v>
      </c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87" t="s">
        <v>99</v>
      </c>
      <c r="AG262" s="56" t="s">
        <v>334</v>
      </c>
      <c r="AH262" s="40">
        <v>2</v>
      </c>
      <c r="AI262" s="40">
        <v>2</v>
      </c>
      <c r="AJ262" s="76" t="s">
        <v>341</v>
      </c>
      <c r="AK262" s="39"/>
      <c r="AL262" s="40"/>
      <c r="AM262" s="31"/>
      <c r="AN262" s="42"/>
      <c r="AO262" s="42"/>
      <c r="AP262" s="42"/>
      <c r="AQ262" s="42"/>
      <c r="AR262" s="43"/>
      <c r="AS262" s="43"/>
      <c r="AT262" s="43"/>
      <c r="AU262" s="3"/>
      <c r="AV262" s="3"/>
      <c r="AW262" s="3"/>
      <c r="AX262" s="44" t="s">
        <v>336</v>
      </c>
    </row>
    <row r="263" spans="1:50" ht="24">
      <c r="A263" s="60" t="s">
        <v>209</v>
      </c>
      <c r="B263" s="61">
        <v>6</v>
      </c>
      <c r="C263" s="61" t="s">
        <v>210</v>
      </c>
      <c r="D263" s="61">
        <v>1</v>
      </c>
      <c r="E263" s="62" t="s">
        <v>291</v>
      </c>
      <c r="F263" s="63">
        <v>0</v>
      </c>
      <c r="G263" s="63">
        <v>26</v>
      </c>
      <c r="H263" s="31">
        <v>40.8</v>
      </c>
      <c r="I263" s="34" t="s">
        <v>62</v>
      </c>
      <c r="J263" s="65">
        <v>2</v>
      </c>
      <c r="K263" s="1" t="s">
        <v>367</v>
      </c>
      <c r="L263" s="64">
        <v>3</v>
      </c>
      <c r="M263" s="64">
        <v>4</v>
      </c>
      <c r="N263" s="64">
        <v>1</v>
      </c>
      <c r="O263" s="64">
        <v>1</v>
      </c>
      <c r="P263" s="64">
        <v>1</v>
      </c>
      <c r="Q263" s="36"/>
      <c r="R263" s="61"/>
      <c r="S263" s="61"/>
      <c r="T263" s="61" t="s">
        <v>213</v>
      </c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 t="s">
        <v>368</v>
      </c>
      <c r="AF263" s="66" t="s">
        <v>95</v>
      </c>
      <c r="AG263" s="39"/>
      <c r="AH263" s="40">
        <v>0.25</v>
      </c>
      <c r="AI263" s="40"/>
      <c r="AJ263" s="41"/>
      <c r="AK263" s="39"/>
      <c r="AL263" s="40"/>
      <c r="AM263" s="31"/>
      <c r="AN263" s="42"/>
      <c r="AO263" s="42"/>
      <c r="AP263" s="42"/>
      <c r="AQ263" s="42"/>
      <c r="AR263" s="43"/>
      <c r="AS263" s="43"/>
      <c r="AT263" s="43"/>
      <c r="AU263" s="3"/>
      <c r="AV263" s="3"/>
      <c r="AW263" s="3"/>
      <c r="AX263" s="44" t="s">
        <v>144</v>
      </c>
    </row>
    <row r="264" spans="1:50" ht="22.5" customHeight="1">
      <c r="A264" s="60" t="s">
        <v>209</v>
      </c>
      <c r="B264" s="61">
        <v>10</v>
      </c>
      <c r="C264" s="61" t="s">
        <v>210</v>
      </c>
      <c r="D264" s="70">
        <v>1</v>
      </c>
      <c r="E264" s="71" t="s">
        <v>76</v>
      </c>
      <c r="F264" s="72">
        <v>85</v>
      </c>
      <c r="G264" s="72">
        <v>89</v>
      </c>
      <c r="H264" s="31">
        <v>61.05</v>
      </c>
      <c r="I264" s="34" t="s">
        <v>62</v>
      </c>
      <c r="J264" s="90">
        <v>3</v>
      </c>
      <c r="K264" s="1" t="s">
        <v>264</v>
      </c>
      <c r="L264" s="73">
        <v>1</v>
      </c>
      <c r="M264" s="73">
        <v>2</v>
      </c>
      <c r="N264" s="73">
        <v>1</v>
      </c>
      <c r="O264" s="73">
        <v>1</v>
      </c>
      <c r="P264" s="73" t="s">
        <v>29</v>
      </c>
      <c r="Q264" s="36"/>
      <c r="R264" s="70"/>
      <c r="S264" s="70"/>
      <c r="T264" s="37" t="s">
        <v>213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8" t="s">
        <v>109</v>
      </c>
      <c r="AG264" s="39">
        <v>1</v>
      </c>
      <c r="AH264" s="40">
        <v>0.5</v>
      </c>
      <c r="AI264" s="40">
        <v>0.2</v>
      </c>
      <c r="AJ264" s="41"/>
      <c r="AK264" s="39"/>
      <c r="AL264" s="40"/>
      <c r="AM264" s="31"/>
      <c r="AN264" s="42"/>
      <c r="AO264" s="42"/>
      <c r="AP264" s="42"/>
      <c r="AQ264" s="42"/>
      <c r="AR264" s="43"/>
      <c r="AS264" s="43"/>
      <c r="AT264" s="43"/>
      <c r="AU264" s="3"/>
      <c r="AV264" s="3"/>
      <c r="AW264" s="3"/>
      <c r="AX264" s="44" t="s">
        <v>49</v>
      </c>
    </row>
    <row r="265" spans="1:50" ht="22.5" customHeight="1">
      <c r="A265" s="60" t="s">
        <v>209</v>
      </c>
      <c r="B265" s="61">
        <v>10</v>
      </c>
      <c r="C265" s="61" t="s">
        <v>210</v>
      </c>
      <c r="D265" s="70">
        <v>2</v>
      </c>
      <c r="E265" s="71" t="s">
        <v>323</v>
      </c>
      <c r="F265" s="72">
        <v>40.5</v>
      </c>
      <c r="G265" s="72">
        <v>47</v>
      </c>
      <c r="H265" s="31">
        <v>61.99</v>
      </c>
      <c r="I265" s="34" t="s">
        <v>187</v>
      </c>
      <c r="J265" s="90">
        <v>11</v>
      </c>
      <c r="K265" s="1" t="s">
        <v>15</v>
      </c>
      <c r="L265" s="73">
        <v>3</v>
      </c>
      <c r="M265" s="73">
        <v>2</v>
      </c>
      <c r="N265" s="73">
        <v>1</v>
      </c>
      <c r="O265" s="73">
        <v>1</v>
      </c>
      <c r="P265" s="73" t="s">
        <v>29</v>
      </c>
      <c r="Q265" s="36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87" t="s">
        <v>188</v>
      </c>
      <c r="AG265" s="39">
        <v>1</v>
      </c>
      <c r="AH265" s="40">
        <v>1</v>
      </c>
      <c r="AI265" s="40">
        <v>0.1</v>
      </c>
      <c r="AJ265" s="41"/>
      <c r="AK265" s="39"/>
      <c r="AL265" s="40"/>
      <c r="AM265" s="31"/>
      <c r="AN265" s="42"/>
      <c r="AO265" s="42"/>
      <c r="AP265" s="42"/>
      <c r="AQ265" s="42"/>
      <c r="AR265" s="43"/>
      <c r="AS265" s="43"/>
      <c r="AT265" s="43"/>
      <c r="AU265" s="3"/>
      <c r="AV265" s="3"/>
      <c r="AW265" s="3"/>
      <c r="AX265" s="44" t="s">
        <v>129</v>
      </c>
    </row>
    <row r="266" spans="1:50" ht="22.5" customHeight="1">
      <c r="A266" s="60" t="s">
        <v>209</v>
      </c>
      <c r="B266" s="61">
        <v>11</v>
      </c>
      <c r="C266" s="61" t="s">
        <v>210</v>
      </c>
      <c r="D266" s="70">
        <v>1</v>
      </c>
      <c r="E266" s="71" t="s">
        <v>6</v>
      </c>
      <c r="F266" s="72">
        <v>0</v>
      </c>
      <c r="G266" s="72">
        <v>16</v>
      </c>
      <c r="H266" s="31">
        <v>64.9</v>
      </c>
      <c r="I266" s="34" t="s">
        <v>187</v>
      </c>
      <c r="J266" s="90">
        <v>2</v>
      </c>
      <c r="K266" s="1" t="s">
        <v>367</v>
      </c>
      <c r="L266" s="73">
        <v>3</v>
      </c>
      <c r="M266" s="73">
        <v>2</v>
      </c>
      <c r="N266" s="73">
        <v>1</v>
      </c>
      <c r="O266" s="73">
        <v>1</v>
      </c>
      <c r="P266" s="73"/>
      <c r="Q266" s="36"/>
      <c r="R266" s="70"/>
      <c r="S266" s="70"/>
      <c r="T266" s="37" t="s">
        <v>213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 t="s">
        <v>368</v>
      </c>
      <c r="AF266" s="38" t="s">
        <v>109</v>
      </c>
      <c r="AG266" s="39">
        <v>1</v>
      </c>
      <c r="AH266" s="40">
        <v>1</v>
      </c>
      <c r="AI266" s="40">
        <v>0.2</v>
      </c>
      <c r="AJ266" s="41"/>
      <c r="AK266" s="39"/>
      <c r="AL266" s="40"/>
      <c r="AM266" s="31"/>
      <c r="AN266" s="42"/>
      <c r="AO266" s="42"/>
      <c r="AP266" s="42"/>
      <c r="AQ266" s="42"/>
      <c r="AR266" s="43"/>
      <c r="AS266" s="43"/>
      <c r="AT266" s="43"/>
      <c r="AU266" s="3"/>
      <c r="AV266" s="3"/>
      <c r="AW266" s="3"/>
      <c r="AX266" s="44" t="s">
        <v>131</v>
      </c>
    </row>
    <row r="267" spans="1:50" ht="22.5" customHeight="1">
      <c r="A267" s="60" t="s">
        <v>209</v>
      </c>
      <c r="B267" s="61">
        <v>11</v>
      </c>
      <c r="C267" s="61" t="s">
        <v>210</v>
      </c>
      <c r="D267" s="70">
        <v>3</v>
      </c>
      <c r="E267" s="71" t="s">
        <v>317</v>
      </c>
      <c r="F267" s="72">
        <v>28.5</v>
      </c>
      <c r="G267" s="72">
        <v>34</v>
      </c>
      <c r="H267" s="31">
        <v>68.04</v>
      </c>
      <c r="I267" s="34" t="s">
        <v>172</v>
      </c>
      <c r="J267" s="90">
        <v>2</v>
      </c>
      <c r="K267" s="1" t="s">
        <v>367</v>
      </c>
      <c r="L267" s="73">
        <v>1</v>
      </c>
      <c r="M267" s="73">
        <v>2</v>
      </c>
      <c r="N267" s="73">
        <v>1</v>
      </c>
      <c r="O267" s="73">
        <v>1</v>
      </c>
      <c r="P267" s="73" t="s">
        <v>29</v>
      </c>
      <c r="Q267" s="36"/>
      <c r="R267" s="70"/>
      <c r="S267" s="70"/>
      <c r="T267" s="37" t="s">
        <v>213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 t="s">
        <v>320</v>
      </c>
      <c r="AF267" s="38" t="s">
        <v>109</v>
      </c>
      <c r="AG267" s="39">
        <v>1</v>
      </c>
      <c r="AH267" s="40">
        <v>1</v>
      </c>
      <c r="AI267" s="40">
        <v>0.2</v>
      </c>
      <c r="AJ267" s="41"/>
      <c r="AK267" s="39"/>
      <c r="AL267" s="40"/>
      <c r="AM267" s="31"/>
      <c r="AN267" s="42"/>
      <c r="AO267" s="42"/>
      <c r="AP267" s="42"/>
      <c r="AQ267" s="42"/>
      <c r="AR267" s="43"/>
      <c r="AS267" s="43"/>
      <c r="AT267" s="43"/>
      <c r="AU267" s="3"/>
      <c r="AV267" s="3"/>
      <c r="AW267" s="3"/>
      <c r="AX267" s="44" t="s">
        <v>284</v>
      </c>
    </row>
    <row r="268" spans="1:50" ht="22.5" customHeight="1">
      <c r="A268" s="60" t="s">
        <v>209</v>
      </c>
      <c r="B268" s="61">
        <v>12</v>
      </c>
      <c r="C268" s="61" t="s">
        <v>210</v>
      </c>
      <c r="D268" s="70">
        <v>3</v>
      </c>
      <c r="E268" s="71" t="s">
        <v>36</v>
      </c>
      <c r="F268" s="72">
        <v>0</v>
      </c>
      <c r="G268" s="72">
        <v>83</v>
      </c>
      <c r="H268" s="31">
        <v>72.58</v>
      </c>
      <c r="I268" s="34" t="s">
        <v>187</v>
      </c>
      <c r="J268" s="90">
        <v>1</v>
      </c>
      <c r="K268" s="1" t="s">
        <v>193</v>
      </c>
      <c r="L268" s="73">
        <v>3</v>
      </c>
      <c r="M268" s="73">
        <v>3</v>
      </c>
      <c r="N268" s="73">
        <v>1</v>
      </c>
      <c r="O268" s="73">
        <v>1</v>
      </c>
      <c r="P268" s="73" t="s">
        <v>29</v>
      </c>
      <c r="Q268" s="36"/>
      <c r="R268" s="70"/>
      <c r="S268" s="70"/>
      <c r="T268" s="70" t="s">
        <v>213</v>
      </c>
      <c r="U268" s="70"/>
      <c r="V268" s="70" t="s">
        <v>213</v>
      </c>
      <c r="W268" s="54"/>
      <c r="X268" s="70"/>
      <c r="Y268" s="70"/>
      <c r="Z268" s="70"/>
      <c r="AA268" s="70"/>
      <c r="AB268" s="70"/>
      <c r="AC268" s="70"/>
      <c r="AD268" s="70"/>
      <c r="AE268" s="70"/>
      <c r="AF268" s="87" t="s">
        <v>225</v>
      </c>
      <c r="AG268" s="39">
        <v>1</v>
      </c>
      <c r="AH268" s="40">
        <v>0.25</v>
      </c>
      <c r="AI268" s="40">
        <v>0.2</v>
      </c>
      <c r="AJ268" s="41"/>
      <c r="AK268" s="39">
        <v>1</v>
      </c>
      <c r="AL268" s="40">
        <v>18</v>
      </c>
      <c r="AM268" s="31">
        <v>72.76</v>
      </c>
      <c r="AN268" s="42">
        <v>10</v>
      </c>
      <c r="AO268" s="42">
        <v>90</v>
      </c>
      <c r="AP268" s="42">
        <v>9</v>
      </c>
      <c r="AQ268" s="42">
        <v>180</v>
      </c>
      <c r="AR268" s="43">
        <v>-48.06846061713901</v>
      </c>
      <c r="AS268" s="43">
        <v>311.931539382861</v>
      </c>
      <c r="AT268" s="43">
        <v>76.66600617464948</v>
      </c>
      <c r="AU268" s="3">
        <v>41.93153938286099</v>
      </c>
      <c r="AV268" s="3">
        <v>13.333993825350518</v>
      </c>
      <c r="AW268" s="3">
        <v>131.931539382861</v>
      </c>
      <c r="AX268" s="58"/>
    </row>
    <row r="269" spans="1:50" ht="22.5" customHeight="1">
      <c r="A269" s="60" t="s">
        <v>209</v>
      </c>
      <c r="B269" s="61">
        <v>13</v>
      </c>
      <c r="C269" s="61" t="s">
        <v>210</v>
      </c>
      <c r="D269" s="70">
        <v>1</v>
      </c>
      <c r="E269" s="71" t="s">
        <v>317</v>
      </c>
      <c r="F269" s="72">
        <v>11</v>
      </c>
      <c r="G269" s="72">
        <v>18</v>
      </c>
      <c r="H269" s="31">
        <v>74.61</v>
      </c>
      <c r="I269" s="34" t="s">
        <v>187</v>
      </c>
      <c r="J269" s="90">
        <v>2</v>
      </c>
      <c r="K269" s="1" t="s">
        <v>15</v>
      </c>
      <c r="L269" s="73">
        <v>3</v>
      </c>
      <c r="M269" s="73">
        <v>4</v>
      </c>
      <c r="N269" s="73">
        <v>1</v>
      </c>
      <c r="O269" s="73">
        <v>1</v>
      </c>
      <c r="P269" s="73">
        <v>5</v>
      </c>
      <c r="Q269" s="36"/>
      <c r="R269" s="70"/>
      <c r="S269" s="70"/>
      <c r="T269" s="70"/>
      <c r="U269" s="70" t="s">
        <v>213</v>
      </c>
      <c r="V269" s="70"/>
      <c r="W269" s="54"/>
      <c r="X269" s="70"/>
      <c r="Y269" s="70"/>
      <c r="Z269" s="70"/>
      <c r="AA269" s="70"/>
      <c r="AB269" s="70"/>
      <c r="AC269" s="70"/>
      <c r="AD269" s="70"/>
      <c r="AE269" s="70"/>
      <c r="AF269" s="87"/>
      <c r="AG269" s="39">
        <v>1</v>
      </c>
      <c r="AH269" s="40">
        <v>2</v>
      </c>
      <c r="AI269" s="40">
        <v>0.05</v>
      </c>
      <c r="AJ269" s="41"/>
      <c r="AK269" s="39"/>
      <c r="AL269" s="40"/>
      <c r="AM269" s="31"/>
      <c r="AN269" s="42"/>
      <c r="AO269" s="42"/>
      <c r="AP269" s="42"/>
      <c r="AQ269" s="42"/>
      <c r="AR269" s="43"/>
      <c r="AS269" s="43"/>
      <c r="AT269" s="43"/>
      <c r="AU269" s="3"/>
      <c r="AV269" s="3"/>
      <c r="AW269" s="3"/>
      <c r="AX269" s="44" t="s">
        <v>305</v>
      </c>
    </row>
    <row r="270" spans="1:50" ht="22.5" customHeight="1">
      <c r="A270" s="60" t="s">
        <v>209</v>
      </c>
      <c r="B270" s="70">
        <v>15</v>
      </c>
      <c r="C270" s="70" t="s">
        <v>210</v>
      </c>
      <c r="D270" s="70">
        <v>1</v>
      </c>
      <c r="E270" s="71" t="s">
        <v>352</v>
      </c>
      <c r="F270" s="72">
        <v>104</v>
      </c>
      <c r="G270" s="72">
        <v>147</v>
      </c>
      <c r="H270" s="31">
        <v>85.14</v>
      </c>
      <c r="I270" s="34" t="s">
        <v>318</v>
      </c>
      <c r="J270" s="90">
        <v>11</v>
      </c>
      <c r="K270" s="1" t="s">
        <v>184</v>
      </c>
      <c r="L270" s="73">
        <v>3</v>
      </c>
      <c r="M270" s="73">
        <v>3</v>
      </c>
      <c r="N270" s="73">
        <v>1</v>
      </c>
      <c r="O270" s="73">
        <v>1</v>
      </c>
      <c r="P270" s="73">
        <v>1</v>
      </c>
      <c r="Q270" s="36"/>
      <c r="R270" s="70"/>
      <c r="S270" s="70"/>
      <c r="T270" s="70" t="s">
        <v>213</v>
      </c>
      <c r="U270" s="70"/>
      <c r="V270" s="70" t="s">
        <v>213</v>
      </c>
      <c r="W270" s="70"/>
      <c r="X270" s="70"/>
      <c r="Y270" s="70"/>
      <c r="Z270" s="70"/>
      <c r="AA270" s="70"/>
      <c r="AB270" s="70"/>
      <c r="AC270" s="70"/>
      <c r="AD270" s="70"/>
      <c r="AE270" s="70"/>
      <c r="AF270" s="87"/>
      <c r="AG270" s="39">
        <v>1</v>
      </c>
      <c r="AH270" s="40">
        <v>1</v>
      </c>
      <c r="AI270" s="40">
        <v>0.1</v>
      </c>
      <c r="AJ270" s="41"/>
      <c r="AK270" s="39">
        <v>15</v>
      </c>
      <c r="AL270" s="40">
        <v>121</v>
      </c>
      <c r="AM270" s="31">
        <v>85.31</v>
      </c>
      <c r="AN270" s="42">
        <v>9</v>
      </c>
      <c r="AO270" s="42">
        <v>270</v>
      </c>
      <c r="AP270" s="42">
        <v>0</v>
      </c>
      <c r="AQ270" s="42">
        <v>10</v>
      </c>
      <c r="AR270" s="43">
        <v>100</v>
      </c>
      <c r="AS270" s="43">
        <v>100</v>
      </c>
      <c r="AT270" s="43">
        <v>80.86348486271854</v>
      </c>
      <c r="AU270" s="3">
        <v>190</v>
      </c>
      <c r="AV270" s="3">
        <v>9.136515137281464</v>
      </c>
      <c r="AW270" s="3">
        <v>280</v>
      </c>
      <c r="AX270" s="58"/>
    </row>
    <row r="271" spans="1:50" ht="22.5" customHeight="1">
      <c r="A271" s="60" t="s">
        <v>209</v>
      </c>
      <c r="B271" s="70">
        <v>15</v>
      </c>
      <c r="C271" s="70" t="s">
        <v>210</v>
      </c>
      <c r="D271" s="70">
        <v>1</v>
      </c>
      <c r="E271" s="71" t="s">
        <v>354</v>
      </c>
      <c r="F271" s="72">
        <v>135.5</v>
      </c>
      <c r="G271" s="72">
        <v>147</v>
      </c>
      <c r="H271" s="31">
        <v>85.46</v>
      </c>
      <c r="I271" s="34" t="s">
        <v>318</v>
      </c>
      <c r="J271" s="90">
        <v>11</v>
      </c>
      <c r="K271" s="1" t="s">
        <v>355</v>
      </c>
      <c r="L271" s="73">
        <v>1</v>
      </c>
      <c r="M271" s="73">
        <v>2</v>
      </c>
      <c r="N271" s="73">
        <v>1</v>
      </c>
      <c r="O271" s="73">
        <v>1</v>
      </c>
      <c r="P271" s="73">
        <v>2</v>
      </c>
      <c r="Q271" s="36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 t="s">
        <v>368</v>
      </c>
      <c r="AF271" s="87"/>
      <c r="AG271" s="39">
        <v>1</v>
      </c>
      <c r="AH271" s="40">
        <v>1</v>
      </c>
      <c r="AI271" s="40">
        <v>1</v>
      </c>
      <c r="AJ271" s="41"/>
      <c r="AK271" s="39"/>
      <c r="AL271" s="40"/>
      <c r="AM271" s="31"/>
      <c r="AN271" s="42"/>
      <c r="AO271" s="42"/>
      <c r="AP271" s="42"/>
      <c r="AQ271" s="42"/>
      <c r="AR271" s="43"/>
      <c r="AS271" s="43"/>
      <c r="AT271" s="43"/>
      <c r="AU271" s="3"/>
      <c r="AV271" s="3"/>
      <c r="AW271" s="3"/>
      <c r="AX271" s="44" t="s">
        <v>195</v>
      </c>
    </row>
    <row r="272" spans="1:50" ht="22.5" customHeight="1">
      <c r="A272" s="60" t="s">
        <v>209</v>
      </c>
      <c r="B272" s="70">
        <v>17</v>
      </c>
      <c r="C272" s="70" t="s">
        <v>210</v>
      </c>
      <c r="D272" s="70">
        <v>1</v>
      </c>
      <c r="E272" s="71" t="s">
        <v>228</v>
      </c>
      <c r="F272" s="72">
        <v>60</v>
      </c>
      <c r="G272" s="72">
        <v>118</v>
      </c>
      <c r="H272" s="31">
        <v>99.3</v>
      </c>
      <c r="I272" s="34" t="s">
        <v>187</v>
      </c>
      <c r="J272" s="90">
        <v>1</v>
      </c>
      <c r="K272" s="1" t="s">
        <v>266</v>
      </c>
      <c r="L272" s="73">
        <v>3</v>
      </c>
      <c r="M272" s="73">
        <v>2</v>
      </c>
      <c r="N272" s="73">
        <v>1</v>
      </c>
      <c r="O272" s="73">
        <v>4</v>
      </c>
      <c r="P272" s="73" t="s">
        <v>29</v>
      </c>
      <c r="Q272" s="36"/>
      <c r="R272" s="70"/>
      <c r="S272" s="70"/>
      <c r="T272" s="70"/>
      <c r="U272" s="70" t="s">
        <v>213</v>
      </c>
      <c r="V272" s="70" t="s">
        <v>213</v>
      </c>
      <c r="W272" s="70"/>
      <c r="X272" s="70"/>
      <c r="Y272" s="70"/>
      <c r="Z272" s="70"/>
      <c r="AA272" s="70"/>
      <c r="AB272" s="70"/>
      <c r="AC272" s="70"/>
      <c r="AD272" s="70"/>
      <c r="AE272" s="70"/>
      <c r="AF272" s="87" t="s">
        <v>274</v>
      </c>
      <c r="AG272" s="56" t="s">
        <v>215</v>
      </c>
      <c r="AH272" s="40">
        <v>0.25</v>
      </c>
      <c r="AI272" s="40">
        <v>1.5</v>
      </c>
      <c r="AJ272" s="41"/>
      <c r="AK272" s="39">
        <v>7</v>
      </c>
      <c r="AL272" s="40">
        <v>88</v>
      </c>
      <c r="AM272" s="31">
        <v>99.58</v>
      </c>
      <c r="AN272" s="42">
        <v>30</v>
      </c>
      <c r="AO272" s="42">
        <v>270</v>
      </c>
      <c r="AP272" s="42">
        <v>6</v>
      </c>
      <c r="AQ272" s="42">
        <v>0</v>
      </c>
      <c r="AR272" s="43">
        <v>100.31747438504357</v>
      </c>
      <c r="AS272" s="43">
        <v>100.31747438504357</v>
      </c>
      <c r="AT272" s="43">
        <v>59.5939190543619</v>
      </c>
      <c r="AU272" s="3">
        <v>190.31747438504357</v>
      </c>
      <c r="AV272" s="3">
        <v>30.406080945638102</v>
      </c>
      <c r="AW272" s="3">
        <v>280.31747438504357</v>
      </c>
      <c r="AX272" s="58"/>
    </row>
    <row r="273" spans="1:50" ht="22.5" customHeight="1">
      <c r="A273" s="60" t="s">
        <v>209</v>
      </c>
      <c r="B273" s="70">
        <v>17</v>
      </c>
      <c r="C273" s="70" t="s">
        <v>210</v>
      </c>
      <c r="D273" s="70">
        <v>1</v>
      </c>
      <c r="E273" s="71" t="s">
        <v>228</v>
      </c>
      <c r="F273" s="72">
        <v>60</v>
      </c>
      <c r="G273" s="72">
        <v>118</v>
      </c>
      <c r="H273" s="31">
        <v>99.3</v>
      </c>
      <c r="I273" s="34" t="s">
        <v>187</v>
      </c>
      <c r="J273" s="90">
        <v>1</v>
      </c>
      <c r="K273" s="1" t="s">
        <v>266</v>
      </c>
      <c r="L273" s="73"/>
      <c r="M273" s="73"/>
      <c r="N273" s="73"/>
      <c r="O273" s="73"/>
      <c r="P273" s="89"/>
      <c r="Q273" s="36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87"/>
      <c r="AG273" s="56" t="s">
        <v>322</v>
      </c>
      <c r="AH273" s="40">
        <v>0.25</v>
      </c>
      <c r="AI273" s="40">
        <v>1.5</v>
      </c>
      <c r="AJ273" s="41"/>
      <c r="AK273" s="39">
        <v>8</v>
      </c>
      <c r="AL273" s="40">
        <v>111</v>
      </c>
      <c r="AM273" s="31">
        <v>99.81</v>
      </c>
      <c r="AN273" s="42">
        <v>5</v>
      </c>
      <c r="AO273" s="42">
        <v>90</v>
      </c>
      <c r="AP273" s="42">
        <v>26</v>
      </c>
      <c r="AQ273" s="42">
        <v>0</v>
      </c>
      <c r="AR273" s="43">
        <v>-169.83053052424157</v>
      </c>
      <c r="AS273" s="43">
        <v>190.16946947575843</v>
      </c>
      <c r="AT273" s="43">
        <v>63.64079119887551</v>
      </c>
      <c r="AU273" s="3">
        <v>280.16946947575843</v>
      </c>
      <c r="AV273" s="3">
        <v>26.35920880112449</v>
      </c>
      <c r="AW273" s="3">
        <v>10.169469475758433</v>
      </c>
      <c r="AX273" s="58"/>
    </row>
    <row r="274" spans="1:50" ht="22.5" customHeight="1">
      <c r="A274" s="60" t="s">
        <v>209</v>
      </c>
      <c r="B274" s="70">
        <v>20</v>
      </c>
      <c r="C274" s="70" t="s">
        <v>210</v>
      </c>
      <c r="D274" s="70">
        <v>1</v>
      </c>
      <c r="E274" s="71" t="s">
        <v>204</v>
      </c>
      <c r="F274" s="72">
        <v>6.5</v>
      </c>
      <c r="G274" s="72">
        <v>11</v>
      </c>
      <c r="H274" s="31">
        <v>117.17</v>
      </c>
      <c r="I274" s="34" t="s">
        <v>122</v>
      </c>
      <c r="J274" s="90">
        <v>1</v>
      </c>
      <c r="K274" s="1" t="s">
        <v>42</v>
      </c>
      <c r="L274" s="73">
        <v>1</v>
      </c>
      <c r="M274" s="73">
        <v>2</v>
      </c>
      <c r="N274" s="73">
        <v>1</v>
      </c>
      <c r="O274" s="73">
        <v>1</v>
      </c>
      <c r="P274" s="73" t="s">
        <v>29</v>
      </c>
      <c r="Q274" s="36"/>
      <c r="R274" s="70"/>
      <c r="S274" s="70"/>
      <c r="T274" s="70" t="s">
        <v>361</v>
      </c>
      <c r="U274" s="70"/>
      <c r="V274" s="70" t="s">
        <v>361</v>
      </c>
      <c r="W274" s="70"/>
      <c r="X274" s="70"/>
      <c r="Y274" s="70"/>
      <c r="Z274" s="70"/>
      <c r="AA274" s="70"/>
      <c r="AB274" s="70"/>
      <c r="AC274" s="70"/>
      <c r="AD274" s="70"/>
      <c r="AE274" s="70"/>
      <c r="AF274" s="87"/>
      <c r="AG274" s="39">
        <v>1</v>
      </c>
      <c r="AH274" s="40">
        <v>2</v>
      </c>
      <c r="AI274" s="40">
        <v>0.5</v>
      </c>
      <c r="AJ274" s="41"/>
      <c r="AK274" s="39"/>
      <c r="AL274" s="40"/>
      <c r="AM274" s="31"/>
      <c r="AN274" s="42"/>
      <c r="AO274" s="42"/>
      <c r="AP274" s="42"/>
      <c r="AQ274" s="42"/>
      <c r="AR274" s="43"/>
      <c r="AS274" s="43"/>
      <c r="AT274" s="43"/>
      <c r="AU274" s="3"/>
      <c r="AV274" s="3"/>
      <c r="AW274" s="3"/>
      <c r="AX274" s="44" t="s">
        <v>164</v>
      </c>
    </row>
    <row r="275" spans="1:50" ht="22.5" customHeight="1">
      <c r="A275" s="60" t="s">
        <v>209</v>
      </c>
      <c r="B275" s="70">
        <v>21</v>
      </c>
      <c r="C275" s="70" t="s">
        <v>210</v>
      </c>
      <c r="D275" s="70">
        <v>1</v>
      </c>
      <c r="E275" s="71" t="s">
        <v>152</v>
      </c>
      <c r="F275" s="72">
        <v>29</v>
      </c>
      <c r="G275" s="72">
        <v>32</v>
      </c>
      <c r="H275" s="31">
        <v>121.89</v>
      </c>
      <c r="I275" s="34" t="s">
        <v>211</v>
      </c>
      <c r="J275" s="90">
        <v>2</v>
      </c>
      <c r="K275" s="1" t="s">
        <v>104</v>
      </c>
      <c r="L275" s="73">
        <v>1</v>
      </c>
      <c r="M275" s="73">
        <v>2</v>
      </c>
      <c r="N275" s="73">
        <v>1</v>
      </c>
      <c r="O275" s="73">
        <v>1</v>
      </c>
      <c r="P275" s="73" t="s">
        <v>29</v>
      </c>
      <c r="Q275" s="36"/>
      <c r="R275" s="70"/>
      <c r="S275" s="70"/>
      <c r="T275" s="37" t="s">
        <v>213</v>
      </c>
      <c r="U275" s="37" t="s">
        <v>213</v>
      </c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8" t="s">
        <v>109</v>
      </c>
      <c r="AG275" s="39">
        <v>1</v>
      </c>
      <c r="AH275" s="40">
        <v>1</v>
      </c>
      <c r="AI275" s="40">
        <v>0.5</v>
      </c>
      <c r="AJ275" s="41"/>
      <c r="AK275" s="39"/>
      <c r="AL275" s="40"/>
      <c r="AM275" s="31"/>
      <c r="AN275" s="42"/>
      <c r="AO275" s="42"/>
      <c r="AP275" s="42"/>
      <c r="AQ275" s="42"/>
      <c r="AR275" s="43"/>
      <c r="AS275" s="43"/>
      <c r="AT275" s="43"/>
      <c r="AU275" s="3"/>
      <c r="AV275" s="3"/>
      <c r="AW275" s="3"/>
      <c r="AX275" s="58"/>
    </row>
    <row r="276" spans="1:50" ht="22.5" customHeight="1">
      <c r="A276" s="60" t="s">
        <v>209</v>
      </c>
      <c r="B276" s="70">
        <v>21</v>
      </c>
      <c r="C276" s="70" t="s">
        <v>210</v>
      </c>
      <c r="D276" s="70">
        <v>1</v>
      </c>
      <c r="E276" s="71" t="s">
        <v>118</v>
      </c>
      <c r="F276" s="72">
        <v>58.5</v>
      </c>
      <c r="G276" s="72">
        <v>75.5</v>
      </c>
      <c r="H276" s="31">
        <v>122.18</v>
      </c>
      <c r="I276" s="34" t="s">
        <v>211</v>
      </c>
      <c r="J276" s="90">
        <v>3</v>
      </c>
      <c r="K276" s="1" t="s">
        <v>264</v>
      </c>
      <c r="L276" s="73">
        <v>1</v>
      </c>
      <c r="M276" s="73">
        <v>2</v>
      </c>
      <c r="N276" s="73">
        <v>1</v>
      </c>
      <c r="O276" s="73">
        <v>1</v>
      </c>
      <c r="P276" s="73" t="s">
        <v>29</v>
      </c>
      <c r="Q276" s="36"/>
      <c r="R276" s="70"/>
      <c r="S276" s="70"/>
      <c r="T276" s="37" t="s">
        <v>213</v>
      </c>
      <c r="U276" s="37"/>
      <c r="V276" s="37" t="s">
        <v>213</v>
      </c>
      <c r="W276" s="37"/>
      <c r="X276" s="37"/>
      <c r="Y276" s="37"/>
      <c r="Z276" s="37"/>
      <c r="AA276" s="37"/>
      <c r="AB276" s="37"/>
      <c r="AC276" s="37"/>
      <c r="AD276" s="37"/>
      <c r="AE276" s="37"/>
      <c r="AF276" s="38" t="s">
        <v>109</v>
      </c>
      <c r="AG276" s="39">
        <v>1</v>
      </c>
      <c r="AH276" s="40">
        <v>1</v>
      </c>
      <c r="AI276" s="40">
        <v>0.2</v>
      </c>
      <c r="AJ276" s="41"/>
      <c r="AK276" s="39"/>
      <c r="AL276" s="40"/>
      <c r="AM276" s="31"/>
      <c r="AN276" s="42"/>
      <c r="AO276" s="42"/>
      <c r="AP276" s="42"/>
      <c r="AQ276" s="42"/>
      <c r="AR276" s="43"/>
      <c r="AS276" s="43"/>
      <c r="AT276" s="43"/>
      <c r="AU276" s="3"/>
      <c r="AV276" s="3"/>
      <c r="AW276" s="3"/>
      <c r="AX276" s="58"/>
    </row>
    <row r="277" spans="1:50" ht="22.5" customHeight="1">
      <c r="A277" s="60" t="s">
        <v>209</v>
      </c>
      <c r="B277" s="70">
        <v>22</v>
      </c>
      <c r="C277" s="70" t="s">
        <v>210</v>
      </c>
      <c r="D277" s="70">
        <v>1</v>
      </c>
      <c r="E277" s="71" t="s">
        <v>201</v>
      </c>
      <c r="F277" s="72">
        <v>0</v>
      </c>
      <c r="G277" s="72">
        <v>4</v>
      </c>
      <c r="H277" s="31">
        <v>126.3</v>
      </c>
      <c r="I277" s="34" t="s">
        <v>122</v>
      </c>
      <c r="J277" s="90">
        <v>3</v>
      </c>
      <c r="K277" s="1" t="s">
        <v>264</v>
      </c>
      <c r="L277" s="73">
        <v>3</v>
      </c>
      <c r="M277" s="73">
        <v>2</v>
      </c>
      <c r="N277" s="73">
        <v>1</v>
      </c>
      <c r="O277" s="73">
        <v>1</v>
      </c>
      <c r="P277" s="73">
        <v>1</v>
      </c>
      <c r="Q277" s="36"/>
      <c r="R277" s="70"/>
      <c r="S277" s="70"/>
      <c r="T277" s="37" t="s">
        <v>213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8" t="s">
        <v>109</v>
      </c>
      <c r="AG277" s="39">
        <v>1</v>
      </c>
      <c r="AH277" s="40">
        <v>1</v>
      </c>
      <c r="AI277" s="40">
        <v>0.5</v>
      </c>
      <c r="AJ277" s="41"/>
      <c r="AK277" s="39"/>
      <c r="AL277" s="40"/>
      <c r="AM277" s="31"/>
      <c r="AN277" s="42"/>
      <c r="AO277" s="42"/>
      <c r="AP277" s="42"/>
      <c r="AQ277" s="42"/>
      <c r="AR277" s="43"/>
      <c r="AS277" s="43"/>
      <c r="AT277" s="43"/>
      <c r="AU277" s="3"/>
      <c r="AV277" s="3"/>
      <c r="AW277" s="3"/>
      <c r="AX277" s="58"/>
    </row>
    <row r="278" spans="1:50" ht="22.5" customHeight="1">
      <c r="A278" s="60" t="s">
        <v>209</v>
      </c>
      <c r="B278" s="70">
        <v>22</v>
      </c>
      <c r="C278" s="70" t="s">
        <v>210</v>
      </c>
      <c r="D278" s="70">
        <v>3</v>
      </c>
      <c r="E278" s="71" t="s">
        <v>39</v>
      </c>
      <c r="F278" s="72">
        <v>30</v>
      </c>
      <c r="G278" s="72">
        <v>89.5</v>
      </c>
      <c r="H278" s="31">
        <v>129.28</v>
      </c>
      <c r="I278" s="34" t="s">
        <v>122</v>
      </c>
      <c r="J278" s="90">
        <v>1</v>
      </c>
      <c r="K278" s="1" t="s">
        <v>98</v>
      </c>
      <c r="L278" s="73">
        <v>1</v>
      </c>
      <c r="M278" s="73">
        <v>2</v>
      </c>
      <c r="N278" s="73">
        <v>1</v>
      </c>
      <c r="O278" s="73">
        <v>1</v>
      </c>
      <c r="P278" s="73" t="s">
        <v>29</v>
      </c>
      <c r="Q278" s="36"/>
      <c r="R278" s="70"/>
      <c r="S278" s="70"/>
      <c r="T278" s="37" t="s">
        <v>213</v>
      </c>
      <c r="U278" s="37"/>
      <c r="V278" s="37" t="s">
        <v>361</v>
      </c>
      <c r="W278" s="37"/>
      <c r="X278" s="37"/>
      <c r="Y278" s="37"/>
      <c r="Z278" s="37"/>
      <c r="AA278" s="37"/>
      <c r="AB278" s="37"/>
      <c r="AC278" s="37"/>
      <c r="AD278" s="37"/>
      <c r="AE278" s="37"/>
      <c r="AF278" s="38" t="s">
        <v>109</v>
      </c>
      <c r="AG278" s="39">
        <v>1</v>
      </c>
      <c r="AH278" s="40">
        <v>0.25</v>
      </c>
      <c r="AI278" s="40">
        <v>0.2</v>
      </c>
      <c r="AJ278" s="41"/>
      <c r="AK278" s="39">
        <v>4</v>
      </c>
      <c r="AL278" s="40">
        <v>42</v>
      </c>
      <c r="AM278" s="31">
        <v>129.4</v>
      </c>
      <c r="AN278" s="42">
        <v>44</v>
      </c>
      <c r="AO278" s="42">
        <v>270</v>
      </c>
      <c r="AP278" s="42">
        <v>17</v>
      </c>
      <c r="AQ278" s="42">
        <v>180</v>
      </c>
      <c r="AR278" s="43">
        <v>72.4325571833802</v>
      </c>
      <c r="AS278" s="43">
        <v>72.4325571833802</v>
      </c>
      <c r="AT278" s="43">
        <v>44.631982923616484</v>
      </c>
      <c r="AU278" s="3">
        <v>162.4325571833802</v>
      </c>
      <c r="AV278" s="3">
        <v>45.368017076383516</v>
      </c>
      <c r="AW278" s="3">
        <v>252.4325571833802</v>
      </c>
      <c r="AX278" s="58"/>
    </row>
    <row r="279" spans="5:6" ht="12">
      <c r="E279" s="9"/>
      <c r="F279" s="9"/>
    </row>
    <row r="280" spans="5:6" ht="12">
      <c r="E280" s="9"/>
      <c r="F280" s="9"/>
    </row>
    <row r="281" spans="5:6" ht="12">
      <c r="E281" s="9"/>
      <c r="F281" s="9"/>
    </row>
    <row r="282" spans="5:6" ht="12">
      <c r="E282" s="9"/>
      <c r="F282" s="9"/>
    </row>
    <row r="283" spans="5:6" ht="12">
      <c r="E283" s="9"/>
      <c r="F283" s="9"/>
    </row>
    <row r="284" spans="5:6" ht="12">
      <c r="E284" s="9"/>
      <c r="F284" s="9"/>
    </row>
    <row r="285" spans="5:6" ht="12">
      <c r="E285" s="9"/>
      <c r="F285" s="9"/>
    </row>
    <row r="286" spans="5:6" ht="12">
      <c r="E286" s="9"/>
      <c r="F286" s="9"/>
    </row>
    <row r="287" spans="5:6" ht="12">
      <c r="E287" s="9"/>
      <c r="F287" s="9"/>
    </row>
    <row r="288" spans="5:6" ht="12">
      <c r="E288" s="9"/>
      <c r="F288" s="9"/>
    </row>
    <row r="289" spans="5:6" ht="12">
      <c r="E289" s="9"/>
      <c r="F289" s="9"/>
    </row>
    <row r="290" spans="5:6" ht="12">
      <c r="E290" s="9"/>
      <c r="F290" s="9"/>
    </row>
    <row r="291" spans="5:6" ht="12">
      <c r="E291" s="9"/>
      <c r="F291" s="9"/>
    </row>
    <row r="292" spans="5:6" ht="12">
      <c r="E292" s="9"/>
      <c r="F292" s="9"/>
    </row>
    <row r="293" spans="5:6" ht="12">
      <c r="E293" s="9"/>
      <c r="F293" s="9"/>
    </row>
    <row r="294" spans="5:6" ht="12">
      <c r="E294" s="7"/>
      <c r="F294" s="7"/>
    </row>
    <row r="295" spans="5:6" ht="12">
      <c r="E295" s="9"/>
      <c r="F295" s="9"/>
    </row>
    <row r="296" spans="5:6" ht="12">
      <c r="E296" s="9"/>
      <c r="F296" s="9"/>
    </row>
    <row r="297" spans="5:6" ht="12">
      <c r="E297" s="9"/>
      <c r="F297" s="9"/>
    </row>
    <row r="298" spans="5:6" ht="12">
      <c r="E298" s="9"/>
      <c r="F298" s="9"/>
    </row>
    <row r="299" spans="5:6" ht="12">
      <c r="E299" s="9"/>
      <c r="F299" s="9"/>
    </row>
    <row r="300" spans="5:6" ht="12">
      <c r="E300" s="7"/>
      <c r="F300" s="7"/>
    </row>
    <row r="301" spans="5:6" ht="12">
      <c r="E301" s="7"/>
      <c r="F301" s="7"/>
    </row>
    <row r="302" spans="5:6" ht="12">
      <c r="E302" s="7"/>
      <c r="F302" s="7"/>
    </row>
    <row r="303" spans="5:6" ht="12">
      <c r="E303" s="7"/>
      <c r="F303" s="7"/>
    </row>
    <row r="304" spans="5:6" ht="12">
      <c r="E304" s="7"/>
      <c r="F304" s="7"/>
    </row>
    <row r="305" spans="5:6" ht="12">
      <c r="E305" s="7"/>
      <c r="F305" s="7"/>
    </row>
    <row r="306" spans="5:6" ht="12">
      <c r="E306" s="7"/>
      <c r="F306" s="7"/>
    </row>
    <row r="307" spans="5:6" ht="12">
      <c r="E307" s="9"/>
      <c r="F307" s="9"/>
    </row>
    <row r="308" spans="5:6" ht="12">
      <c r="E308" s="9"/>
      <c r="F308" s="9"/>
    </row>
    <row r="309" spans="5:6" ht="12">
      <c r="E309" s="7"/>
      <c r="F309" s="7"/>
    </row>
    <row r="310" spans="5:6" ht="12">
      <c r="E310" s="7"/>
      <c r="F310" s="7"/>
    </row>
    <row r="311" spans="5:6" ht="12">
      <c r="E311" s="7"/>
      <c r="F311" s="7"/>
    </row>
    <row r="312" spans="5:6" ht="12">
      <c r="E312" s="7"/>
      <c r="F312" s="7"/>
    </row>
    <row r="313" spans="5:6" ht="12">
      <c r="E313" s="7"/>
      <c r="F313" s="7"/>
    </row>
    <row r="314" spans="5:6" ht="12">
      <c r="E314" s="7"/>
      <c r="F314" s="7"/>
    </row>
    <row r="315" spans="5:6" ht="12">
      <c r="E315" s="7"/>
      <c r="F315" s="7"/>
    </row>
    <row r="316" spans="5:6" ht="12">
      <c r="E316" s="7"/>
      <c r="F316" s="7"/>
    </row>
    <row r="317" spans="5:6" ht="12">
      <c r="E317" s="7"/>
      <c r="F317" s="7"/>
    </row>
    <row r="318" spans="5:6" ht="12">
      <c r="E318" s="7"/>
      <c r="F318" s="7"/>
    </row>
    <row r="319" spans="5:6" ht="12">
      <c r="E319" s="7"/>
      <c r="F319" s="7"/>
    </row>
    <row r="320" spans="5:6" ht="12">
      <c r="E320" s="7"/>
      <c r="F320" s="7"/>
    </row>
    <row r="321" spans="5:6" ht="12">
      <c r="E321" s="7"/>
      <c r="F321" s="7"/>
    </row>
    <row r="322" spans="5:6" ht="12">
      <c r="E322" s="7"/>
      <c r="F322" s="7"/>
    </row>
    <row r="323" spans="5:6" ht="12">
      <c r="E323" s="7"/>
      <c r="F323" s="7"/>
    </row>
    <row r="324" spans="5:6" ht="12">
      <c r="E324" s="7"/>
      <c r="F324" s="7"/>
    </row>
    <row r="325" spans="5:6" ht="12">
      <c r="E325" s="7"/>
      <c r="F325" s="7"/>
    </row>
    <row r="326" spans="5:6" ht="12">
      <c r="E326" s="7"/>
      <c r="F326" s="7"/>
    </row>
    <row r="327" spans="5:6" ht="12">
      <c r="E327" s="7"/>
      <c r="F327" s="7"/>
    </row>
    <row r="328" spans="5:6" ht="12">
      <c r="E328" s="7"/>
      <c r="F328" s="7"/>
    </row>
    <row r="329" spans="5:6" ht="12">
      <c r="E329" s="7"/>
      <c r="F329" s="7"/>
    </row>
    <row r="330" spans="5:6" ht="12">
      <c r="E330" s="7"/>
      <c r="F330" s="7"/>
    </row>
    <row r="331" spans="5:6" ht="12">
      <c r="E331" s="7"/>
      <c r="F331" s="7"/>
    </row>
    <row r="332" spans="5:6" ht="12">
      <c r="E332" s="7"/>
      <c r="F332" s="7"/>
    </row>
    <row r="333" spans="5:6" ht="12">
      <c r="E333" s="7"/>
      <c r="F333" s="7"/>
    </row>
    <row r="334" spans="5:6" ht="12">
      <c r="E334" s="7"/>
      <c r="F334" s="7"/>
    </row>
    <row r="335" spans="5:6" ht="12">
      <c r="E335" s="7"/>
      <c r="F335" s="7"/>
    </row>
    <row r="336" spans="5:6" ht="12">
      <c r="E336" s="7"/>
      <c r="F336" s="7"/>
    </row>
    <row r="337" spans="5:6" ht="12">
      <c r="E337" s="7"/>
      <c r="F337" s="7"/>
    </row>
    <row r="338" spans="5:6" ht="12">
      <c r="E338" s="7"/>
      <c r="F338" s="7"/>
    </row>
    <row r="339" spans="5:6" ht="12">
      <c r="E339" s="7"/>
      <c r="F339" s="7"/>
    </row>
    <row r="340" spans="5:6" ht="12">
      <c r="E340" s="7"/>
      <c r="F340" s="7"/>
    </row>
    <row r="341" spans="5:6" ht="12">
      <c r="E341" s="7"/>
      <c r="F341" s="7"/>
    </row>
    <row r="342" spans="5:6" ht="12">
      <c r="E342" s="7"/>
      <c r="F342" s="7"/>
    </row>
    <row r="343" spans="5:6" ht="12">
      <c r="E343" s="7"/>
      <c r="F343" s="7"/>
    </row>
    <row r="344" spans="5:6" ht="12">
      <c r="E344" s="7"/>
      <c r="F344" s="7"/>
    </row>
    <row r="345" spans="5:6" ht="12">
      <c r="E345" s="7"/>
      <c r="F345" s="7"/>
    </row>
    <row r="346" spans="5:6" ht="12">
      <c r="E346" s="7"/>
      <c r="F346" s="7"/>
    </row>
    <row r="347" spans="5:6" ht="12">
      <c r="E347" s="7"/>
      <c r="F347" s="7"/>
    </row>
    <row r="348" spans="5:6" ht="12">
      <c r="E348" s="7"/>
      <c r="F348" s="7"/>
    </row>
    <row r="349" spans="5:6" ht="12">
      <c r="E349" s="7"/>
      <c r="F349" s="7"/>
    </row>
    <row r="350" spans="5:6" ht="12">
      <c r="E350" s="7"/>
      <c r="F350" s="7"/>
    </row>
    <row r="351" spans="5:6" ht="12">
      <c r="E351" s="7"/>
      <c r="F351" s="7"/>
    </row>
    <row r="352" spans="5:6" ht="12">
      <c r="E352" s="7"/>
      <c r="F352" s="7"/>
    </row>
    <row r="353" spans="5:6" ht="12">
      <c r="E353" s="7"/>
      <c r="F353" s="7"/>
    </row>
    <row r="354" spans="5:6" ht="12">
      <c r="E354" s="7"/>
      <c r="F354" s="7"/>
    </row>
    <row r="355" spans="5:6" ht="12">
      <c r="E355" s="7"/>
      <c r="F355" s="7"/>
    </row>
    <row r="356" spans="5:6" ht="12">
      <c r="E356" s="7"/>
      <c r="F356" s="7"/>
    </row>
    <row r="357" spans="5:6" ht="12">
      <c r="E357" s="7"/>
      <c r="F357" s="7"/>
    </row>
    <row r="358" spans="5:6" ht="12">
      <c r="E358" s="7"/>
      <c r="F358" s="7"/>
    </row>
    <row r="359" spans="5:6" ht="12">
      <c r="E359" s="7"/>
      <c r="F359" s="7"/>
    </row>
    <row r="360" spans="5:6" ht="12">
      <c r="E360" s="7"/>
      <c r="F360" s="7"/>
    </row>
    <row r="361" spans="5:6" ht="12">
      <c r="E361" s="7"/>
      <c r="F361" s="7"/>
    </row>
    <row r="362" spans="5:6" ht="12">
      <c r="E362" s="7"/>
      <c r="F362" s="7"/>
    </row>
    <row r="363" spans="5:6" ht="12">
      <c r="E363" s="7"/>
      <c r="F363" s="7"/>
    </row>
    <row r="364" spans="5:6" ht="12">
      <c r="E364" s="7"/>
      <c r="F364" s="7"/>
    </row>
    <row r="365" spans="5:6" ht="12">
      <c r="E365" s="7"/>
      <c r="F365" s="7"/>
    </row>
    <row r="366" spans="5:6" ht="12">
      <c r="E366" s="7"/>
      <c r="F366" s="7"/>
    </row>
    <row r="367" spans="5:6" ht="12">
      <c r="E367" s="7"/>
      <c r="F367" s="7"/>
    </row>
    <row r="368" spans="5:6" ht="12">
      <c r="E368" s="7"/>
      <c r="F368" s="7"/>
    </row>
    <row r="369" spans="5:6" ht="12">
      <c r="E369" s="7"/>
      <c r="F369" s="7"/>
    </row>
    <row r="370" spans="5:6" ht="12">
      <c r="E370" s="7"/>
      <c r="F370" s="7"/>
    </row>
    <row r="371" spans="5:6" ht="12">
      <c r="E371" s="7"/>
      <c r="F371" s="7"/>
    </row>
    <row r="372" spans="5:6" ht="12">
      <c r="E372" s="7"/>
      <c r="F372" s="7"/>
    </row>
    <row r="373" spans="5:6" ht="12">
      <c r="E373" s="7"/>
      <c r="F373" s="7"/>
    </row>
    <row r="374" spans="5:6" ht="12">
      <c r="E374" s="7"/>
      <c r="F374" s="7"/>
    </row>
    <row r="375" spans="5:6" ht="12">
      <c r="E375" s="7"/>
      <c r="F375" s="7"/>
    </row>
    <row r="376" spans="5:6" ht="12">
      <c r="E376" s="7"/>
      <c r="F376" s="7"/>
    </row>
    <row r="377" spans="5:6" ht="12">
      <c r="E377" s="7"/>
      <c r="F377" s="7"/>
    </row>
    <row r="378" spans="5:6" ht="12">
      <c r="E378" s="7"/>
      <c r="F378" s="7"/>
    </row>
    <row r="379" spans="5:6" ht="12">
      <c r="E379" s="7"/>
      <c r="F379" s="7"/>
    </row>
    <row r="380" spans="5:6" ht="12">
      <c r="E380" s="7"/>
      <c r="F380" s="7"/>
    </row>
    <row r="381" spans="5:6" ht="12">
      <c r="E381" s="7"/>
      <c r="F381" s="7"/>
    </row>
    <row r="382" spans="5:6" ht="12">
      <c r="E382" s="7"/>
      <c r="F382" s="7"/>
    </row>
    <row r="383" spans="5:6" ht="12">
      <c r="E383" s="7"/>
      <c r="F383" s="7"/>
    </row>
    <row r="384" spans="5:6" ht="12">
      <c r="E384" s="7"/>
      <c r="F384" s="7"/>
    </row>
    <row r="385" spans="5:6" ht="12">
      <c r="E385" s="7"/>
      <c r="F385" s="7"/>
    </row>
    <row r="386" spans="5:6" ht="12">
      <c r="E386" s="7"/>
      <c r="F386" s="7"/>
    </row>
    <row r="387" spans="5:6" ht="12">
      <c r="E387" s="7"/>
      <c r="F387" s="7"/>
    </row>
    <row r="388" spans="5:6" ht="12">
      <c r="E388" s="7"/>
      <c r="F388" s="7"/>
    </row>
    <row r="389" spans="5:6" ht="12">
      <c r="E389" s="7"/>
      <c r="F389" s="7"/>
    </row>
    <row r="390" spans="5:6" ht="12">
      <c r="E390" s="7"/>
      <c r="F390" s="7"/>
    </row>
    <row r="391" spans="5:6" ht="12">
      <c r="E391" s="7"/>
      <c r="F391" s="7"/>
    </row>
    <row r="392" spans="5:6" ht="12">
      <c r="E392" s="7"/>
      <c r="F392" s="7"/>
    </row>
    <row r="393" spans="5:6" ht="12">
      <c r="E393" s="7"/>
      <c r="F393" s="7"/>
    </row>
    <row r="394" spans="5:6" ht="12">
      <c r="E394" s="7"/>
      <c r="F394" s="7"/>
    </row>
    <row r="395" spans="5:6" ht="12">
      <c r="E395" s="7"/>
      <c r="F395" s="7"/>
    </row>
    <row r="396" spans="5:6" ht="12">
      <c r="E396" s="7"/>
      <c r="F396" s="7"/>
    </row>
    <row r="397" spans="5:6" ht="12">
      <c r="E397" s="7"/>
      <c r="F397" s="7"/>
    </row>
    <row r="398" spans="5:6" ht="12">
      <c r="E398" s="7"/>
      <c r="F398" s="7"/>
    </row>
    <row r="399" spans="5:6" ht="12">
      <c r="E399" s="7"/>
      <c r="F399" s="7"/>
    </row>
    <row r="400" spans="5:6" ht="12">
      <c r="E400" s="7"/>
      <c r="F400" s="7"/>
    </row>
    <row r="401" spans="5:6" ht="12">
      <c r="E401" s="7"/>
      <c r="F401" s="7"/>
    </row>
    <row r="402" spans="5:6" ht="12">
      <c r="E402" s="7"/>
      <c r="F402" s="7"/>
    </row>
    <row r="403" spans="5:6" ht="12">
      <c r="E403" s="7"/>
      <c r="F403" s="7"/>
    </row>
    <row r="404" spans="5:6" ht="12">
      <c r="E404" s="7"/>
      <c r="F404" s="7"/>
    </row>
    <row r="405" spans="5:6" ht="12">
      <c r="E405" s="7"/>
      <c r="F405" s="7"/>
    </row>
    <row r="406" spans="5:6" ht="12">
      <c r="E406" s="7"/>
      <c r="F406" s="7"/>
    </row>
    <row r="407" spans="5:6" ht="12">
      <c r="E407" s="7"/>
      <c r="F407" s="7"/>
    </row>
    <row r="408" spans="5:6" ht="12">
      <c r="E408" s="7"/>
      <c r="F408" s="7"/>
    </row>
    <row r="409" spans="5:6" ht="12">
      <c r="E409" s="7"/>
      <c r="F409" s="7"/>
    </row>
    <row r="410" spans="5:6" ht="12">
      <c r="E410" s="7"/>
      <c r="F410" s="7"/>
    </row>
    <row r="411" spans="5:6" ht="12">
      <c r="E411" s="7"/>
      <c r="F411" s="7"/>
    </row>
    <row r="412" spans="5:6" ht="12">
      <c r="E412" s="7"/>
      <c r="F412" s="7"/>
    </row>
    <row r="413" spans="5:6" ht="12">
      <c r="E413" s="7"/>
      <c r="F413" s="7"/>
    </row>
    <row r="414" spans="5:6" ht="12">
      <c r="E414" s="7"/>
      <c r="F414" s="7"/>
    </row>
    <row r="415" spans="5:6" ht="12">
      <c r="E415" s="7"/>
      <c r="F415" s="7"/>
    </row>
    <row r="416" spans="5:6" ht="12">
      <c r="E416" s="7"/>
      <c r="F416" s="7"/>
    </row>
    <row r="417" spans="5:6" ht="12">
      <c r="E417" s="7"/>
      <c r="F417" s="7"/>
    </row>
    <row r="418" spans="5:6" ht="12">
      <c r="E418" s="7"/>
      <c r="F418" s="7"/>
    </row>
    <row r="419" spans="5:6" ht="12">
      <c r="E419" s="7"/>
      <c r="F419" s="7"/>
    </row>
    <row r="420" spans="5:6" ht="12">
      <c r="E420" s="7"/>
      <c r="F420" s="7"/>
    </row>
    <row r="421" spans="5:6" ht="12">
      <c r="E421" s="7"/>
      <c r="F421" s="7"/>
    </row>
    <row r="422" spans="5:6" ht="12">
      <c r="E422" s="7"/>
      <c r="F422" s="7"/>
    </row>
    <row r="423" spans="5:6" ht="12">
      <c r="E423" s="7"/>
      <c r="F423" s="7"/>
    </row>
    <row r="424" spans="5:6" ht="12">
      <c r="E424" s="7"/>
      <c r="F424" s="7"/>
    </row>
    <row r="425" spans="5:6" ht="12">
      <c r="E425" s="7"/>
      <c r="F425" s="7"/>
    </row>
    <row r="426" spans="5:6" ht="12">
      <c r="E426" s="7"/>
      <c r="F426" s="7"/>
    </row>
    <row r="427" spans="5:6" ht="12">
      <c r="E427" s="7"/>
      <c r="F427" s="7"/>
    </row>
    <row r="428" spans="5:6" ht="12">
      <c r="E428" s="7"/>
      <c r="F428" s="7"/>
    </row>
    <row r="429" spans="5:6" ht="12">
      <c r="E429" s="7"/>
      <c r="F429" s="7"/>
    </row>
    <row r="430" spans="5:6" ht="12">
      <c r="E430" s="7"/>
      <c r="F430" s="7"/>
    </row>
    <row r="431" spans="5:6" ht="12">
      <c r="E431" s="7"/>
      <c r="F431" s="7"/>
    </row>
    <row r="432" spans="5:6" ht="12">
      <c r="E432" s="7"/>
      <c r="F432" s="7"/>
    </row>
    <row r="433" spans="5:6" ht="12">
      <c r="E433" s="7"/>
      <c r="F433" s="7"/>
    </row>
    <row r="434" spans="5:6" ht="12">
      <c r="E434" s="7"/>
      <c r="F434" s="7"/>
    </row>
    <row r="435" spans="5:6" ht="12">
      <c r="E435" s="7"/>
      <c r="F435" s="7"/>
    </row>
    <row r="436" spans="5:6" ht="12">
      <c r="E436" s="7"/>
      <c r="F436" s="7"/>
    </row>
    <row r="437" spans="5:6" ht="12">
      <c r="E437" s="7"/>
      <c r="F437" s="7"/>
    </row>
    <row r="438" spans="5:6" ht="12">
      <c r="E438" s="7"/>
      <c r="F438" s="7"/>
    </row>
    <row r="439" spans="5:6" ht="12">
      <c r="E439" s="7"/>
      <c r="F439" s="7"/>
    </row>
    <row r="440" spans="5:6" ht="12">
      <c r="E440" s="7"/>
      <c r="F440" s="7"/>
    </row>
    <row r="441" spans="5:6" ht="12">
      <c r="E441" s="7"/>
      <c r="F441" s="7"/>
    </row>
    <row r="442" spans="5:6" ht="12">
      <c r="E442" s="7"/>
      <c r="F442" s="7"/>
    </row>
    <row r="443" spans="5:6" ht="12">
      <c r="E443" s="7"/>
      <c r="F443" s="7"/>
    </row>
    <row r="444" spans="5:6" ht="12">
      <c r="E444" s="7"/>
      <c r="F444" s="7"/>
    </row>
    <row r="445" spans="5:6" ht="12">
      <c r="E445" s="7"/>
      <c r="F445" s="7"/>
    </row>
    <row r="446" spans="5:6" ht="12">
      <c r="E446" s="7"/>
      <c r="F446" s="7"/>
    </row>
    <row r="447" spans="5:6" ht="12">
      <c r="E447" s="7"/>
      <c r="F447" s="7"/>
    </row>
    <row r="448" spans="5:6" ht="12">
      <c r="E448" s="7"/>
      <c r="F448" s="7"/>
    </row>
    <row r="449" spans="5:6" ht="12">
      <c r="E449" s="7"/>
      <c r="F449" s="7"/>
    </row>
    <row r="450" spans="5:6" ht="12">
      <c r="E450" s="7"/>
      <c r="F450" s="7"/>
    </row>
    <row r="451" spans="5:6" ht="12">
      <c r="E451" s="7"/>
      <c r="F451" s="7"/>
    </row>
    <row r="452" spans="5:6" ht="12">
      <c r="E452" s="7"/>
      <c r="F452" s="7"/>
    </row>
    <row r="453" spans="5:6" ht="12">
      <c r="E453" s="7"/>
      <c r="F453" s="7"/>
    </row>
    <row r="454" spans="5:6" ht="12">
      <c r="E454" s="7"/>
      <c r="F454" s="7"/>
    </row>
    <row r="455" spans="5:6" ht="12">
      <c r="E455" s="7"/>
      <c r="F455" s="7"/>
    </row>
    <row r="456" spans="5:6" ht="12">
      <c r="E456" s="7"/>
      <c r="F456" s="7"/>
    </row>
    <row r="457" spans="5:6" ht="12">
      <c r="E457" s="7"/>
      <c r="F457" s="7"/>
    </row>
    <row r="458" spans="5:6" ht="12">
      <c r="E458" s="7"/>
      <c r="F458" s="7"/>
    </row>
    <row r="459" spans="5:6" ht="12">
      <c r="E459" s="7"/>
      <c r="F459" s="7"/>
    </row>
    <row r="460" spans="5:6" ht="12">
      <c r="E460" s="7"/>
      <c r="F460" s="7"/>
    </row>
    <row r="461" spans="5:6" ht="12">
      <c r="E461" s="7"/>
      <c r="F461" s="7"/>
    </row>
    <row r="462" spans="5:6" ht="12">
      <c r="E462" s="7"/>
      <c r="F462" s="7"/>
    </row>
    <row r="463" spans="5:6" ht="12">
      <c r="E463" s="7"/>
      <c r="F463" s="7"/>
    </row>
    <row r="464" spans="5:6" ht="12">
      <c r="E464" s="7"/>
      <c r="F464" s="7"/>
    </row>
    <row r="465" spans="5:6" ht="12">
      <c r="E465" s="7"/>
      <c r="F465" s="7"/>
    </row>
  </sheetData>
  <autoFilter ref="A1:IU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Sys Mgr</cp:lastModifiedBy>
  <cp:lastPrinted>2004-12-06T17:02:50Z</cp:lastPrinted>
  <dcterms:created xsi:type="dcterms:W3CDTF">2003-06-08T15:20:30Z</dcterms:created>
  <dcterms:modified xsi:type="dcterms:W3CDTF">2004-12-11T19:35:29Z</dcterms:modified>
  <cp:category/>
  <cp:version/>
  <cp:contentType/>
  <cp:contentStatus/>
</cp:coreProperties>
</file>