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G31" i="4"/>
  <c r="M31" i="4"/>
  <c r="L31" i="4"/>
  <c r="P31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<sst xmlns="http://schemas.openxmlformats.org/spreadsheetml/2006/main" count="80" uniqueCount="70">
  <si>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</si>
  <si>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</si>
  <si>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</si>
  <si>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</si>
  <si>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</si>
  <si>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</si>
  <si>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</si>
  <si>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</si>
  <si>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</si>
  <si>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</si>
  <si>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</si>
  <si>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</si>
  <si>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</si>
  <si>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</si>
  <si>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</si>
  <si>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</si>
  <si>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</si>
  <si>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</si>
  <si>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</si>
  <si>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</si>
  <si>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</si>
  <si>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</si>
  <si>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</si>
  <si>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</si>
  <si>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</si>
  <si>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</si>
  <si>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</si>
  <si>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</si>
  <si>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</si>
  <si>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</si>
  <si>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</si>
  <si>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</si>
  <si>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</si>
  <si>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</si>
  <si>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</si>
  <si>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</si>
  <si>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</si>
  <si>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</si>
  <si>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</si>
  <si>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</si>
  <si>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</si>
  <si>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</si>
  <si>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</si>
  <si>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</si>
  <si>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</si>
  <si>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</si>
  <si>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</si>
  <si>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</si>
  <si>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</si>
  <si>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</si>
  <si>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</si>
  <si>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</si>
  <si>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</si>
  <si>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</si>
  <si>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</si>
  <si>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</si>
  <si>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</si>
  <si>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</si>
  <si>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</si>
  <si>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</si>
  <si>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</si>
  <si>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</si>
  <si>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</si>
  <si>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</si>
  <si>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</si>
  <si>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</si>
  <si>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</si>
  <si>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</si>
  <si>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5R-5 53.5-58 cm</t>
  </si>
  <si>
    <t>GS082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</si>
</sst>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16896"/>
        <c:axId val="140817472"/>
      </c:scatterChart>
      <c:valAx>
        <c:axId val="14081689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7472"/>
        <c:crosses val="autoZero"/>
        <c:crossBetween val="midCat"/>
      </c:valAx>
      <c:valAx>
        <c:axId val="14081747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68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7.3968832732364612E-2</c:v>
                </c:pt>
                <c:pt idx="1">
                  <c:v>6.0612723987535748E-2</c:v>
                </c:pt>
                <c:pt idx="2">
                  <c:v>4.3534498054759646E-2</c:v>
                </c:pt>
                <c:pt idx="3">
                  <c:v>3.6253668955468721E-2</c:v>
                </c:pt>
                <c:pt idx="4">
                  <c:v>3.1503546868166449E-2</c:v>
                </c:pt>
                <c:pt idx="5">
                  <c:v>2.1520785693027383E-2</c:v>
                </c:pt>
                <c:pt idx="6">
                  <c:v>1.550940196750252E-2</c:v>
                </c:pt>
                <c:pt idx="7">
                  <c:v>1.1119096863387667E-2</c:v>
                </c:pt>
                <c:pt idx="8">
                  <c:v>8.0037189962191869E-3</c:v>
                </c:pt>
                <c:pt idx="9">
                  <c:v>5.745501848488239E-3</c:v>
                </c:pt>
                <c:pt idx="10">
                  <c:v>4.0680258997329525E-3</c:v>
                </c:pt>
                <c:pt idx="11">
                  <c:v>3.3335167918136762E-3</c:v>
                </c:pt>
                <c:pt idx="12">
                  <c:v>1.4327848214127936E-3</c:v>
                </c:pt>
                <c:pt idx="13">
                  <c:v>9.6881853442035181E-4</c:v>
                </c:pt>
                <c:pt idx="14">
                  <c:v>7.7033605758739074E-4</c:v>
                </c:pt>
                <c:pt idx="15">
                  <c:v>6.5943455033302023E-4</c:v>
                </c:pt>
                <c:pt idx="16">
                  <c:v>6.1011330129344616E-4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83.419602417997666</c:v>
                </c:pt>
                <c:pt idx="1">
                  <c:v>80.681940005088478</c:v>
                </c:pt>
                <c:pt idx="2">
                  <c:v>75.597709809686179</c:v>
                </c:pt>
                <c:pt idx="3">
                  <c:v>68.949101092621248</c:v>
                </c:pt>
                <c:pt idx="4">
                  <c:v>67.775817201374707</c:v>
                </c:pt>
                <c:pt idx="5">
                  <c:v>61.518303114725427</c:v>
                </c:pt>
                <c:pt idx="6">
                  <c:v>55.260789028076147</c:v>
                </c:pt>
                <c:pt idx="7">
                  <c:v>50.56765346308908</c:v>
                </c:pt>
                <c:pt idx="8">
                  <c:v>44.310139376440247</c:v>
                </c:pt>
                <c:pt idx="9">
                  <c:v>38.834814550621857</c:v>
                </c:pt>
                <c:pt idx="10">
                  <c:v>32.577300463973017</c:v>
                </c:pt>
                <c:pt idx="11">
                  <c:v>30.230732681479488</c:v>
                </c:pt>
                <c:pt idx="12">
                  <c:v>20.062272290674464</c:v>
                </c:pt>
                <c:pt idx="13">
                  <c:v>16.151325986518721</c:v>
                </c:pt>
                <c:pt idx="14">
                  <c:v>13.022568943194306</c:v>
                </c:pt>
                <c:pt idx="15">
                  <c:v>11.849285051947316</c:v>
                </c:pt>
                <c:pt idx="16">
                  <c:v>11.458190421531654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90.568825412459987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19200"/>
        <c:axId val="140819776"/>
      </c:scatterChart>
      <c:valAx>
        <c:axId val="14081920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9776"/>
        <c:crosses val="autoZero"/>
        <c:crossBetween val="midCat"/>
      </c:valAx>
      <c:valAx>
        <c:axId val="14081977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920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69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42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40324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7" t="s">
        <v>68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2.7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40.61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63</v>
      </c>
      <c r="M9" s="124"/>
      <c r="N9" s="124"/>
      <c r="O9" s="150">
        <v>201.26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64</v>
      </c>
      <c r="M10" s="126"/>
      <c r="N10" s="126"/>
      <c r="O10" s="151">
        <v>159.47999999999999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47</v>
      </c>
      <c r="C15" s="180"/>
      <c r="D15" s="145"/>
      <c r="E15" s="192" t="s">
        <v>58</v>
      </c>
      <c r="F15" s="195" t="s">
        <v>48</v>
      </c>
      <c r="G15" s="198" t="s">
        <v>49</v>
      </c>
      <c r="H15" s="199"/>
      <c r="I15" s="189" t="s">
        <v>44</v>
      </c>
      <c r="J15" s="144" t="s">
        <v>57</v>
      </c>
      <c r="K15" s="145"/>
      <c r="L15" s="189" t="s">
        <v>50</v>
      </c>
      <c r="M15" s="144" t="s">
        <v>45</v>
      </c>
      <c r="N15" s="180"/>
      <c r="O15" s="145"/>
      <c r="P15" s="183" t="s">
        <v>65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40324</v>
      </c>
      <c r="C18" s="134"/>
      <c r="D18" s="135"/>
      <c r="E18" s="56">
        <v>0.33</v>
      </c>
      <c r="F18" s="62">
        <v>1025.2</v>
      </c>
      <c r="G18" s="121">
        <f t="shared" ref="G18:G23" si="0">((1.0042-(5*10^-6)*$I18*$I18+5*10^-6*$I18)*1000/0.998206)+$I$10</f>
        <v>1003.8702255846989</v>
      </c>
      <c r="H18" s="122" t="e">
        <f>(1.0042-(5*10^-6)*#REF!*#REF!+5*10^-6*#REF!)*1000/0.998206</f>
        <v>#REF!</v>
      </c>
      <c r="I18" s="48">
        <v>23</v>
      </c>
      <c r="J18" s="162">
        <f t="shared" ref="J18:J23" si="1">(0.004*I18*I18-0.4098*I18+16.689)/1000/980.7</f>
        <v>9.5641888447027625E-6</v>
      </c>
      <c r="K18" s="163"/>
      <c r="L18" s="48">
        <f>I$9-(F18+I$10-1000)/(1035-1000)*(I$9-I$8)</f>
        <v>10.697714285714248</v>
      </c>
      <c r="M18" s="139">
        <f>E$8/(E$8-1)*M$6/$E$9*(F18-G18)/10</f>
        <v>83.419602417997666</v>
      </c>
      <c r="N18" s="140"/>
      <c r="O18" s="141"/>
      <c r="P18" s="128">
        <f t="shared" ref="P18:P34" si="2">(18*J18/(E$8-1)*L18/E18/60)^0.5*10</f>
        <v>7.3968832732364612E-2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40324</v>
      </c>
      <c r="C19" s="137"/>
      <c r="D19" s="138"/>
      <c r="E19" s="56">
        <v>0.5</v>
      </c>
      <c r="F19" s="63">
        <v>1024.5</v>
      </c>
      <c r="G19" s="121">
        <f t="shared" si="0"/>
        <v>1003.8702255846989</v>
      </c>
      <c r="H19" s="122" t="e">
        <f>(1.0042-(5*10^-6)*#REF!*#REF!+5*10^-6*#REF!)*1000/0.998206</f>
        <v>#REF!</v>
      </c>
      <c r="I19" s="48">
        <v>23</v>
      </c>
      <c r="J19" s="118">
        <f t="shared" si="1"/>
        <v>9.5641888447027625E-6</v>
      </c>
      <c r="K19" s="119"/>
      <c r="L19" s="48">
        <f>I$9-(F19+I$10-1000)/(1035-1000)*(I$9-I$8)</f>
        <v>10.883714285714261</v>
      </c>
      <c r="M19" s="120">
        <f>E$8/(E$8-1)*M$6/$E$9*(F19-G19)/10</f>
        <v>80.681940005088478</v>
      </c>
      <c r="N19" s="121"/>
      <c r="O19" s="122"/>
      <c r="P19" s="128">
        <f t="shared" si="2"/>
        <v>6.0612723987535748E-2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40324</v>
      </c>
      <c r="C20" s="137"/>
      <c r="D20" s="138"/>
      <c r="E20" s="56">
        <v>1</v>
      </c>
      <c r="F20" s="63">
        <v>1023.2</v>
      </c>
      <c r="G20" s="121">
        <f t="shared" si="0"/>
        <v>1003.8702255846989</v>
      </c>
      <c r="H20" s="122" t="e">
        <f>(1.0042-(5*10^-6)*#REF!*#REF!+5*10^-6*#REF!)*1000/0.998206</f>
        <v>#REF!</v>
      </c>
      <c r="I20" s="48">
        <v>23</v>
      </c>
      <c r="J20" s="118">
        <f t="shared" si="1"/>
        <v>9.5641888447027625E-6</v>
      </c>
      <c r="K20" s="119"/>
      <c r="L20" s="48">
        <f>I$9-(F20+I$10-1000)/(1035-1000)*(I$9-I$8)</f>
        <v>11.22914285714285</v>
      </c>
      <c r="M20" s="120">
        <f>E$8/(E$8-1)*M$6/$E$9*(F20-G20)/10</f>
        <v>75.597709809686179</v>
      </c>
      <c r="N20" s="121"/>
      <c r="O20" s="122"/>
      <c r="P20" s="128">
        <f t="shared" si="2"/>
        <v>4.3534498054759646E-2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40324</v>
      </c>
      <c r="C21" s="137"/>
      <c r="D21" s="138"/>
      <c r="E21" s="56">
        <v>1.5</v>
      </c>
      <c r="F21" s="63">
        <v>1021.5</v>
      </c>
      <c r="G21" s="121">
        <f t="shared" si="0"/>
        <v>1003.8702255846989</v>
      </c>
      <c r="H21" s="122" t="e">
        <f>(1.0042-(5*10^-6)*#REF!*#REF!+5*10^-6*#REF!)*1000/0.998206</f>
        <v>#REF!</v>
      </c>
      <c r="I21" s="48">
        <v>23</v>
      </c>
      <c r="J21" s="118">
        <f t="shared" si="1"/>
        <v>9.5641888447027625E-6</v>
      </c>
      <c r="K21" s="119"/>
      <c r="L21" s="48">
        <f>I$9-(F21+I$10-1000)/(1035-1000)*(I$9-I$8)</f>
        <v>11.680857142857148</v>
      </c>
      <c r="M21" s="120">
        <f>E$8/(E$8-1)*M$6/$E$9*(F21-G21)/10</f>
        <v>68.949101092621248</v>
      </c>
      <c r="N21" s="121"/>
      <c r="O21" s="122"/>
      <c r="P21" s="128">
        <f t="shared" si="2"/>
        <v>3.6253668955468721E-2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40324</v>
      </c>
      <c r="C22" s="165"/>
      <c r="D22" s="166"/>
      <c r="E22" s="57">
        <v>2</v>
      </c>
      <c r="F22" s="64">
        <v>1021.2</v>
      </c>
      <c r="G22" s="177">
        <f t="shared" si="0"/>
        <v>1003.8702255846989</v>
      </c>
      <c r="H22" s="178" t="e">
        <f>(1.0042-(5*10^-6)*#REF!*#REF!+5*10^-6*#REF!)*1000/0.998206</f>
        <v>#REF!</v>
      </c>
      <c r="I22" s="49">
        <v>23</v>
      </c>
      <c r="J22" s="152">
        <f t="shared" si="1"/>
        <v>9.5641888447027625E-6</v>
      </c>
      <c r="K22" s="153"/>
      <c r="L22" s="49">
        <f>I$9-(F22+I$10-1000)/(1035-1000)*(I$9-I$8)</f>
        <v>11.760571428571422</v>
      </c>
      <c r="M22" s="179">
        <f>E$8/(E$8-1)*M$6/$E$9*(F22-G22)/10</f>
        <v>67.775817201374707</v>
      </c>
      <c r="N22" s="177"/>
      <c r="O22" s="178"/>
      <c r="P22" s="170">
        <f t="shared" si="2"/>
        <v>3.1503546868166449E-2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40324.00277777778</v>
      </c>
      <c r="C23" s="168"/>
      <c r="D23" s="169"/>
      <c r="E23" s="58">
        <v>4</v>
      </c>
      <c r="F23" s="65">
        <v>1019.6</v>
      </c>
      <c r="G23" s="172">
        <f t="shared" si="0"/>
        <v>1003.8702255846989</v>
      </c>
      <c r="H23" s="173" t="e">
        <f>(1.0042-(5*10^-6)*#REF!*#REF!+5*10^-6*#REF!)*1000/0.998206</f>
        <v>#REF!</v>
      </c>
      <c r="I23" s="50">
        <v>23</v>
      </c>
      <c r="J23" s="154">
        <f t="shared" si="1"/>
        <v>9.5641888447027625E-6</v>
      </c>
      <c r="K23" s="155"/>
      <c r="L23" s="51">
        <f t="shared" ref="L23:L34" si="3">I$9-(F23+I$10-1000)/(1035-1000)*(I$9-I$8)-$I$7/$M$7/2</f>
        <v>10.976294751477234</v>
      </c>
      <c r="M23" s="174">
        <f t="shared" ref="M23:M34" si="4">E$8/(E$8-1)*M$6/E$9*(F23-G23)/10</f>
        <v>61.518303114725427</v>
      </c>
      <c r="N23" s="172"/>
      <c r="O23" s="173"/>
      <c r="P23" s="175">
        <f t="shared" si="2"/>
        <v>2.1520785693027383E-2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4" si="5">$P$4+(E24/60/24)</f>
        <v>40324.005555555559</v>
      </c>
      <c r="C24" s="137"/>
      <c r="D24" s="138"/>
      <c r="E24" s="59">
        <v>8</v>
      </c>
      <c r="F24" s="66">
        <v>1018</v>
      </c>
      <c r="G24" s="121">
        <f t="shared" ref="G24:G34" si="6">((1.0042-(5*10^-6)*$I24*$I24+5*10^-6*$I24)*1000/0.998206)+$I$10</f>
        <v>1003.8702255846989</v>
      </c>
      <c r="H24" s="122" t="e">
        <f>(1.0042-(5*10^-6)*#REF!*#REF!+5*10^-6*#REF!)*1000/0.998206</f>
        <v>#REF!</v>
      </c>
      <c r="I24" s="48">
        <v>23</v>
      </c>
      <c r="J24" s="118">
        <f t="shared" ref="J24:J32" si="7">(0.004*I24*I24-0.4098*I24+16.689)/1000/980.7</f>
        <v>9.5641888447027625E-6</v>
      </c>
      <c r="K24" s="119"/>
      <c r="L24" s="48">
        <f t="shared" si="3"/>
        <v>11.401437608620096</v>
      </c>
      <c r="M24" s="120">
        <f t="shared" si="4"/>
        <v>55.260789028076147</v>
      </c>
      <c r="N24" s="121"/>
      <c r="O24" s="122"/>
      <c r="P24" s="128">
        <f t="shared" si="2"/>
        <v>1.550940196750252E-2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40324.011111111111</v>
      </c>
      <c r="C25" s="137"/>
      <c r="D25" s="138"/>
      <c r="E25" s="58">
        <v>16</v>
      </c>
      <c r="F25" s="66">
        <v>1016.8</v>
      </c>
      <c r="G25" s="121">
        <f t="shared" si="6"/>
        <v>1003.8702255846989</v>
      </c>
      <c r="H25" s="122" t="e">
        <f>(1.0042-(5*10^-6)*#REF!*#REF!+5*10^-6*#REF!)*1000/0.998206</f>
        <v>#REF!</v>
      </c>
      <c r="I25" s="48">
        <v>23</v>
      </c>
      <c r="J25" s="118">
        <f t="shared" si="7"/>
        <v>9.5641888447027625E-6</v>
      </c>
      <c r="K25" s="119"/>
      <c r="L25" s="48">
        <f t="shared" si="3"/>
        <v>11.720294751477251</v>
      </c>
      <c r="M25" s="120">
        <f t="shared" si="4"/>
        <v>50.56765346308908</v>
      </c>
      <c r="N25" s="121"/>
      <c r="O25" s="122"/>
      <c r="P25" s="128">
        <f t="shared" si="2"/>
        <v>1.1119096863387667E-2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40324.022222222222</v>
      </c>
      <c r="C26" s="137"/>
      <c r="D26" s="138"/>
      <c r="E26" s="56">
        <v>32</v>
      </c>
      <c r="F26" s="66">
        <v>1015.2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12.145437608620083</v>
      </c>
      <c r="M26" s="120">
        <f t="shared" si="4"/>
        <v>44.310139376440247</v>
      </c>
      <c r="N26" s="121"/>
      <c r="O26" s="122"/>
      <c r="P26" s="128">
        <f t="shared" si="2"/>
        <v>8.0037189962191869E-3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40324.044444444444</v>
      </c>
      <c r="C27" s="137"/>
      <c r="D27" s="138"/>
      <c r="E27" s="56">
        <v>64</v>
      </c>
      <c r="F27" s="66">
        <v>1013.8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12.517437608620106</v>
      </c>
      <c r="M27" s="120">
        <f t="shared" si="4"/>
        <v>38.834814550621857</v>
      </c>
      <c r="N27" s="121"/>
      <c r="O27" s="122"/>
      <c r="P27" s="128">
        <f t="shared" si="2"/>
        <v>5.745501848488239E-3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40324.091666666667</v>
      </c>
      <c r="C28" s="137"/>
      <c r="D28" s="138"/>
      <c r="E28" s="56">
        <v>132</v>
      </c>
      <c r="F28" s="66">
        <v>1012.2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12.942580465762941</v>
      </c>
      <c r="M28" s="120">
        <f t="shared" si="4"/>
        <v>32.577300463973017</v>
      </c>
      <c r="N28" s="121"/>
      <c r="O28" s="122"/>
      <c r="P28" s="128">
        <f t="shared" si="2"/>
        <v>4.0680258997329525E-3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40324.138194444444</v>
      </c>
      <c r="C29" s="137"/>
      <c r="D29" s="138"/>
      <c r="E29" s="56">
        <v>199</v>
      </c>
      <c r="F29" s="66">
        <v>1011.6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13.102009037191518</v>
      </c>
      <c r="M29" s="120">
        <f t="shared" si="4"/>
        <v>30.230732681479488</v>
      </c>
      <c r="N29" s="121"/>
      <c r="O29" s="122"/>
      <c r="P29" s="128">
        <f t="shared" si="2"/>
        <v>3.3335167918136762E-3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40324.787499999999</v>
      </c>
      <c r="C30" s="137"/>
      <c r="D30" s="138"/>
      <c r="E30" s="56">
        <v>1134</v>
      </c>
      <c r="F30" s="66">
        <v>1009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13.792866180048668</v>
      </c>
      <c r="M30" s="120">
        <f t="shared" si="4"/>
        <v>20.062272290674464</v>
      </c>
      <c r="N30" s="121"/>
      <c r="O30" s="122"/>
      <c r="P30" s="128">
        <f t="shared" si="2"/>
        <v>1.4327848214127936E-3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40325.755555555559</v>
      </c>
      <c r="C31" s="137"/>
      <c r="D31" s="138"/>
      <c r="E31" s="56">
        <v>2528</v>
      </c>
      <c r="F31" s="66">
        <v>1008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14.058580465762953</v>
      </c>
      <c r="M31" s="120">
        <f t="shared" si="4"/>
        <v>16.151325986518721</v>
      </c>
      <c r="N31" s="121"/>
      <c r="O31" s="122"/>
      <c r="P31" s="128">
        <f t="shared" si="2"/>
        <v>9.6881853442035181E-4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>
        <f t="shared" si="5"/>
        <v>40326.818749999999</v>
      </c>
      <c r="C32" s="137"/>
      <c r="D32" s="138"/>
      <c r="E32" s="56">
        <v>4059</v>
      </c>
      <c r="F32" s="66">
        <v>1007.2</v>
      </c>
      <c r="G32" s="121">
        <f t="shared" si="6"/>
        <v>1003.8702255846989</v>
      </c>
      <c r="H32" s="122" t="e">
        <f>(1.0042-(5*10^-6)*#REF!*#REF!+5*10^-6*#REF!)*1000/0.998206</f>
        <v>#REF!</v>
      </c>
      <c r="I32" s="48">
        <v>23</v>
      </c>
      <c r="J32" s="118">
        <f t="shared" si="7"/>
        <v>9.5641888447027625E-6</v>
      </c>
      <c r="K32" s="119"/>
      <c r="L32" s="48">
        <f t="shared" si="3"/>
        <v>14.27115189433437</v>
      </c>
      <c r="M32" s="120">
        <f t="shared" si="4"/>
        <v>13.022568943194306</v>
      </c>
      <c r="N32" s="121"/>
      <c r="O32" s="122"/>
      <c r="P32" s="128">
        <f t="shared" si="2"/>
        <v>7.7033605758739074E-4</v>
      </c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>
        <f t="shared" si="5"/>
        <v>40327.868055555555</v>
      </c>
      <c r="C33" s="137"/>
      <c r="D33" s="138"/>
      <c r="E33" s="56">
        <v>5570</v>
      </c>
      <c r="F33" s="66">
        <v>1006.9</v>
      </c>
      <c r="G33" s="121">
        <f t="shared" si="6"/>
        <v>1003.8702255846989</v>
      </c>
      <c r="H33" s="122" t="e">
        <f>(1.0042-(5*10^-6)*#REF!*#REF!+5*10^-6*#REF!)*1000/0.998206</f>
        <v>#REF!</v>
      </c>
      <c r="I33" s="48">
        <v>23</v>
      </c>
      <c r="J33" s="118">
        <f>(0.004*I33*I33-0.4098*I33+16.689)/1000/980.7</f>
        <v>9.5641888447027625E-6</v>
      </c>
      <c r="K33" s="119"/>
      <c r="L33" s="48">
        <f t="shared" si="3"/>
        <v>14.350866180048673</v>
      </c>
      <c r="M33" s="120">
        <f t="shared" si="4"/>
        <v>11.849285051947316</v>
      </c>
      <c r="N33" s="121"/>
      <c r="O33" s="122"/>
      <c r="P33" s="128">
        <f t="shared" si="2"/>
        <v>6.5943455033302023E-4</v>
      </c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>
        <f t="shared" si="5"/>
        <v>40328.527083333334</v>
      </c>
      <c r="C34" s="137"/>
      <c r="D34" s="138"/>
      <c r="E34" s="56">
        <v>6519</v>
      </c>
      <c r="F34" s="66">
        <v>1006.8</v>
      </c>
      <c r="G34" s="121">
        <f t="shared" si="6"/>
        <v>1003.8702255846989</v>
      </c>
      <c r="H34" s="122" t="e">
        <f>(1.0042-(5*10^-6)*#REF!*#REF!+5*10^-6*#REF!)*1000/0.998206</f>
        <v>#REF!</v>
      </c>
      <c r="I34" s="48">
        <v>23</v>
      </c>
      <c r="J34" s="118">
        <f>(0.004*I34*I34-0.4098*I34+16.689)/1000/980.7</f>
        <v>9.5641888447027625E-6</v>
      </c>
      <c r="K34" s="119"/>
      <c r="L34" s="48">
        <f t="shared" si="3"/>
        <v>14.377437608620108</v>
      </c>
      <c r="M34" s="120">
        <f t="shared" si="4"/>
        <v>11.458190421531654</v>
      </c>
      <c r="N34" s="121"/>
      <c r="O34" s="122"/>
      <c r="P34" s="128">
        <f t="shared" si="2"/>
        <v>6.1011330129344616E-4</v>
      </c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53</v>
      </c>
      <c r="C39" s="126"/>
      <c r="D39" s="126"/>
      <c r="E39" s="126"/>
      <c r="F39" s="115">
        <v>3.83</v>
      </c>
      <c r="G39" s="93" t="s">
        <v>11</v>
      </c>
      <c r="H39" s="22"/>
      <c r="I39" s="22"/>
      <c r="J39" s="215" t="s">
        <v>55</v>
      </c>
      <c r="K39" s="215"/>
      <c r="L39" s="215"/>
      <c r="M39" s="216">
        <f>M30+(0.002-P30)*((M29-M30)/(P29-P30))</f>
        <v>23.096737521093534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52</v>
      </c>
      <c r="C40" s="126"/>
      <c r="D40" s="126"/>
      <c r="E40" s="126"/>
      <c r="F40" s="113">
        <f>$F$39/$E$9*100</f>
        <v>9.4311745875400153</v>
      </c>
      <c r="G40" s="93" t="s">
        <v>7</v>
      </c>
      <c r="H40" s="22"/>
      <c r="I40" s="22"/>
      <c r="J40" s="217" t="s">
        <v>54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60</v>
      </c>
      <c r="C41" s="126"/>
      <c r="D41" s="126"/>
      <c r="E41" s="126"/>
      <c r="F41" s="113">
        <f>100-$F$40</f>
        <v>90.568825412459987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56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3" sqref="P13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GS082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5R-5 53.5-58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40324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2012-09-25T14:56:21Z</dcterms:modified>
</cp:coreProperties>
</file>