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<sst xmlns="http://schemas.openxmlformats.org/spreadsheetml/2006/main" count="80" uniqueCount="70">
  <si>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</si>
  <si>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</si>
  <si>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</si>
  <si>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</si>
  <si>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</si>
  <si>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</si>
  <si>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</si>
  <si>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</si>
  <si>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</si>
  <si>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</si>
  <si>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</si>
  <si>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</si>
  <si>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</si>
  <si>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</si>
  <si>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</si>
  <si>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</si>
  <si>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</si>
  <si>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</si>
  <si>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</si>
  <si>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</si>
  <si>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</si>
  <si>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</si>
  <si>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</si>
  <si>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</si>
  <si>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</si>
  <si>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</si>
  <si>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</si>
  <si>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</si>
  <si>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</si>
  <si>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</si>
  <si>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</si>
  <si>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</si>
  <si>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</si>
  <si>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</si>
  <si>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</si>
  <si>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</si>
  <si>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</si>
  <si>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</si>
  <si>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</si>
  <si>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</si>
  <si>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</si>
  <si>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</si>
  <si>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</si>
  <si>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</si>
  <si>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</si>
  <si>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</si>
  <si>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</si>
  <si>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</si>
  <si>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</si>
  <si>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</si>
  <si>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</si>
  <si>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</si>
  <si>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</si>
  <si>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</si>
  <si>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</si>
  <si>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</si>
  <si>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</si>
  <si>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</si>
  <si>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</si>
  <si>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</si>
  <si>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</si>
  <si>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</si>
  <si>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</si>
  <si>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</si>
  <si>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</si>
  <si>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</si>
  <si>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</si>
  <si>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</si>
  <si>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8R-5 74-78 cm</t>
  </si>
  <si>
    <t>GS085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</si>
</sst>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5" fontId="1" fillId="0" borderId="0" xfId="1" applyNumberFormat="1" applyFill="1" applyBorder="1" applyAlignment="1">
      <alignment horizontal="center" vertic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19776"/>
        <c:axId val="141269184"/>
      </c:scatterChart>
      <c:valAx>
        <c:axId val="14081977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69184"/>
        <c:crosses val="autoZero"/>
        <c:crossBetween val="midCat"/>
      </c:valAx>
      <c:valAx>
        <c:axId val="14126918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9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7.2335029961428987E-2</c:v>
                </c:pt>
                <c:pt idx="1">
                  <c:v>5.9059376796281815E-2</c:v>
                </c:pt>
                <c:pt idx="2">
                  <c:v>4.2071320248997339E-2</c:v>
                </c:pt>
                <c:pt idx="3">
                  <c:v>3.4560624501684026E-2</c:v>
                </c:pt>
                <c:pt idx="4">
                  <c:v>3.018259411412378E-2</c:v>
                </c:pt>
                <c:pt idx="5">
                  <c:v>2.0527158004499065E-2</c:v>
                </c:pt>
                <c:pt idx="6">
                  <c:v>1.4810326547419509E-2</c:v>
                </c:pt>
                <c:pt idx="7">
                  <c:v>1.0651912479462722E-2</c:v>
                </c:pt>
                <c:pt idx="8">
                  <c:v>7.7008859980130587E-3</c:v>
                </c:pt>
                <c:pt idx="9">
                  <c:v>5.5438958006524871E-3</c:v>
                </c:pt>
                <c:pt idx="10">
                  <c:v>3.9843477408687484E-3</c:v>
                </c:pt>
                <c:pt idx="11">
                  <c:v>2.8590926074856049E-3</c:v>
                </c:pt>
                <c:pt idx="12">
                  <c:v>1.3573269523082553E-3</c:v>
                </c:pt>
                <c:pt idx="13">
                  <c:v>9.0909783558254271E-4</c:v>
                </c:pt>
                <c:pt idx="14">
                  <c:v>7.3556511567537302E-4</c:v>
                </c:pt>
                <c:pt idx="15">
                  <c:v>6.3694712791650216E-4</c:v>
                </c:pt>
                <c:pt idx="16">
                  <c:v>5.7795938288614311E-4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90.652399976768947</c:v>
                </c:pt>
                <c:pt idx="1">
                  <c:v>88.983677637656115</c:v>
                </c:pt>
                <c:pt idx="2">
                  <c:v>86.480594128985445</c:v>
                </c:pt>
                <c:pt idx="3">
                  <c:v>84.394691205093693</c:v>
                </c:pt>
                <c:pt idx="4">
                  <c:v>81.474427111645539</c:v>
                </c:pt>
                <c:pt idx="5">
                  <c:v>75.633898924748721</c:v>
                </c:pt>
                <c:pt idx="6">
                  <c:v>68.959009568295045</c:v>
                </c:pt>
                <c:pt idx="7">
                  <c:v>63.11848138139824</c:v>
                </c:pt>
                <c:pt idx="8">
                  <c:v>55.192050270609684</c:v>
                </c:pt>
                <c:pt idx="9">
                  <c:v>48.517160914155987</c:v>
                </c:pt>
                <c:pt idx="10">
                  <c:v>42.25945214248074</c:v>
                </c:pt>
                <c:pt idx="11">
                  <c:v>36.418923955583935</c:v>
                </c:pt>
                <c:pt idx="12">
                  <c:v>25.572228751346746</c:v>
                </c:pt>
                <c:pt idx="13">
                  <c:v>20.9832423187848</c:v>
                </c:pt>
                <c:pt idx="14">
                  <c:v>17.228617055779747</c:v>
                </c:pt>
                <c:pt idx="15">
                  <c:v>14.308352962331108</c:v>
                </c:pt>
                <c:pt idx="16">
                  <c:v>13.891172377553138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99.600957701516364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23360"/>
        <c:axId val="264825088"/>
      </c:scatterChart>
      <c:valAx>
        <c:axId val="26482336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5088"/>
        <c:crosses val="autoZero"/>
        <c:crossBetween val="midCat"/>
      </c:valAx>
      <c:valAx>
        <c:axId val="26482508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336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69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42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40325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6" t="s">
        <v>68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5">
        <v>2.76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37.590000000000025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63</v>
      </c>
      <c r="M9" s="124"/>
      <c r="N9" s="124"/>
      <c r="O9" s="150">
        <v>208.33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64</v>
      </c>
      <c r="M10" s="126"/>
      <c r="N10" s="126"/>
      <c r="O10" s="151">
        <v>165.89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47</v>
      </c>
      <c r="C15" s="180"/>
      <c r="D15" s="145"/>
      <c r="E15" s="192" t="s">
        <v>58</v>
      </c>
      <c r="F15" s="195" t="s">
        <v>48</v>
      </c>
      <c r="G15" s="198" t="s">
        <v>49</v>
      </c>
      <c r="H15" s="199"/>
      <c r="I15" s="189" t="s">
        <v>44</v>
      </c>
      <c r="J15" s="144" t="s">
        <v>57</v>
      </c>
      <c r="K15" s="145"/>
      <c r="L15" s="189" t="s">
        <v>50</v>
      </c>
      <c r="M15" s="144" t="s">
        <v>45</v>
      </c>
      <c r="N15" s="180"/>
      <c r="O15" s="145"/>
      <c r="P15" s="183" t="s">
        <v>65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40325</v>
      </c>
      <c r="C18" s="134"/>
      <c r="D18" s="135"/>
      <c r="E18" s="56">
        <v>0.33</v>
      </c>
      <c r="F18" s="62">
        <v>1025.5999999999999</v>
      </c>
      <c r="G18" s="121">
        <f t="shared" ref="G18:G23" si="0">((1.0042-(5*10^-6)*$I18*$I18+5*10^-6*$I18)*1000/0.998206)+$I$10</f>
        <v>1003.8702255846989</v>
      </c>
      <c r="H18" s="122" t="e">
        <f>(1.0042-(5*10^-6)*#REF!*#REF!+5*10^-6*#REF!)*1000/0.998206</f>
        <v>#REF!</v>
      </c>
      <c r="I18" s="48">
        <v>23</v>
      </c>
      <c r="J18" s="162">
        <f t="shared" ref="J18:J23" si="1">(0.004*I18*I18-0.4098*I18+16.689)/1000/980.7</f>
        <v>9.5641888447027625E-6</v>
      </c>
      <c r="K18" s="163"/>
      <c r="L18" s="48">
        <f>I$9-(F18+I$10-1000)/(1035-1000)*(I$9-I$8)</f>
        <v>10.591428571428571</v>
      </c>
      <c r="M18" s="139">
        <f>E$8/(E$8-1)*M$6/$E$9*(F18-G18)/10</f>
        <v>90.652399976768947</v>
      </c>
      <c r="N18" s="140"/>
      <c r="O18" s="141"/>
      <c r="P18" s="128">
        <f t="shared" ref="P18:P34" si="2">(18*J18/(E$8-1)*L18/E18/60)^0.5*10</f>
        <v>7.2335029961428987E-2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40325</v>
      </c>
      <c r="C19" s="137"/>
      <c r="D19" s="138"/>
      <c r="E19" s="56">
        <v>0.5</v>
      </c>
      <c r="F19" s="63">
        <v>1025.2</v>
      </c>
      <c r="G19" s="121">
        <f t="shared" si="0"/>
        <v>1003.8702255846989</v>
      </c>
      <c r="H19" s="122" t="e">
        <f>(1.0042-(5*10^-6)*#REF!*#REF!+5*10^-6*#REF!)*1000/0.998206</f>
        <v>#REF!</v>
      </c>
      <c r="I19" s="48">
        <v>23</v>
      </c>
      <c r="J19" s="118">
        <f t="shared" si="1"/>
        <v>9.5641888447027625E-6</v>
      </c>
      <c r="K19" s="119"/>
      <c r="L19" s="48">
        <f>I$9-(F19+I$10-1000)/(1035-1000)*(I$9-I$8)</f>
        <v>10.697714285714248</v>
      </c>
      <c r="M19" s="120">
        <f>E$8/(E$8-1)*M$6/$E$9*(F19-G19)/10</f>
        <v>88.983677637656115</v>
      </c>
      <c r="N19" s="121"/>
      <c r="O19" s="122"/>
      <c r="P19" s="128">
        <f t="shared" si="2"/>
        <v>5.9059376796281815E-2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40325</v>
      </c>
      <c r="C20" s="137"/>
      <c r="D20" s="138"/>
      <c r="E20" s="56">
        <v>1</v>
      </c>
      <c r="F20" s="63">
        <v>1024.5999999999999</v>
      </c>
      <c r="G20" s="121">
        <f t="shared" si="0"/>
        <v>1003.8702255846989</v>
      </c>
      <c r="H20" s="122" t="e">
        <f>(1.0042-(5*10^-6)*#REF!*#REF!+5*10^-6*#REF!)*1000/0.998206</f>
        <v>#REF!</v>
      </c>
      <c r="I20" s="48">
        <v>23</v>
      </c>
      <c r="J20" s="118">
        <f t="shared" si="1"/>
        <v>9.5641888447027625E-6</v>
      </c>
      <c r="K20" s="119"/>
      <c r="L20" s="48">
        <f>I$9-(F20+I$10-1000)/(1035-1000)*(I$9-I$8)</f>
        <v>10.857142857142858</v>
      </c>
      <c r="M20" s="120">
        <f>E$8/(E$8-1)*M$6/$E$9*(F20-G20)/10</f>
        <v>86.480594128985445</v>
      </c>
      <c r="N20" s="121"/>
      <c r="O20" s="122"/>
      <c r="P20" s="128">
        <f t="shared" si="2"/>
        <v>4.2071320248997339E-2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40325</v>
      </c>
      <c r="C21" s="137"/>
      <c r="D21" s="138"/>
      <c r="E21" s="56">
        <v>1.5</v>
      </c>
      <c r="F21" s="63">
        <v>1024.0999999999999</v>
      </c>
      <c r="G21" s="121">
        <f t="shared" si="0"/>
        <v>1003.8702255846989</v>
      </c>
      <c r="H21" s="122" t="e">
        <f>(1.0042-(5*10^-6)*#REF!*#REF!+5*10^-6*#REF!)*1000/0.998206</f>
        <v>#REF!</v>
      </c>
      <c r="I21" s="48">
        <v>23</v>
      </c>
      <c r="J21" s="118">
        <f t="shared" si="1"/>
        <v>9.5641888447027625E-6</v>
      </c>
      <c r="K21" s="119"/>
      <c r="L21" s="48">
        <f>I$9-(F21+I$10-1000)/(1035-1000)*(I$9-I$8)</f>
        <v>10.99</v>
      </c>
      <c r="M21" s="120">
        <f>E$8/(E$8-1)*M$6/$E$9*(F21-G21)/10</f>
        <v>84.394691205093693</v>
      </c>
      <c r="N21" s="121"/>
      <c r="O21" s="122"/>
      <c r="P21" s="128">
        <f t="shared" si="2"/>
        <v>3.4560624501684026E-2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40325</v>
      </c>
      <c r="C22" s="165"/>
      <c r="D22" s="166"/>
      <c r="E22" s="57">
        <v>2</v>
      </c>
      <c r="F22" s="64">
        <v>1023.4</v>
      </c>
      <c r="G22" s="177">
        <f t="shared" si="0"/>
        <v>1003.8702255846989</v>
      </c>
      <c r="H22" s="178" t="e">
        <f>(1.0042-(5*10^-6)*#REF!*#REF!+5*10^-6*#REF!)*1000/0.998206</f>
        <v>#REF!</v>
      </c>
      <c r="I22" s="49">
        <v>23</v>
      </c>
      <c r="J22" s="152">
        <f t="shared" si="1"/>
        <v>9.5641888447027625E-6</v>
      </c>
      <c r="K22" s="153"/>
      <c r="L22" s="49">
        <f>I$9-(F22+I$10-1000)/(1035-1000)*(I$9-I$8)</f>
        <v>11.176000000000013</v>
      </c>
      <c r="M22" s="179">
        <f>E$8/(E$8-1)*M$6/$E$9*(F22-G22)/10</f>
        <v>81.474427111645539</v>
      </c>
      <c r="N22" s="177"/>
      <c r="O22" s="178"/>
      <c r="P22" s="170">
        <f t="shared" si="2"/>
        <v>3.018259411412378E-2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40325.00277777778</v>
      </c>
      <c r="C23" s="168"/>
      <c r="D23" s="169"/>
      <c r="E23" s="58">
        <v>4</v>
      </c>
      <c r="F23" s="65">
        <v>1022</v>
      </c>
      <c r="G23" s="172">
        <f t="shared" si="0"/>
        <v>1003.8702255846989</v>
      </c>
      <c r="H23" s="173" t="e">
        <f>(1.0042-(5*10^-6)*#REF!*#REF!+5*10^-6*#REF!)*1000/0.998206</f>
        <v>#REF!</v>
      </c>
      <c r="I23" s="50">
        <v>23</v>
      </c>
      <c r="J23" s="154">
        <f t="shared" si="1"/>
        <v>9.5641888447027625E-6</v>
      </c>
      <c r="K23" s="155"/>
      <c r="L23" s="51">
        <f t="shared" ref="L23:L34" si="3">I$9-(F23+I$10-1000)/(1035-1000)*(I$9-I$8)-$I$7/$M$7/2</f>
        <v>10.338580465762952</v>
      </c>
      <c r="M23" s="174">
        <f t="shared" ref="M23:M34" si="4">E$8/(E$8-1)*M$6/E$9*(F23-G23)/10</f>
        <v>75.633898924748721</v>
      </c>
      <c r="N23" s="172"/>
      <c r="O23" s="173"/>
      <c r="P23" s="175">
        <f t="shared" si="2"/>
        <v>2.0527158004499065E-2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4" si="5">$P$4+(E24/60/24)</f>
        <v>40325.005555555559</v>
      </c>
      <c r="C24" s="137"/>
      <c r="D24" s="138"/>
      <c r="E24" s="59">
        <v>8</v>
      </c>
      <c r="F24" s="66">
        <v>1020.4</v>
      </c>
      <c r="G24" s="121">
        <f t="shared" ref="G24:G34" si="6">((1.0042-(5*10^-6)*$I24*$I24+5*10^-6*$I24)*1000/0.998206)+$I$10</f>
        <v>1003.8702255846989</v>
      </c>
      <c r="H24" s="122" t="e">
        <f>(1.0042-(5*10^-6)*#REF!*#REF!+5*10^-6*#REF!)*1000/0.998206</f>
        <v>#REF!</v>
      </c>
      <c r="I24" s="48">
        <v>23</v>
      </c>
      <c r="J24" s="118">
        <f t="shared" ref="J24:J32" si="7">(0.004*I24*I24-0.4098*I24+16.689)/1000/980.7</f>
        <v>9.5641888447027625E-6</v>
      </c>
      <c r="K24" s="119"/>
      <c r="L24" s="48">
        <f t="shared" si="3"/>
        <v>10.763723322905815</v>
      </c>
      <c r="M24" s="120">
        <f t="shared" si="4"/>
        <v>68.959009568295045</v>
      </c>
      <c r="N24" s="121"/>
      <c r="O24" s="122"/>
      <c r="P24" s="128">
        <f t="shared" si="2"/>
        <v>1.4810326547419509E-2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40325.011111111111</v>
      </c>
      <c r="C25" s="137"/>
      <c r="D25" s="138"/>
      <c r="E25" s="58">
        <v>16</v>
      </c>
      <c r="F25" s="66">
        <v>1019</v>
      </c>
      <c r="G25" s="121">
        <f t="shared" si="6"/>
        <v>1003.8702255846989</v>
      </c>
      <c r="H25" s="122" t="e">
        <f>(1.0042-(5*10^-6)*#REF!*#REF!+5*10^-6*#REF!)*1000/0.998206</f>
        <v>#REF!</v>
      </c>
      <c r="I25" s="48">
        <v>23</v>
      </c>
      <c r="J25" s="118">
        <f t="shared" si="7"/>
        <v>9.5641888447027625E-6</v>
      </c>
      <c r="K25" s="119"/>
      <c r="L25" s="48">
        <f t="shared" si="3"/>
        <v>11.135723322905811</v>
      </c>
      <c r="M25" s="120">
        <f t="shared" si="4"/>
        <v>63.11848138139824</v>
      </c>
      <c r="N25" s="121"/>
      <c r="O25" s="122"/>
      <c r="P25" s="128">
        <f t="shared" si="2"/>
        <v>1.0651912479462722E-2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40325.022222222222</v>
      </c>
      <c r="C26" s="137"/>
      <c r="D26" s="138"/>
      <c r="E26" s="56">
        <v>32</v>
      </c>
      <c r="F26" s="66">
        <v>1017.1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11.640580465762946</v>
      </c>
      <c r="M26" s="120">
        <f t="shared" si="4"/>
        <v>55.192050270609684</v>
      </c>
      <c r="N26" s="121"/>
      <c r="O26" s="122"/>
      <c r="P26" s="128">
        <f t="shared" si="2"/>
        <v>7.7008859980130587E-3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40325.044444444444</v>
      </c>
      <c r="C27" s="137"/>
      <c r="D27" s="138"/>
      <c r="E27" s="56">
        <v>64</v>
      </c>
      <c r="F27" s="66">
        <v>1015.5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12.065723322905811</v>
      </c>
      <c r="M27" s="120">
        <f t="shared" si="4"/>
        <v>48.517160914155987</v>
      </c>
      <c r="N27" s="121"/>
      <c r="O27" s="122"/>
      <c r="P27" s="128">
        <f t="shared" si="2"/>
        <v>5.5438958006524871E-3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40325.088888888888</v>
      </c>
      <c r="C28" s="137"/>
      <c r="D28" s="138"/>
      <c r="E28" s="56">
        <v>128</v>
      </c>
      <c r="F28" s="66">
        <v>1014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12.464294751477238</v>
      </c>
      <c r="M28" s="120">
        <f t="shared" si="4"/>
        <v>42.25945214248074</v>
      </c>
      <c r="N28" s="121"/>
      <c r="O28" s="122"/>
      <c r="P28" s="128">
        <f t="shared" si="2"/>
        <v>3.9843477408687484E-3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40325.177777777775</v>
      </c>
      <c r="C29" s="137"/>
      <c r="D29" s="138"/>
      <c r="E29" s="56">
        <v>256</v>
      </c>
      <c r="F29" s="66">
        <v>1012.6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12.836294751477233</v>
      </c>
      <c r="M29" s="120">
        <f t="shared" si="4"/>
        <v>36.418923955583935</v>
      </c>
      <c r="N29" s="121"/>
      <c r="O29" s="122"/>
      <c r="P29" s="128">
        <f t="shared" si="2"/>
        <v>2.8590926074856049E-3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40325.831250000003</v>
      </c>
      <c r="C30" s="137"/>
      <c r="D30" s="138"/>
      <c r="E30" s="56">
        <v>1197</v>
      </c>
      <c r="F30" s="66">
        <v>1010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13.527151894334381</v>
      </c>
      <c r="M30" s="120">
        <f t="shared" si="4"/>
        <v>25.572228751346746</v>
      </c>
      <c r="N30" s="121"/>
      <c r="O30" s="122"/>
      <c r="P30" s="128">
        <f t="shared" si="2"/>
        <v>1.3573269523082553E-3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40326.893055555556</v>
      </c>
      <c r="C31" s="137"/>
      <c r="D31" s="138"/>
      <c r="E31" s="56">
        <v>2726</v>
      </c>
      <c r="F31" s="66">
        <v>1008.9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13.819437608620103</v>
      </c>
      <c r="M31" s="120">
        <f t="shared" si="4"/>
        <v>20.9832423187848</v>
      </c>
      <c r="N31" s="121"/>
      <c r="O31" s="122"/>
      <c r="P31" s="128">
        <f t="shared" si="2"/>
        <v>9.0909783558254271E-4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>
        <f t="shared" si="5"/>
        <v>40327.941666666666</v>
      </c>
      <c r="C32" s="137"/>
      <c r="D32" s="138"/>
      <c r="E32" s="56">
        <v>4236</v>
      </c>
      <c r="F32" s="66">
        <v>1008</v>
      </c>
      <c r="G32" s="121">
        <f t="shared" si="6"/>
        <v>1003.8702255846989</v>
      </c>
      <c r="H32" s="122" t="e">
        <f>(1.0042-(5*10^-6)*#REF!*#REF!+5*10^-6*#REF!)*1000/0.998206</f>
        <v>#REF!</v>
      </c>
      <c r="I32" s="48">
        <v>23</v>
      </c>
      <c r="J32" s="118">
        <f t="shared" si="7"/>
        <v>9.5641888447027625E-6</v>
      </c>
      <c r="K32" s="119"/>
      <c r="L32" s="48">
        <f t="shared" si="3"/>
        <v>14.058580465762953</v>
      </c>
      <c r="M32" s="120">
        <f t="shared" si="4"/>
        <v>17.228617055779747</v>
      </c>
      <c r="N32" s="121"/>
      <c r="O32" s="122"/>
      <c r="P32" s="128">
        <f t="shared" si="2"/>
        <v>7.3556511567537302E-4</v>
      </c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>
        <f t="shared" si="5"/>
        <v>40328.974999999999</v>
      </c>
      <c r="C33" s="137"/>
      <c r="D33" s="138"/>
      <c r="E33" s="56">
        <v>5724</v>
      </c>
      <c r="F33" s="66">
        <v>1007.3</v>
      </c>
      <c r="G33" s="121">
        <f t="shared" si="6"/>
        <v>1003.8702255846989</v>
      </c>
      <c r="H33" s="122" t="e">
        <f>(1.0042-(5*10^-6)*#REF!*#REF!+5*10^-6*#REF!)*1000/0.998206</f>
        <v>#REF!</v>
      </c>
      <c r="I33" s="48">
        <v>23</v>
      </c>
      <c r="J33" s="118">
        <f>(0.004*I33*I33-0.4098*I33+16.689)/1000/980.7</f>
        <v>9.5641888447027625E-6</v>
      </c>
      <c r="K33" s="119"/>
      <c r="L33" s="48">
        <f t="shared" si="3"/>
        <v>14.244580465762965</v>
      </c>
      <c r="M33" s="120">
        <f t="shared" si="4"/>
        <v>14.308352962331108</v>
      </c>
      <c r="N33" s="121"/>
      <c r="O33" s="122"/>
      <c r="P33" s="128">
        <f t="shared" si="2"/>
        <v>6.3694712791650216E-4</v>
      </c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>
        <f t="shared" si="5"/>
        <v>40329.836805555555</v>
      </c>
      <c r="C34" s="137"/>
      <c r="D34" s="138"/>
      <c r="E34" s="56">
        <v>6965</v>
      </c>
      <c r="F34" s="66">
        <v>1007.2</v>
      </c>
      <c r="G34" s="121">
        <f t="shared" si="6"/>
        <v>1003.8702255846989</v>
      </c>
      <c r="H34" s="122" t="e">
        <f>(1.0042-(5*10^-6)*#REF!*#REF!+5*10^-6*#REF!)*1000/0.998206</f>
        <v>#REF!</v>
      </c>
      <c r="I34" s="48">
        <v>23</v>
      </c>
      <c r="J34" s="118">
        <f>(0.004*I34*I34-0.4098*I34+16.689)/1000/980.7</f>
        <v>9.5641888447027625E-6</v>
      </c>
      <c r="K34" s="119"/>
      <c r="L34" s="48">
        <f t="shared" si="3"/>
        <v>14.27115189433437</v>
      </c>
      <c r="M34" s="120">
        <f t="shared" si="4"/>
        <v>13.891172377553138</v>
      </c>
      <c r="N34" s="121"/>
      <c r="O34" s="122"/>
      <c r="P34" s="128">
        <f t="shared" si="2"/>
        <v>5.7795938288614311E-4</v>
      </c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53</v>
      </c>
      <c r="C39" s="126"/>
      <c r="D39" s="126"/>
      <c r="E39" s="126"/>
      <c r="F39" s="117">
        <v>0.15</v>
      </c>
      <c r="G39" s="93" t="s">
        <v>11</v>
      </c>
      <c r="H39" s="22"/>
      <c r="I39" s="22"/>
      <c r="J39" s="215" t="s">
        <v>55</v>
      </c>
      <c r="K39" s="215"/>
      <c r="L39" s="215"/>
      <c r="M39" s="216">
        <f>M30+(0.002-P30)*((M29-M30)/(P29-P30))</f>
        <v>30.214017328851089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52</v>
      </c>
      <c r="C40" s="126"/>
      <c r="D40" s="126"/>
      <c r="E40" s="126"/>
      <c r="F40" s="113">
        <f>$F$39/$E$9*100</f>
        <v>0.39904229848363898</v>
      </c>
      <c r="G40" s="93" t="s">
        <v>7</v>
      </c>
      <c r="H40" s="22"/>
      <c r="I40" s="22"/>
      <c r="J40" s="217" t="s">
        <v>54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60</v>
      </c>
      <c r="C41" s="126"/>
      <c r="D41" s="126"/>
      <c r="E41" s="126"/>
      <c r="F41" s="113">
        <f>100-$F$40</f>
        <v>99.600957701516364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56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0" sqref="P10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GS085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8R-5 74-78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40325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2012-09-25T14:54:28Z</dcterms:modified>
</cp:coreProperties>
</file>