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05" windowWidth="15600" windowHeight="11760" activeTab="0"/>
  </bookViews>
  <sheets>
    <sheet name="Table-U1331-F-16-discrete-pmag" sheetId="1" r:id="rId1"/>
  </sheets>
  <definedNames/>
  <calcPr fullCalcOnLoad="1"/>
</workbook>
</file>

<file path=xl/sharedStrings.xml><?xml version="1.0" encoding="utf-8"?>
<sst xmlns="http://schemas.openxmlformats.org/spreadsheetml/2006/main" count="835" uniqueCount="85">
  <si>
    <t>Declination Geographical Coordinates   (0° to 360°)</t>
  </si>
  <si>
    <t>Declination Geographical Coordinates    (-90° to 270°)</t>
  </si>
  <si>
    <t>Intensity (A/m)</t>
  </si>
  <si>
    <t>Sample</t>
  </si>
  <si>
    <t>U1332A-1H-1W-115cm</t>
  </si>
  <si>
    <t>U1332A-1H-2W-85cm</t>
  </si>
  <si>
    <t>U1332A-2H-1W-85cm</t>
  </si>
  <si>
    <t>U1332A-2H-2W-85cm</t>
  </si>
  <si>
    <t>U1332A-2H-5W-85cm</t>
  </si>
  <si>
    <t>U1332A-2H-6W-85cm</t>
  </si>
  <si>
    <t>U1332A-3H-1W-95cm</t>
  </si>
  <si>
    <t>U1332A-3H-2W-85cm</t>
  </si>
  <si>
    <t>U1332A-3H-4W-85cm</t>
  </si>
  <si>
    <t>U1332A-3H-5W-85cm</t>
  </si>
  <si>
    <t>U1332A-3H-6W-85cm</t>
  </si>
  <si>
    <t>U1332A-3H-7W-65cm</t>
  </si>
  <si>
    <t>U1332A-4H-1W-85cm</t>
  </si>
  <si>
    <t>U1332A-4H-2W-85cm</t>
  </si>
  <si>
    <t>U1332A-4H-4W-85cm</t>
  </si>
  <si>
    <t>U1332A-4H-5W-85cm</t>
  </si>
  <si>
    <t>U1332A-4H-6W-85cm</t>
  </si>
  <si>
    <t>U1332A-4H-7W-60cm</t>
  </si>
  <si>
    <t>U1332A-5H-1W-85cm</t>
  </si>
  <si>
    <t>U1332A-5H-2W-85cm</t>
  </si>
  <si>
    <t>U1332A-7H-1W-85cm</t>
  </si>
  <si>
    <t>U1332A-7H-2W-85cm</t>
  </si>
  <si>
    <t>U1332A-7H-4W-85cm</t>
  </si>
  <si>
    <t>U1332A-7H-5W-85cm</t>
  </si>
  <si>
    <t>U1332A-7H-6W-85cm</t>
  </si>
  <si>
    <t>U1332A-7H-7W-45cm</t>
  </si>
  <si>
    <t>U1332A-13H-1W-85cm</t>
  </si>
  <si>
    <t>U1332A-13H-2W-85cm</t>
  </si>
  <si>
    <t>U1332A-13H-4W-85cm</t>
  </si>
  <si>
    <t>U1332A-13H-5W-85cm</t>
  </si>
  <si>
    <t>U1332A-11H-2W-85cm</t>
  </si>
  <si>
    <t>U1332A-11H-4W-85cm</t>
  </si>
  <si>
    <t>U1332A-11H-5W-85cm</t>
  </si>
  <si>
    <t>U1332A-11H-6W-85cm</t>
  </si>
  <si>
    <t>U1332A-13H-6W-85cm</t>
  </si>
  <si>
    <t>U1332A-13H-7W-75cm</t>
  </si>
  <si>
    <t>U1332A-15X-1W-115cm</t>
  </si>
  <si>
    <t>U1332A-15X-4W-85cm</t>
  </si>
  <si>
    <t>U1332A-15X-5W-50cm</t>
  </si>
  <si>
    <t>U1332A-16X-1W-85cm</t>
  </si>
  <si>
    <t>U1332A-5H-4W-85cm</t>
  </si>
  <si>
    <t>U1332A-5H-5W-85cm</t>
  </si>
  <si>
    <t>U1332A-5H-6W-85cm</t>
  </si>
  <si>
    <t>U1332A-5H-7W-83cm</t>
  </si>
  <si>
    <t>U1332A-10H-1W-95cm</t>
  </si>
  <si>
    <t>U1332A-10H-2W-85cm</t>
  </si>
  <si>
    <t>U1332A-10H-5W-85cm</t>
  </si>
  <si>
    <t>U1332A-10H-6W-85cm</t>
  </si>
  <si>
    <t>U1332A-10H-7W-50cm</t>
  </si>
  <si>
    <t>U1332A-6H-1W-115cm</t>
  </si>
  <si>
    <t>U1332A-6H-2W-85cm</t>
  </si>
  <si>
    <t>U1332A-6H-4W-85cm</t>
  </si>
  <si>
    <t>U1332A-6H-5W-85cm</t>
  </si>
  <si>
    <t>U1332A-6H-6W-85cm</t>
  </si>
  <si>
    <t>U1332A-6H-7W-45cm</t>
  </si>
  <si>
    <t>U1332A-14H-2W-85cm</t>
  </si>
  <si>
    <t>U1332A-14H-4W-85cm</t>
  </si>
  <si>
    <t>U1332A-14H-5W-85cm</t>
  </si>
  <si>
    <t>U1332A-14H-6W-20cm</t>
  </si>
  <si>
    <t>U1332A-8H-2W-85cm</t>
  </si>
  <si>
    <t>U1332A-8H-4W-85cm</t>
  </si>
  <si>
    <t>U1332A-8H-5W-85cm</t>
  </si>
  <si>
    <t>U1332A-8H-6W-85cm</t>
  </si>
  <si>
    <t>U1332A-8H-7W-45cm</t>
  </si>
  <si>
    <t>U1332A-9H-1W-85cm</t>
  </si>
  <si>
    <t>U1332A-9H-2W-85cm</t>
  </si>
  <si>
    <t>U1332A-9H-4W-135cm</t>
  </si>
  <si>
    <t>U1332A-9H-5W-85cm</t>
  </si>
  <si>
    <t>U1332A-9H-6W-85cm</t>
  </si>
  <si>
    <t>U1332A-9H-7W-45cm</t>
  </si>
  <si>
    <t>U1332A-12H-2W-85cm</t>
  </si>
  <si>
    <t>U1332A-12H-4W-85cm</t>
  </si>
  <si>
    <t>U1332A-12H-5W-85cm</t>
  </si>
  <si>
    <t>U1332A-12H-6W-85cm</t>
  </si>
  <si>
    <t>U1332A-12H-7W-50cm</t>
  </si>
  <si>
    <t>U1332A-10H-4A-85cm</t>
  </si>
  <si>
    <t>Depth CFS-A (m)</t>
  </si>
  <si>
    <t>Demag (mT)</t>
  </si>
  <si>
    <t>Declination Azimuthally Unoriented (deg)</t>
  </si>
  <si>
    <t>Inclination (deg)</t>
  </si>
  <si>
    <t>Site U1332, T21. Paleomagnetic results for discrete samples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</si>
</sst>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"/>
    <numFmt numFmtId="179" formatCode="0.00000"/>
    <numFmt numFmtId="180" formatCode="0.000E+00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24" fillId="7" borderId="4" applyNumberFormat="0" applyAlignment="0" applyProtection="0"/>
    <xf numFmtId="0" fontId="22" fillId="23" borderId="5" applyNumberFormat="0" applyAlignment="0" applyProtection="0"/>
    <xf numFmtId="0" fontId="15" fillId="3" borderId="0" applyNumberFormat="0" applyBorder="0" applyAlignment="0" applyProtection="0"/>
    <xf numFmtId="0" fontId="25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6" fillId="23" borderId="4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1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1" fontId="8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0"/>
  <sheetViews>
    <sheetView tabSelected="1" view="pageBreakPreview" zoomScale="60" zoomScalePageLayoutView="0" workbookViewId="0" topLeftCell="A1">
      <selection activeCell="A2" sqref="A2"/>
    </sheetView>
  </sheetViews>
  <sheetFormatPr defaultColWidth="8.875" defaultRowHeight="13.5"/>
  <cols>
    <col min="1" max="1" width="28.25390625" style="2" customWidth="1"/>
    <col min="2" max="2" width="9.125" style="2" bestFit="1" customWidth="1"/>
    <col min="3" max="3" width="10.375" style="2" customWidth="1"/>
    <col min="4" max="4" width="13.00390625" style="2" customWidth="1"/>
    <col min="5" max="5" width="15.625" style="2" customWidth="1"/>
    <col min="6" max="6" width="16.00390625" style="2" customWidth="1"/>
    <col min="7" max="7" width="13.625" style="2" customWidth="1"/>
    <col min="8" max="8" width="14.25390625" style="5" bestFit="1" customWidth="1"/>
    <col min="9" max="11" width="9.00390625" style="2" customWidth="1"/>
    <col min="12" max="16384" width="8.875" style="2" customWidth="1"/>
  </cols>
  <sheetData>
    <row r="1" ht="14.25">
      <c r="A1" s="1" t="s">
        <v>84</v>
      </c>
    </row>
    <row r="2" spans="1:8" s="4" customFormat="1" ht="66.75" customHeight="1">
      <c r="A2" s="9" t="s">
        <v>3</v>
      </c>
      <c r="B2" s="7" t="s">
        <v>80</v>
      </c>
      <c r="C2" s="9" t="s">
        <v>81</v>
      </c>
      <c r="D2" s="7" t="s">
        <v>82</v>
      </c>
      <c r="E2" s="7" t="s">
        <v>0</v>
      </c>
      <c r="F2" s="7" t="s">
        <v>1</v>
      </c>
      <c r="G2" s="10" t="s">
        <v>83</v>
      </c>
      <c r="H2" s="8" t="s">
        <v>2</v>
      </c>
    </row>
    <row r="3" spans="1:8" ht="14.25">
      <c r="A3" s="1" t="s">
        <v>4</v>
      </c>
      <c r="B3" s="1">
        <v>1.15</v>
      </c>
      <c r="C3" s="1">
        <v>0</v>
      </c>
      <c r="D3" s="3">
        <v>2.684727148538988</v>
      </c>
      <c r="E3" s="3">
        <f aca="true" t="shared" si="0" ref="E3:E24">IF((D3-352.09)&lt;0,(D3-352.09)+360,(D3-352.09))</f>
        <v>10.594727148538993</v>
      </c>
      <c r="F3" s="3">
        <f>IF(E3&lt;-90,E3+360,IF(E3&gt;270,E3-360,E3))</f>
        <v>10.594727148538993</v>
      </c>
      <c r="G3" s="3">
        <v>69.89807536850836</v>
      </c>
      <c r="H3" s="5">
        <v>0.016398981553742902</v>
      </c>
    </row>
    <row r="4" spans="1:8" ht="14.25">
      <c r="A4" s="1" t="s">
        <v>4</v>
      </c>
      <c r="B4" s="1">
        <v>1.15</v>
      </c>
      <c r="C4" s="1">
        <v>5</v>
      </c>
      <c r="D4" s="3">
        <v>3.224340608846622</v>
      </c>
      <c r="E4" s="3">
        <f t="shared" si="0"/>
        <v>11.134340608846628</v>
      </c>
      <c r="F4" s="3">
        <f aca="true" t="shared" si="1" ref="F4:F67">IF(E4&lt;-90,E4+360,IF(E4&gt;270,E4-360,E4))</f>
        <v>11.134340608846628</v>
      </c>
      <c r="G4" s="3">
        <v>27.65705401249339</v>
      </c>
      <c r="H4" s="5">
        <v>0.0049980797312567955</v>
      </c>
    </row>
    <row r="5" spans="1:8" ht="14.25">
      <c r="A5" s="1" t="s">
        <v>4</v>
      </c>
      <c r="B5" s="1">
        <v>1.15</v>
      </c>
      <c r="C5" s="1">
        <v>10</v>
      </c>
      <c r="D5" s="3">
        <v>-2.582510377181852</v>
      </c>
      <c r="E5" s="3">
        <f t="shared" si="0"/>
        <v>5.327489622818177</v>
      </c>
      <c r="F5" s="3">
        <f t="shared" si="1"/>
        <v>5.327489622818177</v>
      </c>
      <c r="G5" s="3">
        <v>21.37008730261911</v>
      </c>
      <c r="H5" s="5">
        <v>0.0036224858867910034</v>
      </c>
    </row>
    <row r="6" spans="1:8" ht="14.25">
      <c r="A6" s="1" t="s">
        <v>4</v>
      </c>
      <c r="B6" s="1">
        <v>1.15</v>
      </c>
      <c r="C6" s="1">
        <v>15</v>
      </c>
      <c r="D6" s="3">
        <v>0.7171084026986707</v>
      </c>
      <c r="E6" s="3">
        <f t="shared" si="0"/>
        <v>8.627108402698695</v>
      </c>
      <c r="F6" s="3">
        <f t="shared" si="1"/>
        <v>8.627108402698695</v>
      </c>
      <c r="G6" s="3">
        <v>20.845075784174732</v>
      </c>
      <c r="H6" s="5">
        <v>0.00323176868602937</v>
      </c>
    </row>
    <row r="7" spans="1:8" ht="14.25">
      <c r="A7" s="1" t="s">
        <v>4</v>
      </c>
      <c r="B7" s="1">
        <v>1.15</v>
      </c>
      <c r="C7" s="1">
        <v>20</v>
      </c>
      <c r="D7" s="3">
        <v>7.652596901159562</v>
      </c>
      <c r="E7" s="3">
        <f t="shared" si="0"/>
        <v>15.562596901159566</v>
      </c>
      <c r="F7" s="3">
        <f t="shared" si="1"/>
        <v>15.562596901159566</v>
      </c>
      <c r="G7" s="3">
        <v>22.82758017997474</v>
      </c>
      <c r="H7" s="5">
        <v>0.002835349008499659</v>
      </c>
    </row>
    <row r="8" spans="1:8" ht="14.25">
      <c r="A8" s="1" t="s">
        <v>4</v>
      </c>
      <c r="B8" s="1">
        <v>1.15</v>
      </c>
      <c r="C8" s="1">
        <v>25</v>
      </c>
      <c r="D8" s="3">
        <v>-1.675297197558562</v>
      </c>
      <c r="E8" s="3">
        <f t="shared" si="0"/>
        <v>6.234702802441461</v>
      </c>
      <c r="F8" s="3">
        <f t="shared" si="1"/>
        <v>6.234702802441461</v>
      </c>
      <c r="G8" s="3">
        <v>24.070870970385343</v>
      </c>
      <c r="H8" s="5">
        <v>0.002476301518393913</v>
      </c>
    </row>
    <row r="9" spans="1:8" ht="14.25">
      <c r="A9" s="1" t="s">
        <v>4</v>
      </c>
      <c r="B9" s="1">
        <v>1.15</v>
      </c>
      <c r="C9" s="1">
        <v>30</v>
      </c>
      <c r="D9" s="3">
        <v>-3.922712890510474</v>
      </c>
      <c r="E9" s="3">
        <f t="shared" si="0"/>
        <v>3.9872871094895572</v>
      </c>
      <c r="F9" s="3">
        <f t="shared" si="1"/>
        <v>3.9872871094895572</v>
      </c>
      <c r="G9" s="3">
        <v>29.365529988725058</v>
      </c>
      <c r="H9" s="5">
        <v>0.0020127267574114476</v>
      </c>
    </row>
    <row r="10" spans="1:8" ht="14.25">
      <c r="A10" s="1" t="s">
        <v>4</v>
      </c>
      <c r="B10" s="1">
        <v>1.15</v>
      </c>
      <c r="C10" s="1">
        <v>35</v>
      </c>
      <c r="D10" s="3">
        <v>-4.702452789131308</v>
      </c>
      <c r="E10" s="3">
        <f t="shared" si="0"/>
        <v>3.207547210868711</v>
      </c>
      <c r="F10" s="3">
        <f t="shared" si="1"/>
        <v>3.207547210868711</v>
      </c>
      <c r="G10" s="3">
        <v>31.55221623283183</v>
      </c>
      <c r="H10" s="5">
        <v>0.0014600342461736984</v>
      </c>
    </row>
    <row r="11" spans="1:8" ht="14.25">
      <c r="A11" s="1" t="s">
        <v>4</v>
      </c>
      <c r="B11" s="1">
        <v>1.15</v>
      </c>
      <c r="C11" s="1">
        <v>40</v>
      </c>
      <c r="D11" s="3">
        <v>-13.568639235883849</v>
      </c>
      <c r="E11" s="3">
        <f t="shared" si="0"/>
        <v>-5.658639235883811</v>
      </c>
      <c r="F11" s="3">
        <f t="shared" si="1"/>
        <v>-5.658639235883811</v>
      </c>
      <c r="G11" s="3">
        <v>33.42079034541766</v>
      </c>
      <c r="H11" s="5">
        <v>0.0012818100483300947</v>
      </c>
    </row>
    <row r="12" spans="1:8" ht="14.25">
      <c r="A12" s="1" t="s">
        <v>4</v>
      </c>
      <c r="B12" s="1">
        <v>1.15</v>
      </c>
      <c r="C12" s="1">
        <v>50</v>
      </c>
      <c r="D12" s="3">
        <v>9.602846692065253</v>
      </c>
      <c r="E12" s="3">
        <f t="shared" si="0"/>
        <v>17.512846692065295</v>
      </c>
      <c r="F12" s="3">
        <f t="shared" si="1"/>
        <v>17.512846692065295</v>
      </c>
      <c r="G12" s="3">
        <v>47.65360669285452</v>
      </c>
      <c r="H12" s="5">
        <v>0.0010945953590254253</v>
      </c>
    </row>
    <row r="13" spans="1:8" ht="14.25">
      <c r="A13" s="1" t="s">
        <v>4</v>
      </c>
      <c r="B13" s="1">
        <v>1.15</v>
      </c>
      <c r="C13" s="1">
        <v>60</v>
      </c>
      <c r="D13" s="3">
        <v>-16.436880230456325</v>
      </c>
      <c r="E13" s="3">
        <f t="shared" si="0"/>
        <v>-8.5268802304563</v>
      </c>
      <c r="F13" s="3">
        <f t="shared" si="1"/>
        <v>-8.5268802304563</v>
      </c>
      <c r="G13" s="3">
        <v>68.01545863484671</v>
      </c>
      <c r="H13" s="5">
        <v>0.0008940078802784682</v>
      </c>
    </row>
    <row r="14" spans="1:8" ht="14.25">
      <c r="A14" s="1" t="s">
        <v>5</v>
      </c>
      <c r="B14" s="1">
        <v>2.35</v>
      </c>
      <c r="C14" s="1">
        <v>0</v>
      </c>
      <c r="D14" s="3">
        <v>166.24892603718578</v>
      </c>
      <c r="E14" s="3">
        <f t="shared" si="0"/>
        <v>174.1589260371858</v>
      </c>
      <c r="F14" s="3">
        <f t="shared" si="1"/>
        <v>174.1589260371858</v>
      </c>
      <c r="G14" s="3">
        <v>78.52258204461265</v>
      </c>
      <c r="H14" s="5">
        <v>0.0029387658974474305</v>
      </c>
    </row>
    <row r="15" spans="1:8" ht="14.25">
      <c r="A15" s="1" t="s">
        <v>5</v>
      </c>
      <c r="B15" s="1">
        <v>2.35</v>
      </c>
      <c r="C15" s="1">
        <v>5</v>
      </c>
      <c r="D15" s="3">
        <v>134.40375513377037</v>
      </c>
      <c r="E15" s="3">
        <f t="shared" si="0"/>
        <v>142.3137551337704</v>
      </c>
      <c r="F15" s="3">
        <f t="shared" si="1"/>
        <v>142.3137551337704</v>
      </c>
      <c r="G15" s="3">
        <v>13.322485434647726</v>
      </c>
      <c r="H15" s="5">
        <v>0.0007681236879565687</v>
      </c>
    </row>
    <row r="16" spans="1:8" ht="14.25">
      <c r="A16" s="1" t="s">
        <v>5</v>
      </c>
      <c r="B16" s="1">
        <v>2.35</v>
      </c>
      <c r="C16" s="1">
        <v>10</v>
      </c>
      <c r="D16" s="3">
        <v>-175.71084667118097</v>
      </c>
      <c r="E16" s="3">
        <f t="shared" si="0"/>
        <v>-167.80084667118092</v>
      </c>
      <c r="F16" s="3">
        <f t="shared" si="1"/>
        <v>192.19915332881908</v>
      </c>
      <c r="G16" s="3">
        <v>-10.963729564225662</v>
      </c>
      <c r="H16" s="5">
        <v>0.000641472064863311</v>
      </c>
    </row>
    <row r="17" spans="1:8" ht="14.25">
      <c r="A17" s="1" t="s">
        <v>5</v>
      </c>
      <c r="B17" s="1">
        <v>2.35</v>
      </c>
      <c r="C17" s="1">
        <v>15</v>
      </c>
      <c r="D17" s="3">
        <v>154.53665493812838</v>
      </c>
      <c r="E17" s="3">
        <f t="shared" si="0"/>
        <v>162.4466549381284</v>
      </c>
      <c r="F17" s="3">
        <f t="shared" si="1"/>
        <v>162.4466549381284</v>
      </c>
      <c r="G17" s="3">
        <v>-5.102003776176087</v>
      </c>
      <c r="H17" s="5">
        <v>0.0007005578420087808</v>
      </c>
    </row>
    <row r="18" spans="1:8" ht="14.25">
      <c r="A18" s="1" t="s">
        <v>5</v>
      </c>
      <c r="B18" s="1">
        <v>2.35</v>
      </c>
      <c r="C18" s="1">
        <v>20</v>
      </c>
      <c r="D18" s="3">
        <v>134.47145614150048</v>
      </c>
      <c r="E18" s="3">
        <f t="shared" si="0"/>
        <v>142.3814561415005</v>
      </c>
      <c r="F18" s="3">
        <f t="shared" si="1"/>
        <v>142.3814561415005</v>
      </c>
      <c r="G18" s="3">
        <v>-7.726439893798172</v>
      </c>
      <c r="H18" s="5">
        <v>0.0007735593060651523</v>
      </c>
    </row>
    <row r="19" spans="1:8" ht="14.25">
      <c r="A19" s="1" t="s">
        <v>5</v>
      </c>
      <c r="B19" s="1">
        <v>2.35</v>
      </c>
      <c r="C19" s="1">
        <v>25</v>
      </c>
      <c r="D19" s="3">
        <v>161.8638530549776</v>
      </c>
      <c r="E19" s="3">
        <f t="shared" si="0"/>
        <v>169.77385305497762</v>
      </c>
      <c r="F19" s="3">
        <f t="shared" si="1"/>
        <v>169.77385305497762</v>
      </c>
      <c r="G19" s="3">
        <v>-5.0186658375031366</v>
      </c>
      <c r="H19" s="5">
        <v>0.0004869668982590089</v>
      </c>
    </row>
    <row r="20" spans="1:8" ht="14.25">
      <c r="A20" s="1" t="s">
        <v>5</v>
      </c>
      <c r="B20" s="1">
        <v>2.35</v>
      </c>
      <c r="C20" s="1">
        <v>30</v>
      </c>
      <c r="D20" s="3">
        <v>163.31306684865172</v>
      </c>
      <c r="E20" s="3">
        <f t="shared" si="0"/>
        <v>171.22306684865174</v>
      </c>
      <c r="F20" s="3">
        <f t="shared" si="1"/>
        <v>171.22306684865174</v>
      </c>
      <c r="G20" s="3">
        <v>9.825177164859703</v>
      </c>
      <c r="H20" s="5">
        <v>0.00045240782486601625</v>
      </c>
    </row>
    <row r="21" spans="1:8" ht="14.25">
      <c r="A21" s="1" t="s">
        <v>5</v>
      </c>
      <c r="B21" s="1">
        <v>2.35</v>
      </c>
      <c r="C21" s="1">
        <v>35</v>
      </c>
      <c r="D21" s="3">
        <v>155.57124707104768</v>
      </c>
      <c r="E21" s="3">
        <f t="shared" si="0"/>
        <v>163.4812470710477</v>
      </c>
      <c r="F21" s="3">
        <f t="shared" si="1"/>
        <v>163.4812470710477</v>
      </c>
      <c r="G21" s="3">
        <v>6.601646589847817</v>
      </c>
      <c r="H21" s="5">
        <v>0.0003140067037500951</v>
      </c>
    </row>
    <row r="22" spans="1:8" ht="14.25">
      <c r="A22" s="1" t="s">
        <v>5</v>
      </c>
      <c r="B22" s="1">
        <v>2.35</v>
      </c>
      <c r="C22" s="1">
        <v>40</v>
      </c>
      <c r="D22" s="3">
        <v>169.27456551665648</v>
      </c>
      <c r="E22" s="3">
        <f t="shared" si="0"/>
        <v>177.1845655166565</v>
      </c>
      <c r="F22" s="3">
        <f t="shared" si="1"/>
        <v>177.1845655166565</v>
      </c>
      <c r="G22" s="3">
        <v>21.598707118411422</v>
      </c>
      <c r="H22" s="5">
        <v>0.0003721778607064101</v>
      </c>
    </row>
    <row r="23" spans="1:8" ht="14.25">
      <c r="A23" s="1" t="s">
        <v>5</v>
      </c>
      <c r="B23" s="1">
        <v>2.35</v>
      </c>
      <c r="C23" s="1">
        <v>50</v>
      </c>
      <c r="D23" s="3">
        <v>105.1076880836124</v>
      </c>
      <c r="E23" s="3">
        <f t="shared" si="0"/>
        <v>113.01768808361243</v>
      </c>
      <c r="F23" s="3">
        <f t="shared" si="1"/>
        <v>113.01768808361243</v>
      </c>
      <c r="G23" s="3">
        <v>30.548220876709973</v>
      </c>
      <c r="H23" s="5">
        <v>0.00034037473466754257</v>
      </c>
    </row>
    <row r="24" spans="1:8" ht="14.25">
      <c r="A24" s="1" t="s">
        <v>5</v>
      </c>
      <c r="B24" s="1">
        <v>2.35</v>
      </c>
      <c r="C24" s="1">
        <v>60</v>
      </c>
      <c r="D24" s="3">
        <v>145.95406264339834</v>
      </c>
      <c r="E24" s="3">
        <f t="shared" si="0"/>
        <v>153.86406264339837</v>
      </c>
      <c r="F24" s="3">
        <f t="shared" si="1"/>
        <v>153.86406264339837</v>
      </c>
      <c r="G24" s="3">
        <v>49.991073026390794</v>
      </c>
      <c r="H24" s="5">
        <v>0.00034728374566051894</v>
      </c>
    </row>
    <row r="25" spans="1:8" ht="14.25">
      <c r="A25" s="1" t="s">
        <v>6</v>
      </c>
      <c r="B25" s="1">
        <v>4.75</v>
      </c>
      <c r="C25" s="1">
        <v>0</v>
      </c>
      <c r="D25" s="3">
        <v>0.14839573712166204</v>
      </c>
      <c r="E25" s="3">
        <f aca="true" t="shared" si="2" ref="E25:E68">IF((D25-27.97)&lt;0,(D25-27.97)+360,(D25-27.97))</f>
        <v>332.17839573712166</v>
      </c>
      <c r="F25" s="3">
        <f t="shared" si="1"/>
        <v>-27.82160426287834</v>
      </c>
      <c r="G25" s="3">
        <v>77.85045952746262</v>
      </c>
      <c r="H25" s="5">
        <v>0.009502848353646395</v>
      </c>
    </row>
    <row r="26" spans="1:8" ht="14.25">
      <c r="A26" s="1" t="s">
        <v>6</v>
      </c>
      <c r="B26" s="1">
        <v>4.75</v>
      </c>
      <c r="C26" s="1">
        <v>5</v>
      </c>
      <c r="D26" s="3">
        <v>-10.619655276155134</v>
      </c>
      <c r="E26" s="3">
        <f t="shared" si="2"/>
        <v>321.41034472384484</v>
      </c>
      <c r="F26" s="3">
        <f t="shared" si="1"/>
        <v>-38.589655276155156</v>
      </c>
      <c r="G26" s="3">
        <v>-12.232968855099934</v>
      </c>
      <c r="H26" s="5">
        <v>0.0014158478025550628</v>
      </c>
    </row>
    <row r="27" spans="1:8" ht="14.25">
      <c r="A27" s="1" t="s">
        <v>6</v>
      </c>
      <c r="B27" s="1">
        <v>4.75</v>
      </c>
      <c r="C27" s="1">
        <v>10</v>
      </c>
      <c r="D27" s="3">
        <v>-29.007121419743175</v>
      </c>
      <c r="E27" s="3">
        <f t="shared" si="2"/>
        <v>303.0228785802568</v>
      </c>
      <c r="F27" s="3">
        <f t="shared" si="1"/>
        <v>-56.977121419743185</v>
      </c>
      <c r="G27" s="3">
        <v>-48.684076282294455</v>
      </c>
      <c r="H27" s="5">
        <v>0.0021302638334253342</v>
      </c>
    </row>
    <row r="28" spans="1:8" ht="14.25">
      <c r="A28" s="1" t="s">
        <v>6</v>
      </c>
      <c r="B28" s="1">
        <v>4.75</v>
      </c>
      <c r="C28" s="1">
        <v>15</v>
      </c>
      <c r="D28" s="3">
        <v>-16.786812222533392</v>
      </c>
      <c r="E28" s="3">
        <f t="shared" si="2"/>
        <v>315.24318777746663</v>
      </c>
      <c r="F28" s="3">
        <f t="shared" si="1"/>
        <v>-44.75681222253337</v>
      </c>
      <c r="G28" s="3">
        <v>-49.159119641250186</v>
      </c>
      <c r="H28" s="5">
        <v>0.0019166491593403316</v>
      </c>
    </row>
    <row r="29" spans="1:8" ht="14.25">
      <c r="A29" s="1" t="s">
        <v>6</v>
      </c>
      <c r="B29" s="1">
        <v>4.75</v>
      </c>
      <c r="C29" s="1">
        <v>20</v>
      </c>
      <c r="D29" s="3">
        <v>11.809882957028254</v>
      </c>
      <c r="E29" s="3">
        <f t="shared" si="2"/>
        <v>343.83988295702824</v>
      </c>
      <c r="F29" s="3">
        <f t="shared" si="1"/>
        <v>-16.160117042971763</v>
      </c>
      <c r="G29" s="3">
        <v>-43.86170957773714</v>
      </c>
      <c r="H29" s="5">
        <v>0.0015586211855354718</v>
      </c>
    </row>
    <row r="30" spans="1:8" ht="14.25">
      <c r="A30" s="1" t="s">
        <v>6</v>
      </c>
      <c r="B30" s="1">
        <v>4.75</v>
      </c>
      <c r="C30" s="1">
        <v>25</v>
      </c>
      <c r="D30" s="3">
        <v>-5.330870874878775</v>
      </c>
      <c r="E30" s="3">
        <f t="shared" si="2"/>
        <v>326.6991291251212</v>
      </c>
      <c r="F30" s="3">
        <f t="shared" si="1"/>
        <v>-33.3008708748788</v>
      </c>
      <c r="G30" s="3">
        <v>-42.68526493819374</v>
      </c>
      <c r="H30" s="5">
        <v>0.0012050669234528013</v>
      </c>
    </row>
    <row r="31" spans="1:8" ht="14.25">
      <c r="A31" s="1" t="s">
        <v>6</v>
      </c>
      <c r="B31" s="1">
        <v>4.75</v>
      </c>
      <c r="C31" s="1">
        <v>30</v>
      </c>
      <c r="D31" s="3">
        <v>-20.655646648176706</v>
      </c>
      <c r="E31" s="3">
        <f t="shared" si="2"/>
        <v>311.3743533518233</v>
      </c>
      <c r="F31" s="3">
        <f t="shared" si="1"/>
        <v>-48.62564664817671</v>
      </c>
      <c r="G31" s="3">
        <v>-29.386612380481232</v>
      </c>
      <c r="H31" s="5">
        <v>0.0009272464613035739</v>
      </c>
    </row>
    <row r="32" spans="1:8" ht="14.25">
      <c r="A32" s="1" t="s">
        <v>6</v>
      </c>
      <c r="B32" s="1">
        <v>4.75</v>
      </c>
      <c r="C32" s="1">
        <v>35</v>
      </c>
      <c r="D32" s="3">
        <v>-23.463580164324675</v>
      </c>
      <c r="E32" s="3">
        <f t="shared" si="2"/>
        <v>308.56641983567533</v>
      </c>
      <c r="F32" s="3">
        <f t="shared" si="1"/>
        <v>-51.43358016432467</v>
      </c>
      <c r="G32" s="3">
        <v>-20.102954020292895</v>
      </c>
      <c r="H32" s="5">
        <v>0.0006953574620294227</v>
      </c>
    </row>
    <row r="33" spans="1:8" ht="14.25">
      <c r="A33" s="1" t="s">
        <v>6</v>
      </c>
      <c r="B33" s="1">
        <v>4.75</v>
      </c>
      <c r="C33" s="1">
        <v>40</v>
      </c>
      <c r="D33" s="3">
        <v>-15.386573882623715</v>
      </c>
      <c r="E33" s="3">
        <f t="shared" si="2"/>
        <v>316.6434261173763</v>
      </c>
      <c r="F33" s="3">
        <f t="shared" si="1"/>
        <v>-43.35657388262371</v>
      </c>
      <c r="G33" s="3">
        <v>20.678590061819847</v>
      </c>
      <c r="H33" s="5">
        <v>0.0005720349639663645</v>
      </c>
    </row>
    <row r="34" spans="1:8" ht="14.25">
      <c r="A34" s="1" t="s">
        <v>6</v>
      </c>
      <c r="B34" s="1">
        <v>4.75</v>
      </c>
      <c r="C34" s="1">
        <v>50</v>
      </c>
      <c r="D34" s="3">
        <v>71.3317363197623</v>
      </c>
      <c r="E34" s="3">
        <f t="shared" si="2"/>
        <v>43.3617363197623</v>
      </c>
      <c r="F34" s="3">
        <f t="shared" si="1"/>
        <v>43.3617363197623</v>
      </c>
      <c r="G34" s="3">
        <v>43.17341685903183</v>
      </c>
      <c r="H34" s="5">
        <v>0.00029815459077465166</v>
      </c>
    </row>
    <row r="35" spans="1:8" ht="14.25">
      <c r="A35" s="1" t="s">
        <v>6</v>
      </c>
      <c r="B35" s="1">
        <v>4.75</v>
      </c>
      <c r="C35" s="1">
        <v>60</v>
      </c>
      <c r="D35" s="3">
        <v>20.541870113610162</v>
      </c>
      <c r="E35" s="3">
        <f t="shared" si="2"/>
        <v>352.57187011361015</v>
      </c>
      <c r="F35" s="3">
        <f t="shared" si="1"/>
        <v>-7.428129886389854</v>
      </c>
      <c r="G35" s="3">
        <v>67.63899823807617</v>
      </c>
      <c r="H35" s="5">
        <v>0.0012435051266480568</v>
      </c>
    </row>
    <row r="36" spans="1:8" ht="14.25">
      <c r="A36" s="1" t="s">
        <v>7</v>
      </c>
      <c r="B36" s="1">
        <v>6.25</v>
      </c>
      <c r="C36" s="1">
        <v>0</v>
      </c>
      <c r="D36" s="3">
        <v>18.456036705485843</v>
      </c>
      <c r="E36" s="3">
        <f t="shared" si="2"/>
        <v>350.48603670548584</v>
      </c>
      <c r="F36" s="3">
        <f t="shared" si="1"/>
        <v>-9.513963294514156</v>
      </c>
      <c r="G36" s="3">
        <v>83.59182016040064</v>
      </c>
      <c r="H36" s="5">
        <v>0.015396195504084767</v>
      </c>
    </row>
    <row r="37" spans="1:8" ht="14.25">
      <c r="A37" s="1" t="s">
        <v>7</v>
      </c>
      <c r="B37" s="1">
        <v>6.25</v>
      </c>
      <c r="C37" s="1">
        <v>5</v>
      </c>
      <c r="D37" s="3">
        <v>50.239543685429254</v>
      </c>
      <c r="E37" s="3">
        <f t="shared" si="2"/>
        <v>22.269543685429255</v>
      </c>
      <c r="F37" s="3">
        <f t="shared" si="1"/>
        <v>22.269543685429255</v>
      </c>
      <c r="G37" s="3">
        <v>14.151684824285123</v>
      </c>
      <c r="H37" s="5">
        <v>0.0016769615380204759</v>
      </c>
    </row>
    <row r="38" spans="1:8" ht="14.25">
      <c r="A38" s="1" t="s">
        <v>7</v>
      </c>
      <c r="B38" s="1">
        <v>6.25</v>
      </c>
      <c r="C38" s="1">
        <v>10</v>
      </c>
      <c r="D38" s="3">
        <v>46.610300602499</v>
      </c>
      <c r="E38" s="3">
        <f t="shared" si="2"/>
        <v>18.640300602499003</v>
      </c>
      <c r="F38" s="3">
        <f t="shared" si="1"/>
        <v>18.640300602499003</v>
      </c>
      <c r="G38" s="3">
        <v>-27.090988046561854</v>
      </c>
      <c r="H38" s="5">
        <v>0.001978459249011715</v>
      </c>
    </row>
    <row r="39" spans="1:8" ht="14.25">
      <c r="A39" s="1" t="s">
        <v>7</v>
      </c>
      <c r="B39" s="1">
        <v>6.25</v>
      </c>
      <c r="C39" s="1">
        <v>15</v>
      </c>
      <c r="D39" s="3">
        <v>55.581635520943784</v>
      </c>
      <c r="E39" s="3">
        <f t="shared" si="2"/>
        <v>27.611635520943786</v>
      </c>
      <c r="F39" s="3">
        <f t="shared" si="1"/>
        <v>27.611635520943786</v>
      </c>
      <c r="G39" s="3">
        <v>-25.64995135577791</v>
      </c>
      <c r="H39" s="5">
        <v>0.0021784740071894362</v>
      </c>
    </row>
    <row r="40" spans="1:8" ht="14.25">
      <c r="A40" s="1" t="s">
        <v>7</v>
      </c>
      <c r="B40" s="1">
        <v>6.25</v>
      </c>
      <c r="C40" s="1">
        <v>20</v>
      </c>
      <c r="D40" s="3">
        <v>54.22736719428933</v>
      </c>
      <c r="E40" s="3">
        <f t="shared" si="2"/>
        <v>26.25736719428933</v>
      </c>
      <c r="F40" s="3">
        <f t="shared" si="1"/>
        <v>26.25736719428933</v>
      </c>
      <c r="G40" s="3">
        <v>-22.303783010928907</v>
      </c>
      <c r="H40" s="5">
        <v>0.002144830063198481</v>
      </c>
    </row>
    <row r="41" spans="1:8" ht="14.25">
      <c r="A41" s="1" t="s">
        <v>7</v>
      </c>
      <c r="B41" s="1">
        <v>6.25</v>
      </c>
      <c r="C41" s="1">
        <v>25</v>
      </c>
      <c r="D41" s="3">
        <v>44.006889854389456</v>
      </c>
      <c r="E41" s="3">
        <f t="shared" si="2"/>
        <v>16.036889854389457</v>
      </c>
      <c r="F41" s="3">
        <f t="shared" si="1"/>
        <v>16.036889854389457</v>
      </c>
      <c r="G41" s="3">
        <v>-24.93609727271204</v>
      </c>
      <c r="H41" s="5">
        <v>0.0014397287939052967</v>
      </c>
    </row>
    <row r="42" spans="1:8" ht="14.25">
      <c r="A42" s="1" t="s">
        <v>7</v>
      </c>
      <c r="B42" s="1">
        <v>6.25</v>
      </c>
      <c r="C42" s="1">
        <v>30</v>
      </c>
      <c r="D42" s="3">
        <v>39.6387137953148</v>
      </c>
      <c r="E42" s="3">
        <f t="shared" si="2"/>
        <v>11.668713795314801</v>
      </c>
      <c r="F42" s="3">
        <f t="shared" si="1"/>
        <v>11.668713795314801</v>
      </c>
      <c r="G42" s="3">
        <v>-16.700191770090335</v>
      </c>
      <c r="H42" s="5">
        <v>0.000963935163794744</v>
      </c>
    </row>
    <row r="43" spans="1:8" ht="14.25">
      <c r="A43" s="1" t="s">
        <v>7</v>
      </c>
      <c r="B43" s="1">
        <v>6.25</v>
      </c>
      <c r="C43" s="1">
        <v>35</v>
      </c>
      <c r="D43" s="3">
        <v>47.0686077210513</v>
      </c>
      <c r="E43" s="3">
        <f t="shared" si="2"/>
        <v>19.0986077210513</v>
      </c>
      <c r="F43" s="3">
        <f t="shared" si="1"/>
        <v>19.0986077210513</v>
      </c>
      <c r="G43" s="3">
        <v>-9.277475084766923</v>
      </c>
      <c r="H43" s="5">
        <v>0.0006947208072312214</v>
      </c>
    </row>
    <row r="44" spans="1:8" ht="14.25">
      <c r="A44" s="1" t="s">
        <v>7</v>
      </c>
      <c r="B44" s="1">
        <v>6.25</v>
      </c>
      <c r="C44" s="1">
        <v>40</v>
      </c>
      <c r="D44" s="3">
        <v>22.428469593820097</v>
      </c>
      <c r="E44" s="3">
        <f t="shared" si="2"/>
        <v>354.4584695938201</v>
      </c>
      <c r="F44" s="3">
        <f t="shared" si="1"/>
        <v>-5.541530406179902</v>
      </c>
      <c r="G44" s="3">
        <v>12.182610973460395</v>
      </c>
      <c r="H44" s="5">
        <v>0.0003298138262717317</v>
      </c>
    </row>
    <row r="45" spans="1:8" ht="14.25">
      <c r="A45" s="1" t="s">
        <v>7</v>
      </c>
      <c r="B45" s="1">
        <v>6.25</v>
      </c>
      <c r="C45" s="1">
        <v>50</v>
      </c>
      <c r="D45" s="3">
        <v>43.84266693187048</v>
      </c>
      <c r="E45" s="3">
        <f t="shared" si="2"/>
        <v>15.872666931870484</v>
      </c>
      <c r="F45" s="3">
        <f t="shared" si="1"/>
        <v>15.872666931870484</v>
      </c>
      <c r="G45" s="3">
        <v>54.176984933111044</v>
      </c>
      <c r="H45" s="5">
        <v>0.0004785227267330153</v>
      </c>
    </row>
    <row r="46" spans="1:8" ht="14.25">
      <c r="A46" s="1" t="s">
        <v>7</v>
      </c>
      <c r="B46" s="1">
        <v>6.25</v>
      </c>
      <c r="C46" s="1">
        <v>60</v>
      </c>
      <c r="D46" s="3">
        <v>55.263008571828465</v>
      </c>
      <c r="E46" s="3">
        <f t="shared" si="2"/>
        <v>27.293008571828466</v>
      </c>
      <c r="F46" s="3">
        <f t="shared" si="1"/>
        <v>27.293008571828466</v>
      </c>
      <c r="G46" s="3">
        <v>78.53519478420615</v>
      </c>
      <c r="H46" s="5">
        <v>0.000740780811036571</v>
      </c>
    </row>
    <row r="47" spans="1:8" ht="14.25">
      <c r="A47" s="1" t="s">
        <v>8</v>
      </c>
      <c r="B47" s="1">
        <v>10.75</v>
      </c>
      <c r="C47" s="1">
        <v>0</v>
      </c>
      <c r="D47" s="3">
        <v>-63.658371440743586</v>
      </c>
      <c r="E47" s="3">
        <f t="shared" si="2"/>
        <v>268.3716285592564</v>
      </c>
      <c r="F47" s="3">
        <f t="shared" si="1"/>
        <v>268.3716285592564</v>
      </c>
      <c r="G47" s="3">
        <v>-61.61291476358127</v>
      </c>
      <c r="H47" s="5">
        <v>0.021710571157848427</v>
      </c>
    </row>
    <row r="48" spans="1:8" ht="14.25">
      <c r="A48" s="1" t="s">
        <v>8</v>
      </c>
      <c r="B48" s="1">
        <v>10.75</v>
      </c>
      <c r="C48" s="1">
        <v>5</v>
      </c>
      <c r="D48" s="3">
        <v>-47.65213213903727</v>
      </c>
      <c r="E48" s="3">
        <f t="shared" si="2"/>
        <v>284.37786786096274</v>
      </c>
      <c r="F48" s="3">
        <f t="shared" si="1"/>
        <v>-75.62213213903726</v>
      </c>
      <c r="G48" s="3">
        <v>-48.63182057449923</v>
      </c>
      <c r="H48" s="5">
        <v>0.007861653770041008</v>
      </c>
    </row>
    <row r="49" spans="1:8" ht="14.25">
      <c r="A49" s="1" t="s">
        <v>8</v>
      </c>
      <c r="B49" s="1">
        <v>10.75</v>
      </c>
      <c r="C49" s="1">
        <v>10</v>
      </c>
      <c r="D49" s="3">
        <v>-50.83080153916018</v>
      </c>
      <c r="E49" s="3">
        <f t="shared" si="2"/>
        <v>281.19919846083985</v>
      </c>
      <c r="F49" s="3">
        <f t="shared" si="1"/>
        <v>-78.80080153916015</v>
      </c>
      <c r="G49" s="3">
        <v>-26.009648938927555</v>
      </c>
      <c r="H49" s="5">
        <v>0.004104692436711915</v>
      </c>
    </row>
    <row r="50" spans="1:8" ht="14.25">
      <c r="A50" s="1" t="s">
        <v>8</v>
      </c>
      <c r="B50" s="1">
        <v>10.75</v>
      </c>
      <c r="C50" s="1">
        <v>15</v>
      </c>
      <c r="D50" s="3">
        <v>-45</v>
      </c>
      <c r="E50" s="3">
        <f t="shared" si="2"/>
        <v>287.03</v>
      </c>
      <c r="F50" s="3">
        <f t="shared" si="1"/>
        <v>-72.97000000000003</v>
      </c>
      <c r="G50" s="3">
        <v>-25.700435787446622</v>
      </c>
      <c r="H50" s="5">
        <v>0.0029976991176567406</v>
      </c>
    </row>
    <row r="51" spans="1:8" ht="14.25">
      <c r="A51" s="1" t="s">
        <v>8</v>
      </c>
      <c r="B51" s="1">
        <v>10.75</v>
      </c>
      <c r="C51" s="1">
        <v>20</v>
      </c>
      <c r="D51" s="3">
        <v>-47.202598161765806</v>
      </c>
      <c r="E51" s="3">
        <f t="shared" si="2"/>
        <v>284.8274018382342</v>
      </c>
      <c r="F51" s="3">
        <f t="shared" si="1"/>
        <v>-75.17259816176579</v>
      </c>
      <c r="G51" s="3">
        <v>-23.434914745727344</v>
      </c>
      <c r="H51" s="5">
        <v>0.002406293622981202</v>
      </c>
    </row>
    <row r="52" spans="1:8" ht="14.25">
      <c r="A52" s="1" t="s">
        <v>8</v>
      </c>
      <c r="B52" s="1">
        <v>10.75</v>
      </c>
      <c r="C52" s="1">
        <v>25</v>
      </c>
      <c r="D52" s="3">
        <v>-48.01278750418334</v>
      </c>
      <c r="E52" s="3">
        <f t="shared" si="2"/>
        <v>284.0172124958167</v>
      </c>
      <c r="F52" s="3">
        <f t="shared" si="1"/>
        <v>-75.9827875041833</v>
      </c>
      <c r="G52" s="3">
        <v>-15.462062006115218</v>
      </c>
      <c r="H52" s="5">
        <v>0.0019542366796271122</v>
      </c>
    </row>
    <row r="53" spans="1:8" ht="14.25">
      <c r="A53" s="1" t="s">
        <v>8</v>
      </c>
      <c r="B53" s="1">
        <v>10.75</v>
      </c>
      <c r="C53" s="1">
        <v>30</v>
      </c>
      <c r="D53" s="3">
        <v>-50.147884824136305</v>
      </c>
      <c r="E53" s="3">
        <f t="shared" si="2"/>
        <v>281.8821151758637</v>
      </c>
      <c r="F53" s="3">
        <f t="shared" si="1"/>
        <v>-78.1178848241363</v>
      </c>
      <c r="G53" s="3">
        <v>-1.7625200777445287</v>
      </c>
      <c r="H53" s="5">
        <v>0.0015768805439854978</v>
      </c>
    </row>
    <row r="54" spans="1:8" ht="14.25">
      <c r="A54" s="1" t="s">
        <v>8</v>
      </c>
      <c r="B54" s="1">
        <v>10.75</v>
      </c>
      <c r="C54" s="1">
        <v>35</v>
      </c>
      <c r="D54" s="3">
        <v>-49.07682233959681</v>
      </c>
      <c r="E54" s="3">
        <f t="shared" si="2"/>
        <v>282.9531776604032</v>
      </c>
      <c r="F54" s="3">
        <f t="shared" si="1"/>
        <v>-77.04682233959682</v>
      </c>
      <c r="G54" s="3">
        <v>2.5005046892476543</v>
      </c>
      <c r="H54" s="5">
        <v>0.0009856013392848043</v>
      </c>
    </row>
    <row r="55" spans="1:8" ht="14.25">
      <c r="A55" s="1" t="s">
        <v>8</v>
      </c>
      <c r="B55" s="1">
        <v>10.75</v>
      </c>
      <c r="C55" s="1">
        <v>40</v>
      </c>
      <c r="D55" s="3">
        <v>-64.13840872028467</v>
      </c>
      <c r="E55" s="3">
        <f t="shared" si="2"/>
        <v>267.8915912797153</v>
      </c>
      <c r="F55" s="3">
        <f t="shared" si="1"/>
        <v>267.8915912797153</v>
      </c>
      <c r="G55" s="3">
        <v>20.181711930124422</v>
      </c>
      <c r="H55" s="5">
        <v>0.0006985535054668325</v>
      </c>
    </row>
    <row r="56" spans="1:8" ht="14.25">
      <c r="A56" s="1" t="s">
        <v>8</v>
      </c>
      <c r="B56" s="1">
        <v>10.75</v>
      </c>
      <c r="C56" s="1">
        <v>50</v>
      </c>
      <c r="D56" s="3">
        <v>-42.04205847094057</v>
      </c>
      <c r="E56" s="3">
        <f t="shared" si="2"/>
        <v>289.9879415290594</v>
      </c>
      <c r="F56" s="3">
        <f t="shared" si="1"/>
        <v>-70.01205847094059</v>
      </c>
      <c r="G56" s="3">
        <v>51.60874299079214</v>
      </c>
      <c r="H56" s="5">
        <v>0.000750202639291545</v>
      </c>
    </row>
    <row r="57" spans="1:8" ht="14.25">
      <c r="A57" s="1" t="s">
        <v>8</v>
      </c>
      <c r="B57" s="1">
        <v>10.75</v>
      </c>
      <c r="C57" s="1">
        <v>60</v>
      </c>
      <c r="D57" s="3">
        <v>-42.6888685472386</v>
      </c>
      <c r="E57" s="3">
        <f t="shared" si="2"/>
        <v>289.3411314527614</v>
      </c>
      <c r="F57" s="3">
        <f t="shared" si="1"/>
        <v>-70.65886854723863</v>
      </c>
      <c r="G57" s="3">
        <v>71.88842763322751</v>
      </c>
      <c r="H57" s="5">
        <v>0.001015305372782002</v>
      </c>
    </row>
    <row r="58" spans="1:8" ht="14.25">
      <c r="A58" s="1" t="s">
        <v>9</v>
      </c>
      <c r="B58" s="1">
        <v>12.25</v>
      </c>
      <c r="C58" s="1">
        <v>0</v>
      </c>
      <c r="D58" s="3">
        <v>150.02354389326</v>
      </c>
      <c r="E58" s="3">
        <f t="shared" si="2"/>
        <v>122.05354389326001</v>
      </c>
      <c r="F58" s="3">
        <f t="shared" si="1"/>
        <v>122.05354389326001</v>
      </c>
      <c r="G58" s="3">
        <v>-72.24348210322741</v>
      </c>
      <c r="H58" s="5">
        <v>0.012075251550174845</v>
      </c>
    </row>
    <row r="59" spans="1:8" ht="14.25">
      <c r="A59" s="1" t="s">
        <v>9</v>
      </c>
      <c r="B59" s="1">
        <v>12.25</v>
      </c>
      <c r="C59" s="1">
        <v>5</v>
      </c>
      <c r="D59" s="3">
        <v>139.80560124346897</v>
      </c>
      <c r="E59" s="3">
        <f t="shared" si="2"/>
        <v>111.83560124346897</v>
      </c>
      <c r="F59" s="3">
        <f t="shared" si="1"/>
        <v>111.83560124346897</v>
      </c>
      <c r="G59" s="3">
        <v>-27.363983922889</v>
      </c>
      <c r="H59" s="5">
        <v>0.003611509379746922</v>
      </c>
    </row>
    <row r="60" spans="1:8" ht="14.25">
      <c r="A60" s="1" t="s">
        <v>9</v>
      </c>
      <c r="B60" s="1">
        <v>12.25</v>
      </c>
      <c r="C60" s="1">
        <v>10</v>
      </c>
      <c r="D60" s="3">
        <v>148.15754274001483</v>
      </c>
      <c r="E60" s="3">
        <f t="shared" si="2"/>
        <v>120.18754274001483</v>
      </c>
      <c r="F60" s="3">
        <f t="shared" si="1"/>
        <v>120.18754274001483</v>
      </c>
      <c r="G60" s="3">
        <v>-16.723181170912195</v>
      </c>
      <c r="H60" s="5">
        <v>0.0023353766291542783</v>
      </c>
    </row>
    <row r="61" spans="1:8" ht="14.25">
      <c r="A61" s="1" t="s">
        <v>9</v>
      </c>
      <c r="B61" s="1">
        <v>12.25</v>
      </c>
      <c r="C61" s="1">
        <v>15</v>
      </c>
      <c r="D61" s="3">
        <v>148.16884903466502</v>
      </c>
      <c r="E61" s="3">
        <f t="shared" si="2"/>
        <v>120.19884903466502</v>
      </c>
      <c r="F61" s="3">
        <f t="shared" si="1"/>
        <v>120.19884903466502</v>
      </c>
      <c r="G61" s="3">
        <v>-10.80692787096566</v>
      </c>
      <c r="H61" s="5">
        <v>0.001845332490365896</v>
      </c>
    </row>
    <row r="62" spans="1:8" ht="14.25">
      <c r="A62" s="1" t="s">
        <v>9</v>
      </c>
      <c r="B62" s="1">
        <v>12.25</v>
      </c>
      <c r="C62" s="1">
        <v>20</v>
      </c>
      <c r="D62" s="3">
        <v>143.57626423414405</v>
      </c>
      <c r="E62" s="3">
        <f t="shared" si="2"/>
        <v>115.60626423414405</v>
      </c>
      <c r="F62" s="3">
        <f t="shared" si="1"/>
        <v>115.60626423414405</v>
      </c>
      <c r="G62" s="3">
        <v>-5.817155026127301</v>
      </c>
      <c r="H62" s="5">
        <v>0.001549023563410189</v>
      </c>
    </row>
    <row r="63" spans="1:8" ht="14.25">
      <c r="A63" s="1" t="s">
        <v>9</v>
      </c>
      <c r="B63" s="1">
        <v>12.25</v>
      </c>
      <c r="C63" s="1">
        <v>25</v>
      </c>
      <c r="D63" s="3">
        <v>146.23859812403407</v>
      </c>
      <c r="E63" s="3">
        <f t="shared" si="2"/>
        <v>118.26859812403407</v>
      </c>
      <c r="F63" s="3">
        <f t="shared" si="1"/>
        <v>118.26859812403407</v>
      </c>
      <c r="G63" s="3">
        <v>3.093673085909151</v>
      </c>
      <c r="H63" s="5">
        <v>0.001115464495176785</v>
      </c>
    </row>
    <row r="64" spans="1:8" ht="14.25">
      <c r="A64" s="1" t="s">
        <v>9</v>
      </c>
      <c r="B64" s="1">
        <v>12.25</v>
      </c>
      <c r="C64" s="1">
        <v>30</v>
      </c>
      <c r="D64" s="3">
        <v>156.7895494617824</v>
      </c>
      <c r="E64" s="3">
        <f t="shared" si="2"/>
        <v>128.8195494617824</v>
      </c>
      <c r="F64" s="3">
        <f t="shared" si="1"/>
        <v>128.8195494617824</v>
      </c>
      <c r="G64" s="3">
        <v>14.833747530822684</v>
      </c>
      <c r="H64" s="5">
        <v>0.0006562110940848226</v>
      </c>
    </row>
    <row r="65" spans="1:8" ht="14.25">
      <c r="A65" s="1" t="s">
        <v>9</v>
      </c>
      <c r="B65" s="1">
        <v>12.25</v>
      </c>
      <c r="C65" s="1">
        <v>35</v>
      </c>
      <c r="D65" s="3">
        <v>143.9520265033033</v>
      </c>
      <c r="E65" s="3">
        <f t="shared" si="2"/>
        <v>115.9820265033033</v>
      </c>
      <c r="F65" s="3">
        <f t="shared" si="1"/>
        <v>115.9820265033033</v>
      </c>
      <c r="G65" s="3">
        <v>-0.556630205240844</v>
      </c>
      <c r="H65" s="5">
        <v>0.0006134920713424095</v>
      </c>
    </row>
    <row r="66" spans="1:8" ht="14.25">
      <c r="A66" s="1" t="s">
        <v>9</v>
      </c>
      <c r="B66" s="1">
        <v>12.25</v>
      </c>
      <c r="C66" s="1">
        <v>40</v>
      </c>
      <c r="D66" s="3">
        <v>151.45462801401962</v>
      </c>
      <c r="E66" s="3">
        <f t="shared" si="2"/>
        <v>123.48462801401962</v>
      </c>
      <c r="F66" s="3">
        <f t="shared" si="1"/>
        <v>123.48462801401962</v>
      </c>
      <c r="G66" s="3">
        <v>22.330483752177884</v>
      </c>
      <c r="H66" s="5">
        <v>0.0005316512014469637</v>
      </c>
    </row>
    <row r="67" spans="1:8" ht="14.25">
      <c r="A67" s="1" t="s">
        <v>9</v>
      </c>
      <c r="B67" s="1">
        <v>12.25</v>
      </c>
      <c r="C67" s="1">
        <v>50</v>
      </c>
      <c r="D67" s="3">
        <v>173.86921786133888</v>
      </c>
      <c r="E67" s="3">
        <f t="shared" si="2"/>
        <v>145.89921786133888</v>
      </c>
      <c r="F67" s="3">
        <f t="shared" si="1"/>
        <v>145.89921786133888</v>
      </c>
      <c r="G67" s="3">
        <v>18.312652013859022</v>
      </c>
      <c r="H67" s="5">
        <v>0.0007574742503874307</v>
      </c>
    </row>
    <row r="68" spans="1:8" ht="14.25">
      <c r="A68" s="1" t="s">
        <v>9</v>
      </c>
      <c r="B68" s="1">
        <v>12.25</v>
      </c>
      <c r="C68" s="1">
        <v>60</v>
      </c>
      <c r="D68" s="3">
        <v>-151.63978236407488</v>
      </c>
      <c r="E68" s="3">
        <f t="shared" si="2"/>
        <v>180.39021763592513</v>
      </c>
      <c r="F68" s="3">
        <f aca="true" t="shared" si="3" ref="F68:F131">IF(E68&lt;-90,E68+360,IF(E68&gt;270,E68-360,E68))</f>
        <v>180.39021763592513</v>
      </c>
      <c r="G68" s="3">
        <v>52.715002081796</v>
      </c>
      <c r="H68" s="5">
        <v>0.0007541173648710126</v>
      </c>
    </row>
    <row r="69" spans="1:8" ht="14.25">
      <c r="A69" s="1" t="s">
        <v>10</v>
      </c>
      <c r="B69" s="1">
        <v>14.35</v>
      </c>
      <c r="C69" s="1">
        <v>0</v>
      </c>
      <c r="D69" s="3">
        <v>-136.0163451239996</v>
      </c>
      <c r="E69" s="3">
        <f aca="true" t="shared" si="4" ref="E69:E100">IF((D69-156.29)&lt;0,(D69-156.29)+360,(D69-156.29))</f>
        <v>67.69365487600044</v>
      </c>
      <c r="F69" s="3">
        <f t="shared" si="3"/>
        <v>67.69365487600044</v>
      </c>
      <c r="G69" s="3">
        <v>88.43369093465671</v>
      </c>
      <c r="H69" s="5">
        <v>0.02771035367872449</v>
      </c>
    </row>
    <row r="70" spans="1:8" ht="14.25">
      <c r="A70" s="1" t="s">
        <v>10</v>
      </c>
      <c r="B70" s="1">
        <v>14.35</v>
      </c>
      <c r="C70" s="1">
        <v>5</v>
      </c>
      <c r="D70" s="3">
        <v>0.27139903100933926</v>
      </c>
      <c r="E70" s="3">
        <f t="shared" si="4"/>
        <v>203.98139903100935</v>
      </c>
      <c r="F70" s="3">
        <f t="shared" si="3"/>
        <v>203.98139903100935</v>
      </c>
      <c r="G70" s="3">
        <v>48.77870580218098</v>
      </c>
      <c r="H70" s="5">
        <v>0.004613318475891298</v>
      </c>
    </row>
    <row r="71" spans="1:8" ht="14.25">
      <c r="A71" s="1" t="s">
        <v>10</v>
      </c>
      <c r="B71" s="1">
        <v>14.35</v>
      </c>
      <c r="C71" s="1">
        <v>10</v>
      </c>
      <c r="D71" s="3">
        <v>-2.0976065684058245</v>
      </c>
      <c r="E71" s="3">
        <f t="shared" si="4"/>
        <v>201.61239343159417</v>
      </c>
      <c r="F71" s="3">
        <f t="shared" si="3"/>
        <v>201.61239343159417</v>
      </c>
      <c r="G71" s="3">
        <v>3.8298409163382847</v>
      </c>
      <c r="H71" s="5">
        <v>0.004162077365931585</v>
      </c>
    </row>
    <row r="72" spans="1:8" ht="14.25">
      <c r="A72" s="1" t="s">
        <v>10</v>
      </c>
      <c r="B72" s="1">
        <v>14.35</v>
      </c>
      <c r="C72" s="1">
        <v>15</v>
      </c>
      <c r="D72" s="3">
        <v>-2.430627319369994</v>
      </c>
      <c r="E72" s="3">
        <f t="shared" si="4"/>
        <v>201.27937268063002</v>
      </c>
      <c r="F72" s="3">
        <f t="shared" si="3"/>
        <v>201.27937268063002</v>
      </c>
      <c r="G72" s="3">
        <v>1.2654283691413257</v>
      </c>
      <c r="H72" s="5">
        <v>0.003844395532460207</v>
      </c>
    </row>
    <row r="73" spans="1:8" ht="14.25">
      <c r="A73" s="1" t="s">
        <v>10</v>
      </c>
      <c r="B73" s="1">
        <v>14.35</v>
      </c>
      <c r="C73" s="1">
        <v>20</v>
      </c>
      <c r="D73" s="3">
        <v>-0.2593185769720897</v>
      </c>
      <c r="E73" s="3">
        <f t="shared" si="4"/>
        <v>203.45068142302793</v>
      </c>
      <c r="F73" s="3">
        <f t="shared" si="3"/>
        <v>203.45068142302793</v>
      </c>
      <c r="G73" s="3">
        <v>3.1681524506959615</v>
      </c>
      <c r="H73" s="5">
        <v>0.003275038937173114</v>
      </c>
    </row>
    <row r="74" spans="1:8" ht="14.25">
      <c r="A74" s="1" t="s">
        <v>10</v>
      </c>
      <c r="B74" s="1">
        <v>14.35</v>
      </c>
      <c r="C74" s="1">
        <v>25</v>
      </c>
      <c r="D74" s="3">
        <v>-6.902221180791229</v>
      </c>
      <c r="E74" s="3">
        <f t="shared" si="4"/>
        <v>196.80777881920878</v>
      </c>
      <c r="F74" s="3">
        <f t="shared" si="3"/>
        <v>196.80777881920878</v>
      </c>
      <c r="G74" s="3">
        <v>4.33260617972817</v>
      </c>
      <c r="H74" s="5">
        <v>0.0026870975047437336</v>
      </c>
    </row>
    <row r="75" spans="1:8" ht="14.25">
      <c r="A75" s="1" t="s">
        <v>10</v>
      </c>
      <c r="B75" s="1">
        <v>14.35</v>
      </c>
      <c r="C75" s="1">
        <v>30</v>
      </c>
      <c r="D75" s="3">
        <v>-5.031249861231406</v>
      </c>
      <c r="E75" s="3">
        <f t="shared" si="4"/>
        <v>198.6787501387686</v>
      </c>
      <c r="F75" s="3">
        <f t="shared" si="3"/>
        <v>198.6787501387686</v>
      </c>
      <c r="G75" s="3">
        <v>11.319994886833951</v>
      </c>
      <c r="H75" s="5">
        <v>0.0021397093260534243</v>
      </c>
    </row>
    <row r="76" spans="1:8" ht="14.25">
      <c r="A76" s="1" t="s">
        <v>10</v>
      </c>
      <c r="B76" s="1">
        <v>14.35</v>
      </c>
      <c r="C76" s="1">
        <v>35</v>
      </c>
      <c r="D76" s="3">
        <v>-3.8499489662930406</v>
      </c>
      <c r="E76" s="3">
        <f t="shared" si="4"/>
        <v>199.86005103370698</v>
      </c>
      <c r="F76" s="3">
        <f t="shared" si="3"/>
        <v>199.86005103370698</v>
      </c>
      <c r="G76" s="3">
        <v>10.938883318496071</v>
      </c>
      <c r="H76" s="5">
        <v>0.0016230874899400833</v>
      </c>
    </row>
    <row r="77" spans="1:8" ht="14.25">
      <c r="A77" s="1" t="s">
        <v>10</v>
      </c>
      <c r="B77" s="1">
        <v>14.35</v>
      </c>
      <c r="C77" s="1">
        <v>40</v>
      </c>
      <c r="D77" s="3">
        <v>-6.9461694432147025</v>
      </c>
      <c r="E77" s="3">
        <f t="shared" si="4"/>
        <v>196.7638305567853</v>
      </c>
      <c r="F77" s="3">
        <f t="shared" si="3"/>
        <v>196.7638305567853</v>
      </c>
      <c r="G77" s="3">
        <v>20.082742925528812</v>
      </c>
      <c r="H77" s="5">
        <v>0.0015231080066758235</v>
      </c>
    </row>
    <row r="78" spans="1:8" ht="14.25">
      <c r="A78" s="1" t="s">
        <v>10</v>
      </c>
      <c r="B78" s="1">
        <v>14.35</v>
      </c>
      <c r="C78" s="1">
        <v>50</v>
      </c>
      <c r="D78" s="3">
        <v>-13.448615051686515</v>
      </c>
      <c r="E78" s="3">
        <f t="shared" si="4"/>
        <v>190.2613849483135</v>
      </c>
      <c r="F78" s="3">
        <f t="shared" si="3"/>
        <v>190.2613849483135</v>
      </c>
      <c r="G78" s="3">
        <v>46.9016108629987</v>
      </c>
      <c r="H78" s="5">
        <v>0.000761454529174264</v>
      </c>
    </row>
    <row r="79" spans="1:8" ht="14.25">
      <c r="A79" s="1" t="s">
        <v>10</v>
      </c>
      <c r="B79" s="1">
        <v>14.35</v>
      </c>
      <c r="C79" s="1">
        <v>60</v>
      </c>
      <c r="D79" s="3">
        <v>-16.729191064933453</v>
      </c>
      <c r="E79" s="3">
        <f t="shared" si="4"/>
        <v>186.98080893506656</v>
      </c>
      <c r="F79" s="3">
        <f t="shared" si="3"/>
        <v>186.98080893506656</v>
      </c>
      <c r="G79" s="3">
        <v>45.7701351173497</v>
      </c>
      <c r="H79" s="5">
        <v>0.0010508729704393391</v>
      </c>
    </row>
    <row r="80" spans="1:8" ht="14.25">
      <c r="A80" s="1" t="s">
        <v>11</v>
      </c>
      <c r="B80" s="1">
        <v>15.75</v>
      </c>
      <c r="C80" s="1">
        <v>0</v>
      </c>
      <c r="D80" s="3">
        <v>91.35991748870063</v>
      </c>
      <c r="E80" s="3">
        <f t="shared" si="4"/>
        <v>295.06991748870064</v>
      </c>
      <c r="F80" s="3">
        <f t="shared" si="3"/>
        <v>-64.93008251129936</v>
      </c>
      <c r="G80" s="3">
        <v>83.82392431795672</v>
      </c>
      <c r="H80" s="5">
        <v>0.02212843402163831</v>
      </c>
    </row>
    <row r="81" spans="1:8" ht="14.25">
      <c r="A81" s="1" t="s">
        <v>11</v>
      </c>
      <c r="B81" s="1">
        <v>15.75</v>
      </c>
      <c r="C81" s="1">
        <v>5</v>
      </c>
      <c r="D81" s="3">
        <v>4.906757851156352</v>
      </c>
      <c r="E81" s="3">
        <f t="shared" si="4"/>
        <v>208.61675785115636</v>
      </c>
      <c r="F81" s="3">
        <f t="shared" si="3"/>
        <v>208.61675785115636</v>
      </c>
      <c r="G81" s="3">
        <v>45.297366524744405</v>
      </c>
      <c r="H81" s="5">
        <v>0.0030249006595258632</v>
      </c>
    </row>
    <row r="82" spans="1:8" ht="14.25">
      <c r="A82" s="1" t="s">
        <v>11</v>
      </c>
      <c r="B82" s="1">
        <v>15.75</v>
      </c>
      <c r="C82" s="1">
        <v>10</v>
      </c>
      <c r="D82" s="3">
        <v>-15.458635636517153</v>
      </c>
      <c r="E82" s="3">
        <f t="shared" si="4"/>
        <v>188.25136436348285</v>
      </c>
      <c r="F82" s="3">
        <f t="shared" si="3"/>
        <v>188.25136436348285</v>
      </c>
      <c r="G82" s="3">
        <v>7.706002087796295</v>
      </c>
      <c r="H82" s="5">
        <v>0.0032142591681443484</v>
      </c>
    </row>
    <row r="83" spans="1:8" ht="14.25">
      <c r="A83" s="1" t="s">
        <v>11</v>
      </c>
      <c r="B83" s="1">
        <v>15.75</v>
      </c>
      <c r="C83" s="1">
        <v>15</v>
      </c>
      <c r="D83" s="3">
        <v>-16.437804533338777</v>
      </c>
      <c r="E83" s="3">
        <f t="shared" si="4"/>
        <v>187.27219546666123</v>
      </c>
      <c r="F83" s="3">
        <f t="shared" si="3"/>
        <v>187.27219546666123</v>
      </c>
      <c r="G83" s="3">
        <v>4.141613185086758</v>
      </c>
      <c r="H83" s="5">
        <v>0.0031569391821826406</v>
      </c>
    </row>
    <row r="84" spans="1:8" ht="14.25">
      <c r="A84" s="1" t="s">
        <v>11</v>
      </c>
      <c r="B84" s="1">
        <v>15.75</v>
      </c>
      <c r="C84" s="1">
        <v>20</v>
      </c>
      <c r="D84" s="3">
        <v>-14.326241321663755</v>
      </c>
      <c r="E84" s="3">
        <f t="shared" si="4"/>
        <v>189.38375867833625</v>
      </c>
      <c r="F84" s="3">
        <f t="shared" si="3"/>
        <v>189.38375867833625</v>
      </c>
      <c r="G84" s="3">
        <v>6.926661452716822</v>
      </c>
      <c r="H84" s="5">
        <v>0.002703178129535677</v>
      </c>
    </row>
    <row r="85" spans="1:8" ht="14.25">
      <c r="A85" s="1" t="s">
        <v>11</v>
      </c>
      <c r="B85" s="1">
        <v>15.75</v>
      </c>
      <c r="C85" s="1">
        <v>25</v>
      </c>
      <c r="D85" s="3">
        <v>-16.94922423382144</v>
      </c>
      <c r="E85" s="3">
        <f t="shared" si="4"/>
        <v>186.76077576617857</v>
      </c>
      <c r="F85" s="3">
        <f t="shared" si="3"/>
        <v>186.76077576617857</v>
      </c>
      <c r="G85" s="3">
        <v>7.909443140355508</v>
      </c>
      <c r="H85" s="5">
        <v>0.002216444224427946</v>
      </c>
    </row>
    <row r="86" spans="1:8" ht="14.25">
      <c r="A86" s="1" t="s">
        <v>11</v>
      </c>
      <c r="B86" s="1">
        <v>15.75</v>
      </c>
      <c r="C86" s="1">
        <v>30</v>
      </c>
      <c r="D86" s="3">
        <v>-12.773499103812217</v>
      </c>
      <c r="E86" s="3">
        <f t="shared" si="4"/>
        <v>190.9365008961878</v>
      </c>
      <c r="F86" s="3">
        <f t="shared" si="3"/>
        <v>190.9365008961878</v>
      </c>
      <c r="G86" s="3">
        <v>15.215267130757852</v>
      </c>
      <c r="H86" s="5">
        <v>0.0017108261162374159</v>
      </c>
    </row>
    <row r="87" spans="1:8" ht="14.25">
      <c r="A87" s="1" t="s">
        <v>11</v>
      </c>
      <c r="B87" s="1">
        <v>15.75</v>
      </c>
      <c r="C87" s="1">
        <v>35</v>
      </c>
      <c r="D87" s="3">
        <v>-22.11221739285244</v>
      </c>
      <c r="E87" s="3">
        <f t="shared" si="4"/>
        <v>181.59778260714756</v>
      </c>
      <c r="F87" s="3">
        <f t="shared" si="3"/>
        <v>181.59778260714756</v>
      </c>
      <c r="G87" s="3">
        <v>10.404769911500575</v>
      </c>
      <c r="H87" s="5">
        <v>0.001218154752073808</v>
      </c>
    </row>
    <row r="88" spans="1:8" ht="14.25">
      <c r="A88" s="1" t="s">
        <v>11</v>
      </c>
      <c r="B88" s="1">
        <v>15.75</v>
      </c>
      <c r="C88" s="1">
        <v>40</v>
      </c>
      <c r="D88" s="3">
        <v>-22.51546947380661</v>
      </c>
      <c r="E88" s="3">
        <f t="shared" si="4"/>
        <v>181.1945305261934</v>
      </c>
      <c r="F88" s="3">
        <f t="shared" si="3"/>
        <v>181.1945305261934</v>
      </c>
      <c r="G88" s="3">
        <v>21.542924151285536</v>
      </c>
      <c r="H88" s="5">
        <v>0.001361662586693194</v>
      </c>
    </row>
    <row r="89" spans="1:8" ht="14.25">
      <c r="A89" s="1" t="s">
        <v>11</v>
      </c>
      <c r="B89" s="1">
        <v>15.75</v>
      </c>
      <c r="C89" s="1">
        <v>50</v>
      </c>
      <c r="D89" s="3">
        <v>-26.77062203079635</v>
      </c>
      <c r="E89" s="3">
        <f t="shared" si="4"/>
        <v>176.93937796920366</v>
      </c>
      <c r="F89" s="3">
        <f t="shared" si="3"/>
        <v>176.93937796920366</v>
      </c>
      <c r="G89" s="3">
        <v>43.01273158720181</v>
      </c>
      <c r="H89" s="5">
        <v>0.0011932669441495477</v>
      </c>
    </row>
    <row r="90" spans="1:8" ht="14.25">
      <c r="A90" s="1" t="s">
        <v>11</v>
      </c>
      <c r="B90" s="1">
        <v>15.75</v>
      </c>
      <c r="C90" s="1">
        <v>60</v>
      </c>
      <c r="D90" s="3">
        <v>-16.699244233993625</v>
      </c>
      <c r="E90" s="3">
        <f t="shared" si="4"/>
        <v>187.01075576600638</v>
      </c>
      <c r="F90" s="3">
        <f t="shared" si="3"/>
        <v>187.01075576600638</v>
      </c>
      <c r="G90" s="3">
        <v>45.00595754729549</v>
      </c>
      <c r="H90" s="5">
        <v>0.0016685985137234183</v>
      </c>
    </row>
    <row r="91" spans="1:8" ht="14.25">
      <c r="A91" s="1" t="s">
        <v>12</v>
      </c>
      <c r="B91" s="1">
        <v>18.75</v>
      </c>
      <c r="C91" s="1">
        <v>0</v>
      </c>
      <c r="D91" s="3">
        <v>31.644659037092563</v>
      </c>
      <c r="E91" s="3">
        <f t="shared" si="4"/>
        <v>235.35465903709257</v>
      </c>
      <c r="F91" s="3">
        <f t="shared" si="3"/>
        <v>235.35465903709257</v>
      </c>
      <c r="G91" s="3">
        <v>87.17260440070041</v>
      </c>
      <c r="H91" s="5">
        <v>0.022527423399048545</v>
      </c>
    </row>
    <row r="92" spans="1:8" ht="14.25">
      <c r="A92" s="1" t="s">
        <v>12</v>
      </c>
      <c r="B92" s="1">
        <v>18.75</v>
      </c>
      <c r="C92" s="1">
        <v>5</v>
      </c>
      <c r="D92" s="3">
        <v>-24.891300124865822</v>
      </c>
      <c r="E92" s="3">
        <f t="shared" si="4"/>
        <v>178.8186998751342</v>
      </c>
      <c r="F92" s="3">
        <f t="shared" si="3"/>
        <v>178.8186998751342</v>
      </c>
      <c r="G92" s="3">
        <v>14.780044151302741</v>
      </c>
      <c r="H92" s="5">
        <v>0.0019952255511595674</v>
      </c>
    </row>
    <row r="93" spans="1:8" ht="14.25">
      <c r="A93" s="1" t="s">
        <v>12</v>
      </c>
      <c r="B93" s="1">
        <v>18.75</v>
      </c>
      <c r="C93" s="1">
        <v>10</v>
      </c>
      <c r="D93" s="3">
        <v>-28.343270558732645</v>
      </c>
      <c r="E93" s="3">
        <f t="shared" si="4"/>
        <v>175.36672944126735</v>
      </c>
      <c r="F93" s="3">
        <f t="shared" si="3"/>
        <v>175.36672944126735</v>
      </c>
      <c r="G93" s="3">
        <v>-17.569023726836864</v>
      </c>
      <c r="H93" s="5">
        <v>0.002872244592648753</v>
      </c>
    </row>
    <row r="94" spans="1:8" ht="14.25">
      <c r="A94" s="1" t="s">
        <v>12</v>
      </c>
      <c r="B94" s="1">
        <v>18.75</v>
      </c>
      <c r="C94" s="1">
        <v>15</v>
      </c>
      <c r="D94" s="3">
        <v>-34.183040079475006</v>
      </c>
      <c r="E94" s="3">
        <f t="shared" si="4"/>
        <v>169.526959920525</v>
      </c>
      <c r="F94" s="3">
        <f t="shared" si="3"/>
        <v>169.526959920525</v>
      </c>
      <c r="G94" s="3">
        <v>-19.018366582322102</v>
      </c>
      <c r="H94" s="5">
        <v>0.0030686967917994113</v>
      </c>
    </row>
    <row r="95" spans="1:8" ht="14.25">
      <c r="A95" s="1" t="s">
        <v>12</v>
      </c>
      <c r="B95" s="1">
        <v>18.75</v>
      </c>
      <c r="C95" s="1">
        <v>20</v>
      </c>
      <c r="D95" s="3">
        <v>-28.50847369408608</v>
      </c>
      <c r="E95" s="3">
        <f t="shared" si="4"/>
        <v>175.20152630591392</v>
      </c>
      <c r="F95" s="3">
        <f t="shared" si="3"/>
        <v>175.20152630591392</v>
      </c>
      <c r="G95" s="3">
        <v>-17.387273602890595</v>
      </c>
      <c r="H95" s="5">
        <v>0.002349170917579221</v>
      </c>
    </row>
    <row r="96" spans="1:8" ht="14.25">
      <c r="A96" s="1" t="s">
        <v>12</v>
      </c>
      <c r="B96" s="1">
        <v>18.75</v>
      </c>
      <c r="C96" s="1">
        <v>25</v>
      </c>
      <c r="D96" s="3">
        <v>-30.741508695961944</v>
      </c>
      <c r="E96" s="3">
        <f t="shared" si="4"/>
        <v>172.96849130403805</v>
      </c>
      <c r="F96" s="3">
        <f t="shared" si="3"/>
        <v>172.96849130403805</v>
      </c>
      <c r="G96" s="3">
        <v>-14.882957003925082</v>
      </c>
      <c r="H96" s="5">
        <v>0.0018298950789594468</v>
      </c>
    </row>
    <row r="97" spans="1:8" ht="14.25">
      <c r="A97" s="1" t="s">
        <v>12</v>
      </c>
      <c r="B97" s="1">
        <v>18.75</v>
      </c>
      <c r="C97" s="1">
        <v>30</v>
      </c>
      <c r="D97" s="3">
        <v>-29.883298200739155</v>
      </c>
      <c r="E97" s="3">
        <f t="shared" si="4"/>
        <v>173.82670179926086</v>
      </c>
      <c r="F97" s="3">
        <f t="shared" si="3"/>
        <v>173.82670179926086</v>
      </c>
      <c r="G97" s="3">
        <v>-11.60993666189647</v>
      </c>
      <c r="H97" s="5">
        <v>0.001624862455717406</v>
      </c>
    </row>
    <row r="98" spans="1:8" ht="14.25">
      <c r="A98" s="1" t="s">
        <v>12</v>
      </c>
      <c r="B98" s="1">
        <v>18.75</v>
      </c>
      <c r="C98" s="1">
        <v>35</v>
      </c>
      <c r="D98" s="3">
        <v>-40.09909788197251</v>
      </c>
      <c r="E98" s="3">
        <f t="shared" si="4"/>
        <v>163.6109021180275</v>
      </c>
      <c r="F98" s="3">
        <f t="shared" si="3"/>
        <v>163.6109021180275</v>
      </c>
      <c r="G98" s="3">
        <v>-7.375918358290614</v>
      </c>
      <c r="H98" s="5">
        <v>0.0012852591178435576</v>
      </c>
    </row>
    <row r="99" spans="1:8" ht="14.25">
      <c r="A99" s="1" t="s">
        <v>12</v>
      </c>
      <c r="B99" s="1">
        <v>18.75</v>
      </c>
      <c r="C99" s="1">
        <v>40</v>
      </c>
      <c r="D99" s="3">
        <v>-45.16646025075095</v>
      </c>
      <c r="E99" s="3">
        <f t="shared" si="4"/>
        <v>158.54353974924905</v>
      </c>
      <c r="F99" s="3">
        <f t="shared" si="3"/>
        <v>158.54353974924905</v>
      </c>
      <c r="G99" s="3">
        <v>-5.678259003657339</v>
      </c>
      <c r="H99" s="5">
        <v>0.0012229366295928828</v>
      </c>
    </row>
    <row r="100" spans="1:8" ht="14.25">
      <c r="A100" s="1" t="s">
        <v>12</v>
      </c>
      <c r="B100" s="1">
        <v>18.75</v>
      </c>
      <c r="C100" s="1">
        <v>50</v>
      </c>
      <c r="D100" s="3">
        <v>-59.433730110445495</v>
      </c>
      <c r="E100" s="3">
        <f t="shared" si="4"/>
        <v>144.2762698895545</v>
      </c>
      <c r="F100" s="3">
        <f t="shared" si="3"/>
        <v>144.2762698895545</v>
      </c>
      <c r="G100" s="3">
        <v>33.29919864146073</v>
      </c>
      <c r="H100" s="5">
        <v>0.000621116736209869</v>
      </c>
    </row>
    <row r="101" spans="1:8" ht="14.25">
      <c r="A101" s="1" t="s">
        <v>12</v>
      </c>
      <c r="B101" s="1">
        <v>18.75</v>
      </c>
      <c r="C101" s="1">
        <v>60</v>
      </c>
      <c r="D101" s="3">
        <v>-74.65514000984884</v>
      </c>
      <c r="E101" s="3">
        <f aca="true" t="shared" si="5" ref="E101:E132">IF((D101-156.29)&lt;0,(D101-156.29)+360,(D101-156.29))</f>
        <v>129.05485999015116</v>
      </c>
      <c r="F101" s="3">
        <f t="shared" si="3"/>
        <v>129.05485999015116</v>
      </c>
      <c r="G101" s="3">
        <v>43.52334251203543</v>
      </c>
      <c r="H101" s="5">
        <v>0.0008494880811406361</v>
      </c>
    </row>
    <row r="102" spans="1:8" ht="14.25">
      <c r="A102" s="1" t="s">
        <v>13</v>
      </c>
      <c r="B102" s="1">
        <v>20.25</v>
      </c>
      <c r="C102" s="1">
        <v>0</v>
      </c>
      <c r="D102" s="3">
        <v>-88.91208969464225</v>
      </c>
      <c r="E102" s="3">
        <f t="shared" si="5"/>
        <v>114.79791030535776</v>
      </c>
      <c r="F102" s="3">
        <f t="shared" si="3"/>
        <v>114.79791030535776</v>
      </c>
      <c r="G102" s="3">
        <v>1.3335264861458234</v>
      </c>
      <c r="H102" s="5">
        <v>0.019808934777014137</v>
      </c>
    </row>
    <row r="103" spans="1:8" ht="14.25">
      <c r="A103" s="1" t="s">
        <v>13</v>
      </c>
      <c r="B103" s="1">
        <v>20.25</v>
      </c>
      <c r="C103" s="1">
        <v>5</v>
      </c>
      <c r="D103" s="3">
        <v>-11.394664413896624</v>
      </c>
      <c r="E103" s="3">
        <f t="shared" si="5"/>
        <v>192.31533558610337</v>
      </c>
      <c r="F103" s="3">
        <f t="shared" si="3"/>
        <v>192.31533558610337</v>
      </c>
      <c r="G103" s="3">
        <v>-29.2607410688575</v>
      </c>
      <c r="H103" s="5">
        <v>0.0015200963785234145</v>
      </c>
    </row>
    <row r="104" spans="1:8" ht="14.25">
      <c r="A104" s="1" t="s">
        <v>13</v>
      </c>
      <c r="B104" s="1">
        <v>20.25</v>
      </c>
      <c r="C104" s="1">
        <v>10</v>
      </c>
      <c r="D104" s="3">
        <v>6.750539462178972</v>
      </c>
      <c r="E104" s="3">
        <f t="shared" si="5"/>
        <v>210.46053946217899</v>
      </c>
      <c r="F104" s="3">
        <f t="shared" si="3"/>
        <v>210.46053946217899</v>
      </c>
      <c r="G104" s="3">
        <v>-31.511091102489825</v>
      </c>
      <c r="H104" s="5">
        <v>0.0023150645779329783</v>
      </c>
    </row>
    <row r="105" spans="1:8" ht="14.25">
      <c r="A105" s="1" t="s">
        <v>13</v>
      </c>
      <c r="B105" s="1">
        <v>20.25</v>
      </c>
      <c r="C105" s="1">
        <v>15</v>
      </c>
      <c r="D105" s="3">
        <v>12.11777205047323</v>
      </c>
      <c r="E105" s="3">
        <f t="shared" si="5"/>
        <v>215.82777205047324</v>
      </c>
      <c r="F105" s="3">
        <f t="shared" si="3"/>
        <v>215.82777205047324</v>
      </c>
      <c r="G105" s="3">
        <v>-30.15143084523039</v>
      </c>
      <c r="H105" s="5">
        <v>0.0020108020787735427</v>
      </c>
    </row>
    <row r="106" spans="1:8" ht="14.25">
      <c r="A106" s="1" t="s">
        <v>13</v>
      </c>
      <c r="B106" s="1">
        <v>20.25</v>
      </c>
      <c r="C106" s="1">
        <v>20</v>
      </c>
      <c r="D106" s="3">
        <v>16.04426686320363</v>
      </c>
      <c r="E106" s="3">
        <f t="shared" si="5"/>
        <v>219.75426686320364</v>
      </c>
      <c r="F106" s="3">
        <f t="shared" si="3"/>
        <v>219.75426686320364</v>
      </c>
      <c r="G106" s="3">
        <v>-28.43348220726572</v>
      </c>
      <c r="H106" s="5">
        <v>0.001810398851082269</v>
      </c>
    </row>
    <row r="107" spans="1:8" ht="14.25">
      <c r="A107" s="1" t="s">
        <v>13</v>
      </c>
      <c r="B107" s="1">
        <v>20.25</v>
      </c>
      <c r="C107" s="1">
        <v>25</v>
      </c>
      <c r="D107" s="3">
        <v>19.56443042291411</v>
      </c>
      <c r="E107" s="3">
        <f t="shared" si="5"/>
        <v>223.27443042291412</v>
      </c>
      <c r="F107" s="3">
        <f t="shared" si="3"/>
        <v>223.27443042291412</v>
      </c>
      <c r="G107" s="3">
        <v>-21.73473746188103</v>
      </c>
      <c r="H107" s="5">
        <v>0.0014852420678125166</v>
      </c>
    </row>
    <row r="108" spans="1:8" ht="14.25">
      <c r="A108" s="1" t="s">
        <v>13</v>
      </c>
      <c r="B108" s="1">
        <v>20.25</v>
      </c>
      <c r="C108" s="1">
        <v>30</v>
      </c>
      <c r="D108" s="3">
        <v>11.814041665876323</v>
      </c>
      <c r="E108" s="3">
        <f t="shared" si="5"/>
        <v>215.52404166587633</v>
      </c>
      <c r="F108" s="3">
        <f t="shared" si="3"/>
        <v>215.52404166587633</v>
      </c>
      <c r="G108" s="3">
        <v>-12.509315276256041</v>
      </c>
      <c r="H108" s="5">
        <v>0.0012557806337095661</v>
      </c>
    </row>
    <row r="109" spans="1:8" ht="14.25">
      <c r="A109" s="1" t="s">
        <v>13</v>
      </c>
      <c r="B109" s="1">
        <v>20.25</v>
      </c>
      <c r="C109" s="1">
        <v>35</v>
      </c>
      <c r="D109" s="3">
        <v>1.3214675831025444</v>
      </c>
      <c r="E109" s="3">
        <f t="shared" si="5"/>
        <v>205.03146758310254</v>
      </c>
      <c r="F109" s="3">
        <f t="shared" si="3"/>
        <v>205.03146758310254</v>
      </c>
      <c r="G109" s="3">
        <v>-10.89985345357325</v>
      </c>
      <c r="H109" s="5">
        <v>0.0008831636314975839</v>
      </c>
    </row>
    <row r="110" spans="1:8" ht="14.25">
      <c r="A110" s="1" t="s">
        <v>13</v>
      </c>
      <c r="B110" s="1">
        <v>20.25</v>
      </c>
      <c r="C110" s="1">
        <v>40</v>
      </c>
      <c r="D110" s="3">
        <v>-12.601878665088769</v>
      </c>
      <c r="E110" s="3">
        <f t="shared" si="5"/>
        <v>191.10812133491123</v>
      </c>
      <c r="F110" s="3">
        <f t="shared" si="3"/>
        <v>191.10812133491123</v>
      </c>
      <c r="G110" s="3">
        <v>-5.217781587950246</v>
      </c>
      <c r="H110" s="5">
        <v>0.0007686247523987241</v>
      </c>
    </row>
    <row r="111" spans="1:8" ht="14.25">
      <c r="A111" s="1" t="s">
        <v>13</v>
      </c>
      <c r="B111" s="1">
        <v>20.25</v>
      </c>
      <c r="C111" s="1">
        <v>50</v>
      </c>
      <c r="D111" s="3">
        <v>41.463238431398004</v>
      </c>
      <c r="E111" s="3">
        <f t="shared" si="5"/>
        <v>245.173238431398</v>
      </c>
      <c r="F111" s="3">
        <f t="shared" si="3"/>
        <v>245.173238431398</v>
      </c>
      <c r="G111" s="3">
        <v>11.5430126561515</v>
      </c>
      <c r="H111" s="5">
        <v>0.0004562638381463076</v>
      </c>
    </row>
    <row r="112" spans="1:8" ht="14.25">
      <c r="A112" s="1" t="s">
        <v>13</v>
      </c>
      <c r="B112" s="1">
        <v>20.25</v>
      </c>
      <c r="C112" s="1">
        <v>60</v>
      </c>
      <c r="D112" s="3">
        <v>-42.66018370055386</v>
      </c>
      <c r="E112" s="3">
        <f t="shared" si="5"/>
        <v>161.04981629944615</v>
      </c>
      <c r="F112" s="3">
        <f t="shared" si="3"/>
        <v>161.04981629944615</v>
      </c>
      <c r="G112" s="3">
        <v>5.881565073875234</v>
      </c>
      <c r="H112" s="5">
        <v>0.00033082051024687086</v>
      </c>
    </row>
    <row r="113" spans="1:8" ht="14.25">
      <c r="A113" s="1" t="s">
        <v>14</v>
      </c>
      <c r="B113" s="1">
        <v>21.75</v>
      </c>
      <c r="C113" s="1">
        <v>0</v>
      </c>
      <c r="D113" s="3">
        <v>161.12545024179667</v>
      </c>
      <c r="E113" s="3">
        <f t="shared" si="5"/>
        <v>4.8354502417966785</v>
      </c>
      <c r="F113" s="3">
        <f t="shared" si="3"/>
        <v>4.8354502417966785</v>
      </c>
      <c r="G113" s="3">
        <v>66.29903235465065</v>
      </c>
      <c r="H113" s="5">
        <v>0.01845671693449298</v>
      </c>
    </row>
    <row r="114" spans="1:8" ht="14.25">
      <c r="A114" s="1" t="s">
        <v>14</v>
      </c>
      <c r="B114" s="1">
        <v>21.75</v>
      </c>
      <c r="C114" s="1">
        <v>5</v>
      </c>
      <c r="D114" s="3">
        <v>158.50436895553452</v>
      </c>
      <c r="E114" s="3">
        <f t="shared" si="5"/>
        <v>2.2143689555345247</v>
      </c>
      <c r="F114" s="3">
        <f t="shared" si="3"/>
        <v>2.2143689555345247</v>
      </c>
      <c r="G114" s="3">
        <v>21.47337034798669</v>
      </c>
      <c r="H114" s="5">
        <v>0.0059824827621983165</v>
      </c>
    </row>
    <row r="115" spans="1:8" ht="14.25">
      <c r="A115" s="1" t="s">
        <v>14</v>
      </c>
      <c r="B115" s="1">
        <v>21.75</v>
      </c>
      <c r="C115" s="1">
        <v>10</v>
      </c>
      <c r="D115" s="3">
        <v>161.8074860328279</v>
      </c>
      <c r="E115" s="3">
        <f t="shared" si="5"/>
        <v>5.517486032827918</v>
      </c>
      <c r="F115" s="3">
        <f t="shared" si="3"/>
        <v>5.517486032827918</v>
      </c>
      <c r="G115" s="3">
        <v>13.903432551691632</v>
      </c>
      <c r="H115" s="5">
        <v>0.004619491313986855</v>
      </c>
    </row>
    <row r="116" spans="1:8" ht="14.25">
      <c r="A116" s="1" t="s">
        <v>14</v>
      </c>
      <c r="B116" s="1">
        <v>21.75</v>
      </c>
      <c r="C116" s="1">
        <v>15</v>
      </c>
      <c r="D116" s="3">
        <v>159.54809725193837</v>
      </c>
      <c r="E116" s="3">
        <f t="shared" si="5"/>
        <v>3.2580972519383806</v>
      </c>
      <c r="F116" s="3">
        <f t="shared" si="3"/>
        <v>3.2580972519383806</v>
      </c>
      <c r="G116" s="3">
        <v>13.590369173238827</v>
      </c>
      <c r="H116" s="5">
        <v>0.003974827795012005</v>
      </c>
    </row>
    <row r="117" spans="1:8" ht="14.25">
      <c r="A117" s="1" t="s">
        <v>14</v>
      </c>
      <c r="B117" s="1">
        <v>21.75</v>
      </c>
      <c r="C117" s="1">
        <v>20</v>
      </c>
      <c r="D117" s="3">
        <v>159.29709664117215</v>
      </c>
      <c r="E117" s="3">
        <f t="shared" si="5"/>
        <v>3.0070966411721542</v>
      </c>
      <c r="F117" s="3">
        <f t="shared" si="3"/>
        <v>3.0070966411721542</v>
      </c>
      <c r="G117" s="3">
        <v>13.645855619930828</v>
      </c>
      <c r="H117" s="5">
        <v>0.003289251586607507</v>
      </c>
    </row>
    <row r="118" spans="1:8" ht="14.25">
      <c r="A118" s="1" t="s">
        <v>14</v>
      </c>
      <c r="B118" s="1">
        <v>21.75</v>
      </c>
      <c r="C118" s="1">
        <v>25</v>
      </c>
      <c r="D118" s="3">
        <v>163.17315318677225</v>
      </c>
      <c r="E118" s="3">
        <f t="shared" si="5"/>
        <v>6.883153186772262</v>
      </c>
      <c r="F118" s="3">
        <f t="shared" si="3"/>
        <v>6.883153186772262</v>
      </c>
      <c r="G118" s="3">
        <v>18.051181509946552</v>
      </c>
      <c r="H118" s="5">
        <v>0.002714072585617415</v>
      </c>
    </row>
    <row r="119" spans="1:8" ht="14.25">
      <c r="A119" s="1" t="s">
        <v>14</v>
      </c>
      <c r="B119" s="1">
        <v>21.75</v>
      </c>
      <c r="C119" s="1">
        <v>30</v>
      </c>
      <c r="D119" s="3">
        <v>159.6085028045145</v>
      </c>
      <c r="E119" s="3">
        <f t="shared" si="5"/>
        <v>3.318502804514509</v>
      </c>
      <c r="F119" s="3">
        <f t="shared" si="3"/>
        <v>3.318502804514509</v>
      </c>
      <c r="G119" s="3">
        <v>21.01965827950777</v>
      </c>
      <c r="H119" s="5">
        <v>0.0021829541909989775</v>
      </c>
    </row>
    <row r="120" spans="1:8" ht="14.25">
      <c r="A120" s="1" t="s">
        <v>14</v>
      </c>
      <c r="B120" s="1">
        <v>21.75</v>
      </c>
      <c r="C120" s="1">
        <v>35</v>
      </c>
      <c r="D120" s="3">
        <v>154.23494531021322</v>
      </c>
      <c r="E120" s="3">
        <f t="shared" si="5"/>
        <v>357.94494531021326</v>
      </c>
      <c r="F120" s="3">
        <f t="shared" si="3"/>
        <v>-2.0550546897867434</v>
      </c>
      <c r="G120" s="3">
        <v>19.688838060539876</v>
      </c>
      <c r="H120" s="5">
        <v>0.001769008761990737</v>
      </c>
    </row>
    <row r="121" spans="1:8" ht="14.25">
      <c r="A121" s="1" t="s">
        <v>14</v>
      </c>
      <c r="B121" s="1">
        <v>21.75</v>
      </c>
      <c r="C121" s="1">
        <v>40</v>
      </c>
      <c r="D121" s="3">
        <v>160.69105114565096</v>
      </c>
      <c r="E121" s="3">
        <f t="shared" si="5"/>
        <v>4.4010511456509676</v>
      </c>
      <c r="F121" s="3">
        <f t="shared" si="3"/>
        <v>4.4010511456509676</v>
      </c>
      <c r="G121" s="3">
        <v>23.162838454272865</v>
      </c>
      <c r="H121" s="5">
        <v>0.001555883350383312</v>
      </c>
    </row>
    <row r="122" spans="1:8" ht="14.25">
      <c r="A122" s="1" t="s">
        <v>14</v>
      </c>
      <c r="B122" s="1">
        <v>21.75</v>
      </c>
      <c r="C122" s="1">
        <v>50</v>
      </c>
      <c r="D122" s="3">
        <v>170.04717945837407</v>
      </c>
      <c r="E122" s="3">
        <f t="shared" si="5"/>
        <v>13.757179458374083</v>
      </c>
      <c r="F122" s="3">
        <f t="shared" si="3"/>
        <v>13.757179458374083</v>
      </c>
      <c r="G122" s="3">
        <v>38.38522539104785</v>
      </c>
      <c r="H122" s="5">
        <v>0.0011514694959051238</v>
      </c>
    </row>
    <row r="123" spans="1:8" ht="14.25">
      <c r="A123" s="1" t="s">
        <v>14</v>
      </c>
      <c r="B123" s="1">
        <v>21.75</v>
      </c>
      <c r="C123" s="1">
        <v>60</v>
      </c>
      <c r="D123" s="3">
        <v>161.13865097611452</v>
      </c>
      <c r="E123" s="3">
        <f t="shared" si="5"/>
        <v>4.848650976114527</v>
      </c>
      <c r="F123" s="3">
        <f t="shared" si="3"/>
        <v>4.848650976114527</v>
      </c>
      <c r="G123" s="3">
        <v>44.558340126509876</v>
      </c>
      <c r="H123" s="5">
        <v>0.001133067517847017</v>
      </c>
    </row>
    <row r="124" spans="1:8" ht="14.25">
      <c r="A124" s="1" t="s">
        <v>15</v>
      </c>
      <c r="B124" s="1">
        <v>23.05</v>
      </c>
      <c r="C124" s="1">
        <v>0</v>
      </c>
      <c r="D124" s="3">
        <v>91.71251673282264</v>
      </c>
      <c r="E124" s="3">
        <f t="shared" si="5"/>
        <v>295.42251673282266</v>
      </c>
      <c r="F124" s="3">
        <f t="shared" si="3"/>
        <v>-64.57748326717734</v>
      </c>
      <c r="G124" s="3">
        <v>88.22288167538832</v>
      </c>
      <c r="H124" s="5">
        <v>0.006323041225517986</v>
      </c>
    </row>
    <row r="125" spans="1:8" ht="14.25">
      <c r="A125" s="1" t="s">
        <v>15</v>
      </c>
      <c r="B125" s="1">
        <v>23.05</v>
      </c>
      <c r="C125" s="1">
        <v>5</v>
      </c>
      <c r="D125" s="3">
        <v>73.94151117017748</v>
      </c>
      <c r="E125" s="3">
        <f t="shared" si="5"/>
        <v>277.6515111701775</v>
      </c>
      <c r="F125" s="3">
        <f t="shared" si="3"/>
        <v>-82.34848882982249</v>
      </c>
      <c r="G125" s="3">
        <v>46.024621021489395</v>
      </c>
      <c r="H125" s="5">
        <v>0.0008017917435344417</v>
      </c>
    </row>
    <row r="126" spans="1:8" ht="14.25">
      <c r="A126" s="1" t="s">
        <v>15</v>
      </c>
      <c r="B126" s="1">
        <v>23.05</v>
      </c>
      <c r="C126" s="1">
        <v>10</v>
      </c>
      <c r="D126" s="3">
        <v>8.346524863825026</v>
      </c>
      <c r="E126" s="3">
        <f t="shared" si="5"/>
        <v>212.05652486382505</v>
      </c>
      <c r="F126" s="3">
        <f t="shared" si="3"/>
        <v>212.05652486382505</v>
      </c>
      <c r="G126" s="3">
        <v>10.988143358332456</v>
      </c>
      <c r="H126" s="5">
        <v>0.00043860142498628526</v>
      </c>
    </row>
    <row r="127" spans="1:8" ht="14.25">
      <c r="A127" s="1" t="s">
        <v>15</v>
      </c>
      <c r="B127" s="1">
        <v>23.05</v>
      </c>
      <c r="C127" s="1">
        <v>15</v>
      </c>
      <c r="D127" s="3">
        <v>22.94893728092327</v>
      </c>
      <c r="E127" s="3">
        <f t="shared" si="5"/>
        <v>226.65893728092328</v>
      </c>
      <c r="F127" s="3">
        <f t="shared" si="3"/>
        <v>226.65893728092328</v>
      </c>
      <c r="G127" s="3">
        <v>6.131927954245149</v>
      </c>
      <c r="H127" s="5">
        <v>0.00048493632571709863</v>
      </c>
    </row>
    <row r="128" spans="1:8" ht="14.25">
      <c r="A128" s="1" t="s">
        <v>15</v>
      </c>
      <c r="B128" s="1">
        <v>23.05</v>
      </c>
      <c r="C128" s="1">
        <v>20</v>
      </c>
      <c r="D128" s="3">
        <v>44.01788283677581</v>
      </c>
      <c r="E128" s="3">
        <f t="shared" si="5"/>
        <v>247.72788283677582</v>
      </c>
      <c r="F128" s="3">
        <f t="shared" si="3"/>
        <v>247.72788283677582</v>
      </c>
      <c r="G128" s="3">
        <v>17.490749394876744</v>
      </c>
      <c r="H128" s="5">
        <v>0.0003892839580563268</v>
      </c>
    </row>
    <row r="129" spans="1:8" ht="14.25">
      <c r="A129" s="1" t="s">
        <v>15</v>
      </c>
      <c r="B129" s="1">
        <v>23.05</v>
      </c>
      <c r="C129" s="1">
        <v>25</v>
      </c>
      <c r="D129" s="3">
        <v>-6.045322039062004</v>
      </c>
      <c r="E129" s="3">
        <f t="shared" si="5"/>
        <v>197.664677960938</v>
      </c>
      <c r="F129" s="3">
        <f t="shared" si="3"/>
        <v>197.664677960938</v>
      </c>
      <c r="G129" s="3">
        <v>24.46648511149615</v>
      </c>
      <c r="H129" s="5">
        <v>0.00029940055110169717</v>
      </c>
    </row>
    <row r="130" spans="1:8" ht="14.25">
      <c r="A130" s="1" t="s">
        <v>15</v>
      </c>
      <c r="B130" s="1">
        <v>23.05</v>
      </c>
      <c r="C130" s="1">
        <v>30</v>
      </c>
      <c r="D130" s="3">
        <v>-63.20546094659877</v>
      </c>
      <c r="E130" s="3">
        <f t="shared" si="5"/>
        <v>140.50453905340123</v>
      </c>
      <c r="F130" s="3">
        <f t="shared" si="3"/>
        <v>140.50453905340123</v>
      </c>
      <c r="G130" s="3">
        <v>21.507923538010854</v>
      </c>
      <c r="H130" s="5">
        <v>0.00036003610930016456</v>
      </c>
    </row>
    <row r="131" spans="1:8" ht="14.25">
      <c r="A131" s="1" t="s">
        <v>15</v>
      </c>
      <c r="B131" s="1">
        <v>23.05</v>
      </c>
      <c r="C131" s="1">
        <v>35</v>
      </c>
      <c r="D131" s="3">
        <v>64.23067237566129</v>
      </c>
      <c r="E131" s="3">
        <f t="shared" si="5"/>
        <v>267.9406723756613</v>
      </c>
      <c r="F131" s="3">
        <f t="shared" si="3"/>
        <v>267.9406723756613</v>
      </c>
      <c r="G131" s="3">
        <v>30.04386583241571</v>
      </c>
      <c r="H131" s="5">
        <v>0.0002976054434986027</v>
      </c>
    </row>
    <row r="132" spans="1:8" ht="14.25">
      <c r="A132" s="1" t="s">
        <v>15</v>
      </c>
      <c r="B132" s="1">
        <v>23.05</v>
      </c>
      <c r="C132" s="1">
        <v>40</v>
      </c>
      <c r="D132" s="3">
        <v>-63.13999246065156</v>
      </c>
      <c r="E132" s="3">
        <f t="shared" si="5"/>
        <v>140.57000753934844</v>
      </c>
      <c r="F132" s="3">
        <f aca="true" t="shared" si="6" ref="F132:F195">IF(E132&lt;-90,E132+360,IF(E132&gt;270,E132-360,E132))</f>
        <v>140.57000753934844</v>
      </c>
      <c r="G132" s="3">
        <v>23.763941038311312</v>
      </c>
      <c r="H132" s="5">
        <v>0.00037968144542497727</v>
      </c>
    </row>
    <row r="133" spans="1:8" ht="14.25">
      <c r="A133" s="1" t="s">
        <v>15</v>
      </c>
      <c r="B133" s="1">
        <v>23.05</v>
      </c>
      <c r="C133" s="1">
        <v>50</v>
      </c>
      <c r="D133" s="3">
        <v>-67.93043106121442</v>
      </c>
      <c r="E133" s="3">
        <f>IF((D133-156.29)&lt;0,(D133-156.29)+360,(D133-156.29))</f>
        <v>135.7795689387856</v>
      </c>
      <c r="F133" s="3">
        <f t="shared" si="6"/>
        <v>135.7795689387856</v>
      </c>
      <c r="G133" s="3">
        <v>37.234644178166555</v>
      </c>
      <c r="H133" s="5">
        <v>0.00032392377189703137</v>
      </c>
    </row>
    <row r="134" spans="1:8" ht="14.25">
      <c r="A134" s="1" t="s">
        <v>15</v>
      </c>
      <c r="B134" s="1">
        <v>23.05</v>
      </c>
      <c r="C134" s="1">
        <v>60</v>
      </c>
      <c r="D134" s="3">
        <v>-68.54152090619695</v>
      </c>
      <c r="E134" s="3">
        <f>IF((D134-156.29)&lt;0,(D134-156.29)+360,(D134-156.29))</f>
        <v>135.16847909380306</v>
      </c>
      <c r="F134" s="3">
        <f t="shared" si="6"/>
        <v>135.16847909380306</v>
      </c>
      <c r="G134" s="3">
        <v>40.899766261569795</v>
      </c>
      <c r="H134" s="5">
        <v>0.00032837576037216877</v>
      </c>
    </row>
    <row r="135" spans="1:8" ht="14.25">
      <c r="A135" s="1" t="s">
        <v>16</v>
      </c>
      <c r="B135" s="1">
        <v>23.75</v>
      </c>
      <c r="C135" s="1">
        <v>0</v>
      </c>
      <c r="D135" s="3">
        <v>-54.5475414503597</v>
      </c>
      <c r="E135" s="3">
        <f aca="true" t="shared" si="7" ref="E135:E166">IF((D135-86.67)&lt;0,(D135-86.67)+360,(D135-86.67))</f>
        <v>218.7824585496403</v>
      </c>
      <c r="F135" s="3">
        <f t="shared" si="6"/>
        <v>218.7824585496403</v>
      </c>
      <c r="G135" s="3">
        <v>81.61125112189269</v>
      </c>
      <c r="H135" s="5">
        <v>0.016071953832686305</v>
      </c>
    </row>
    <row r="136" spans="1:8" ht="14.25">
      <c r="A136" s="1" t="s">
        <v>16</v>
      </c>
      <c r="B136" s="1">
        <v>23.75</v>
      </c>
      <c r="C136" s="1">
        <v>5</v>
      </c>
      <c r="D136" s="3">
        <v>-93.88807534291489</v>
      </c>
      <c r="E136" s="3">
        <f t="shared" si="7"/>
        <v>179.4419246570851</v>
      </c>
      <c r="F136" s="3">
        <f t="shared" si="6"/>
        <v>179.4419246570851</v>
      </c>
      <c r="G136" s="3">
        <v>25.96148421605537</v>
      </c>
      <c r="H136" s="5">
        <v>0.0037234431645991324</v>
      </c>
    </row>
    <row r="137" spans="1:8" ht="14.25">
      <c r="A137" s="1" t="s">
        <v>16</v>
      </c>
      <c r="B137" s="1">
        <v>23.75</v>
      </c>
      <c r="C137" s="1">
        <v>10</v>
      </c>
      <c r="D137" s="3">
        <v>-91.37100744102088</v>
      </c>
      <c r="E137" s="3">
        <f t="shared" si="7"/>
        <v>181.9589925589791</v>
      </c>
      <c r="F137" s="3">
        <f t="shared" si="6"/>
        <v>181.9589925589791</v>
      </c>
      <c r="G137" s="3">
        <v>4.174434268487672</v>
      </c>
      <c r="H137" s="5">
        <v>0.003901464290494019</v>
      </c>
    </row>
    <row r="138" spans="1:8" ht="14.25">
      <c r="A138" s="1" t="s">
        <v>16</v>
      </c>
      <c r="B138" s="1">
        <v>23.75</v>
      </c>
      <c r="C138" s="1">
        <v>15</v>
      </c>
      <c r="D138" s="3">
        <v>-89.73505030698213</v>
      </c>
      <c r="E138" s="3">
        <f t="shared" si="7"/>
        <v>183.59494969301787</v>
      </c>
      <c r="F138" s="3">
        <f t="shared" si="6"/>
        <v>183.59494969301787</v>
      </c>
      <c r="G138" s="3">
        <v>0.7832059526540699</v>
      </c>
      <c r="H138" s="5">
        <v>0.003460360283265313</v>
      </c>
    </row>
    <row r="139" spans="1:8" ht="14.25">
      <c r="A139" s="1" t="s">
        <v>16</v>
      </c>
      <c r="B139" s="1">
        <v>23.75</v>
      </c>
      <c r="C139" s="1">
        <v>20</v>
      </c>
      <c r="D139" s="3">
        <v>-89.26672612930658</v>
      </c>
      <c r="E139" s="3">
        <f t="shared" si="7"/>
        <v>184.06327387069342</v>
      </c>
      <c r="F139" s="3">
        <f t="shared" si="6"/>
        <v>184.06327387069342</v>
      </c>
      <c r="G139" s="3">
        <v>1.1474699174184118</v>
      </c>
      <c r="H139" s="5">
        <v>0.0031808983290888123</v>
      </c>
    </row>
    <row r="140" spans="1:8" ht="14.25">
      <c r="A140" s="1" t="s">
        <v>16</v>
      </c>
      <c r="B140" s="1">
        <v>23.75</v>
      </c>
      <c r="C140" s="1">
        <v>25</v>
      </c>
      <c r="D140" s="3">
        <v>-90.14000279765898</v>
      </c>
      <c r="E140" s="3">
        <f t="shared" si="7"/>
        <v>183.18999720234103</v>
      </c>
      <c r="F140" s="3">
        <f t="shared" si="6"/>
        <v>183.18999720234103</v>
      </c>
      <c r="G140" s="3">
        <v>3.400177077920125</v>
      </c>
      <c r="H140" s="5">
        <v>0.002394221816290212</v>
      </c>
    </row>
    <row r="141" spans="1:8" ht="14.25">
      <c r="A141" s="1" t="s">
        <v>16</v>
      </c>
      <c r="B141" s="1">
        <v>23.75</v>
      </c>
      <c r="C141" s="1">
        <v>30</v>
      </c>
      <c r="D141" s="3">
        <v>-91.65407086725564</v>
      </c>
      <c r="E141" s="3">
        <f t="shared" si="7"/>
        <v>181.67592913274436</v>
      </c>
      <c r="F141" s="3">
        <f t="shared" si="6"/>
        <v>181.67592913274436</v>
      </c>
      <c r="G141" s="3">
        <v>5.070749663011915</v>
      </c>
      <c r="H141" s="5">
        <v>0.0018781299209586113</v>
      </c>
    </row>
    <row r="142" spans="1:8" ht="14.25">
      <c r="A142" s="1" t="s">
        <v>16</v>
      </c>
      <c r="B142" s="1">
        <v>23.75</v>
      </c>
      <c r="C142" s="1">
        <v>35</v>
      </c>
      <c r="D142" s="3">
        <v>-80.6676736653699</v>
      </c>
      <c r="E142" s="3">
        <f t="shared" si="7"/>
        <v>192.6623263346301</v>
      </c>
      <c r="F142" s="3">
        <f t="shared" si="6"/>
        <v>192.6623263346301</v>
      </c>
      <c r="G142" s="3">
        <v>13.1286908378749</v>
      </c>
      <c r="H142" s="5">
        <v>0.0014880756029180776</v>
      </c>
    </row>
    <row r="143" spans="1:8" ht="14.25">
      <c r="A143" s="1" t="s">
        <v>16</v>
      </c>
      <c r="B143" s="1">
        <v>23.75</v>
      </c>
      <c r="C143" s="1">
        <v>40</v>
      </c>
      <c r="D143" s="3">
        <v>-100.90126765303008</v>
      </c>
      <c r="E143" s="3">
        <f t="shared" si="7"/>
        <v>172.42873234696992</v>
      </c>
      <c r="F143" s="3">
        <f t="shared" si="6"/>
        <v>172.42873234696992</v>
      </c>
      <c r="G143" s="3">
        <v>4.091118376087489</v>
      </c>
      <c r="H143" s="5">
        <v>0.0016539854896582375</v>
      </c>
    </row>
    <row r="144" spans="1:8" ht="14.25">
      <c r="A144" s="1" t="s">
        <v>16</v>
      </c>
      <c r="B144" s="1">
        <v>23.75</v>
      </c>
      <c r="C144" s="1">
        <v>50</v>
      </c>
      <c r="D144" s="3">
        <v>-102.38488021276241</v>
      </c>
      <c r="E144" s="3">
        <f t="shared" si="7"/>
        <v>170.9451197872376</v>
      </c>
      <c r="F144" s="3">
        <f t="shared" si="6"/>
        <v>170.9451197872376</v>
      </c>
      <c r="G144" s="3">
        <v>23.16841794723619</v>
      </c>
      <c r="H144" s="5">
        <v>0.0010802286794933747</v>
      </c>
    </row>
    <row r="145" spans="1:8" ht="14.25">
      <c r="A145" s="1" t="s">
        <v>16</v>
      </c>
      <c r="B145" s="1">
        <v>23.75</v>
      </c>
      <c r="C145" s="1">
        <v>60</v>
      </c>
      <c r="D145" s="3">
        <v>-96.34725744812012</v>
      </c>
      <c r="E145" s="3">
        <f t="shared" si="7"/>
        <v>176.98274255187988</v>
      </c>
      <c r="F145" s="3">
        <f t="shared" si="6"/>
        <v>176.98274255187988</v>
      </c>
      <c r="G145" s="3">
        <v>10.041726284926625</v>
      </c>
      <c r="H145" s="5">
        <v>0.0006365944470383008</v>
      </c>
    </row>
    <row r="146" spans="1:8" ht="14.25">
      <c r="A146" s="1" t="s">
        <v>17</v>
      </c>
      <c r="B146" s="1">
        <v>25.25</v>
      </c>
      <c r="C146" s="1">
        <v>0</v>
      </c>
      <c r="D146" s="3">
        <v>62.91839681233707</v>
      </c>
      <c r="E146" s="3">
        <f t="shared" si="7"/>
        <v>336.2483968123371</v>
      </c>
      <c r="F146" s="3">
        <f t="shared" si="6"/>
        <v>-23.75160318766291</v>
      </c>
      <c r="G146" s="3">
        <v>56.665004010338336</v>
      </c>
      <c r="H146" s="5">
        <v>0.021664403984416467</v>
      </c>
    </row>
    <row r="147" spans="1:8" ht="14.25">
      <c r="A147" s="1" t="s">
        <v>17</v>
      </c>
      <c r="B147" s="1">
        <v>25.25</v>
      </c>
      <c r="C147" s="1">
        <v>5</v>
      </c>
      <c r="D147" s="3">
        <v>76.00449294861015</v>
      </c>
      <c r="E147" s="3">
        <f t="shared" si="7"/>
        <v>349.33449294861015</v>
      </c>
      <c r="F147" s="3">
        <f t="shared" si="6"/>
        <v>-10.665507051389852</v>
      </c>
      <c r="G147" s="3">
        <v>14.228684609354719</v>
      </c>
      <c r="H147" s="5">
        <v>0.007038451534250982</v>
      </c>
    </row>
    <row r="148" spans="1:8" ht="14.25">
      <c r="A148" s="1" t="s">
        <v>17</v>
      </c>
      <c r="B148" s="1">
        <v>25.25</v>
      </c>
      <c r="C148" s="1">
        <v>10</v>
      </c>
      <c r="D148" s="3">
        <v>80.35296167500007</v>
      </c>
      <c r="E148" s="3">
        <f t="shared" si="7"/>
        <v>353.68296167500006</v>
      </c>
      <c r="F148" s="3">
        <f t="shared" si="6"/>
        <v>-6.317038324999942</v>
      </c>
      <c r="G148" s="3">
        <v>7.193743982493396</v>
      </c>
      <c r="H148" s="5">
        <v>0.005653827376211623</v>
      </c>
    </row>
    <row r="149" spans="1:8" ht="14.25">
      <c r="A149" s="1" t="s">
        <v>17</v>
      </c>
      <c r="B149" s="1">
        <v>25.25</v>
      </c>
      <c r="C149" s="1">
        <v>15</v>
      </c>
      <c r="D149" s="3">
        <v>77.98388933965539</v>
      </c>
      <c r="E149" s="3">
        <f t="shared" si="7"/>
        <v>351.31388933965536</v>
      </c>
      <c r="F149" s="3">
        <f t="shared" si="6"/>
        <v>-8.686110660344639</v>
      </c>
      <c r="G149" s="3">
        <v>6.440941946029376</v>
      </c>
      <c r="H149" s="5">
        <v>0.0044036753967566684</v>
      </c>
    </row>
    <row r="150" spans="1:8" ht="14.25">
      <c r="A150" s="1" t="s">
        <v>17</v>
      </c>
      <c r="B150" s="1">
        <v>25.25</v>
      </c>
      <c r="C150" s="1">
        <v>20</v>
      </c>
      <c r="D150" s="3">
        <v>76.91282921506723</v>
      </c>
      <c r="E150" s="3">
        <f t="shared" si="7"/>
        <v>350.2428292150672</v>
      </c>
      <c r="F150" s="3">
        <f t="shared" si="6"/>
        <v>-9.757170784932782</v>
      </c>
      <c r="G150" s="3">
        <v>6.941785493870509</v>
      </c>
      <c r="H150" s="5">
        <v>0.00359918129579492</v>
      </c>
    </row>
    <row r="151" spans="1:8" ht="14.25">
      <c r="A151" s="1" t="s">
        <v>17</v>
      </c>
      <c r="B151" s="1">
        <v>25.25</v>
      </c>
      <c r="C151" s="1">
        <v>25</v>
      </c>
      <c r="D151" s="3">
        <v>77.32420707474354</v>
      </c>
      <c r="E151" s="3">
        <f t="shared" si="7"/>
        <v>350.65420707474357</v>
      </c>
      <c r="F151" s="3">
        <f t="shared" si="6"/>
        <v>-9.345792925256433</v>
      </c>
      <c r="G151" s="3">
        <v>8.92372923583099</v>
      </c>
      <c r="H151" s="5">
        <v>0.0030814944426365595</v>
      </c>
    </row>
    <row r="152" spans="1:8" ht="14.25">
      <c r="A152" s="1" t="s">
        <v>17</v>
      </c>
      <c r="B152" s="1">
        <v>25.25</v>
      </c>
      <c r="C152" s="1">
        <v>30</v>
      </c>
      <c r="D152" s="3">
        <v>75.98720477284061</v>
      </c>
      <c r="E152" s="3">
        <f t="shared" si="7"/>
        <v>349.3172047728406</v>
      </c>
      <c r="F152" s="3">
        <f t="shared" si="6"/>
        <v>-10.682795227159374</v>
      </c>
      <c r="G152" s="3">
        <v>12.855740082334567</v>
      </c>
      <c r="H152" s="5">
        <v>0.0024314927513772277</v>
      </c>
    </row>
    <row r="153" spans="1:8" ht="14.25">
      <c r="A153" s="1" t="s">
        <v>17</v>
      </c>
      <c r="B153" s="1">
        <v>25.25</v>
      </c>
      <c r="C153" s="1">
        <v>35</v>
      </c>
      <c r="D153" s="3">
        <v>77.75941871803643</v>
      </c>
      <c r="E153" s="3">
        <f t="shared" si="7"/>
        <v>351.0894187180364</v>
      </c>
      <c r="F153" s="3">
        <f t="shared" si="6"/>
        <v>-8.910581281963573</v>
      </c>
      <c r="G153" s="3">
        <v>13.175789683283469</v>
      </c>
      <c r="H153" s="5">
        <v>0.0018601430052552412</v>
      </c>
    </row>
    <row r="154" spans="1:8" ht="14.25">
      <c r="A154" s="1" t="s">
        <v>17</v>
      </c>
      <c r="B154" s="1">
        <v>25.25</v>
      </c>
      <c r="C154" s="1">
        <v>40</v>
      </c>
      <c r="D154" s="3">
        <v>72.99453354243788</v>
      </c>
      <c r="E154" s="3">
        <f t="shared" si="7"/>
        <v>346.32453354243785</v>
      </c>
      <c r="F154" s="3">
        <f t="shared" si="6"/>
        <v>-13.675466457562152</v>
      </c>
      <c r="G154" s="3">
        <v>25.013466867708892</v>
      </c>
      <c r="H154" s="5">
        <v>0.0011470296421627474</v>
      </c>
    </row>
    <row r="155" spans="1:8" ht="14.25">
      <c r="A155" s="1" t="s">
        <v>17</v>
      </c>
      <c r="B155" s="1">
        <v>25.25</v>
      </c>
      <c r="C155" s="1">
        <v>50</v>
      </c>
      <c r="D155" s="3">
        <v>78.13829992086612</v>
      </c>
      <c r="E155" s="3">
        <f t="shared" si="7"/>
        <v>351.4682999208661</v>
      </c>
      <c r="F155" s="3">
        <f t="shared" si="6"/>
        <v>-8.531700079133884</v>
      </c>
      <c r="G155" s="3">
        <v>38.7172388107914</v>
      </c>
      <c r="H155" s="5">
        <v>0.0011223426393040586</v>
      </c>
    </row>
    <row r="156" spans="1:8" ht="14.25">
      <c r="A156" s="1" t="s">
        <v>17</v>
      </c>
      <c r="B156" s="1">
        <v>25.25</v>
      </c>
      <c r="C156" s="1">
        <v>60</v>
      </c>
      <c r="D156" s="3">
        <v>78.23171106797936</v>
      </c>
      <c r="E156" s="3">
        <f t="shared" si="7"/>
        <v>351.56171106797933</v>
      </c>
      <c r="F156" s="3">
        <f t="shared" si="6"/>
        <v>-8.438288932020669</v>
      </c>
      <c r="G156" s="3">
        <v>43.918852243812935</v>
      </c>
      <c r="H156" s="5">
        <v>0.0009529454339047961</v>
      </c>
    </row>
    <row r="157" spans="1:8" ht="14.25">
      <c r="A157" s="1" t="s">
        <v>18</v>
      </c>
      <c r="B157" s="1">
        <v>28.25</v>
      </c>
      <c r="C157" s="1">
        <v>0</v>
      </c>
      <c r="D157" s="3">
        <v>85.73035925561337</v>
      </c>
      <c r="E157" s="3">
        <f t="shared" si="7"/>
        <v>359.0603592556134</v>
      </c>
      <c r="F157" s="3">
        <f t="shared" si="6"/>
        <v>-0.9396407443866224</v>
      </c>
      <c r="G157" s="3">
        <v>49.595587079928954</v>
      </c>
      <c r="H157" s="5">
        <v>0.022587343801341492</v>
      </c>
    </row>
    <row r="158" spans="1:8" ht="14.25">
      <c r="A158" s="1" t="s">
        <v>18</v>
      </c>
      <c r="B158" s="1">
        <v>28.25</v>
      </c>
      <c r="C158" s="1">
        <v>5</v>
      </c>
      <c r="D158" s="3">
        <v>88.29836936311092</v>
      </c>
      <c r="E158" s="3">
        <f t="shared" si="7"/>
        <v>1.6283693631109202</v>
      </c>
      <c r="F158" s="3">
        <f t="shared" si="6"/>
        <v>1.6283693631109202</v>
      </c>
      <c r="G158" s="3">
        <v>19.48072611259615</v>
      </c>
      <c r="H158" s="5">
        <v>0.006536932690490243</v>
      </c>
    </row>
    <row r="159" spans="1:8" ht="14.25">
      <c r="A159" s="1" t="s">
        <v>18</v>
      </c>
      <c r="B159" s="1">
        <v>28.25</v>
      </c>
      <c r="C159" s="1">
        <v>10</v>
      </c>
      <c r="D159" s="3">
        <v>89.39452353087398</v>
      </c>
      <c r="E159" s="3">
        <f t="shared" si="7"/>
        <v>2.724523530873981</v>
      </c>
      <c r="F159" s="3">
        <f t="shared" si="6"/>
        <v>2.724523530873981</v>
      </c>
      <c r="G159" s="3">
        <v>12.24480936270795</v>
      </c>
      <c r="H159" s="5">
        <v>0.005045048504226694</v>
      </c>
    </row>
    <row r="160" spans="1:8" ht="14.25">
      <c r="A160" s="1" t="s">
        <v>18</v>
      </c>
      <c r="B160" s="1">
        <v>28.25</v>
      </c>
      <c r="C160" s="1">
        <v>15</v>
      </c>
      <c r="D160" s="3">
        <v>89.34771335150998</v>
      </c>
      <c r="E160" s="3">
        <f t="shared" si="7"/>
        <v>2.677713351509979</v>
      </c>
      <c r="F160" s="3">
        <f t="shared" si="6"/>
        <v>2.677713351509979</v>
      </c>
      <c r="G160" s="3">
        <v>13.03784050340603</v>
      </c>
      <c r="H160" s="5">
        <v>0.003705763782272151</v>
      </c>
    </row>
    <row r="161" spans="1:8" ht="14.25">
      <c r="A161" s="1" t="s">
        <v>18</v>
      </c>
      <c r="B161" s="1">
        <v>28.25</v>
      </c>
      <c r="C161" s="1">
        <v>20</v>
      </c>
      <c r="D161" s="3">
        <v>88.17232775334854</v>
      </c>
      <c r="E161" s="3">
        <f t="shared" si="7"/>
        <v>1.5023277533485384</v>
      </c>
      <c r="F161" s="3">
        <f t="shared" si="6"/>
        <v>1.5023277533485384</v>
      </c>
      <c r="G161" s="3">
        <v>14.719747638006377</v>
      </c>
      <c r="H161" s="5">
        <v>0.002979243966176654</v>
      </c>
    </row>
    <row r="162" spans="1:8" ht="14.25">
      <c r="A162" s="1" t="s">
        <v>18</v>
      </c>
      <c r="B162" s="1">
        <v>28.25</v>
      </c>
      <c r="C162" s="1">
        <v>25</v>
      </c>
      <c r="D162" s="3">
        <v>89.11977777671086</v>
      </c>
      <c r="E162" s="3">
        <f t="shared" si="7"/>
        <v>2.44977777671086</v>
      </c>
      <c r="F162" s="3">
        <f t="shared" si="6"/>
        <v>2.44977777671086</v>
      </c>
      <c r="G162" s="3">
        <v>16.717519050440675</v>
      </c>
      <c r="H162" s="5">
        <v>0.0027255025243062975</v>
      </c>
    </row>
    <row r="163" spans="1:8" ht="14.25">
      <c r="A163" s="1" t="s">
        <v>18</v>
      </c>
      <c r="B163" s="1">
        <v>28.25</v>
      </c>
      <c r="C163" s="1">
        <v>30</v>
      </c>
      <c r="D163" s="3">
        <v>88.46966794063195</v>
      </c>
      <c r="E163" s="3">
        <f t="shared" si="7"/>
        <v>1.7996679406319487</v>
      </c>
      <c r="F163" s="3">
        <f t="shared" si="6"/>
        <v>1.7996679406319487</v>
      </c>
      <c r="G163" s="3">
        <v>22.82760025261268</v>
      </c>
      <c r="H163" s="5">
        <v>0.0022141479738265013</v>
      </c>
    </row>
    <row r="164" spans="1:8" ht="14.25">
      <c r="A164" s="1" t="s">
        <v>18</v>
      </c>
      <c r="B164" s="1">
        <v>28.25</v>
      </c>
      <c r="C164" s="1">
        <v>35</v>
      </c>
      <c r="D164" s="3">
        <v>83.73457817032613</v>
      </c>
      <c r="E164" s="3">
        <f t="shared" si="7"/>
        <v>357.0645781703261</v>
      </c>
      <c r="F164" s="3">
        <f t="shared" si="6"/>
        <v>-2.935421829673885</v>
      </c>
      <c r="G164" s="3">
        <v>26.523731581452562</v>
      </c>
      <c r="H164" s="5">
        <v>0.0016078162208411756</v>
      </c>
    </row>
    <row r="165" spans="1:8" ht="14.25">
      <c r="A165" s="1" t="s">
        <v>18</v>
      </c>
      <c r="B165" s="1">
        <v>28.25</v>
      </c>
      <c r="C165" s="1">
        <v>40</v>
      </c>
      <c r="D165" s="3">
        <v>88.37521884743684</v>
      </c>
      <c r="E165" s="3">
        <f t="shared" si="7"/>
        <v>1.7052188474368393</v>
      </c>
      <c r="F165" s="3">
        <f t="shared" si="6"/>
        <v>1.7052188474368393</v>
      </c>
      <c r="G165" s="3">
        <v>32.81930116608889</v>
      </c>
      <c r="H165" s="5">
        <v>0.0012380271604451978</v>
      </c>
    </row>
    <row r="166" spans="1:8" ht="14.25">
      <c r="A166" s="1" t="s">
        <v>18</v>
      </c>
      <c r="B166" s="1">
        <v>28.25</v>
      </c>
      <c r="C166" s="1">
        <v>50</v>
      </c>
      <c r="D166" s="3">
        <v>82.20587763857901</v>
      </c>
      <c r="E166" s="3">
        <f t="shared" si="7"/>
        <v>355.535877638579</v>
      </c>
      <c r="F166" s="3">
        <f t="shared" si="6"/>
        <v>-4.464122361421005</v>
      </c>
      <c r="G166" s="3">
        <v>49.64510131098102</v>
      </c>
      <c r="H166" s="5">
        <v>0.0011285374650404833</v>
      </c>
    </row>
    <row r="167" spans="1:8" ht="14.25">
      <c r="A167" s="1" t="s">
        <v>18</v>
      </c>
      <c r="B167" s="1">
        <v>28.25</v>
      </c>
      <c r="C167" s="1">
        <v>60</v>
      </c>
      <c r="D167" s="3">
        <v>95.74807646916489</v>
      </c>
      <c r="E167" s="3">
        <f aca="true" t="shared" si="8" ref="E167:E198">IF((D167-86.67)&lt;0,(D167-86.67)+360,(D167-86.67))</f>
        <v>9.078076469164884</v>
      </c>
      <c r="F167" s="3">
        <f t="shared" si="6"/>
        <v>9.078076469164884</v>
      </c>
      <c r="G167" s="3">
        <v>59.73658596075261</v>
      </c>
      <c r="H167" s="5">
        <v>0.000905388585083775</v>
      </c>
    </row>
    <row r="168" spans="1:8" ht="14.25">
      <c r="A168" s="1" t="s">
        <v>19</v>
      </c>
      <c r="B168" s="1">
        <v>29.75</v>
      </c>
      <c r="C168" s="1">
        <v>0</v>
      </c>
      <c r="D168" s="3">
        <v>-4.986549992331295</v>
      </c>
      <c r="E168" s="3">
        <f t="shared" si="8"/>
        <v>268.3434500076687</v>
      </c>
      <c r="F168" s="3">
        <f t="shared" si="6"/>
        <v>268.3434500076687</v>
      </c>
      <c r="G168" s="3">
        <v>67.83948956606011</v>
      </c>
      <c r="H168" s="5">
        <v>0.009393921651791651</v>
      </c>
    </row>
    <row r="169" spans="1:8" ht="14.25">
      <c r="A169" s="1" t="s">
        <v>19</v>
      </c>
      <c r="B169" s="1">
        <v>29.75</v>
      </c>
      <c r="C169" s="1">
        <v>5</v>
      </c>
      <c r="D169" s="3">
        <v>83.23605224548768</v>
      </c>
      <c r="E169" s="3">
        <f t="shared" si="8"/>
        <v>356.5660522454877</v>
      </c>
      <c r="F169" s="3">
        <f t="shared" si="6"/>
        <v>-3.433947754512303</v>
      </c>
      <c r="G169" s="3">
        <v>21.35289258791565</v>
      </c>
      <c r="H169" s="5">
        <v>0.006509001152250628</v>
      </c>
    </row>
    <row r="170" spans="1:8" ht="14.25">
      <c r="A170" s="1" t="s">
        <v>19</v>
      </c>
      <c r="B170" s="1">
        <v>29.75</v>
      </c>
      <c r="C170" s="1">
        <v>10</v>
      </c>
      <c r="D170" s="3">
        <v>86.7691848543927</v>
      </c>
      <c r="E170" s="3">
        <f t="shared" si="8"/>
        <v>0.09918485439270341</v>
      </c>
      <c r="F170" s="3">
        <f t="shared" si="6"/>
        <v>0.09918485439270341</v>
      </c>
      <c r="G170" s="3">
        <v>14.327464811248399</v>
      </c>
      <c r="H170" s="5">
        <v>0.004889610311671064</v>
      </c>
    </row>
    <row r="171" spans="1:8" ht="14.25">
      <c r="A171" s="1" t="s">
        <v>19</v>
      </c>
      <c r="B171" s="1">
        <v>29.75</v>
      </c>
      <c r="C171" s="1">
        <v>15</v>
      </c>
      <c r="D171" s="3">
        <v>83.72418736212013</v>
      </c>
      <c r="E171" s="3">
        <f t="shared" si="8"/>
        <v>357.05418736212016</v>
      </c>
      <c r="F171" s="3">
        <f t="shared" si="6"/>
        <v>-2.9458126378798397</v>
      </c>
      <c r="G171" s="3">
        <v>13.863875784161374</v>
      </c>
      <c r="H171" s="5">
        <v>0.0039479839158740255</v>
      </c>
    </row>
    <row r="172" spans="1:8" ht="14.25">
      <c r="A172" s="1" t="s">
        <v>19</v>
      </c>
      <c r="B172" s="1">
        <v>29.75</v>
      </c>
      <c r="C172" s="1">
        <v>20</v>
      </c>
      <c r="D172" s="3">
        <v>84.62445455582379</v>
      </c>
      <c r="E172" s="3">
        <f t="shared" si="8"/>
        <v>357.95445455582376</v>
      </c>
      <c r="F172" s="3">
        <f t="shared" si="6"/>
        <v>-2.0455454441762413</v>
      </c>
      <c r="G172" s="3">
        <v>16.356709875793705</v>
      </c>
      <c r="H172" s="5">
        <v>0.0030147374678402765</v>
      </c>
    </row>
    <row r="173" spans="1:8" ht="14.25">
      <c r="A173" s="1" t="s">
        <v>19</v>
      </c>
      <c r="B173" s="1">
        <v>29.75</v>
      </c>
      <c r="C173" s="1">
        <v>25</v>
      </c>
      <c r="D173" s="3">
        <v>86.17162909845977</v>
      </c>
      <c r="E173" s="3">
        <f t="shared" si="8"/>
        <v>359.5016290984598</v>
      </c>
      <c r="F173" s="3">
        <f t="shared" si="6"/>
        <v>-0.4983709015402269</v>
      </c>
      <c r="G173" s="3">
        <v>17.449737375242574</v>
      </c>
      <c r="H173" s="5">
        <v>0.0027945532737809814</v>
      </c>
    </row>
    <row r="174" spans="1:8" ht="14.25">
      <c r="A174" s="1" t="s">
        <v>19</v>
      </c>
      <c r="B174" s="1">
        <v>29.75</v>
      </c>
      <c r="C174" s="1">
        <v>30</v>
      </c>
      <c r="D174" s="3">
        <v>83.33151406519725</v>
      </c>
      <c r="E174" s="3">
        <f t="shared" si="8"/>
        <v>356.66151406519725</v>
      </c>
      <c r="F174" s="3">
        <f t="shared" si="6"/>
        <v>-3.3384859348027476</v>
      </c>
      <c r="G174" s="3">
        <v>23.573157022292172</v>
      </c>
      <c r="H174" s="5">
        <v>0.0022079433869553813</v>
      </c>
    </row>
    <row r="175" spans="1:8" ht="14.25">
      <c r="A175" s="1" t="s">
        <v>19</v>
      </c>
      <c r="B175" s="1">
        <v>29.75</v>
      </c>
      <c r="C175" s="1">
        <v>35</v>
      </c>
      <c r="D175" s="3">
        <v>85.15390356567339</v>
      </c>
      <c r="E175" s="3">
        <f t="shared" si="8"/>
        <v>358.48390356567336</v>
      </c>
      <c r="F175" s="3">
        <f t="shared" si="6"/>
        <v>-1.5160964343266414</v>
      </c>
      <c r="G175" s="3">
        <v>26.38354809030225</v>
      </c>
      <c r="H175" s="5">
        <v>0.0015459812418008182</v>
      </c>
    </row>
    <row r="176" spans="1:8" ht="14.25">
      <c r="A176" s="1" t="s">
        <v>19</v>
      </c>
      <c r="B176" s="1">
        <v>29.75</v>
      </c>
      <c r="C176" s="1">
        <v>40</v>
      </c>
      <c r="D176" s="3">
        <v>79.37462686751805</v>
      </c>
      <c r="E176" s="3">
        <f t="shared" si="8"/>
        <v>352.7046268675181</v>
      </c>
      <c r="F176" s="3">
        <f t="shared" si="6"/>
        <v>-7.295373132481927</v>
      </c>
      <c r="G176" s="3">
        <v>32.057460594352506</v>
      </c>
      <c r="H176" s="5">
        <v>0.001452607999427237</v>
      </c>
    </row>
    <row r="177" spans="1:8" ht="14.25">
      <c r="A177" s="1" t="s">
        <v>19</v>
      </c>
      <c r="B177" s="1">
        <v>29.75</v>
      </c>
      <c r="C177" s="1">
        <v>50</v>
      </c>
      <c r="D177" s="3">
        <v>112.15394279608005</v>
      </c>
      <c r="E177" s="3">
        <f t="shared" si="8"/>
        <v>25.483942796080044</v>
      </c>
      <c r="F177" s="3">
        <f t="shared" si="6"/>
        <v>25.483942796080044</v>
      </c>
      <c r="G177" s="3">
        <v>47.38998931767585</v>
      </c>
      <c r="H177" s="5">
        <v>0.0009361682541082025</v>
      </c>
    </row>
    <row r="178" spans="1:8" ht="14.25">
      <c r="A178" s="1" t="s">
        <v>19</v>
      </c>
      <c r="B178" s="1">
        <v>29.75</v>
      </c>
      <c r="C178" s="1">
        <v>60</v>
      </c>
      <c r="D178" s="3">
        <v>127.50123054548821</v>
      </c>
      <c r="E178" s="3">
        <f t="shared" si="8"/>
        <v>40.83123054548821</v>
      </c>
      <c r="F178" s="3">
        <f t="shared" si="6"/>
        <v>40.83123054548821</v>
      </c>
      <c r="G178" s="3">
        <v>64.17165385462593</v>
      </c>
      <c r="H178" s="5">
        <v>0.0008332376611747696</v>
      </c>
    </row>
    <row r="179" spans="1:8" ht="14.25">
      <c r="A179" s="1" t="s">
        <v>20</v>
      </c>
      <c r="B179" s="1">
        <v>31.25</v>
      </c>
      <c r="C179" s="1">
        <v>0</v>
      </c>
      <c r="D179" s="3">
        <v>176.73767061459708</v>
      </c>
      <c r="E179" s="3">
        <f t="shared" si="8"/>
        <v>90.06767061459708</v>
      </c>
      <c r="F179" s="3">
        <f t="shared" si="6"/>
        <v>90.06767061459708</v>
      </c>
      <c r="G179" s="3">
        <v>84.89607248091951</v>
      </c>
      <c r="H179" s="5">
        <v>0.015762498787946028</v>
      </c>
    </row>
    <row r="180" spans="1:8" ht="14.25">
      <c r="A180" s="1" t="s">
        <v>20</v>
      </c>
      <c r="B180" s="1">
        <v>31.25</v>
      </c>
      <c r="C180" s="1">
        <v>5</v>
      </c>
      <c r="D180" s="3">
        <v>-114.86455507696633</v>
      </c>
      <c r="E180" s="3">
        <f t="shared" si="8"/>
        <v>158.46544492303366</v>
      </c>
      <c r="F180" s="3">
        <f t="shared" si="6"/>
        <v>158.46544492303366</v>
      </c>
      <c r="G180" s="3">
        <v>45.6348614812717</v>
      </c>
      <c r="H180" s="5">
        <v>0.002112188675284478</v>
      </c>
    </row>
    <row r="181" spans="1:8" ht="14.25">
      <c r="A181" s="1" t="s">
        <v>20</v>
      </c>
      <c r="B181" s="1">
        <v>31.25</v>
      </c>
      <c r="C181" s="1">
        <v>10</v>
      </c>
      <c r="D181" s="3">
        <v>-98.16931429195515</v>
      </c>
      <c r="E181" s="3">
        <f t="shared" si="8"/>
        <v>175.16068570804487</v>
      </c>
      <c r="F181" s="3">
        <f t="shared" si="6"/>
        <v>175.16068570804487</v>
      </c>
      <c r="G181" s="3">
        <v>9.368013679733416</v>
      </c>
      <c r="H181" s="5">
        <v>0.0023037912231797394</v>
      </c>
    </row>
    <row r="182" spans="1:8" ht="14.25">
      <c r="A182" s="1" t="s">
        <v>20</v>
      </c>
      <c r="B182" s="1">
        <v>31.25</v>
      </c>
      <c r="C182" s="1">
        <v>15</v>
      </c>
      <c r="D182" s="3">
        <v>-97.87279345810639</v>
      </c>
      <c r="E182" s="3">
        <f t="shared" si="8"/>
        <v>175.4572065418936</v>
      </c>
      <c r="F182" s="3">
        <f t="shared" si="6"/>
        <v>175.4572065418936</v>
      </c>
      <c r="G182" s="3">
        <v>8.809873619500586</v>
      </c>
      <c r="H182" s="5">
        <v>0.0021350761110555286</v>
      </c>
    </row>
    <row r="183" spans="1:8" ht="14.25">
      <c r="A183" s="1" t="s">
        <v>20</v>
      </c>
      <c r="B183" s="1">
        <v>31.25</v>
      </c>
      <c r="C183" s="1">
        <v>20</v>
      </c>
      <c r="D183" s="3">
        <v>-94.73360233785621</v>
      </c>
      <c r="E183" s="3">
        <f t="shared" si="8"/>
        <v>178.59639766214377</v>
      </c>
      <c r="F183" s="3">
        <f t="shared" si="6"/>
        <v>178.59639766214377</v>
      </c>
      <c r="G183" s="3">
        <v>8.489457839696856</v>
      </c>
      <c r="H183" s="5">
        <v>0.0022421306830780405</v>
      </c>
    </row>
    <row r="184" spans="1:8" ht="14.25">
      <c r="A184" s="1" t="s">
        <v>20</v>
      </c>
      <c r="B184" s="1">
        <v>31.25</v>
      </c>
      <c r="C184" s="1">
        <v>25</v>
      </c>
      <c r="D184" s="3">
        <v>-91.09476555241342</v>
      </c>
      <c r="E184" s="3">
        <f t="shared" si="8"/>
        <v>182.23523444758658</v>
      </c>
      <c r="F184" s="3">
        <f t="shared" si="6"/>
        <v>182.23523444758658</v>
      </c>
      <c r="G184" s="3">
        <v>14.659840773072332</v>
      </c>
      <c r="H184" s="5">
        <v>0.0015094046541600432</v>
      </c>
    </row>
    <row r="185" spans="1:8" ht="14.25">
      <c r="A185" s="1" t="s">
        <v>20</v>
      </c>
      <c r="B185" s="1">
        <v>31.25</v>
      </c>
      <c r="C185" s="1">
        <v>30</v>
      </c>
      <c r="D185" s="3">
        <v>-96.78675122249915</v>
      </c>
      <c r="E185" s="3">
        <f t="shared" si="8"/>
        <v>176.54324877750085</v>
      </c>
      <c r="F185" s="3">
        <f t="shared" si="6"/>
        <v>176.54324877750085</v>
      </c>
      <c r="G185" s="3">
        <v>15.895223969468843</v>
      </c>
      <c r="H185" s="5">
        <v>0.0012669826360293972</v>
      </c>
    </row>
    <row r="186" spans="1:8" ht="14.25">
      <c r="A186" s="1" t="s">
        <v>20</v>
      </c>
      <c r="B186" s="1">
        <v>31.25</v>
      </c>
      <c r="C186" s="1">
        <v>35</v>
      </c>
      <c r="D186" s="3">
        <v>-82.06672809410058</v>
      </c>
      <c r="E186" s="3">
        <f t="shared" si="8"/>
        <v>191.26327190589942</v>
      </c>
      <c r="F186" s="3">
        <f t="shared" si="6"/>
        <v>191.26327190589942</v>
      </c>
      <c r="G186" s="3">
        <v>22.00470386033247</v>
      </c>
      <c r="H186" s="5">
        <v>0.0009768264943171843</v>
      </c>
    </row>
    <row r="187" spans="1:8" ht="14.25">
      <c r="A187" s="1" t="s">
        <v>20</v>
      </c>
      <c r="B187" s="1">
        <v>31.25</v>
      </c>
      <c r="C187" s="1">
        <v>40</v>
      </c>
      <c r="D187" s="3">
        <v>-80.53767779197439</v>
      </c>
      <c r="E187" s="3">
        <f t="shared" si="8"/>
        <v>192.7923222080256</v>
      </c>
      <c r="F187" s="3">
        <f t="shared" si="6"/>
        <v>192.7923222080256</v>
      </c>
      <c r="G187" s="3">
        <v>16.682204751916142</v>
      </c>
      <c r="H187" s="5">
        <v>0.0011112542463360938</v>
      </c>
    </row>
    <row r="188" spans="1:8" ht="14.25">
      <c r="A188" s="1" t="s">
        <v>20</v>
      </c>
      <c r="B188" s="1">
        <v>31.25</v>
      </c>
      <c r="C188" s="1">
        <v>50</v>
      </c>
      <c r="D188" s="3">
        <v>-84.63668604701355</v>
      </c>
      <c r="E188" s="3">
        <f t="shared" si="8"/>
        <v>188.69331395298644</v>
      </c>
      <c r="F188" s="3">
        <f t="shared" si="6"/>
        <v>188.69331395298644</v>
      </c>
      <c r="G188" s="3">
        <v>45.174913807678664</v>
      </c>
      <c r="H188" s="5">
        <v>0.0006753497242170163</v>
      </c>
    </row>
    <row r="189" spans="1:8" ht="14.25">
      <c r="A189" s="1" t="s">
        <v>20</v>
      </c>
      <c r="B189" s="1">
        <v>31.25</v>
      </c>
      <c r="C189" s="1">
        <v>60</v>
      </c>
      <c r="D189" s="3">
        <v>-63.81188930251915</v>
      </c>
      <c r="E189" s="3">
        <f t="shared" si="8"/>
        <v>209.51811069748084</v>
      </c>
      <c r="F189" s="3">
        <f t="shared" si="6"/>
        <v>209.51811069748084</v>
      </c>
      <c r="G189" s="3">
        <v>43.76111711460938</v>
      </c>
      <c r="H189" s="5">
        <v>0.0009412231403870178</v>
      </c>
    </row>
    <row r="190" spans="1:8" ht="14.25">
      <c r="A190" s="1" t="s">
        <v>21</v>
      </c>
      <c r="B190" s="1">
        <v>32.5</v>
      </c>
      <c r="C190" s="1">
        <v>0</v>
      </c>
      <c r="D190" s="3">
        <v>110.29176766799402</v>
      </c>
      <c r="E190" s="3">
        <f t="shared" si="8"/>
        <v>23.62176766799402</v>
      </c>
      <c r="F190" s="3">
        <f t="shared" si="6"/>
        <v>23.62176766799402</v>
      </c>
      <c r="G190" s="3">
        <v>72.4017596910819</v>
      </c>
      <c r="H190" s="5">
        <v>0.0167855652273017</v>
      </c>
    </row>
    <row r="191" spans="1:8" ht="14.25">
      <c r="A191" s="1" t="s">
        <v>21</v>
      </c>
      <c r="B191" s="1">
        <v>32.5</v>
      </c>
      <c r="C191" s="1">
        <v>5</v>
      </c>
      <c r="D191" s="3">
        <v>102.30801581742791</v>
      </c>
      <c r="E191" s="3">
        <f t="shared" si="8"/>
        <v>15.638015817427913</v>
      </c>
      <c r="F191" s="3">
        <f t="shared" si="6"/>
        <v>15.638015817427913</v>
      </c>
      <c r="G191" s="3">
        <v>21.786010382495476</v>
      </c>
      <c r="H191" s="5">
        <v>0.004122421133266226</v>
      </c>
    </row>
    <row r="192" spans="1:8" ht="14.25">
      <c r="A192" s="1" t="s">
        <v>21</v>
      </c>
      <c r="B192" s="1">
        <v>32.5</v>
      </c>
      <c r="C192" s="1">
        <v>10</v>
      </c>
      <c r="D192" s="3">
        <v>101.76988336027995</v>
      </c>
      <c r="E192" s="3">
        <f t="shared" si="8"/>
        <v>15.099883360279946</v>
      </c>
      <c r="F192" s="3">
        <f t="shared" si="6"/>
        <v>15.099883360279946</v>
      </c>
      <c r="G192" s="3">
        <v>14.386856207631466</v>
      </c>
      <c r="H192" s="5">
        <v>0.003026550511721224</v>
      </c>
    </row>
    <row r="193" spans="1:8" ht="14.25">
      <c r="A193" s="1" t="s">
        <v>21</v>
      </c>
      <c r="B193" s="1">
        <v>32.5</v>
      </c>
      <c r="C193" s="1">
        <v>15</v>
      </c>
      <c r="D193" s="3">
        <v>102.0871219663516</v>
      </c>
      <c r="E193" s="3">
        <f t="shared" si="8"/>
        <v>15.417121966351601</v>
      </c>
      <c r="F193" s="3">
        <f t="shared" si="6"/>
        <v>15.417121966351601</v>
      </c>
      <c r="G193" s="3">
        <v>15.540472857768625</v>
      </c>
      <c r="H193" s="5">
        <v>0.002176030790223337</v>
      </c>
    </row>
    <row r="194" spans="1:8" ht="14.25">
      <c r="A194" s="1" t="s">
        <v>21</v>
      </c>
      <c r="B194" s="1">
        <v>32.5</v>
      </c>
      <c r="C194" s="1">
        <v>20</v>
      </c>
      <c r="D194" s="3">
        <v>102.86448934420255</v>
      </c>
      <c r="E194" s="3">
        <f t="shared" si="8"/>
        <v>16.19448934420255</v>
      </c>
      <c r="F194" s="3">
        <f t="shared" si="6"/>
        <v>16.19448934420255</v>
      </c>
      <c r="G194" s="3">
        <v>19.2450838689611</v>
      </c>
      <c r="H194" s="5">
        <v>0.0016079626861342274</v>
      </c>
    </row>
    <row r="195" spans="1:8" ht="14.25">
      <c r="A195" s="1" t="s">
        <v>21</v>
      </c>
      <c r="B195" s="1">
        <v>32.5</v>
      </c>
      <c r="C195" s="1">
        <v>25</v>
      </c>
      <c r="D195" s="3">
        <v>100.58429998651424</v>
      </c>
      <c r="E195" s="3">
        <f t="shared" si="8"/>
        <v>13.914299986514237</v>
      </c>
      <c r="F195" s="3">
        <f t="shared" si="6"/>
        <v>13.914299986514237</v>
      </c>
      <c r="G195" s="3">
        <v>19.917551127647908</v>
      </c>
      <c r="H195" s="5">
        <v>0.0014823835536054762</v>
      </c>
    </row>
    <row r="196" spans="1:8" ht="14.25">
      <c r="A196" s="1" t="s">
        <v>21</v>
      </c>
      <c r="B196" s="1">
        <v>32.5</v>
      </c>
      <c r="C196" s="1">
        <v>30</v>
      </c>
      <c r="D196" s="3">
        <v>105.78704459432217</v>
      </c>
      <c r="E196" s="3">
        <f t="shared" si="8"/>
        <v>19.117044594322167</v>
      </c>
      <c r="F196" s="3">
        <f aca="true" t="shared" si="9" ref="F196:F259">IF(E196&lt;-90,E196+360,IF(E196&gt;270,E196-360,E196))</f>
        <v>19.117044594322167</v>
      </c>
      <c r="G196" s="3">
        <v>24.585050755747332</v>
      </c>
      <c r="H196" s="5">
        <v>0.001257079949724758</v>
      </c>
    </row>
    <row r="197" spans="1:8" ht="14.25">
      <c r="A197" s="1" t="s">
        <v>21</v>
      </c>
      <c r="B197" s="1">
        <v>32.5</v>
      </c>
      <c r="C197" s="1">
        <v>35</v>
      </c>
      <c r="D197" s="3">
        <v>96.559615825633</v>
      </c>
      <c r="E197" s="3">
        <f t="shared" si="8"/>
        <v>9.889615825633001</v>
      </c>
      <c r="F197" s="3">
        <f t="shared" si="9"/>
        <v>9.889615825633001</v>
      </c>
      <c r="G197" s="3">
        <v>28.800470780968112</v>
      </c>
      <c r="H197" s="5">
        <v>0.0011188123167001694</v>
      </c>
    </row>
    <row r="198" spans="1:8" ht="14.25">
      <c r="A198" s="1" t="s">
        <v>21</v>
      </c>
      <c r="B198" s="1">
        <v>32.5</v>
      </c>
      <c r="C198" s="1">
        <v>40</v>
      </c>
      <c r="D198" s="3">
        <v>114.32008008448918</v>
      </c>
      <c r="E198" s="3">
        <f t="shared" si="8"/>
        <v>27.650080084489176</v>
      </c>
      <c r="F198" s="3">
        <f t="shared" si="9"/>
        <v>27.650080084489176</v>
      </c>
      <c r="G198" s="3">
        <v>35.431428707530564</v>
      </c>
      <c r="H198" s="5">
        <v>0.0007986501111250157</v>
      </c>
    </row>
    <row r="199" spans="1:8" ht="14.25">
      <c r="A199" s="1" t="s">
        <v>21</v>
      </c>
      <c r="B199" s="1">
        <v>32.5</v>
      </c>
      <c r="C199" s="1">
        <v>50</v>
      </c>
      <c r="D199" s="3">
        <v>92.46502275673484</v>
      </c>
      <c r="E199" s="3">
        <f>IF((D199-86.67)&lt;0,(D199-86.67)+360,(D199-86.67))</f>
        <v>5.795022756734838</v>
      </c>
      <c r="F199" s="3">
        <f t="shared" si="9"/>
        <v>5.795022756734838</v>
      </c>
      <c r="G199" s="3">
        <v>44.585479791704195</v>
      </c>
      <c r="H199" s="5">
        <v>0.0006268051052759542</v>
      </c>
    </row>
    <row r="200" spans="1:8" ht="14.25">
      <c r="A200" s="1" t="s">
        <v>21</v>
      </c>
      <c r="B200" s="1">
        <v>32.5</v>
      </c>
      <c r="C200" s="1">
        <v>60</v>
      </c>
      <c r="D200" s="3">
        <v>-147.12635982036713</v>
      </c>
      <c r="E200" s="3">
        <f>IF((D200-86.67)&lt;0,(D200-86.67)+360,(D200-86.67))</f>
        <v>126.20364017963288</v>
      </c>
      <c r="F200" s="3">
        <f t="shared" si="9"/>
        <v>126.20364017963288</v>
      </c>
      <c r="G200" s="3">
        <v>84.73693909828015</v>
      </c>
      <c r="H200" s="5">
        <v>0.0004880576297938595</v>
      </c>
    </row>
    <row r="201" spans="1:8" ht="14.25">
      <c r="A201" s="1" t="s">
        <v>22</v>
      </c>
      <c r="B201" s="1">
        <v>33.25</v>
      </c>
      <c r="C201" s="1">
        <v>0</v>
      </c>
      <c r="D201" s="3">
        <v>-41.85371541465938</v>
      </c>
      <c r="E201" s="3">
        <f aca="true" t="shared" si="10" ref="E201:E222">IF((D201-345.9)&lt;0,(D201-345.9)+360,(D201-345.9))</f>
        <v>-27.753715414659382</v>
      </c>
      <c r="F201" s="3">
        <f t="shared" si="9"/>
        <v>-27.753715414659382</v>
      </c>
      <c r="G201" s="3">
        <v>66.21473982105485</v>
      </c>
      <c r="H201" s="5">
        <v>0.016610869935075646</v>
      </c>
    </row>
    <row r="202" spans="1:8" ht="14.25">
      <c r="A202" s="1" t="s">
        <v>22</v>
      </c>
      <c r="B202" s="1">
        <v>33.25</v>
      </c>
      <c r="C202" s="1">
        <v>5</v>
      </c>
      <c r="D202" s="3">
        <v>-35.42460479059008</v>
      </c>
      <c r="E202" s="3">
        <f t="shared" si="10"/>
        <v>-21.324604790590058</v>
      </c>
      <c r="F202" s="3">
        <f t="shared" si="9"/>
        <v>-21.324604790590058</v>
      </c>
      <c r="G202" s="3">
        <v>22.16792176843369</v>
      </c>
      <c r="H202" s="5">
        <v>0.0044524263048365</v>
      </c>
    </row>
    <row r="203" spans="1:8" ht="14.25">
      <c r="A203" s="1" t="s">
        <v>22</v>
      </c>
      <c r="B203" s="1">
        <v>33.25</v>
      </c>
      <c r="C203" s="1">
        <v>10</v>
      </c>
      <c r="D203" s="3">
        <v>-36.335864566891935</v>
      </c>
      <c r="E203" s="3">
        <f t="shared" si="10"/>
        <v>-22.235864566891905</v>
      </c>
      <c r="F203" s="3">
        <f t="shared" si="9"/>
        <v>-22.235864566891905</v>
      </c>
      <c r="G203" s="3">
        <v>9.820306851995168</v>
      </c>
      <c r="H203" s="5">
        <v>0.0030488030438189997</v>
      </c>
    </row>
    <row r="204" spans="1:8" ht="14.25">
      <c r="A204" s="1" t="s">
        <v>22</v>
      </c>
      <c r="B204" s="1">
        <v>33.25</v>
      </c>
      <c r="C204" s="1">
        <v>15</v>
      </c>
      <c r="D204" s="3">
        <v>-41.20532773168423</v>
      </c>
      <c r="E204" s="3">
        <f t="shared" si="10"/>
        <v>-27.105327731684213</v>
      </c>
      <c r="F204" s="3">
        <f t="shared" si="9"/>
        <v>-27.105327731684213</v>
      </c>
      <c r="G204" s="3">
        <v>7.870205780731702</v>
      </c>
      <c r="H204" s="5">
        <v>0.0028043637424556753</v>
      </c>
    </row>
    <row r="205" spans="1:8" ht="14.25">
      <c r="A205" s="1" t="s">
        <v>22</v>
      </c>
      <c r="B205" s="1">
        <v>33.25</v>
      </c>
      <c r="C205" s="1">
        <v>20</v>
      </c>
      <c r="D205" s="3">
        <v>-44.464541014435476</v>
      </c>
      <c r="E205" s="3">
        <f t="shared" si="10"/>
        <v>-30.364541014435474</v>
      </c>
      <c r="F205" s="3">
        <f t="shared" si="9"/>
        <v>-30.364541014435474</v>
      </c>
      <c r="G205" s="3">
        <v>11.528627306818409</v>
      </c>
      <c r="H205" s="5">
        <v>0.002316650383635822</v>
      </c>
    </row>
    <row r="206" spans="1:8" ht="14.25">
      <c r="A206" s="1" t="s">
        <v>22</v>
      </c>
      <c r="B206" s="1">
        <v>33.25</v>
      </c>
      <c r="C206" s="1">
        <v>25</v>
      </c>
      <c r="D206" s="3">
        <v>-27.238899339487954</v>
      </c>
      <c r="E206" s="3">
        <f t="shared" si="10"/>
        <v>-13.13889933948792</v>
      </c>
      <c r="F206" s="3">
        <f t="shared" si="9"/>
        <v>-13.13889933948792</v>
      </c>
      <c r="G206" s="3">
        <v>15.26929190776673</v>
      </c>
      <c r="H206" s="5">
        <v>0.0016555533818031964</v>
      </c>
    </row>
    <row r="207" spans="1:8" ht="14.25">
      <c r="A207" s="1" t="s">
        <v>22</v>
      </c>
      <c r="B207" s="1">
        <v>33.25</v>
      </c>
      <c r="C207" s="1">
        <v>30</v>
      </c>
      <c r="D207" s="3">
        <v>-38.395164503246036</v>
      </c>
      <c r="E207" s="3">
        <f t="shared" si="10"/>
        <v>-24.295164503246042</v>
      </c>
      <c r="F207" s="3">
        <f t="shared" si="9"/>
        <v>-24.295164503246042</v>
      </c>
      <c r="G207" s="3">
        <v>18.136034080874325</v>
      </c>
      <c r="H207" s="5">
        <v>0.0014231827008504565</v>
      </c>
    </row>
    <row r="208" spans="1:8" ht="14.25">
      <c r="A208" s="1" t="s">
        <v>22</v>
      </c>
      <c r="B208" s="1">
        <v>33.25</v>
      </c>
      <c r="C208" s="1">
        <v>35</v>
      </c>
      <c r="D208" s="3">
        <v>-40.74157570691748</v>
      </c>
      <c r="E208" s="3">
        <f t="shared" si="10"/>
        <v>-26.64157570691748</v>
      </c>
      <c r="F208" s="3">
        <f t="shared" si="9"/>
        <v>-26.64157570691748</v>
      </c>
      <c r="G208" s="3">
        <v>24.901414245580135</v>
      </c>
      <c r="H208" s="5">
        <v>0.0011233601381569493</v>
      </c>
    </row>
    <row r="209" spans="1:8" ht="14.25">
      <c r="A209" s="1" t="s">
        <v>22</v>
      </c>
      <c r="B209" s="1">
        <v>33.25</v>
      </c>
      <c r="C209" s="1">
        <v>40</v>
      </c>
      <c r="D209" s="3">
        <v>-48.83467186027938</v>
      </c>
      <c r="E209" s="3">
        <f t="shared" si="10"/>
        <v>-34.73467186027938</v>
      </c>
      <c r="F209" s="3">
        <f t="shared" si="9"/>
        <v>-34.73467186027938</v>
      </c>
      <c r="G209" s="3">
        <v>22.14523124257176</v>
      </c>
      <c r="H209" s="5">
        <v>0.0011301066321369856</v>
      </c>
    </row>
    <row r="210" spans="1:8" ht="14.25">
      <c r="A210" s="1" t="s">
        <v>22</v>
      </c>
      <c r="B210" s="1">
        <v>33.25</v>
      </c>
      <c r="C210" s="1">
        <v>50</v>
      </c>
      <c r="D210" s="3">
        <v>-26.609883546263998</v>
      </c>
      <c r="E210" s="3">
        <f t="shared" si="10"/>
        <v>-12.50988354626395</v>
      </c>
      <c r="F210" s="3">
        <f t="shared" si="9"/>
        <v>-12.50988354626395</v>
      </c>
      <c r="G210" s="3">
        <v>39.3720012223667</v>
      </c>
      <c r="H210" s="5">
        <v>0.0007393361887531273</v>
      </c>
    </row>
    <row r="211" spans="1:8" ht="14.25">
      <c r="A211" s="1" t="s">
        <v>22</v>
      </c>
      <c r="B211" s="1">
        <v>33.25</v>
      </c>
      <c r="C211" s="1">
        <v>60</v>
      </c>
      <c r="D211" s="3">
        <v>-67.18401334526997</v>
      </c>
      <c r="E211" s="3">
        <f t="shared" si="10"/>
        <v>-53.084013345269966</v>
      </c>
      <c r="F211" s="3">
        <f t="shared" si="9"/>
        <v>-53.084013345269966</v>
      </c>
      <c r="G211" s="3">
        <v>58.82467222257661</v>
      </c>
      <c r="H211" s="5">
        <v>0.0004254387852558814</v>
      </c>
    </row>
    <row r="212" spans="1:8" ht="14.25">
      <c r="A212" s="1" t="s">
        <v>23</v>
      </c>
      <c r="B212" s="1">
        <v>34.75</v>
      </c>
      <c r="C212" s="1">
        <v>0</v>
      </c>
      <c r="D212" s="3">
        <v>-66.63448853248458</v>
      </c>
      <c r="E212" s="3">
        <f t="shared" si="10"/>
        <v>-52.534488532484545</v>
      </c>
      <c r="F212" s="3">
        <f t="shared" si="9"/>
        <v>-52.534488532484545</v>
      </c>
      <c r="G212" s="3">
        <v>86.88237330067177</v>
      </c>
      <c r="H212" s="5">
        <v>0.00662981221453519</v>
      </c>
    </row>
    <row r="213" spans="1:8" ht="14.25">
      <c r="A213" s="1" t="s">
        <v>23</v>
      </c>
      <c r="B213" s="1">
        <v>34.75</v>
      </c>
      <c r="C213" s="1">
        <v>5</v>
      </c>
      <c r="D213" s="3">
        <v>139.43447050610123</v>
      </c>
      <c r="E213" s="3">
        <f t="shared" si="10"/>
        <v>153.53447050610126</v>
      </c>
      <c r="F213" s="3">
        <f t="shared" si="9"/>
        <v>153.53447050610126</v>
      </c>
      <c r="G213" s="3">
        <v>38.5371402069475</v>
      </c>
      <c r="H213" s="5">
        <v>0.0011107155351393983</v>
      </c>
    </row>
    <row r="214" spans="1:8" ht="14.25">
      <c r="A214" s="1" t="s">
        <v>23</v>
      </c>
      <c r="B214" s="1">
        <v>34.75</v>
      </c>
      <c r="C214" s="1">
        <v>10</v>
      </c>
      <c r="D214" s="3">
        <v>141.15184337928557</v>
      </c>
      <c r="E214" s="3">
        <f t="shared" si="10"/>
        <v>155.2518433792856</v>
      </c>
      <c r="F214" s="3">
        <f t="shared" si="9"/>
        <v>155.2518433792856</v>
      </c>
      <c r="G214" s="3">
        <v>8.664887060986693</v>
      </c>
      <c r="H214" s="5">
        <v>0.0012014204093488674</v>
      </c>
    </row>
    <row r="215" spans="1:8" ht="14.25">
      <c r="A215" s="1" t="s">
        <v>23</v>
      </c>
      <c r="B215" s="1">
        <v>34.75</v>
      </c>
      <c r="C215" s="1">
        <v>15</v>
      </c>
      <c r="D215" s="3">
        <v>138.24099860748194</v>
      </c>
      <c r="E215" s="3">
        <f t="shared" si="10"/>
        <v>152.34099860748196</v>
      </c>
      <c r="F215" s="3">
        <f t="shared" si="9"/>
        <v>152.34099860748196</v>
      </c>
      <c r="G215" s="3">
        <v>9.749130295853229</v>
      </c>
      <c r="H215" s="5">
        <v>0.001192904857899405</v>
      </c>
    </row>
    <row r="216" spans="1:8" ht="14.25">
      <c r="A216" s="1" t="s">
        <v>23</v>
      </c>
      <c r="B216" s="1">
        <v>34.75</v>
      </c>
      <c r="C216" s="1">
        <v>20</v>
      </c>
      <c r="D216" s="3">
        <v>165.25643716352928</v>
      </c>
      <c r="E216" s="3">
        <f t="shared" si="10"/>
        <v>179.3564371635293</v>
      </c>
      <c r="F216" s="3">
        <f t="shared" si="9"/>
        <v>179.3564371635293</v>
      </c>
      <c r="G216" s="3">
        <v>13.237274912249967</v>
      </c>
      <c r="H216" s="5">
        <v>0.0007467764056262088</v>
      </c>
    </row>
    <row r="217" spans="1:8" ht="14.25">
      <c r="A217" s="1" t="s">
        <v>23</v>
      </c>
      <c r="B217" s="1">
        <v>34.75</v>
      </c>
      <c r="C217" s="1">
        <v>25</v>
      </c>
      <c r="D217" s="3">
        <v>130.29948799088393</v>
      </c>
      <c r="E217" s="3">
        <f t="shared" si="10"/>
        <v>144.39948799088396</v>
      </c>
      <c r="F217" s="3">
        <f t="shared" si="9"/>
        <v>144.39948799088396</v>
      </c>
      <c r="G217" s="3">
        <v>12.56867376205122</v>
      </c>
      <c r="H217" s="5">
        <v>0.0009282677415487409</v>
      </c>
    </row>
    <row r="218" spans="1:8" ht="14.25">
      <c r="A218" s="1" t="s">
        <v>23</v>
      </c>
      <c r="B218" s="1">
        <v>34.75</v>
      </c>
      <c r="C218" s="1">
        <v>30</v>
      </c>
      <c r="D218" s="3">
        <v>136.80214545314084</v>
      </c>
      <c r="E218" s="3">
        <f t="shared" si="10"/>
        <v>150.90214545314086</v>
      </c>
      <c r="F218" s="3">
        <f t="shared" si="9"/>
        <v>150.90214545314086</v>
      </c>
      <c r="G218" s="3">
        <v>28.346614122616003</v>
      </c>
      <c r="H218" s="5">
        <v>0.0005876104151561645</v>
      </c>
    </row>
    <row r="219" spans="1:8" ht="14.25">
      <c r="A219" s="1" t="s">
        <v>23</v>
      </c>
      <c r="B219" s="1">
        <v>34.75</v>
      </c>
      <c r="C219" s="1">
        <v>35</v>
      </c>
      <c r="D219" s="3">
        <v>-172.2010834342594</v>
      </c>
      <c r="E219" s="3">
        <f t="shared" si="10"/>
        <v>-158.1010834342594</v>
      </c>
      <c r="F219" s="3">
        <f t="shared" si="9"/>
        <v>201.8989165657406</v>
      </c>
      <c r="G219" s="3">
        <v>35.23270176213423</v>
      </c>
      <c r="H219" s="5">
        <v>0.0003744158784026126</v>
      </c>
    </row>
    <row r="220" spans="1:8" ht="14.25">
      <c r="A220" s="1" t="s">
        <v>23</v>
      </c>
      <c r="B220" s="1">
        <v>34.75</v>
      </c>
      <c r="C220" s="1">
        <v>40</v>
      </c>
      <c r="D220" s="3">
        <v>179.10432204870776</v>
      </c>
      <c r="E220" s="3">
        <f t="shared" si="10"/>
        <v>193.20432204870778</v>
      </c>
      <c r="F220" s="3">
        <f t="shared" si="9"/>
        <v>193.20432204870778</v>
      </c>
      <c r="G220" s="3">
        <v>32.650398932763984</v>
      </c>
      <c r="H220" s="5">
        <v>0.0003373421313740696</v>
      </c>
    </row>
    <row r="221" spans="1:8" ht="14.25">
      <c r="A221" s="1" t="s">
        <v>23</v>
      </c>
      <c r="B221" s="1">
        <v>34.75</v>
      </c>
      <c r="C221" s="1">
        <v>50</v>
      </c>
      <c r="D221" s="3">
        <v>131.40574108952825</v>
      </c>
      <c r="E221" s="3">
        <f t="shared" si="10"/>
        <v>145.50574108952827</v>
      </c>
      <c r="F221" s="3">
        <f t="shared" si="9"/>
        <v>145.50574108952827</v>
      </c>
      <c r="G221" s="3">
        <v>62.74982413104299</v>
      </c>
      <c r="H221" s="5">
        <v>0.0002463398465534961</v>
      </c>
    </row>
    <row r="222" spans="1:8" ht="14.25">
      <c r="A222" s="1" t="s">
        <v>23</v>
      </c>
      <c r="B222" s="1">
        <v>34.75</v>
      </c>
      <c r="C222" s="1">
        <v>60</v>
      </c>
      <c r="D222" s="3">
        <v>104.61039081620942</v>
      </c>
      <c r="E222" s="3">
        <f t="shared" si="10"/>
        <v>118.71039081620944</v>
      </c>
      <c r="F222" s="3">
        <f t="shared" si="9"/>
        <v>118.71039081620944</v>
      </c>
      <c r="G222" s="3">
        <v>54.927592114069235</v>
      </c>
      <c r="H222" s="5">
        <v>0.00032012647500636373</v>
      </c>
    </row>
    <row r="223" spans="1:8" ht="14.25">
      <c r="A223" s="1" t="s">
        <v>44</v>
      </c>
      <c r="B223" s="1">
        <v>37.75</v>
      </c>
      <c r="C223" s="1">
        <v>0</v>
      </c>
      <c r="D223" s="3">
        <v>12.562885290093435</v>
      </c>
      <c r="E223" s="3">
        <f aca="true" t="shared" si="11" ref="E223:E266">IF((D223-345.9)&lt;0,(D223-345.9)+360,(D223-345.9))</f>
        <v>26.66288529009347</v>
      </c>
      <c r="F223" s="3">
        <f t="shared" si="9"/>
        <v>26.66288529009347</v>
      </c>
      <c r="G223" s="3">
        <v>66.19251371347536</v>
      </c>
      <c r="H223" s="5">
        <v>0.013553291113231503</v>
      </c>
    </row>
    <row r="224" spans="1:8" ht="14.25">
      <c r="A224" s="1" t="s">
        <v>44</v>
      </c>
      <c r="B224" s="1">
        <v>37.75</v>
      </c>
      <c r="C224" s="1">
        <v>5</v>
      </c>
      <c r="D224" s="3">
        <v>-9.627419446890187</v>
      </c>
      <c r="E224" s="3">
        <f t="shared" si="11"/>
        <v>4.472580553109822</v>
      </c>
      <c r="F224" s="3">
        <f t="shared" si="9"/>
        <v>4.472580553109822</v>
      </c>
      <c r="G224" s="3">
        <v>35.39721711686076</v>
      </c>
      <c r="H224" s="5">
        <v>0.001679782724044988</v>
      </c>
    </row>
    <row r="225" spans="1:8" ht="14.25">
      <c r="A225" s="1" t="s">
        <v>44</v>
      </c>
      <c r="B225" s="1">
        <v>37.75</v>
      </c>
      <c r="C225" s="1">
        <v>10</v>
      </c>
      <c r="D225" s="3">
        <v>-10.143010889024275</v>
      </c>
      <c r="E225" s="3">
        <f t="shared" si="11"/>
        <v>3.956989110975769</v>
      </c>
      <c r="F225" s="3">
        <f t="shared" si="9"/>
        <v>3.956989110975769</v>
      </c>
      <c r="G225" s="3">
        <v>29.39302740828979</v>
      </c>
      <c r="H225" s="5">
        <v>0.00040342485049882587</v>
      </c>
    </row>
    <row r="226" spans="1:8" ht="14.25">
      <c r="A226" s="1" t="s">
        <v>44</v>
      </c>
      <c r="B226" s="1">
        <v>37.75</v>
      </c>
      <c r="C226" s="1">
        <v>15</v>
      </c>
      <c r="D226" s="3">
        <v>46.78991060824607</v>
      </c>
      <c r="E226" s="3">
        <f t="shared" si="11"/>
        <v>60.88991060824611</v>
      </c>
      <c r="F226" s="3">
        <f t="shared" si="9"/>
        <v>60.88991060824611</v>
      </c>
      <c r="G226" s="3">
        <v>35.87921240065347</v>
      </c>
      <c r="H226" s="5">
        <v>0.00022351957408692422</v>
      </c>
    </row>
    <row r="227" spans="1:8" ht="14.25">
      <c r="A227" s="1" t="s">
        <v>44</v>
      </c>
      <c r="B227" s="1">
        <v>37.75</v>
      </c>
      <c r="C227" s="1">
        <v>20</v>
      </c>
      <c r="D227" s="3">
        <v>-3.1162290014606</v>
      </c>
      <c r="E227" s="3">
        <f t="shared" si="11"/>
        <v>10.983770998539399</v>
      </c>
      <c r="F227" s="3">
        <f t="shared" si="9"/>
        <v>10.983770998539399</v>
      </c>
      <c r="G227" s="3">
        <v>56.596004671025796</v>
      </c>
      <c r="H227" s="5">
        <v>0.00017608808278813193</v>
      </c>
    </row>
    <row r="228" spans="1:8" ht="14.25">
      <c r="A228" s="1" t="s">
        <v>44</v>
      </c>
      <c r="B228" s="1">
        <v>37.75</v>
      </c>
      <c r="C228" s="1">
        <v>25</v>
      </c>
      <c r="D228" s="3">
        <v>25.952694752773503</v>
      </c>
      <c r="E228" s="3">
        <f t="shared" si="11"/>
        <v>40.052694752773505</v>
      </c>
      <c r="F228" s="3">
        <f t="shared" si="9"/>
        <v>40.052694752773505</v>
      </c>
      <c r="G228" s="3">
        <v>76.1717754775305</v>
      </c>
      <c r="H228" s="5">
        <v>0.0002801187783780302</v>
      </c>
    </row>
    <row r="229" spans="1:8" ht="14.25">
      <c r="A229" s="1" t="s">
        <v>44</v>
      </c>
      <c r="B229" s="1">
        <v>37.75</v>
      </c>
      <c r="C229" s="1">
        <v>30</v>
      </c>
      <c r="D229" s="3">
        <v>100.04073480108823</v>
      </c>
      <c r="E229" s="3">
        <f t="shared" si="11"/>
        <v>114.14073480108826</v>
      </c>
      <c r="F229" s="3">
        <f t="shared" si="9"/>
        <v>114.14073480108826</v>
      </c>
      <c r="G229" s="3">
        <v>80.68512008638437</v>
      </c>
      <c r="H229" s="5">
        <v>0.00028171477153319456</v>
      </c>
    </row>
    <row r="230" spans="1:8" ht="14.25">
      <c r="A230" s="1" t="s">
        <v>44</v>
      </c>
      <c r="B230" s="1">
        <v>37.75</v>
      </c>
      <c r="C230" s="1">
        <v>35</v>
      </c>
      <c r="D230" s="3">
        <v>-102.62456065583686</v>
      </c>
      <c r="E230" s="3">
        <f t="shared" si="11"/>
        <v>-88.52456065583681</v>
      </c>
      <c r="F230" s="3">
        <f t="shared" si="9"/>
        <v>-88.52456065583681</v>
      </c>
      <c r="G230" s="3">
        <v>45.92687191502418</v>
      </c>
      <c r="H230" s="5">
        <v>0.0002519303276701716</v>
      </c>
    </row>
    <row r="231" spans="1:8" ht="14.25">
      <c r="A231" s="1" t="s">
        <v>44</v>
      </c>
      <c r="B231" s="1">
        <v>37.75</v>
      </c>
      <c r="C231" s="1">
        <v>40</v>
      </c>
      <c r="D231" s="3">
        <v>88.35513403822415</v>
      </c>
      <c r="E231" s="3">
        <f t="shared" si="11"/>
        <v>102.45513403822417</v>
      </c>
      <c r="F231" s="3">
        <f t="shared" si="9"/>
        <v>102.45513403822417</v>
      </c>
      <c r="G231" s="3">
        <v>85.25832203745493</v>
      </c>
      <c r="H231" s="5">
        <v>0.0003582260215283083</v>
      </c>
    </row>
    <row r="232" spans="1:8" ht="14.25">
      <c r="A232" s="1" t="s">
        <v>44</v>
      </c>
      <c r="B232" s="1">
        <v>37.75</v>
      </c>
      <c r="C232" s="1">
        <v>50</v>
      </c>
      <c r="D232" s="3">
        <v>-22.802282153577032</v>
      </c>
      <c r="E232" s="3">
        <f t="shared" si="11"/>
        <v>-8.702282153577016</v>
      </c>
      <c r="F232" s="3">
        <f t="shared" si="9"/>
        <v>-8.702282153577016</v>
      </c>
      <c r="G232" s="3">
        <v>72.21117245942459</v>
      </c>
      <c r="H232" s="5">
        <v>0.000521955208806273</v>
      </c>
    </row>
    <row r="233" spans="1:8" ht="14.25">
      <c r="A233" s="1" t="s">
        <v>44</v>
      </c>
      <c r="B233" s="1">
        <v>37.75</v>
      </c>
      <c r="C233" s="1">
        <v>60</v>
      </c>
      <c r="D233" s="3">
        <v>120.19601984372952</v>
      </c>
      <c r="E233" s="3">
        <f t="shared" si="11"/>
        <v>134.29601984372954</v>
      </c>
      <c r="F233" s="3">
        <f t="shared" si="9"/>
        <v>134.29601984372954</v>
      </c>
      <c r="G233" s="3">
        <v>67.80731009125631</v>
      </c>
      <c r="H233" s="5">
        <v>0.0005421641817752257</v>
      </c>
    </row>
    <row r="234" spans="1:8" ht="14.25">
      <c r="A234" s="1" t="s">
        <v>45</v>
      </c>
      <c r="B234" s="1">
        <v>39.25</v>
      </c>
      <c r="C234" s="1">
        <v>0</v>
      </c>
      <c r="D234" s="3">
        <v>147.72435568542238</v>
      </c>
      <c r="E234" s="3">
        <f t="shared" si="11"/>
        <v>161.8243556854224</v>
      </c>
      <c r="F234" s="3">
        <f t="shared" si="9"/>
        <v>161.8243556854224</v>
      </c>
      <c r="G234" s="3">
        <v>61.89446868339611</v>
      </c>
      <c r="H234" s="5">
        <v>0.0062012418111213816</v>
      </c>
    </row>
    <row r="235" spans="1:8" ht="14.25">
      <c r="A235" s="1" t="s">
        <v>45</v>
      </c>
      <c r="B235" s="1">
        <v>39.25</v>
      </c>
      <c r="C235" s="1">
        <v>5</v>
      </c>
      <c r="D235" s="3">
        <v>169.40758626678826</v>
      </c>
      <c r="E235" s="3">
        <f t="shared" si="11"/>
        <v>183.50758626678828</v>
      </c>
      <c r="F235" s="3">
        <f t="shared" si="9"/>
        <v>183.50758626678828</v>
      </c>
      <c r="G235" s="3">
        <v>17.100967042727174</v>
      </c>
      <c r="H235" s="5">
        <v>0.002703562464601105</v>
      </c>
    </row>
    <row r="236" spans="1:8" ht="14.25">
      <c r="A236" s="1" t="s">
        <v>45</v>
      </c>
      <c r="B236" s="1">
        <v>39.25</v>
      </c>
      <c r="C236" s="1">
        <v>10</v>
      </c>
      <c r="D236" s="3">
        <v>174.10777238268088</v>
      </c>
      <c r="E236" s="3">
        <f t="shared" si="11"/>
        <v>188.2077723826809</v>
      </c>
      <c r="F236" s="3">
        <f t="shared" si="9"/>
        <v>188.2077723826809</v>
      </c>
      <c r="G236" s="3">
        <v>5.6404506814330295</v>
      </c>
      <c r="H236" s="5">
        <v>0.0028386688781892122</v>
      </c>
    </row>
    <row r="237" spans="1:8" ht="14.25">
      <c r="A237" s="1" t="s">
        <v>45</v>
      </c>
      <c r="B237" s="1">
        <v>39.25</v>
      </c>
      <c r="C237" s="1">
        <v>15</v>
      </c>
      <c r="D237" s="3">
        <v>172.04393086547404</v>
      </c>
      <c r="E237" s="3">
        <f t="shared" si="11"/>
        <v>186.14393086547406</v>
      </c>
      <c r="F237" s="3">
        <f t="shared" si="9"/>
        <v>186.14393086547406</v>
      </c>
      <c r="G237" s="3">
        <v>4.321670247365169</v>
      </c>
      <c r="H237" s="5">
        <v>0.0025213694691575846</v>
      </c>
    </row>
    <row r="238" spans="1:8" ht="14.25">
      <c r="A238" s="1" t="s">
        <v>45</v>
      </c>
      <c r="B238" s="1">
        <v>39.25</v>
      </c>
      <c r="C238" s="1">
        <v>20</v>
      </c>
      <c r="D238" s="3">
        <v>172.55804442078085</v>
      </c>
      <c r="E238" s="3">
        <f t="shared" si="11"/>
        <v>186.65804442078087</v>
      </c>
      <c r="F238" s="3">
        <f t="shared" si="9"/>
        <v>186.65804442078087</v>
      </c>
      <c r="G238" s="3">
        <v>4.286947923739854</v>
      </c>
      <c r="H238" s="5">
        <v>0.002113668138568588</v>
      </c>
    </row>
    <row r="239" spans="1:8" ht="14.25">
      <c r="A239" s="1" t="s">
        <v>45</v>
      </c>
      <c r="B239" s="1">
        <v>39.25</v>
      </c>
      <c r="C239" s="1">
        <v>25</v>
      </c>
      <c r="D239" s="3">
        <v>173.3455749539934</v>
      </c>
      <c r="E239" s="3">
        <f t="shared" si="11"/>
        <v>187.44557495399343</v>
      </c>
      <c r="F239" s="3">
        <f t="shared" si="9"/>
        <v>187.44557495399343</v>
      </c>
      <c r="G239" s="3">
        <v>7.710460985667201</v>
      </c>
      <c r="H239" s="5">
        <v>0.0017068265875594978</v>
      </c>
    </row>
    <row r="240" spans="1:8" ht="14.25">
      <c r="A240" s="1" t="s">
        <v>45</v>
      </c>
      <c r="B240" s="1">
        <v>39.25</v>
      </c>
      <c r="C240" s="1">
        <v>30</v>
      </c>
      <c r="D240" s="3">
        <v>172.96314788928552</v>
      </c>
      <c r="E240" s="3">
        <f t="shared" si="11"/>
        <v>187.06314788928555</v>
      </c>
      <c r="F240" s="3">
        <f t="shared" si="9"/>
        <v>187.06314788928555</v>
      </c>
      <c r="G240" s="3">
        <v>7.290547395125336</v>
      </c>
      <c r="H240" s="5">
        <v>0.001300226518726641</v>
      </c>
    </row>
    <row r="241" spans="1:8" ht="14.25">
      <c r="A241" s="1" t="s">
        <v>45</v>
      </c>
      <c r="B241" s="1">
        <v>39.25</v>
      </c>
      <c r="C241" s="1">
        <v>35</v>
      </c>
      <c r="D241" s="3">
        <v>-178.85979764545112</v>
      </c>
      <c r="E241" s="3">
        <f t="shared" si="11"/>
        <v>-164.75979764545104</v>
      </c>
      <c r="F241" s="3">
        <f t="shared" si="9"/>
        <v>195.24020235454896</v>
      </c>
      <c r="G241" s="3">
        <v>10.503386192293698</v>
      </c>
      <c r="H241" s="5">
        <v>0.0010477601109032547</v>
      </c>
    </row>
    <row r="242" spans="1:8" ht="14.25">
      <c r="A242" s="1" t="s">
        <v>45</v>
      </c>
      <c r="B242" s="1">
        <v>39.25</v>
      </c>
      <c r="C242" s="1">
        <v>40</v>
      </c>
      <c r="D242" s="3">
        <v>178.7583759979513</v>
      </c>
      <c r="E242" s="3">
        <f t="shared" si="11"/>
        <v>192.85837599795133</v>
      </c>
      <c r="F242" s="3">
        <f t="shared" si="9"/>
        <v>192.85837599795133</v>
      </c>
      <c r="G242" s="3">
        <v>15.982423436017838</v>
      </c>
      <c r="H242" s="5">
        <v>0.0009697015210878036</v>
      </c>
    </row>
    <row r="243" spans="1:8" ht="14.25">
      <c r="A243" s="1" t="s">
        <v>45</v>
      </c>
      <c r="B243" s="1">
        <v>39.25</v>
      </c>
      <c r="C243" s="1">
        <v>50</v>
      </c>
      <c r="D243" s="3">
        <v>175.41058753312436</v>
      </c>
      <c r="E243" s="3">
        <f t="shared" si="11"/>
        <v>189.51058753312438</v>
      </c>
      <c r="F243" s="3">
        <f t="shared" si="9"/>
        <v>189.51058753312438</v>
      </c>
      <c r="G243" s="3">
        <v>36.55247707535522</v>
      </c>
      <c r="H243" s="5">
        <v>0.0005507432795776994</v>
      </c>
    </row>
    <row r="244" spans="1:8" ht="14.25">
      <c r="A244" s="1" t="s">
        <v>45</v>
      </c>
      <c r="B244" s="1">
        <v>39.25</v>
      </c>
      <c r="C244" s="1">
        <v>60</v>
      </c>
      <c r="D244" s="3">
        <v>133.25647292774073</v>
      </c>
      <c r="E244" s="3">
        <f t="shared" si="11"/>
        <v>147.35647292774075</v>
      </c>
      <c r="F244" s="3">
        <f t="shared" si="9"/>
        <v>147.35647292774075</v>
      </c>
      <c r="G244" s="3">
        <v>36.06560995005805</v>
      </c>
      <c r="H244" s="5">
        <v>0.000776271859595593</v>
      </c>
    </row>
    <row r="245" spans="1:8" ht="14.25">
      <c r="A245" s="1" t="s">
        <v>46</v>
      </c>
      <c r="B245" s="1">
        <v>40.75</v>
      </c>
      <c r="C245" s="1">
        <v>0</v>
      </c>
      <c r="D245" s="3">
        <v>-130.48601154199872</v>
      </c>
      <c r="E245" s="3">
        <f t="shared" si="11"/>
        <v>-116.3860115419987</v>
      </c>
      <c r="F245" s="3">
        <f t="shared" si="9"/>
        <v>243.6139884580013</v>
      </c>
      <c r="G245" s="3">
        <v>84.22835992761073</v>
      </c>
      <c r="H245" s="5">
        <v>0.003216304711932624</v>
      </c>
    </row>
    <row r="246" spans="1:8" ht="14.25">
      <c r="A246" s="1" t="s">
        <v>46</v>
      </c>
      <c r="B246" s="1">
        <v>40.75</v>
      </c>
      <c r="C246" s="1">
        <v>5</v>
      </c>
      <c r="D246" s="3">
        <v>172.93242620906284</v>
      </c>
      <c r="E246" s="3">
        <f t="shared" si="11"/>
        <v>187.03242620906286</v>
      </c>
      <c r="F246" s="3">
        <f t="shared" si="9"/>
        <v>187.03242620906286</v>
      </c>
      <c r="G246" s="3">
        <v>17.371694901678328</v>
      </c>
      <c r="H246" s="5">
        <v>0.0007000048856972357</v>
      </c>
    </row>
    <row r="247" spans="1:8" ht="14.25">
      <c r="A247" s="1" t="s">
        <v>46</v>
      </c>
      <c r="B247" s="1">
        <v>40.75</v>
      </c>
      <c r="C247" s="1">
        <v>10</v>
      </c>
      <c r="D247" s="3">
        <v>177.02567045138835</v>
      </c>
      <c r="E247" s="3">
        <f t="shared" si="11"/>
        <v>191.12567045138837</v>
      </c>
      <c r="F247" s="3">
        <f t="shared" si="9"/>
        <v>191.12567045138837</v>
      </c>
      <c r="G247" s="3">
        <v>1.812196583550617</v>
      </c>
      <c r="H247" s="5">
        <v>0.0008696058072483186</v>
      </c>
    </row>
    <row r="248" spans="1:8" ht="14.25">
      <c r="A248" s="1" t="s">
        <v>46</v>
      </c>
      <c r="B248" s="1">
        <v>40.75</v>
      </c>
      <c r="C248" s="1">
        <v>15</v>
      </c>
      <c r="D248" s="3">
        <v>175.05430618409548</v>
      </c>
      <c r="E248" s="3">
        <f t="shared" si="11"/>
        <v>189.1543061840955</v>
      </c>
      <c r="F248" s="3">
        <f t="shared" si="9"/>
        <v>189.1543061840955</v>
      </c>
      <c r="G248" s="3">
        <v>-1.2880529338591775</v>
      </c>
      <c r="H248" s="5">
        <v>0.0008052005774960671</v>
      </c>
    </row>
    <row r="249" spans="1:8" ht="14.25">
      <c r="A249" s="1" t="s">
        <v>46</v>
      </c>
      <c r="B249" s="1">
        <v>40.75</v>
      </c>
      <c r="C249" s="1">
        <v>20</v>
      </c>
      <c r="D249" s="3">
        <v>175.47156401950846</v>
      </c>
      <c r="E249" s="3">
        <f t="shared" si="11"/>
        <v>189.5715640195085</v>
      </c>
      <c r="F249" s="3">
        <f t="shared" si="9"/>
        <v>189.5715640195085</v>
      </c>
      <c r="G249" s="3">
        <v>1.9110555981997677</v>
      </c>
      <c r="H249" s="5">
        <v>0.000728678763242075</v>
      </c>
    </row>
    <row r="250" spans="1:8" ht="14.25">
      <c r="A250" s="1" t="s">
        <v>46</v>
      </c>
      <c r="B250" s="1">
        <v>40.75</v>
      </c>
      <c r="C250" s="1">
        <v>25</v>
      </c>
      <c r="D250" s="3">
        <v>177.20133758379487</v>
      </c>
      <c r="E250" s="3">
        <f t="shared" si="11"/>
        <v>191.3013375837949</v>
      </c>
      <c r="F250" s="3">
        <f t="shared" si="9"/>
        <v>191.3013375837949</v>
      </c>
      <c r="G250" s="3">
        <v>6.072205194100999</v>
      </c>
      <c r="H250" s="5">
        <v>0.0005416816223576354</v>
      </c>
    </row>
    <row r="251" spans="1:8" ht="14.25">
      <c r="A251" s="1" t="s">
        <v>46</v>
      </c>
      <c r="B251" s="1">
        <v>40.75</v>
      </c>
      <c r="C251" s="1">
        <v>30</v>
      </c>
      <c r="D251" s="3">
        <v>169.28580142429075</v>
      </c>
      <c r="E251" s="3">
        <f t="shared" si="11"/>
        <v>183.38580142429078</v>
      </c>
      <c r="F251" s="3">
        <f t="shared" si="9"/>
        <v>183.38580142429078</v>
      </c>
      <c r="G251" s="3">
        <v>6.839068553396018</v>
      </c>
      <c r="H251" s="5">
        <v>0.000427440077671713</v>
      </c>
    </row>
    <row r="252" spans="1:8" ht="14.25">
      <c r="A252" s="1" t="s">
        <v>46</v>
      </c>
      <c r="B252" s="1">
        <v>40.75</v>
      </c>
      <c r="C252" s="1">
        <v>35</v>
      </c>
      <c r="D252" s="3">
        <v>-158.565395870582</v>
      </c>
      <c r="E252" s="3">
        <f t="shared" si="11"/>
        <v>-144.46539587058197</v>
      </c>
      <c r="F252" s="3">
        <f t="shared" si="9"/>
        <v>215.53460412941803</v>
      </c>
      <c r="G252" s="3">
        <v>11.750063921029186</v>
      </c>
      <c r="H252" s="5">
        <v>0.0004444055017661235</v>
      </c>
    </row>
    <row r="253" spans="1:8" ht="14.25">
      <c r="A253" s="1" t="s">
        <v>46</v>
      </c>
      <c r="B253" s="1">
        <v>40.75</v>
      </c>
      <c r="C253" s="1">
        <v>40</v>
      </c>
      <c r="D253" s="3">
        <v>-152.83813937169282</v>
      </c>
      <c r="E253" s="3">
        <f t="shared" si="11"/>
        <v>-138.7381393716928</v>
      </c>
      <c r="F253" s="3">
        <f t="shared" si="9"/>
        <v>221.2618606283072</v>
      </c>
      <c r="G253" s="3">
        <v>10.219134986659117</v>
      </c>
      <c r="H253" s="5">
        <v>0.00043626913711606967</v>
      </c>
    </row>
    <row r="254" spans="1:8" ht="14.25">
      <c r="A254" s="1" t="s">
        <v>46</v>
      </c>
      <c r="B254" s="1">
        <v>40.75</v>
      </c>
      <c r="C254" s="1">
        <v>50</v>
      </c>
      <c r="D254" s="3">
        <v>131.56910778710596</v>
      </c>
      <c r="E254" s="3">
        <f t="shared" si="11"/>
        <v>145.669107787106</v>
      </c>
      <c r="F254" s="3">
        <f t="shared" si="9"/>
        <v>145.669107787106</v>
      </c>
      <c r="G254" s="3">
        <v>28.592004746242953</v>
      </c>
      <c r="H254" s="5">
        <v>0.0003364193811301602</v>
      </c>
    </row>
    <row r="255" spans="1:8" ht="14.25">
      <c r="A255" s="1" t="s">
        <v>46</v>
      </c>
      <c r="B255" s="1">
        <v>40.75</v>
      </c>
      <c r="C255" s="1">
        <v>60</v>
      </c>
      <c r="D255" s="3">
        <v>145.04058052595337</v>
      </c>
      <c r="E255" s="3">
        <f t="shared" si="11"/>
        <v>159.1405805259534</v>
      </c>
      <c r="F255" s="3">
        <f t="shared" si="9"/>
        <v>159.1405805259534</v>
      </c>
      <c r="G255" s="3">
        <v>7.341392235322013</v>
      </c>
      <c r="H255" s="5">
        <v>0.0002903401625679782</v>
      </c>
    </row>
    <row r="256" spans="1:8" ht="14.25">
      <c r="A256" s="1" t="s">
        <v>47</v>
      </c>
      <c r="B256" s="1">
        <v>42.23</v>
      </c>
      <c r="C256" s="1">
        <v>0</v>
      </c>
      <c r="D256" s="3">
        <v>150.48081841159828</v>
      </c>
      <c r="E256" s="3">
        <f t="shared" si="11"/>
        <v>164.5808184115983</v>
      </c>
      <c r="F256" s="3">
        <f t="shared" si="9"/>
        <v>164.5808184115983</v>
      </c>
      <c r="G256" s="3">
        <v>61.621013420366275</v>
      </c>
      <c r="H256" s="5">
        <v>0.002318648313134185</v>
      </c>
    </row>
    <row r="257" spans="1:8" ht="14.25">
      <c r="A257" s="1" t="s">
        <v>47</v>
      </c>
      <c r="B257" s="1">
        <v>42.23</v>
      </c>
      <c r="C257" s="1">
        <v>5</v>
      </c>
      <c r="D257" s="3">
        <v>155.06120601963715</v>
      </c>
      <c r="E257" s="3">
        <f t="shared" si="11"/>
        <v>169.16120601963718</v>
      </c>
      <c r="F257" s="3">
        <f t="shared" si="9"/>
        <v>169.16120601963718</v>
      </c>
      <c r="G257" s="3">
        <v>8.580709873452767</v>
      </c>
      <c r="H257" s="5">
        <v>0.0007171464285625356</v>
      </c>
    </row>
    <row r="258" spans="1:8" ht="14.25">
      <c r="A258" s="1" t="s">
        <v>47</v>
      </c>
      <c r="B258" s="1">
        <v>42.23</v>
      </c>
      <c r="C258" s="1">
        <v>10</v>
      </c>
      <c r="D258" s="3">
        <v>164.2159699309152</v>
      </c>
      <c r="E258" s="3">
        <f t="shared" si="11"/>
        <v>178.31596993091523</v>
      </c>
      <c r="F258" s="3">
        <f t="shared" si="9"/>
        <v>178.31596993091523</v>
      </c>
      <c r="G258" s="3">
        <v>-2.762458018986752</v>
      </c>
      <c r="H258" s="5">
        <v>0.0007324364067958391</v>
      </c>
    </row>
    <row r="259" spans="1:8" ht="14.25">
      <c r="A259" s="1" t="s">
        <v>47</v>
      </c>
      <c r="B259" s="1">
        <v>42.23</v>
      </c>
      <c r="C259" s="1">
        <v>15</v>
      </c>
      <c r="D259" s="3">
        <v>156.76768625333426</v>
      </c>
      <c r="E259" s="3">
        <f t="shared" si="11"/>
        <v>170.86768625333428</v>
      </c>
      <c r="F259" s="3">
        <f t="shared" si="9"/>
        <v>170.86768625333428</v>
      </c>
      <c r="G259" s="3">
        <v>-3.7273069581849723</v>
      </c>
      <c r="H259" s="5">
        <v>0.000670687676940616</v>
      </c>
    </row>
    <row r="260" spans="1:8" ht="14.25">
      <c r="A260" s="1" t="s">
        <v>47</v>
      </c>
      <c r="B260" s="1">
        <v>42.23</v>
      </c>
      <c r="C260" s="1">
        <v>20</v>
      </c>
      <c r="D260" s="3">
        <v>164.28851616564617</v>
      </c>
      <c r="E260" s="3">
        <f t="shared" si="11"/>
        <v>178.3885161656462</v>
      </c>
      <c r="F260" s="3">
        <f aca="true" t="shared" si="12" ref="F260:F323">IF(E260&lt;-90,E260+360,IF(E260&gt;270,E260-360,E260))</f>
        <v>178.3885161656462</v>
      </c>
      <c r="G260" s="3">
        <v>-1.5322453585349578</v>
      </c>
      <c r="H260" s="5">
        <v>0.0006058444024665078</v>
      </c>
    </row>
    <row r="261" spans="1:8" ht="14.25">
      <c r="A261" s="1" t="s">
        <v>47</v>
      </c>
      <c r="B261" s="1">
        <v>42.23</v>
      </c>
      <c r="C261" s="1">
        <v>25</v>
      </c>
      <c r="D261" s="3">
        <v>179.97028581428123</v>
      </c>
      <c r="E261" s="3">
        <f t="shared" si="11"/>
        <v>194.07028581428125</v>
      </c>
      <c r="F261" s="3">
        <f t="shared" si="12"/>
        <v>194.07028581428125</v>
      </c>
      <c r="G261" s="3">
        <v>-3.578104140991281</v>
      </c>
      <c r="H261" s="5">
        <v>0.0004037871762215833</v>
      </c>
    </row>
    <row r="262" spans="1:8" ht="14.25">
      <c r="A262" s="1" t="s">
        <v>47</v>
      </c>
      <c r="B262" s="1">
        <v>42.23</v>
      </c>
      <c r="C262" s="1">
        <v>30</v>
      </c>
      <c r="D262" s="3">
        <v>152.91644913563132</v>
      </c>
      <c r="E262" s="3">
        <f t="shared" si="11"/>
        <v>167.01644913563135</v>
      </c>
      <c r="F262" s="3">
        <f t="shared" si="12"/>
        <v>167.01644913563135</v>
      </c>
      <c r="G262" s="3">
        <v>6.278897815019458</v>
      </c>
      <c r="H262" s="5">
        <v>0.0003977389219073235</v>
      </c>
    </row>
    <row r="263" spans="1:8" ht="14.25">
      <c r="A263" s="1" t="s">
        <v>47</v>
      </c>
      <c r="B263" s="1">
        <v>42.23</v>
      </c>
      <c r="C263" s="1">
        <v>35</v>
      </c>
      <c r="D263" s="3">
        <v>-150.33328479305354</v>
      </c>
      <c r="E263" s="3">
        <f t="shared" si="11"/>
        <v>-136.23328479305349</v>
      </c>
      <c r="F263" s="3">
        <f t="shared" si="12"/>
        <v>223.76671520694651</v>
      </c>
      <c r="G263" s="3">
        <v>12.766461138848513</v>
      </c>
      <c r="H263" s="5">
        <v>0.0003728884015359019</v>
      </c>
    </row>
    <row r="264" spans="1:8" ht="14.25">
      <c r="A264" s="1" t="s">
        <v>47</v>
      </c>
      <c r="B264" s="1">
        <v>42.23</v>
      </c>
      <c r="C264" s="1">
        <v>40</v>
      </c>
      <c r="D264" s="3">
        <v>-158.06151953229352</v>
      </c>
      <c r="E264" s="3">
        <f t="shared" si="11"/>
        <v>-143.9615195322935</v>
      </c>
      <c r="F264" s="3">
        <f t="shared" si="12"/>
        <v>216.0384804677065</v>
      </c>
      <c r="G264" s="3">
        <v>17.012769381171573</v>
      </c>
      <c r="H264" s="5">
        <v>0.0003246921619010844</v>
      </c>
    </row>
    <row r="265" spans="1:8" ht="14.25">
      <c r="A265" s="1" t="s">
        <v>47</v>
      </c>
      <c r="B265" s="1">
        <v>42.23</v>
      </c>
      <c r="C265" s="1">
        <v>50</v>
      </c>
      <c r="D265" s="3">
        <v>173.26398878588063</v>
      </c>
      <c r="E265" s="3">
        <f t="shared" si="11"/>
        <v>187.36398878588065</v>
      </c>
      <c r="F265" s="3">
        <f t="shared" si="12"/>
        <v>187.36398878588065</v>
      </c>
      <c r="G265" s="3">
        <v>41.211946394578256</v>
      </c>
      <c r="H265" s="5">
        <v>0.00016999411754528449</v>
      </c>
    </row>
    <row r="266" spans="1:8" ht="14.25">
      <c r="A266" s="1" t="s">
        <v>47</v>
      </c>
      <c r="B266" s="1">
        <v>42.23</v>
      </c>
      <c r="C266" s="1">
        <v>60</v>
      </c>
      <c r="D266" s="3">
        <v>113.77948913964666</v>
      </c>
      <c r="E266" s="3">
        <f t="shared" si="11"/>
        <v>127.8794891396467</v>
      </c>
      <c r="F266" s="3">
        <f t="shared" si="12"/>
        <v>127.8794891396467</v>
      </c>
      <c r="G266" s="3">
        <v>12.199216375062926</v>
      </c>
      <c r="H266" s="5">
        <v>0.0003577657893091513</v>
      </c>
    </row>
    <row r="267" spans="1:8" ht="14.25">
      <c r="A267" s="1" t="s">
        <v>53</v>
      </c>
      <c r="B267" s="1">
        <v>43.05</v>
      </c>
      <c r="C267" s="1">
        <v>0</v>
      </c>
      <c r="D267" s="3">
        <v>149.19855402386318</v>
      </c>
      <c r="E267" s="3">
        <f>IF((D267-192.5)&lt;0,(D267-192.5)+360,(D267-192.5))</f>
        <v>316.69855402386315</v>
      </c>
      <c r="F267" s="3">
        <f t="shared" si="12"/>
        <v>-43.30144597613685</v>
      </c>
      <c r="G267" s="3">
        <v>85.26849935889574</v>
      </c>
      <c r="H267" s="5">
        <v>0.005137507664227861</v>
      </c>
    </row>
    <row r="268" spans="1:8" ht="14.25">
      <c r="A268" s="1" t="s">
        <v>53</v>
      </c>
      <c r="B268" s="1">
        <v>43.05</v>
      </c>
      <c r="C268" s="1">
        <v>5</v>
      </c>
      <c r="D268" s="3">
        <v>27.640011402116304</v>
      </c>
      <c r="E268" s="3">
        <f aca="true" t="shared" si="13" ref="E268:E331">IF((D268-192.5)&lt;0,(D268-192.5)+360,(D268-192.5))</f>
        <v>195.1400114021163</v>
      </c>
      <c r="F268" s="3">
        <f t="shared" si="12"/>
        <v>195.1400114021163</v>
      </c>
      <c r="G268" s="3">
        <v>65.14929401837027</v>
      </c>
      <c r="H268" s="5">
        <v>0.0009642873015859952</v>
      </c>
    </row>
    <row r="269" spans="1:8" ht="14.25">
      <c r="A269" s="1" t="s">
        <v>53</v>
      </c>
      <c r="B269" s="1">
        <v>43.05</v>
      </c>
      <c r="C269" s="1">
        <v>10</v>
      </c>
      <c r="D269" s="3">
        <v>20.566287582633652</v>
      </c>
      <c r="E269" s="3">
        <f t="shared" si="13"/>
        <v>188.06628758263366</v>
      </c>
      <c r="F269" s="3">
        <f t="shared" si="12"/>
        <v>188.06628758263366</v>
      </c>
      <c r="G269" s="3">
        <v>34.73811721326597</v>
      </c>
      <c r="H269" s="5">
        <v>0.0007967339581064686</v>
      </c>
    </row>
    <row r="270" spans="1:8" ht="14.25">
      <c r="A270" s="1" t="s">
        <v>53</v>
      </c>
      <c r="B270" s="1">
        <v>43.05</v>
      </c>
      <c r="C270" s="1">
        <v>15</v>
      </c>
      <c r="D270" s="3">
        <v>35.905306879131466</v>
      </c>
      <c r="E270" s="3">
        <f t="shared" si="13"/>
        <v>203.40530687913147</v>
      </c>
      <c r="F270" s="3">
        <f t="shared" si="12"/>
        <v>203.40530687913147</v>
      </c>
      <c r="G270" s="3">
        <v>23.159380196478985</v>
      </c>
      <c r="H270" s="5">
        <v>0.0007882220499326316</v>
      </c>
    </row>
    <row r="271" spans="1:8" ht="14.25">
      <c r="A271" s="1" t="s">
        <v>53</v>
      </c>
      <c r="B271" s="1">
        <v>43.05</v>
      </c>
      <c r="C271" s="1">
        <v>20</v>
      </c>
      <c r="D271" s="3">
        <v>36.49425164837386</v>
      </c>
      <c r="E271" s="3">
        <f t="shared" si="13"/>
        <v>203.99425164837385</v>
      </c>
      <c r="F271" s="3">
        <f t="shared" si="12"/>
        <v>203.99425164837385</v>
      </c>
      <c r="G271" s="3">
        <v>18.472135677851266</v>
      </c>
      <c r="H271" s="5">
        <v>0.0006754124665713537</v>
      </c>
    </row>
    <row r="272" spans="1:8" ht="14.25">
      <c r="A272" s="1" t="s">
        <v>53</v>
      </c>
      <c r="B272" s="1">
        <v>43.05</v>
      </c>
      <c r="C272" s="1">
        <v>25</v>
      </c>
      <c r="D272" s="3">
        <v>29.471498185604474</v>
      </c>
      <c r="E272" s="3">
        <f t="shared" si="13"/>
        <v>196.97149818560447</v>
      </c>
      <c r="F272" s="3">
        <f t="shared" si="12"/>
        <v>196.97149818560447</v>
      </c>
      <c r="G272" s="3">
        <v>26.846850226602598</v>
      </c>
      <c r="H272" s="5">
        <v>0.0005535783594036169</v>
      </c>
    </row>
    <row r="273" spans="1:8" ht="14.25">
      <c r="A273" s="1" t="s">
        <v>53</v>
      </c>
      <c r="B273" s="1">
        <v>43.05</v>
      </c>
      <c r="C273" s="1">
        <v>30</v>
      </c>
      <c r="D273" s="3">
        <v>47.81029994955805</v>
      </c>
      <c r="E273" s="3">
        <f t="shared" si="13"/>
        <v>215.31029994955804</v>
      </c>
      <c r="F273" s="3">
        <f t="shared" si="12"/>
        <v>215.31029994955804</v>
      </c>
      <c r="G273" s="3">
        <v>23.92986603072657</v>
      </c>
      <c r="H273" s="5">
        <v>0.0005522436056669194</v>
      </c>
    </row>
    <row r="274" spans="1:8" ht="14.25">
      <c r="A274" s="1" t="s">
        <v>53</v>
      </c>
      <c r="B274" s="1">
        <v>43.05</v>
      </c>
      <c r="C274" s="1">
        <v>35</v>
      </c>
      <c r="D274" s="3">
        <v>6.206525424423566</v>
      </c>
      <c r="E274" s="3">
        <f t="shared" si="13"/>
        <v>173.70652542442357</v>
      </c>
      <c r="F274" s="3">
        <f t="shared" si="12"/>
        <v>173.70652542442357</v>
      </c>
      <c r="G274" s="3">
        <v>39.35738419283021</v>
      </c>
      <c r="H274" s="5">
        <v>0.0003122262160677735</v>
      </c>
    </row>
    <row r="275" spans="1:8" ht="14.25">
      <c r="A275" s="1" t="s">
        <v>53</v>
      </c>
      <c r="B275" s="1">
        <v>43.05</v>
      </c>
      <c r="C275" s="1">
        <v>40</v>
      </c>
      <c r="D275" s="3">
        <v>43.78848736820946</v>
      </c>
      <c r="E275" s="3">
        <f t="shared" si="13"/>
        <v>211.28848736820947</v>
      </c>
      <c r="F275" s="3">
        <f t="shared" si="12"/>
        <v>211.28848736820947</v>
      </c>
      <c r="G275" s="3">
        <v>40.92965316263589</v>
      </c>
      <c r="H275" s="5">
        <v>0.0003098612592758249</v>
      </c>
    </row>
    <row r="276" spans="1:8" ht="14.25">
      <c r="A276" s="1" t="s">
        <v>53</v>
      </c>
      <c r="B276" s="1">
        <v>43.05</v>
      </c>
      <c r="C276" s="1">
        <v>50</v>
      </c>
      <c r="D276" s="3">
        <v>-21.80140948635181</v>
      </c>
      <c r="E276" s="3">
        <f t="shared" si="13"/>
        <v>145.69859051364818</v>
      </c>
      <c r="F276" s="3">
        <f t="shared" si="12"/>
        <v>145.69859051364818</v>
      </c>
      <c r="G276" s="3">
        <v>54.114146700920394</v>
      </c>
      <c r="H276" s="5">
        <v>0.0001616911871438886</v>
      </c>
    </row>
    <row r="277" spans="1:8" ht="14.25">
      <c r="A277" s="1" t="s">
        <v>53</v>
      </c>
      <c r="B277" s="1">
        <v>43.05</v>
      </c>
      <c r="C277" s="1">
        <v>60</v>
      </c>
      <c r="D277" s="3">
        <v>80.62065496714678</v>
      </c>
      <c r="E277" s="3">
        <f t="shared" si="13"/>
        <v>248.12065496714678</v>
      </c>
      <c r="F277" s="3">
        <f t="shared" si="12"/>
        <v>248.12065496714678</v>
      </c>
      <c r="G277" s="3">
        <v>57.27712346584482</v>
      </c>
      <c r="H277" s="5">
        <v>0.00012599623010233282</v>
      </c>
    </row>
    <row r="278" spans="1:8" ht="14.25">
      <c r="A278" s="1" t="s">
        <v>54</v>
      </c>
      <c r="B278" s="1">
        <v>44.25</v>
      </c>
      <c r="C278" s="1">
        <v>0</v>
      </c>
      <c r="D278" s="3">
        <v>-164.34165470098029</v>
      </c>
      <c r="E278" s="3">
        <f t="shared" si="13"/>
        <v>3.158345299019743</v>
      </c>
      <c r="F278" s="3">
        <f t="shared" si="12"/>
        <v>3.158345299019743</v>
      </c>
      <c r="G278" s="3">
        <v>69.96841837943782</v>
      </c>
      <c r="H278" s="5">
        <v>0.004002111942462379</v>
      </c>
    </row>
    <row r="279" spans="1:8" ht="14.25">
      <c r="A279" s="1" t="s">
        <v>54</v>
      </c>
      <c r="B279" s="1">
        <v>44.25</v>
      </c>
      <c r="C279" s="1">
        <v>5</v>
      </c>
      <c r="D279" s="3">
        <v>-156.32439736649363</v>
      </c>
      <c r="E279" s="3">
        <f t="shared" si="13"/>
        <v>11.1756026335064</v>
      </c>
      <c r="F279" s="3">
        <f t="shared" si="12"/>
        <v>11.1756026335064</v>
      </c>
      <c r="G279" s="3">
        <v>5.782633130268803</v>
      </c>
      <c r="H279" s="5">
        <v>0.0011413855614997063</v>
      </c>
    </row>
    <row r="280" spans="1:8" ht="14.25">
      <c r="A280" s="1" t="s">
        <v>54</v>
      </c>
      <c r="B280" s="1">
        <v>44.25</v>
      </c>
      <c r="C280" s="1">
        <v>10</v>
      </c>
      <c r="D280" s="3">
        <v>-151.01207917814918</v>
      </c>
      <c r="E280" s="3">
        <f t="shared" si="13"/>
        <v>16.48792082185082</v>
      </c>
      <c r="F280" s="3">
        <f t="shared" si="12"/>
        <v>16.48792082185082</v>
      </c>
      <c r="G280" s="3">
        <v>-13.836912237595097</v>
      </c>
      <c r="H280" s="5">
        <v>0.0007735437932011348</v>
      </c>
    </row>
    <row r="281" spans="1:8" ht="14.25">
      <c r="A281" s="1" t="s">
        <v>54</v>
      </c>
      <c r="B281" s="1">
        <v>44.25</v>
      </c>
      <c r="C281" s="1">
        <v>15</v>
      </c>
      <c r="D281" s="3">
        <v>-160.50603692842893</v>
      </c>
      <c r="E281" s="3">
        <f t="shared" si="13"/>
        <v>6.993963071571102</v>
      </c>
      <c r="F281" s="3">
        <f t="shared" si="12"/>
        <v>6.993963071571102</v>
      </c>
      <c r="G281" s="3">
        <v>-16.289933864881466</v>
      </c>
      <c r="H281" s="5">
        <v>0.0005525884544577455</v>
      </c>
    </row>
    <row r="282" spans="1:8" ht="14.25">
      <c r="A282" s="1" t="s">
        <v>54</v>
      </c>
      <c r="B282" s="1">
        <v>44.25</v>
      </c>
      <c r="C282" s="1">
        <v>20</v>
      </c>
      <c r="D282" s="3">
        <v>-178.10497908738884</v>
      </c>
      <c r="E282" s="3">
        <f t="shared" si="13"/>
        <v>-10.60497908738887</v>
      </c>
      <c r="F282" s="3">
        <f t="shared" si="12"/>
        <v>-10.60497908738887</v>
      </c>
      <c r="G282" s="3">
        <v>-12.157846529504116</v>
      </c>
      <c r="H282" s="5">
        <v>0.000414518817425699</v>
      </c>
    </row>
    <row r="283" spans="1:8" ht="14.25">
      <c r="A283" s="1" t="s">
        <v>54</v>
      </c>
      <c r="B283" s="1">
        <v>44.25</v>
      </c>
      <c r="C283" s="1">
        <v>25</v>
      </c>
      <c r="D283" s="3">
        <v>-151.55089859183022</v>
      </c>
      <c r="E283" s="3">
        <f t="shared" si="13"/>
        <v>15.949101408169781</v>
      </c>
      <c r="F283" s="3">
        <f t="shared" si="12"/>
        <v>15.949101408169781</v>
      </c>
      <c r="G283" s="3">
        <v>-12.405079043213304</v>
      </c>
      <c r="H283" s="5">
        <v>0.00034819540490936985</v>
      </c>
    </row>
    <row r="284" spans="1:8" ht="14.25">
      <c r="A284" s="1" t="s">
        <v>54</v>
      </c>
      <c r="B284" s="1">
        <v>44.25</v>
      </c>
      <c r="C284" s="1">
        <v>30</v>
      </c>
      <c r="D284" s="3">
        <v>165.96375653207352</v>
      </c>
      <c r="E284" s="3">
        <f t="shared" si="13"/>
        <v>333.4637565320735</v>
      </c>
      <c r="F284" s="3">
        <f t="shared" si="12"/>
        <v>-26.53624346792651</v>
      </c>
      <c r="G284" s="3">
        <v>10.941181665337368</v>
      </c>
      <c r="H284" s="5">
        <v>0.0002855619722582123</v>
      </c>
    </row>
    <row r="285" spans="1:8" ht="14.25">
      <c r="A285" s="1" t="s">
        <v>54</v>
      </c>
      <c r="B285" s="1">
        <v>44.25</v>
      </c>
      <c r="C285" s="1">
        <v>35</v>
      </c>
      <c r="D285" s="3">
        <v>-122.10625595511783</v>
      </c>
      <c r="E285" s="3">
        <f t="shared" si="13"/>
        <v>45.39374404488217</v>
      </c>
      <c r="F285" s="3">
        <f t="shared" si="12"/>
        <v>45.39374404488217</v>
      </c>
      <c r="G285" s="3">
        <v>1.5450742728364681</v>
      </c>
      <c r="H285" s="5">
        <v>0.00030114935563603653</v>
      </c>
    </row>
    <row r="286" spans="1:8" ht="14.25">
      <c r="A286" s="1" t="s">
        <v>54</v>
      </c>
      <c r="B286" s="1">
        <v>44.25</v>
      </c>
      <c r="C286" s="1">
        <v>40</v>
      </c>
      <c r="D286" s="3">
        <v>-129.68010608219316</v>
      </c>
      <c r="E286" s="3">
        <f t="shared" si="13"/>
        <v>37.81989391780684</v>
      </c>
      <c r="F286" s="3">
        <f t="shared" si="12"/>
        <v>37.81989391780684</v>
      </c>
      <c r="G286" s="3">
        <v>18.208198833230025</v>
      </c>
      <c r="H286" s="5">
        <v>0.00018465722298355948</v>
      </c>
    </row>
    <row r="287" spans="1:8" ht="14.25">
      <c r="A287" s="1" t="s">
        <v>54</v>
      </c>
      <c r="B287" s="1">
        <v>44.25</v>
      </c>
      <c r="C287" s="1">
        <v>50</v>
      </c>
      <c r="D287" s="3">
        <v>-178.8238271138448</v>
      </c>
      <c r="E287" s="3">
        <f t="shared" si="13"/>
        <v>-11.3238271138448</v>
      </c>
      <c r="F287" s="3">
        <f t="shared" si="12"/>
        <v>-11.3238271138448</v>
      </c>
      <c r="G287" s="3">
        <v>38.7465463940739</v>
      </c>
      <c r="H287" s="5">
        <v>0.00014491677749660318</v>
      </c>
    </row>
    <row r="288" spans="1:8" ht="14.25">
      <c r="A288" s="1" t="s">
        <v>54</v>
      </c>
      <c r="B288" s="1">
        <v>44.25</v>
      </c>
      <c r="C288" s="1">
        <v>60</v>
      </c>
      <c r="D288" s="3">
        <v>140.3176984669213</v>
      </c>
      <c r="E288" s="3">
        <f t="shared" si="13"/>
        <v>307.81769846692134</v>
      </c>
      <c r="F288" s="3">
        <f t="shared" si="12"/>
        <v>-52.18230153307866</v>
      </c>
      <c r="G288" s="3">
        <v>43.224622202006024</v>
      </c>
      <c r="H288" s="5">
        <v>0.0001225067345087608</v>
      </c>
    </row>
    <row r="289" spans="1:8" ht="14.25">
      <c r="A289" s="1" t="s">
        <v>55</v>
      </c>
      <c r="B289" s="1">
        <v>47.25</v>
      </c>
      <c r="C289" s="1">
        <v>0</v>
      </c>
      <c r="D289" s="3">
        <v>-168.82182211402417</v>
      </c>
      <c r="E289" s="3">
        <f t="shared" si="13"/>
        <v>-1.321822114024144</v>
      </c>
      <c r="F289" s="3">
        <f t="shared" si="12"/>
        <v>-1.321822114024144</v>
      </c>
      <c r="G289" s="3">
        <v>51.874199701888486</v>
      </c>
      <c r="H289" s="5">
        <v>0.004144118241556339</v>
      </c>
    </row>
    <row r="290" spans="1:8" ht="14.25">
      <c r="A290" s="1" t="s">
        <v>55</v>
      </c>
      <c r="B290" s="1">
        <v>47.25</v>
      </c>
      <c r="C290" s="1">
        <v>5</v>
      </c>
      <c r="D290" s="3">
        <v>-167.4885266326491</v>
      </c>
      <c r="E290" s="3">
        <f t="shared" si="13"/>
        <v>0.011473367350902208</v>
      </c>
      <c r="F290" s="3">
        <f t="shared" si="12"/>
        <v>0.011473367350902208</v>
      </c>
      <c r="G290" s="3">
        <v>7.049333612196571</v>
      </c>
      <c r="H290" s="5">
        <v>0.0021674667240813637</v>
      </c>
    </row>
    <row r="291" spans="1:8" ht="14.25">
      <c r="A291" s="1" t="s">
        <v>55</v>
      </c>
      <c r="B291" s="1">
        <v>47.25</v>
      </c>
      <c r="C291" s="1">
        <v>10</v>
      </c>
      <c r="D291" s="3">
        <v>-173.8844964337146</v>
      </c>
      <c r="E291" s="3">
        <f t="shared" si="13"/>
        <v>-6.384496433714617</v>
      </c>
      <c r="F291" s="3">
        <f t="shared" si="12"/>
        <v>-6.384496433714617</v>
      </c>
      <c r="G291" s="3">
        <v>2.161944531987638</v>
      </c>
      <c r="H291" s="5">
        <v>0.0018317204508330413</v>
      </c>
    </row>
    <row r="292" spans="1:8" ht="14.25">
      <c r="A292" s="1" t="s">
        <v>55</v>
      </c>
      <c r="B292" s="1">
        <v>47.25</v>
      </c>
      <c r="C292" s="1">
        <v>15</v>
      </c>
      <c r="D292" s="3">
        <v>-173.08435719145277</v>
      </c>
      <c r="E292" s="3">
        <f t="shared" si="13"/>
        <v>-5.584357191452796</v>
      </c>
      <c r="F292" s="3">
        <f t="shared" si="12"/>
        <v>-5.584357191452796</v>
      </c>
      <c r="G292" s="3">
        <v>1.4088454745918326</v>
      </c>
      <c r="H292" s="5">
        <v>0.00156183179632123</v>
      </c>
    </row>
    <row r="293" spans="1:8" ht="14.25">
      <c r="A293" s="1" t="s">
        <v>55</v>
      </c>
      <c r="B293" s="1">
        <v>47.25</v>
      </c>
      <c r="C293" s="1">
        <v>20</v>
      </c>
      <c r="D293" s="3">
        <v>-173.25994390205307</v>
      </c>
      <c r="E293" s="3">
        <f t="shared" si="13"/>
        <v>-5.759943902053067</v>
      </c>
      <c r="F293" s="3">
        <f t="shared" si="12"/>
        <v>-5.759943902053067</v>
      </c>
      <c r="G293" s="3">
        <v>1.0156255668982783</v>
      </c>
      <c r="H293" s="5">
        <v>0.0012186121450240023</v>
      </c>
    </row>
    <row r="294" spans="1:8" ht="14.25">
      <c r="A294" s="1" t="s">
        <v>55</v>
      </c>
      <c r="B294" s="1">
        <v>47.25</v>
      </c>
      <c r="C294" s="1">
        <v>25</v>
      </c>
      <c r="D294" s="3">
        <v>-173.85779756355336</v>
      </c>
      <c r="E294" s="3">
        <f t="shared" si="13"/>
        <v>-6.35779756355339</v>
      </c>
      <c r="F294" s="3">
        <f t="shared" si="12"/>
        <v>-6.35779756355339</v>
      </c>
      <c r="G294" s="3">
        <v>2.098449337717727</v>
      </c>
      <c r="H294" s="5">
        <v>0.0009913519506209688</v>
      </c>
    </row>
    <row r="295" spans="1:8" ht="14.25">
      <c r="A295" s="1" t="s">
        <v>55</v>
      </c>
      <c r="B295" s="1">
        <v>47.25</v>
      </c>
      <c r="C295" s="1">
        <v>30</v>
      </c>
      <c r="D295" s="3">
        <v>-174.47879747641656</v>
      </c>
      <c r="E295" s="3">
        <f t="shared" si="13"/>
        <v>-6.97879747641656</v>
      </c>
      <c r="F295" s="3">
        <f t="shared" si="12"/>
        <v>-6.97879747641656</v>
      </c>
      <c r="G295" s="3">
        <v>6.158530984505256</v>
      </c>
      <c r="H295" s="5">
        <v>0.0008174885503785359</v>
      </c>
    </row>
    <row r="296" spans="1:8" ht="14.25">
      <c r="A296" s="1" t="s">
        <v>55</v>
      </c>
      <c r="B296" s="1">
        <v>47.25</v>
      </c>
      <c r="C296" s="1">
        <v>35</v>
      </c>
      <c r="D296" s="3">
        <v>-166.3843542098844</v>
      </c>
      <c r="E296" s="3">
        <f t="shared" si="13"/>
        <v>1.1156457901155932</v>
      </c>
      <c r="F296" s="3">
        <f t="shared" si="12"/>
        <v>1.1156457901155932</v>
      </c>
      <c r="G296" s="3">
        <v>5.589297344751112</v>
      </c>
      <c r="H296" s="5">
        <v>0.0005975543824623831</v>
      </c>
    </row>
    <row r="297" spans="1:8" ht="14.25">
      <c r="A297" s="1" t="s">
        <v>55</v>
      </c>
      <c r="B297" s="1">
        <v>47.25</v>
      </c>
      <c r="C297" s="1">
        <v>40</v>
      </c>
      <c r="D297" s="3">
        <v>-164.96857782265852</v>
      </c>
      <c r="E297" s="3">
        <f t="shared" si="13"/>
        <v>2.531422177341483</v>
      </c>
      <c r="F297" s="3">
        <f t="shared" si="12"/>
        <v>2.531422177341483</v>
      </c>
      <c r="G297" s="3">
        <v>12.759232238061966</v>
      </c>
      <c r="H297" s="5">
        <v>0.0005297603231651083</v>
      </c>
    </row>
    <row r="298" spans="1:8" ht="14.25">
      <c r="A298" s="1" t="s">
        <v>55</v>
      </c>
      <c r="B298" s="1">
        <v>47.25</v>
      </c>
      <c r="C298" s="1">
        <v>50</v>
      </c>
      <c r="D298" s="3">
        <v>-178.7782805062711</v>
      </c>
      <c r="E298" s="3">
        <f t="shared" si="13"/>
        <v>-11.27828050627113</v>
      </c>
      <c r="F298" s="3">
        <f t="shared" si="12"/>
        <v>-11.27828050627113</v>
      </c>
      <c r="G298" s="3">
        <v>11.33664512727534</v>
      </c>
      <c r="H298" s="5">
        <v>0.00038458939350949345</v>
      </c>
    </row>
    <row r="299" spans="1:8" ht="14.25">
      <c r="A299" s="1" t="s">
        <v>55</v>
      </c>
      <c r="B299" s="1">
        <v>47.25</v>
      </c>
      <c r="C299" s="1">
        <v>60</v>
      </c>
      <c r="D299" s="3">
        <v>-102.85378509241058</v>
      </c>
      <c r="E299" s="3">
        <f t="shared" si="13"/>
        <v>64.64621490758941</v>
      </c>
      <c r="F299" s="3">
        <f t="shared" si="12"/>
        <v>64.64621490758941</v>
      </c>
      <c r="G299" s="3">
        <v>7.971688057158715</v>
      </c>
      <c r="H299" s="5">
        <v>0.001139282669051013</v>
      </c>
    </row>
    <row r="300" spans="1:8" ht="14.25">
      <c r="A300" s="1" t="s">
        <v>56</v>
      </c>
      <c r="B300" s="1">
        <v>48.75</v>
      </c>
      <c r="C300" s="1">
        <v>0</v>
      </c>
      <c r="D300" s="3">
        <v>7.712815376986151</v>
      </c>
      <c r="E300" s="3">
        <f t="shared" si="13"/>
        <v>175.21281537698616</v>
      </c>
      <c r="F300" s="3">
        <f t="shared" si="12"/>
        <v>175.21281537698616</v>
      </c>
      <c r="G300" s="3">
        <v>75.1981333005603</v>
      </c>
      <c r="H300" s="5">
        <v>0.0050164712697273565</v>
      </c>
    </row>
    <row r="301" spans="1:8" ht="14.25">
      <c r="A301" s="1" t="s">
        <v>56</v>
      </c>
      <c r="B301" s="1">
        <v>48.75</v>
      </c>
      <c r="C301" s="1">
        <v>5</v>
      </c>
      <c r="D301" s="3">
        <v>1.2850681767320595</v>
      </c>
      <c r="E301" s="3">
        <f t="shared" si="13"/>
        <v>168.78506817673207</v>
      </c>
      <c r="F301" s="3">
        <f t="shared" si="12"/>
        <v>168.78506817673207</v>
      </c>
      <c r="G301" s="3">
        <v>25.3916048013166</v>
      </c>
      <c r="H301" s="5">
        <v>0.0012290032587426284</v>
      </c>
    </row>
    <row r="302" spans="1:8" ht="14.25">
      <c r="A302" s="1" t="s">
        <v>56</v>
      </c>
      <c r="B302" s="1">
        <v>48.75</v>
      </c>
      <c r="C302" s="1">
        <v>10</v>
      </c>
      <c r="D302" s="3">
        <v>10.0291634721917</v>
      </c>
      <c r="E302" s="3">
        <f t="shared" si="13"/>
        <v>177.5291634721917</v>
      </c>
      <c r="F302" s="3">
        <f t="shared" si="12"/>
        <v>177.5291634721917</v>
      </c>
      <c r="G302" s="3">
        <v>1.384116610325462</v>
      </c>
      <c r="H302" s="5">
        <v>0.0010970794182738094</v>
      </c>
    </row>
    <row r="303" spans="1:8" ht="14.25">
      <c r="A303" s="1" t="s">
        <v>56</v>
      </c>
      <c r="B303" s="1">
        <v>48.75</v>
      </c>
      <c r="C303" s="1">
        <v>15</v>
      </c>
      <c r="D303" s="3">
        <v>10.649733771725531</v>
      </c>
      <c r="E303" s="3">
        <f t="shared" si="13"/>
        <v>178.14973377172552</v>
      </c>
      <c r="F303" s="3">
        <f t="shared" si="12"/>
        <v>178.14973377172552</v>
      </c>
      <c r="G303" s="3">
        <v>-1.8294165700576226</v>
      </c>
      <c r="H303" s="5">
        <v>0.0009366018417662866</v>
      </c>
    </row>
    <row r="304" spans="1:8" ht="14.25">
      <c r="A304" s="1" t="s">
        <v>56</v>
      </c>
      <c r="B304" s="1">
        <v>48.75</v>
      </c>
      <c r="C304" s="1">
        <v>20</v>
      </c>
      <c r="D304" s="3">
        <v>9.944730725973495</v>
      </c>
      <c r="E304" s="3">
        <f t="shared" si="13"/>
        <v>177.4447307259735</v>
      </c>
      <c r="F304" s="3">
        <f t="shared" si="12"/>
        <v>177.4447307259735</v>
      </c>
      <c r="G304" s="3">
        <v>-8.267480866651828</v>
      </c>
      <c r="H304" s="5">
        <v>0.0008484326726382007</v>
      </c>
    </row>
    <row r="305" spans="1:8" ht="14.25">
      <c r="A305" s="1" t="s">
        <v>56</v>
      </c>
      <c r="B305" s="1">
        <v>48.75</v>
      </c>
      <c r="C305" s="1">
        <v>25</v>
      </c>
      <c r="D305" s="3">
        <v>31.574926235632418</v>
      </c>
      <c r="E305" s="3">
        <f t="shared" si="13"/>
        <v>199.0749262356324</v>
      </c>
      <c r="F305" s="3">
        <f t="shared" si="12"/>
        <v>199.0749262356324</v>
      </c>
      <c r="G305" s="3">
        <v>-1.1435258880569799</v>
      </c>
      <c r="H305" s="5">
        <v>0.0006914878451570931</v>
      </c>
    </row>
    <row r="306" spans="1:8" ht="14.25">
      <c r="A306" s="1" t="s">
        <v>56</v>
      </c>
      <c r="B306" s="1">
        <v>48.75</v>
      </c>
      <c r="C306" s="1">
        <v>35</v>
      </c>
      <c r="D306" s="3">
        <v>19.89058212996042</v>
      </c>
      <c r="E306" s="3">
        <f t="shared" si="13"/>
        <v>187.39058212996042</v>
      </c>
      <c r="F306" s="3">
        <f t="shared" si="12"/>
        <v>187.39058212996042</v>
      </c>
      <c r="G306" s="3">
        <v>3.3398811061290967</v>
      </c>
      <c r="H306" s="5">
        <v>0.00042396944465373924</v>
      </c>
    </row>
    <row r="307" spans="1:8" ht="14.25">
      <c r="A307" s="1" t="s">
        <v>56</v>
      </c>
      <c r="B307" s="1">
        <v>48.75</v>
      </c>
      <c r="C307" s="1">
        <v>40</v>
      </c>
      <c r="D307" s="3">
        <v>7.117048088121088</v>
      </c>
      <c r="E307" s="3">
        <f t="shared" si="13"/>
        <v>174.6170480881211</v>
      </c>
      <c r="F307" s="3">
        <f t="shared" si="12"/>
        <v>174.6170480881211</v>
      </c>
      <c r="G307" s="3">
        <v>1.6698235467555524</v>
      </c>
      <c r="H307" s="5">
        <v>0.0003569002661809038</v>
      </c>
    </row>
    <row r="308" spans="1:8" ht="14.25">
      <c r="A308" s="1" t="s">
        <v>56</v>
      </c>
      <c r="B308" s="1">
        <v>48.75</v>
      </c>
      <c r="C308" s="1">
        <v>50</v>
      </c>
      <c r="D308" s="3">
        <v>-32.23540852097188</v>
      </c>
      <c r="E308" s="3">
        <f t="shared" si="13"/>
        <v>135.26459147902813</v>
      </c>
      <c r="F308" s="3">
        <f t="shared" si="12"/>
        <v>135.26459147902813</v>
      </c>
      <c r="G308" s="3">
        <v>-5.981970691984576</v>
      </c>
      <c r="H308" s="5">
        <v>0.00015928531005714245</v>
      </c>
    </row>
    <row r="309" spans="1:8" ht="14.25">
      <c r="A309" s="1" t="s">
        <v>56</v>
      </c>
      <c r="B309" s="1">
        <v>48.75</v>
      </c>
      <c r="C309" s="1">
        <v>60</v>
      </c>
      <c r="D309" s="3">
        <v>-6.732921326859602</v>
      </c>
      <c r="E309" s="3">
        <f t="shared" si="13"/>
        <v>160.7670786731404</v>
      </c>
      <c r="F309" s="3">
        <f t="shared" si="12"/>
        <v>160.7670786731404</v>
      </c>
      <c r="G309" s="3">
        <v>27.815510817596444</v>
      </c>
      <c r="H309" s="5">
        <v>0.00016394282539958864</v>
      </c>
    </row>
    <row r="310" spans="1:8" ht="14.25">
      <c r="A310" s="1" t="s">
        <v>57</v>
      </c>
      <c r="B310" s="1">
        <v>50.25</v>
      </c>
      <c r="C310" s="1">
        <v>0</v>
      </c>
      <c r="D310" s="3">
        <v>37.6603937199688</v>
      </c>
      <c r="E310" s="3">
        <f t="shared" si="13"/>
        <v>205.1603937199688</v>
      </c>
      <c r="F310" s="3">
        <f t="shared" si="12"/>
        <v>205.1603937199688</v>
      </c>
      <c r="G310" s="3">
        <v>83.99702044862677</v>
      </c>
      <c r="H310" s="5">
        <v>0.005821924767634841</v>
      </c>
    </row>
    <row r="311" spans="1:8" ht="14.25">
      <c r="A311" s="1" t="s">
        <v>57</v>
      </c>
      <c r="B311" s="1">
        <v>50.25</v>
      </c>
      <c r="C311" s="1">
        <v>5</v>
      </c>
      <c r="D311" s="3">
        <v>20.16069845069385</v>
      </c>
      <c r="E311" s="3">
        <f t="shared" si="13"/>
        <v>187.66069845069384</v>
      </c>
      <c r="F311" s="3">
        <f t="shared" si="12"/>
        <v>187.66069845069384</v>
      </c>
      <c r="G311" s="3">
        <v>35.87899353139461</v>
      </c>
      <c r="H311" s="5">
        <v>0.0010885972625355991</v>
      </c>
    </row>
    <row r="312" spans="1:8" ht="14.25">
      <c r="A312" s="1" t="s">
        <v>57</v>
      </c>
      <c r="B312" s="1">
        <v>50.25</v>
      </c>
      <c r="C312" s="1">
        <v>10</v>
      </c>
      <c r="D312" s="3">
        <v>22.51024555146212</v>
      </c>
      <c r="E312" s="3">
        <f t="shared" si="13"/>
        <v>190.0102455514621</v>
      </c>
      <c r="F312" s="3">
        <f t="shared" si="12"/>
        <v>190.0102455514621</v>
      </c>
      <c r="G312" s="3">
        <v>15.820676452415949</v>
      </c>
      <c r="H312" s="5">
        <v>0.0011700948679487487</v>
      </c>
    </row>
    <row r="313" spans="1:8" ht="14.25">
      <c r="A313" s="1" t="s">
        <v>57</v>
      </c>
      <c r="B313" s="1">
        <v>50.25</v>
      </c>
      <c r="C313" s="1">
        <v>15</v>
      </c>
      <c r="D313" s="3">
        <v>25.628763572539075</v>
      </c>
      <c r="E313" s="3">
        <f t="shared" si="13"/>
        <v>193.12876357253907</v>
      </c>
      <c r="F313" s="3">
        <f t="shared" si="12"/>
        <v>193.12876357253907</v>
      </c>
      <c r="G313" s="3">
        <v>13.333496400178934</v>
      </c>
      <c r="H313" s="5">
        <v>0.0010406791052000612</v>
      </c>
    </row>
    <row r="314" spans="1:8" ht="14.25">
      <c r="A314" s="1" t="s">
        <v>57</v>
      </c>
      <c r="B314" s="1">
        <v>50.25</v>
      </c>
      <c r="C314" s="1">
        <v>20</v>
      </c>
      <c r="D314" s="3">
        <v>35.351093999216424</v>
      </c>
      <c r="E314" s="3">
        <f t="shared" si="13"/>
        <v>202.85109399921643</v>
      </c>
      <c r="F314" s="3">
        <f t="shared" si="12"/>
        <v>202.85109399921643</v>
      </c>
      <c r="G314" s="3">
        <v>12.45523818248284</v>
      </c>
      <c r="H314" s="5">
        <v>0.0009504961862101289</v>
      </c>
    </row>
    <row r="315" spans="1:8" ht="14.25">
      <c r="A315" s="1" t="s">
        <v>57</v>
      </c>
      <c r="B315" s="1">
        <v>50.25</v>
      </c>
      <c r="C315" s="1">
        <v>25</v>
      </c>
      <c r="D315" s="3">
        <v>28.833330854453546</v>
      </c>
      <c r="E315" s="3">
        <f t="shared" si="13"/>
        <v>196.33333085445355</v>
      </c>
      <c r="F315" s="3">
        <f t="shared" si="12"/>
        <v>196.33333085445355</v>
      </c>
      <c r="G315" s="3">
        <v>14.662921784629694</v>
      </c>
      <c r="H315" s="5">
        <v>0.0008059038404177014</v>
      </c>
    </row>
    <row r="316" spans="1:8" ht="14.25">
      <c r="A316" s="1" t="s">
        <v>57</v>
      </c>
      <c r="B316" s="1">
        <v>50.25</v>
      </c>
      <c r="C316" s="1">
        <v>30</v>
      </c>
      <c r="D316" s="3">
        <v>22.604739346619606</v>
      </c>
      <c r="E316" s="3">
        <f t="shared" si="13"/>
        <v>190.1047393466196</v>
      </c>
      <c r="F316" s="3">
        <f t="shared" si="12"/>
        <v>190.1047393466196</v>
      </c>
      <c r="G316" s="3">
        <v>16.35309184215648</v>
      </c>
      <c r="H316" s="5">
        <v>0.000607339279151283</v>
      </c>
    </row>
    <row r="317" spans="1:8" ht="14.25">
      <c r="A317" s="1" t="s">
        <v>57</v>
      </c>
      <c r="B317" s="1">
        <v>50.25</v>
      </c>
      <c r="C317" s="1">
        <v>35</v>
      </c>
      <c r="D317" s="3">
        <v>43.39997528485227</v>
      </c>
      <c r="E317" s="3">
        <f t="shared" si="13"/>
        <v>210.89997528485227</v>
      </c>
      <c r="F317" s="3">
        <f t="shared" si="12"/>
        <v>210.89997528485227</v>
      </c>
      <c r="G317" s="3">
        <v>22.229756935924094</v>
      </c>
      <c r="H317" s="5">
        <v>0.0005471535433495794</v>
      </c>
    </row>
    <row r="318" spans="1:8" ht="14.25">
      <c r="A318" s="1" t="s">
        <v>57</v>
      </c>
      <c r="B318" s="1">
        <v>50.25</v>
      </c>
      <c r="C318" s="1">
        <v>40</v>
      </c>
      <c r="D318" s="3">
        <v>29.445428729925602</v>
      </c>
      <c r="E318" s="3">
        <f t="shared" si="13"/>
        <v>196.9454287299256</v>
      </c>
      <c r="F318" s="3">
        <f t="shared" si="12"/>
        <v>196.9454287299256</v>
      </c>
      <c r="G318" s="3">
        <v>22.734935407399302</v>
      </c>
      <c r="H318" s="5">
        <v>0.00046316843588483015</v>
      </c>
    </row>
    <row r="319" spans="1:8" ht="14.25">
      <c r="A319" s="1" t="s">
        <v>57</v>
      </c>
      <c r="B319" s="1">
        <v>50.25</v>
      </c>
      <c r="C319" s="1">
        <v>50</v>
      </c>
      <c r="D319" s="3">
        <v>-12.060541708698123</v>
      </c>
      <c r="E319" s="3">
        <f t="shared" si="13"/>
        <v>155.4394582913019</v>
      </c>
      <c r="F319" s="3">
        <f t="shared" si="12"/>
        <v>155.4394582913019</v>
      </c>
      <c r="G319" s="3">
        <v>57.076529242038205</v>
      </c>
      <c r="H319" s="5">
        <v>0.00034429465578193335</v>
      </c>
    </row>
    <row r="320" spans="1:8" ht="14.25">
      <c r="A320" s="1" t="s">
        <v>57</v>
      </c>
      <c r="B320" s="1">
        <v>50.25</v>
      </c>
      <c r="C320" s="1">
        <v>60</v>
      </c>
      <c r="D320" s="3">
        <v>40.93142032315459</v>
      </c>
      <c r="E320" s="3">
        <f t="shared" si="13"/>
        <v>208.43142032315458</v>
      </c>
      <c r="F320" s="3">
        <f t="shared" si="12"/>
        <v>208.43142032315458</v>
      </c>
      <c r="G320" s="3">
        <v>42.637589801875556</v>
      </c>
      <c r="H320" s="5">
        <v>0.00046061263551926146</v>
      </c>
    </row>
    <row r="321" spans="1:8" ht="14.25">
      <c r="A321" s="1" t="s">
        <v>58</v>
      </c>
      <c r="B321" s="1">
        <v>51.35</v>
      </c>
      <c r="C321" s="1">
        <v>0</v>
      </c>
      <c r="D321" s="3">
        <v>33.08137032604579</v>
      </c>
      <c r="E321" s="3">
        <f t="shared" si="13"/>
        <v>200.5813703260458</v>
      </c>
      <c r="F321" s="3">
        <f t="shared" si="12"/>
        <v>200.5813703260458</v>
      </c>
      <c r="G321" s="3">
        <v>86.12903517026044</v>
      </c>
      <c r="H321" s="5">
        <v>0.009281173902044934</v>
      </c>
    </row>
    <row r="322" spans="1:8" ht="14.25">
      <c r="A322" s="1" t="s">
        <v>58</v>
      </c>
      <c r="B322" s="1">
        <v>51.35</v>
      </c>
      <c r="C322" s="1">
        <v>5</v>
      </c>
      <c r="D322" s="3">
        <v>26.71154054663718</v>
      </c>
      <c r="E322" s="3">
        <f t="shared" si="13"/>
        <v>194.2115405466372</v>
      </c>
      <c r="F322" s="3">
        <f t="shared" si="12"/>
        <v>194.2115405466372</v>
      </c>
      <c r="G322" s="3">
        <v>27.806851655357672</v>
      </c>
      <c r="H322" s="5">
        <v>0.0015820192792756983</v>
      </c>
    </row>
    <row r="323" spans="1:8" ht="14.25">
      <c r="A323" s="1" t="s">
        <v>58</v>
      </c>
      <c r="B323" s="1">
        <v>51.35</v>
      </c>
      <c r="C323" s="1">
        <v>10</v>
      </c>
      <c r="D323" s="3">
        <v>26.35074789827081</v>
      </c>
      <c r="E323" s="3">
        <f t="shared" si="13"/>
        <v>193.8507478982708</v>
      </c>
      <c r="F323" s="3">
        <f t="shared" si="12"/>
        <v>193.8507478982708</v>
      </c>
      <c r="G323" s="3">
        <v>11.020465341087355</v>
      </c>
      <c r="H323" s="5">
        <v>0.001705381189060088</v>
      </c>
    </row>
    <row r="324" spans="1:8" ht="14.25">
      <c r="A324" s="1" t="s">
        <v>58</v>
      </c>
      <c r="B324" s="1">
        <v>51.35</v>
      </c>
      <c r="C324" s="1">
        <v>15</v>
      </c>
      <c r="D324" s="3">
        <v>23.777316079255954</v>
      </c>
      <c r="E324" s="3">
        <f t="shared" si="13"/>
        <v>191.27731607925597</v>
      </c>
      <c r="F324" s="3">
        <f aca="true" t="shared" si="14" ref="F324:F387">IF(E324&lt;-90,E324+360,IF(E324&gt;270,E324-360,E324))</f>
        <v>191.27731607925597</v>
      </c>
      <c r="G324" s="3">
        <v>8.52333376881813</v>
      </c>
      <c r="H324" s="5">
        <v>0.001524840975315131</v>
      </c>
    </row>
    <row r="325" spans="1:8" ht="14.25">
      <c r="A325" s="1" t="s">
        <v>58</v>
      </c>
      <c r="B325" s="1">
        <v>51.35</v>
      </c>
      <c r="C325" s="1">
        <v>20</v>
      </c>
      <c r="D325" s="3">
        <v>30.93004123673404</v>
      </c>
      <c r="E325" s="3">
        <f t="shared" si="13"/>
        <v>198.43004123673404</v>
      </c>
      <c r="F325" s="3">
        <f t="shared" si="14"/>
        <v>198.43004123673404</v>
      </c>
      <c r="G325" s="3">
        <v>8.04628461253938</v>
      </c>
      <c r="H325" s="5">
        <v>0.001471712268074164</v>
      </c>
    </row>
    <row r="326" spans="1:8" ht="14.25">
      <c r="A326" s="1" t="s">
        <v>58</v>
      </c>
      <c r="B326" s="1">
        <v>51.35</v>
      </c>
      <c r="C326" s="1">
        <v>25</v>
      </c>
      <c r="D326" s="3">
        <v>30.285992015257335</v>
      </c>
      <c r="E326" s="3">
        <f t="shared" si="13"/>
        <v>197.78599201525734</v>
      </c>
      <c r="F326" s="3">
        <f t="shared" si="14"/>
        <v>197.78599201525734</v>
      </c>
      <c r="G326" s="3">
        <v>12.3290815713885</v>
      </c>
      <c r="H326" s="5">
        <v>0.0011427165002746746</v>
      </c>
    </row>
    <row r="327" spans="1:8" ht="14.25">
      <c r="A327" s="1" t="s">
        <v>58</v>
      </c>
      <c r="B327" s="1">
        <v>51.35</v>
      </c>
      <c r="C327" s="1">
        <v>30</v>
      </c>
      <c r="D327" s="3">
        <v>33.7090333576317</v>
      </c>
      <c r="E327" s="3">
        <f t="shared" si="13"/>
        <v>201.2090333576317</v>
      </c>
      <c r="F327" s="3">
        <f t="shared" si="14"/>
        <v>201.2090333576317</v>
      </c>
      <c r="G327" s="3">
        <v>17.4265211942274</v>
      </c>
      <c r="H327" s="5">
        <v>0.0008781816440805399</v>
      </c>
    </row>
    <row r="328" spans="1:8" ht="14.25">
      <c r="A328" s="1" t="s">
        <v>58</v>
      </c>
      <c r="B328" s="1">
        <v>51.35</v>
      </c>
      <c r="C328" s="1">
        <v>35</v>
      </c>
      <c r="D328" s="3">
        <v>34.905839597449635</v>
      </c>
      <c r="E328" s="3">
        <f t="shared" si="13"/>
        <v>202.40583959744964</v>
      </c>
      <c r="F328" s="3">
        <f t="shared" si="14"/>
        <v>202.40583959744964</v>
      </c>
      <c r="G328" s="3">
        <v>14.74390878494553</v>
      </c>
      <c r="H328" s="5">
        <v>0.000675837258517167</v>
      </c>
    </row>
    <row r="329" spans="1:8" ht="14.25">
      <c r="A329" s="1" t="s">
        <v>58</v>
      </c>
      <c r="B329" s="1">
        <v>51.35</v>
      </c>
      <c r="C329" s="1">
        <v>40</v>
      </c>
      <c r="D329" s="3">
        <v>26.65890167383589</v>
      </c>
      <c r="E329" s="3">
        <f t="shared" si="13"/>
        <v>194.15890167383589</v>
      </c>
      <c r="F329" s="3">
        <f t="shared" si="14"/>
        <v>194.15890167383589</v>
      </c>
      <c r="G329" s="3">
        <v>20.944340294874472</v>
      </c>
      <c r="H329" s="5">
        <v>0.0005846793993292392</v>
      </c>
    </row>
    <row r="330" spans="1:8" ht="14.25">
      <c r="A330" s="1" t="s">
        <v>58</v>
      </c>
      <c r="B330" s="1">
        <v>51.35</v>
      </c>
      <c r="C330" s="1">
        <v>50</v>
      </c>
      <c r="D330" s="3">
        <v>3.7409375501526267</v>
      </c>
      <c r="E330" s="3">
        <f t="shared" si="13"/>
        <v>171.24093755015264</v>
      </c>
      <c r="F330" s="3">
        <f t="shared" si="14"/>
        <v>171.24093755015264</v>
      </c>
      <c r="G330" s="3">
        <v>49.64755857847695</v>
      </c>
      <c r="H330" s="5">
        <v>0.00036216859333741236</v>
      </c>
    </row>
    <row r="331" spans="1:8" ht="14.25">
      <c r="A331" s="1" t="s">
        <v>58</v>
      </c>
      <c r="B331" s="1">
        <v>51.35</v>
      </c>
      <c r="C331" s="1">
        <v>60</v>
      </c>
      <c r="D331" s="3">
        <v>102.0998718582441</v>
      </c>
      <c r="E331" s="3">
        <f t="shared" si="13"/>
        <v>269.5998718582441</v>
      </c>
      <c r="F331" s="3">
        <f t="shared" si="14"/>
        <v>269.5998718582441</v>
      </c>
      <c r="G331" s="3">
        <v>58.263893002638866</v>
      </c>
      <c r="H331" s="5">
        <v>0.0002974791421259649</v>
      </c>
    </row>
    <row r="332" spans="1:8" ht="14.25">
      <c r="A332" s="1" t="s">
        <v>24</v>
      </c>
      <c r="B332" s="1">
        <v>52.25</v>
      </c>
      <c r="C332" s="1">
        <v>0</v>
      </c>
      <c r="D332" s="3">
        <v>145.37870498990904</v>
      </c>
      <c r="E332" s="3">
        <f>IF((D332-261.14)&lt;0,(D332-261.14)+360,(D332-261.14))</f>
        <v>244.23870498990905</v>
      </c>
      <c r="F332" s="3">
        <f t="shared" si="14"/>
        <v>244.23870498990905</v>
      </c>
      <c r="G332" s="3">
        <v>86.31839968998939</v>
      </c>
      <c r="H332" s="5">
        <v>0.012225229323002493</v>
      </c>
    </row>
    <row r="333" spans="1:8" ht="14.25">
      <c r="A333" s="1" t="s">
        <v>24</v>
      </c>
      <c r="B333" s="1">
        <v>52.25</v>
      </c>
      <c r="C333" s="1">
        <v>5</v>
      </c>
      <c r="D333" s="3">
        <v>61.69247888043987</v>
      </c>
      <c r="E333" s="3">
        <f aca="true" t="shared" si="15" ref="E333:E396">IF((D333-261.14)&lt;0,(D333-261.14)+360,(D333-261.14))</f>
        <v>160.55247888043988</v>
      </c>
      <c r="F333" s="3">
        <f t="shared" si="14"/>
        <v>160.55247888043988</v>
      </c>
      <c r="G333" s="3">
        <v>47.22654037931071</v>
      </c>
      <c r="H333" s="5">
        <v>0.001689270848620789</v>
      </c>
    </row>
    <row r="334" spans="1:8" ht="14.25">
      <c r="A334" s="1" t="s">
        <v>24</v>
      </c>
      <c r="B334" s="1">
        <v>52.25</v>
      </c>
      <c r="C334" s="1">
        <v>10</v>
      </c>
      <c r="D334" s="3">
        <v>60.67425974037719</v>
      </c>
      <c r="E334" s="3">
        <f t="shared" si="15"/>
        <v>159.5342597403772</v>
      </c>
      <c r="F334" s="3">
        <f t="shared" si="14"/>
        <v>159.5342597403772</v>
      </c>
      <c r="G334" s="3">
        <v>6.110694989825065</v>
      </c>
      <c r="H334" s="5">
        <v>0.0015688164328563111</v>
      </c>
    </row>
    <row r="335" spans="1:8" ht="14.25">
      <c r="A335" s="1" t="s">
        <v>24</v>
      </c>
      <c r="B335" s="1">
        <v>52.25</v>
      </c>
      <c r="C335" s="1">
        <v>15</v>
      </c>
      <c r="D335" s="3">
        <v>63.3031967596285</v>
      </c>
      <c r="E335" s="3">
        <f t="shared" si="15"/>
        <v>162.1631967596285</v>
      </c>
      <c r="F335" s="3">
        <f t="shared" si="14"/>
        <v>162.1631967596285</v>
      </c>
      <c r="G335" s="3">
        <v>4.739685669998006</v>
      </c>
      <c r="H335" s="5">
        <v>0.001561198898282983</v>
      </c>
    </row>
    <row r="336" spans="1:8" ht="14.25">
      <c r="A336" s="1" t="s">
        <v>24</v>
      </c>
      <c r="B336" s="1">
        <v>52.25</v>
      </c>
      <c r="C336" s="1">
        <v>20</v>
      </c>
      <c r="D336" s="3">
        <v>59.41729517562057</v>
      </c>
      <c r="E336" s="3">
        <f t="shared" si="15"/>
        <v>158.2772951756206</v>
      </c>
      <c r="F336" s="3">
        <f t="shared" si="14"/>
        <v>158.2772951756206</v>
      </c>
      <c r="G336" s="3">
        <v>6.854925736748015</v>
      </c>
      <c r="H336" s="5">
        <v>0.0012986381328145267</v>
      </c>
    </row>
    <row r="337" spans="1:8" ht="14.25">
      <c r="A337" s="1" t="s">
        <v>24</v>
      </c>
      <c r="B337" s="1">
        <v>52.25</v>
      </c>
      <c r="C337" s="1">
        <v>25</v>
      </c>
      <c r="D337" s="3">
        <v>56.93666167370918</v>
      </c>
      <c r="E337" s="3">
        <f t="shared" si="15"/>
        <v>155.7966616737092</v>
      </c>
      <c r="F337" s="3">
        <f t="shared" si="14"/>
        <v>155.7966616737092</v>
      </c>
      <c r="G337" s="3">
        <v>17.567967207479498</v>
      </c>
      <c r="H337" s="5">
        <v>0.0009574706261812943</v>
      </c>
    </row>
    <row r="338" spans="1:8" ht="14.25">
      <c r="A338" s="1" t="s">
        <v>24</v>
      </c>
      <c r="B338" s="1">
        <v>52.25</v>
      </c>
      <c r="C338" s="1">
        <v>30</v>
      </c>
      <c r="D338" s="3">
        <v>61.44558444349662</v>
      </c>
      <c r="E338" s="3">
        <f t="shared" si="15"/>
        <v>160.30558444349663</v>
      </c>
      <c r="F338" s="3">
        <f t="shared" si="14"/>
        <v>160.30558444349663</v>
      </c>
      <c r="G338" s="3">
        <v>6.872122649644122</v>
      </c>
      <c r="H338" s="5">
        <v>0.0009861784828315817</v>
      </c>
    </row>
    <row r="339" spans="1:8" ht="14.25">
      <c r="A339" s="1" t="s">
        <v>24</v>
      </c>
      <c r="B339" s="1">
        <v>52.25</v>
      </c>
      <c r="C339" s="1">
        <v>35</v>
      </c>
      <c r="D339" s="3">
        <v>71.68721683312519</v>
      </c>
      <c r="E339" s="3">
        <f t="shared" si="15"/>
        <v>170.54721683312522</v>
      </c>
      <c r="F339" s="3">
        <f t="shared" si="14"/>
        <v>170.54721683312522</v>
      </c>
      <c r="G339" s="3">
        <v>28.162856609660963</v>
      </c>
      <c r="H339" s="5">
        <v>0.0008411385141580428</v>
      </c>
    </row>
    <row r="340" spans="1:8" ht="14.25">
      <c r="A340" s="1" t="s">
        <v>24</v>
      </c>
      <c r="B340" s="1">
        <v>52.25</v>
      </c>
      <c r="C340" s="1">
        <v>40</v>
      </c>
      <c r="D340" s="3">
        <v>71.28826212490023</v>
      </c>
      <c r="E340" s="3">
        <f t="shared" si="15"/>
        <v>170.14826212490024</v>
      </c>
      <c r="F340" s="3">
        <f t="shared" si="14"/>
        <v>170.14826212490024</v>
      </c>
      <c r="G340" s="3">
        <v>38.995563948108945</v>
      </c>
      <c r="H340" s="5">
        <v>0.0005895812072988758</v>
      </c>
    </row>
    <row r="341" spans="1:8" ht="14.25">
      <c r="A341" s="1" t="s">
        <v>24</v>
      </c>
      <c r="B341" s="1">
        <v>52.25</v>
      </c>
      <c r="C341" s="1">
        <v>50</v>
      </c>
      <c r="D341" s="3">
        <v>77.8878534656398</v>
      </c>
      <c r="E341" s="3">
        <f t="shared" si="15"/>
        <v>176.74785346563982</v>
      </c>
      <c r="F341" s="3">
        <f t="shared" si="14"/>
        <v>176.74785346563982</v>
      </c>
      <c r="G341" s="3">
        <v>52.90079809456009</v>
      </c>
      <c r="H341" s="5">
        <v>0.0005341074423746593</v>
      </c>
    </row>
    <row r="342" spans="1:8" ht="14.25">
      <c r="A342" s="1" t="s">
        <v>24</v>
      </c>
      <c r="B342" s="1">
        <v>52.25</v>
      </c>
      <c r="C342" s="1">
        <v>60</v>
      </c>
      <c r="D342" s="3">
        <v>96.33927370614916</v>
      </c>
      <c r="E342" s="3">
        <f t="shared" si="15"/>
        <v>195.19927370614917</v>
      </c>
      <c r="F342" s="3">
        <f t="shared" si="14"/>
        <v>195.19927370614917</v>
      </c>
      <c r="G342" s="3">
        <v>31.90011653706571</v>
      </c>
      <c r="H342" s="5">
        <v>0.0008118233859651986</v>
      </c>
    </row>
    <row r="343" spans="1:8" ht="14.25">
      <c r="A343" s="1" t="s">
        <v>25</v>
      </c>
      <c r="B343" s="1">
        <v>53.75</v>
      </c>
      <c r="C343" s="1">
        <v>0</v>
      </c>
      <c r="D343" s="3">
        <v>-167.7443989780722</v>
      </c>
      <c r="E343" s="3">
        <f t="shared" si="15"/>
        <v>-68.88439897807223</v>
      </c>
      <c r="F343" s="3">
        <f t="shared" si="14"/>
        <v>-68.88439897807223</v>
      </c>
      <c r="G343" s="3">
        <v>82.32779761466125</v>
      </c>
      <c r="H343" s="5">
        <v>0.005963383687136021</v>
      </c>
    </row>
    <row r="344" spans="1:8" ht="14.25">
      <c r="A344" s="1" t="s">
        <v>25</v>
      </c>
      <c r="B344" s="1">
        <v>53.75</v>
      </c>
      <c r="C344" s="1">
        <v>5</v>
      </c>
      <c r="D344" s="3">
        <v>93.43711146284134</v>
      </c>
      <c r="E344" s="3">
        <f t="shared" si="15"/>
        <v>192.29711146284137</v>
      </c>
      <c r="F344" s="3">
        <f t="shared" si="14"/>
        <v>192.29711146284137</v>
      </c>
      <c r="G344" s="3">
        <v>64.7273666327242</v>
      </c>
      <c r="H344" s="5">
        <v>0.0007696675191275777</v>
      </c>
    </row>
    <row r="345" spans="1:8" ht="14.25">
      <c r="A345" s="1" t="s">
        <v>25</v>
      </c>
      <c r="B345" s="1">
        <v>53.75</v>
      </c>
      <c r="C345" s="1">
        <v>10</v>
      </c>
      <c r="D345" s="3">
        <v>69.70972378815706</v>
      </c>
      <c r="E345" s="3">
        <f t="shared" si="15"/>
        <v>168.5697237881571</v>
      </c>
      <c r="F345" s="3">
        <f t="shared" si="14"/>
        <v>168.5697237881571</v>
      </c>
      <c r="G345" s="3">
        <v>48.31317770572857</v>
      </c>
      <c r="H345" s="5">
        <v>0.00022764061588389714</v>
      </c>
    </row>
    <row r="346" spans="1:8" ht="14.25">
      <c r="A346" s="1" t="s">
        <v>25</v>
      </c>
      <c r="B346" s="1">
        <v>53.75</v>
      </c>
      <c r="C346" s="1">
        <v>15</v>
      </c>
      <c r="D346" s="3">
        <v>78.82786374783286</v>
      </c>
      <c r="E346" s="3">
        <f t="shared" si="15"/>
        <v>177.68786374783286</v>
      </c>
      <c r="F346" s="3">
        <f t="shared" si="14"/>
        <v>177.68786374783286</v>
      </c>
      <c r="G346" s="3">
        <v>12.933976617571444</v>
      </c>
      <c r="H346" s="5">
        <v>0.0004601745429725552</v>
      </c>
    </row>
    <row r="347" spans="1:8" ht="14.25">
      <c r="A347" s="1" t="s">
        <v>25</v>
      </c>
      <c r="B347" s="1">
        <v>53.75</v>
      </c>
      <c r="C347" s="1">
        <v>20</v>
      </c>
      <c r="D347" s="3">
        <v>62.076410284861616</v>
      </c>
      <c r="E347" s="3">
        <f t="shared" si="15"/>
        <v>160.93641028486164</v>
      </c>
      <c r="F347" s="3">
        <f t="shared" si="14"/>
        <v>160.93641028486164</v>
      </c>
      <c r="G347" s="3">
        <v>20.999965174532928</v>
      </c>
      <c r="H347" s="5">
        <v>0.00021821182369431775</v>
      </c>
    </row>
    <row r="348" spans="1:8" ht="14.25">
      <c r="A348" s="1" t="s">
        <v>25</v>
      </c>
      <c r="B348" s="1">
        <v>53.75</v>
      </c>
      <c r="C348" s="1">
        <v>25</v>
      </c>
      <c r="D348" s="3">
        <v>70.39930957077681</v>
      </c>
      <c r="E348" s="3">
        <f t="shared" si="15"/>
        <v>169.25930957077682</v>
      </c>
      <c r="F348" s="3">
        <f t="shared" si="14"/>
        <v>169.25930957077682</v>
      </c>
      <c r="G348" s="3">
        <v>53.815973584826104</v>
      </c>
      <c r="H348" s="5">
        <v>0.0002948738035160126</v>
      </c>
    </row>
    <row r="349" spans="1:8" ht="14.25">
      <c r="A349" s="1" t="s">
        <v>25</v>
      </c>
      <c r="B349" s="1">
        <v>53.75</v>
      </c>
      <c r="C349" s="1">
        <v>30</v>
      </c>
      <c r="D349" s="3">
        <v>74.5319488986004</v>
      </c>
      <c r="E349" s="3">
        <f t="shared" si="15"/>
        <v>173.39194889860042</v>
      </c>
      <c r="F349" s="3">
        <f t="shared" si="14"/>
        <v>173.39194889860042</v>
      </c>
      <c r="G349" s="3">
        <v>23.766170704932218</v>
      </c>
      <c r="H349" s="5">
        <v>0.00026302402932051666</v>
      </c>
    </row>
    <row r="350" spans="1:8" ht="14.25">
      <c r="A350" s="1" t="s">
        <v>25</v>
      </c>
      <c r="B350" s="1">
        <v>53.75</v>
      </c>
      <c r="C350" s="1">
        <v>35</v>
      </c>
      <c r="D350" s="3">
        <v>90.93176129970026</v>
      </c>
      <c r="E350" s="3">
        <f t="shared" si="15"/>
        <v>189.79176129970028</v>
      </c>
      <c r="F350" s="3">
        <f t="shared" si="14"/>
        <v>189.79176129970028</v>
      </c>
      <c r="G350" s="3">
        <v>30.68184805960952</v>
      </c>
      <c r="H350" s="5">
        <v>0.00042330490949196416</v>
      </c>
    </row>
    <row r="351" spans="1:8" ht="14.25">
      <c r="A351" s="1" t="s">
        <v>25</v>
      </c>
      <c r="B351" s="1">
        <v>53.75</v>
      </c>
      <c r="C351" s="1">
        <v>40</v>
      </c>
      <c r="D351" s="3">
        <v>104.2046361631326</v>
      </c>
      <c r="E351" s="3">
        <f t="shared" si="15"/>
        <v>203.0646361631326</v>
      </c>
      <c r="F351" s="3">
        <f t="shared" si="14"/>
        <v>203.0646361631326</v>
      </c>
      <c r="G351" s="3">
        <v>59.8151213104852</v>
      </c>
      <c r="H351" s="5">
        <v>0.0002626076160357883</v>
      </c>
    </row>
    <row r="352" spans="1:8" ht="14.25">
      <c r="A352" s="1" t="s">
        <v>25</v>
      </c>
      <c r="B352" s="1">
        <v>53.75</v>
      </c>
      <c r="C352" s="1">
        <v>50</v>
      </c>
      <c r="D352" s="3">
        <v>91.73892457918058</v>
      </c>
      <c r="E352" s="3">
        <f t="shared" si="15"/>
        <v>190.5989245791806</v>
      </c>
      <c r="F352" s="3">
        <f t="shared" si="14"/>
        <v>190.5989245791806</v>
      </c>
      <c r="G352" s="3">
        <v>55.9246018228228</v>
      </c>
      <c r="H352" s="5">
        <v>0.00029820077950937684</v>
      </c>
    </row>
    <row r="353" spans="1:8" ht="14.25">
      <c r="A353" s="1" t="s">
        <v>25</v>
      </c>
      <c r="B353" s="1">
        <v>53.75</v>
      </c>
      <c r="C353" s="1">
        <v>60</v>
      </c>
      <c r="D353" s="3">
        <v>91.27535230098349</v>
      </c>
      <c r="E353" s="3">
        <f t="shared" si="15"/>
        <v>190.1353523009835</v>
      </c>
      <c r="F353" s="3">
        <f t="shared" si="14"/>
        <v>190.1353523009835</v>
      </c>
      <c r="G353" s="3">
        <v>42.370530702064144</v>
      </c>
      <c r="H353" s="5">
        <v>0.0003709625452791696</v>
      </c>
    </row>
    <row r="354" spans="1:8" ht="14.25">
      <c r="A354" s="1" t="s">
        <v>26</v>
      </c>
      <c r="B354" s="1">
        <v>56.75</v>
      </c>
      <c r="C354" s="1">
        <v>0</v>
      </c>
      <c r="D354" s="3">
        <v>85.89098286212135</v>
      </c>
      <c r="E354" s="3">
        <f t="shared" si="15"/>
        <v>184.75098286212136</v>
      </c>
      <c r="F354" s="3">
        <f t="shared" si="14"/>
        <v>184.75098286212136</v>
      </c>
      <c r="G354" s="3">
        <v>57.13328551892531</v>
      </c>
      <c r="H354" s="5">
        <v>0.003214533403155114</v>
      </c>
    </row>
    <row r="355" spans="1:8" ht="14.25">
      <c r="A355" s="1" t="s">
        <v>26</v>
      </c>
      <c r="B355" s="1">
        <v>56.75</v>
      </c>
      <c r="C355" s="1">
        <v>5</v>
      </c>
      <c r="D355" s="3">
        <v>76.40033932996111</v>
      </c>
      <c r="E355" s="3">
        <f t="shared" si="15"/>
        <v>175.26033932996114</v>
      </c>
      <c r="F355" s="3">
        <f t="shared" si="14"/>
        <v>175.26033932996114</v>
      </c>
      <c r="G355" s="3">
        <v>7.936609712400709</v>
      </c>
      <c r="H355" s="5">
        <v>0.0020568172014060948</v>
      </c>
    </row>
    <row r="356" spans="1:8" ht="14.25">
      <c r="A356" s="1" t="s">
        <v>26</v>
      </c>
      <c r="B356" s="1">
        <v>56.75</v>
      </c>
      <c r="C356" s="1">
        <v>10</v>
      </c>
      <c r="D356" s="3">
        <v>75.27255411936665</v>
      </c>
      <c r="E356" s="3">
        <f t="shared" si="15"/>
        <v>174.13255411936666</v>
      </c>
      <c r="F356" s="3">
        <f t="shared" si="14"/>
        <v>174.13255411936666</v>
      </c>
      <c r="G356" s="3">
        <v>2.003564375794874</v>
      </c>
      <c r="H356" s="5">
        <v>0.0018105543046260724</v>
      </c>
    </row>
    <row r="357" spans="1:8" ht="14.25">
      <c r="A357" s="1" t="s">
        <v>26</v>
      </c>
      <c r="B357" s="1">
        <v>56.75</v>
      </c>
      <c r="C357" s="1">
        <v>15</v>
      </c>
      <c r="D357" s="3">
        <v>78.24647326527283</v>
      </c>
      <c r="E357" s="3">
        <f t="shared" si="15"/>
        <v>177.10647326527283</v>
      </c>
      <c r="F357" s="3">
        <f t="shared" si="14"/>
        <v>177.10647326527283</v>
      </c>
      <c r="G357" s="3">
        <v>1.8721644272135238</v>
      </c>
      <c r="H357" s="5">
        <v>0.0019008486025983238</v>
      </c>
    </row>
    <row r="358" spans="1:8" ht="14.25">
      <c r="A358" s="1" t="s">
        <v>26</v>
      </c>
      <c r="B358" s="1">
        <v>56.75</v>
      </c>
      <c r="C358" s="1">
        <v>20</v>
      </c>
      <c r="D358" s="3">
        <v>76.83244066769124</v>
      </c>
      <c r="E358" s="3">
        <f t="shared" si="15"/>
        <v>175.69244066769124</v>
      </c>
      <c r="F358" s="3">
        <f t="shared" si="14"/>
        <v>175.69244066769124</v>
      </c>
      <c r="G358" s="3">
        <v>0.991711816326649</v>
      </c>
      <c r="H358" s="5">
        <v>0.001663992319693814</v>
      </c>
    </row>
    <row r="359" spans="1:8" ht="14.25">
      <c r="A359" s="1" t="s">
        <v>26</v>
      </c>
      <c r="B359" s="1">
        <v>56.75</v>
      </c>
      <c r="C359" s="1">
        <v>25</v>
      </c>
      <c r="D359" s="3">
        <v>73.47910781099648</v>
      </c>
      <c r="E359" s="3">
        <f t="shared" si="15"/>
        <v>172.3391078109965</v>
      </c>
      <c r="F359" s="3">
        <f t="shared" si="14"/>
        <v>172.3391078109965</v>
      </c>
      <c r="G359" s="3">
        <v>1.6939690343350264</v>
      </c>
      <c r="H359" s="5">
        <v>0.0012313508679495054</v>
      </c>
    </row>
    <row r="360" spans="1:8" ht="14.25">
      <c r="A360" s="1" t="s">
        <v>26</v>
      </c>
      <c r="B360" s="1">
        <v>56.75</v>
      </c>
      <c r="C360" s="1">
        <v>30</v>
      </c>
      <c r="D360" s="3">
        <v>78.1808756392368</v>
      </c>
      <c r="E360" s="3">
        <f t="shared" si="15"/>
        <v>177.04087563923682</v>
      </c>
      <c r="F360" s="3">
        <f t="shared" si="14"/>
        <v>177.04087563923682</v>
      </c>
      <c r="G360" s="3">
        <v>4.895147010485904</v>
      </c>
      <c r="H360" s="5">
        <v>0.0011074322778391462</v>
      </c>
    </row>
    <row r="361" spans="1:8" ht="14.25">
      <c r="A361" s="1" t="s">
        <v>26</v>
      </c>
      <c r="B361" s="1">
        <v>56.75</v>
      </c>
      <c r="C361" s="1">
        <v>35</v>
      </c>
      <c r="D361" s="3">
        <v>78.15565994522687</v>
      </c>
      <c r="E361" s="3">
        <f t="shared" si="15"/>
        <v>177.0156599452269</v>
      </c>
      <c r="F361" s="3">
        <f t="shared" si="14"/>
        <v>177.0156599452269</v>
      </c>
      <c r="G361" s="3">
        <v>14.993671251834737</v>
      </c>
      <c r="H361" s="5">
        <v>0.0008271735005426613</v>
      </c>
    </row>
    <row r="362" spans="1:8" ht="14.25">
      <c r="A362" s="1" t="s">
        <v>26</v>
      </c>
      <c r="B362" s="1">
        <v>56.75</v>
      </c>
      <c r="C362" s="1">
        <v>40</v>
      </c>
      <c r="D362" s="3">
        <v>78.64247968018398</v>
      </c>
      <c r="E362" s="3">
        <f t="shared" si="15"/>
        <v>177.502479680184</v>
      </c>
      <c r="F362" s="3">
        <f t="shared" si="14"/>
        <v>177.502479680184</v>
      </c>
      <c r="G362" s="3">
        <v>14.14330769847209</v>
      </c>
      <c r="H362" s="5">
        <v>0.0004870102668322301</v>
      </c>
    </row>
    <row r="363" spans="1:8" ht="14.25">
      <c r="A363" s="1" t="s">
        <v>26</v>
      </c>
      <c r="B363" s="1">
        <v>56.75</v>
      </c>
      <c r="C363" s="1">
        <v>50</v>
      </c>
      <c r="D363" s="3">
        <v>69.29096240835098</v>
      </c>
      <c r="E363" s="3">
        <f t="shared" si="15"/>
        <v>168.150962408351</v>
      </c>
      <c r="F363" s="3">
        <f t="shared" si="14"/>
        <v>168.150962408351</v>
      </c>
      <c r="G363" s="3">
        <v>20.130437294277773</v>
      </c>
      <c r="H363" s="5">
        <v>0.0002801034808780498</v>
      </c>
    </row>
    <row r="364" spans="1:8" ht="14.25">
      <c r="A364" s="1" t="s">
        <v>26</v>
      </c>
      <c r="B364" s="1">
        <v>56.75</v>
      </c>
      <c r="C364" s="1">
        <v>60</v>
      </c>
      <c r="D364" s="3">
        <v>74.61167979111899</v>
      </c>
      <c r="E364" s="3">
        <f t="shared" si="15"/>
        <v>173.47167979111902</v>
      </c>
      <c r="F364" s="3">
        <f t="shared" si="14"/>
        <v>173.47167979111902</v>
      </c>
      <c r="G364" s="3">
        <v>36.60399748761087</v>
      </c>
      <c r="H364" s="5">
        <v>0.00042765080381077273</v>
      </c>
    </row>
    <row r="365" spans="1:8" ht="14.25">
      <c r="A365" s="1" t="s">
        <v>27</v>
      </c>
      <c r="B365" s="1">
        <v>58.25</v>
      </c>
      <c r="C365" s="1">
        <v>0</v>
      </c>
      <c r="D365" s="3">
        <v>79.49570035912163</v>
      </c>
      <c r="E365" s="3">
        <f t="shared" si="15"/>
        <v>178.35570035912164</v>
      </c>
      <c r="F365" s="3">
        <f t="shared" si="14"/>
        <v>178.35570035912164</v>
      </c>
      <c r="G365" s="3">
        <v>63.04565270178975</v>
      </c>
      <c r="H365" s="5">
        <v>0.0032309888579195073</v>
      </c>
    </row>
    <row r="366" spans="1:8" ht="14.25">
      <c r="A366" s="1" t="s">
        <v>27</v>
      </c>
      <c r="B366" s="1">
        <v>58.25</v>
      </c>
      <c r="C366" s="1">
        <v>5</v>
      </c>
      <c r="D366" s="3">
        <v>87.57574787365982</v>
      </c>
      <c r="E366" s="3">
        <f t="shared" si="15"/>
        <v>186.43574787365984</v>
      </c>
      <c r="F366" s="3">
        <f t="shared" si="14"/>
        <v>186.43574787365984</v>
      </c>
      <c r="G366" s="3">
        <v>18.24280287869679</v>
      </c>
      <c r="H366" s="5">
        <v>0.001127635175932358</v>
      </c>
    </row>
    <row r="367" spans="1:8" ht="14.25">
      <c r="A367" s="1" t="s">
        <v>27</v>
      </c>
      <c r="B367" s="1">
        <v>58.25</v>
      </c>
      <c r="C367" s="1">
        <v>10</v>
      </c>
      <c r="D367" s="3">
        <v>92.05678188214578</v>
      </c>
      <c r="E367" s="3">
        <f t="shared" si="15"/>
        <v>190.9167818821458</v>
      </c>
      <c r="F367" s="3">
        <f t="shared" si="14"/>
        <v>190.9167818821458</v>
      </c>
      <c r="G367" s="3">
        <v>6.8874860738623465</v>
      </c>
      <c r="H367" s="5">
        <v>0.0011591059873885562</v>
      </c>
    </row>
    <row r="368" spans="1:8" ht="14.25">
      <c r="A368" s="1" t="s">
        <v>27</v>
      </c>
      <c r="B368" s="1">
        <v>58.25</v>
      </c>
      <c r="C368" s="1">
        <v>15</v>
      </c>
      <c r="D368" s="3">
        <v>89.72475768630916</v>
      </c>
      <c r="E368" s="3">
        <f t="shared" si="15"/>
        <v>188.58475768630916</v>
      </c>
      <c r="F368" s="3">
        <f t="shared" si="14"/>
        <v>188.58475768630916</v>
      </c>
      <c r="G368" s="3">
        <v>4.060020845366219</v>
      </c>
      <c r="H368" s="5">
        <v>0.0010225780019147686</v>
      </c>
    </row>
    <row r="369" spans="1:8" ht="14.25">
      <c r="A369" s="1" t="s">
        <v>27</v>
      </c>
      <c r="B369" s="1">
        <v>58.25</v>
      </c>
      <c r="C369" s="1">
        <v>20</v>
      </c>
      <c r="D369" s="3">
        <v>87.34043042712055</v>
      </c>
      <c r="E369" s="3">
        <f t="shared" si="15"/>
        <v>186.20043042712058</v>
      </c>
      <c r="F369" s="3">
        <f t="shared" si="14"/>
        <v>186.20043042712058</v>
      </c>
      <c r="G369" s="3">
        <v>1.8917289418468983</v>
      </c>
      <c r="H369" s="5">
        <v>0.0012420139934799447</v>
      </c>
    </row>
    <row r="370" spans="1:8" ht="14.25">
      <c r="A370" s="1" t="s">
        <v>27</v>
      </c>
      <c r="B370" s="1">
        <v>58.25</v>
      </c>
      <c r="C370" s="1">
        <v>25</v>
      </c>
      <c r="D370" s="3">
        <v>90.73150457992537</v>
      </c>
      <c r="E370" s="3">
        <f t="shared" si="15"/>
        <v>189.59150457992538</v>
      </c>
      <c r="F370" s="3">
        <f t="shared" si="14"/>
        <v>189.59150457992538</v>
      </c>
      <c r="G370" s="3">
        <v>5.608820210578714</v>
      </c>
      <c r="H370" s="5">
        <v>0.0011254796710736272</v>
      </c>
    </row>
    <row r="371" spans="1:8" ht="14.25">
      <c r="A371" s="1" t="s">
        <v>27</v>
      </c>
      <c r="B371" s="1">
        <v>58.25</v>
      </c>
      <c r="C371" s="1">
        <v>30</v>
      </c>
      <c r="D371" s="3">
        <v>85.34344595083961</v>
      </c>
      <c r="E371" s="3">
        <f t="shared" si="15"/>
        <v>184.20344595083964</v>
      </c>
      <c r="F371" s="3">
        <f t="shared" si="14"/>
        <v>184.20344595083964</v>
      </c>
      <c r="G371" s="3">
        <v>2.272711558766494</v>
      </c>
      <c r="H371" s="5">
        <v>0.000996068717508988</v>
      </c>
    </row>
    <row r="372" spans="1:8" ht="14.25">
      <c r="A372" s="1" t="s">
        <v>27</v>
      </c>
      <c r="B372" s="1">
        <v>58.25</v>
      </c>
      <c r="C372" s="1">
        <v>35</v>
      </c>
      <c r="D372" s="3">
        <v>87.54596832547293</v>
      </c>
      <c r="E372" s="3">
        <f t="shared" si="15"/>
        <v>186.40596832547294</v>
      </c>
      <c r="F372" s="3">
        <f t="shared" si="14"/>
        <v>186.40596832547294</v>
      </c>
      <c r="G372" s="3">
        <v>11.815943415625014</v>
      </c>
      <c r="H372" s="5">
        <v>0.0005225414911755812</v>
      </c>
    </row>
    <row r="373" spans="1:8" ht="14.25">
      <c r="A373" s="1" t="s">
        <v>27</v>
      </c>
      <c r="B373" s="1">
        <v>58.25</v>
      </c>
      <c r="C373" s="1">
        <v>40</v>
      </c>
      <c r="D373" s="3">
        <v>82.94812493654193</v>
      </c>
      <c r="E373" s="3">
        <f t="shared" si="15"/>
        <v>181.80812493654196</v>
      </c>
      <c r="F373" s="3">
        <f t="shared" si="14"/>
        <v>181.80812493654196</v>
      </c>
      <c r="G373" s="3">
        <v>17.41448146962852</v>
      </c>
      <c r="H373" s="5">
        <v>0.0004276903202084424</v>
      </c>
    </row>
    <row r="374" spans="1:8" ht="14.25">
      <c r="A374" s="1" t="s">
        <v>27</v>
      </c>
      <c r="B374" s="1">
        <v>58.25</v>
      </c>
      <c r="C374" s="1">
        <v>50</v>
      </c>
      <c r="D374" s="3">
        <v>72.96223220437436</v>
      </c>
      <c r="E374" s="3">
        <f t="shared" si="15"/>
        <v>171.82223220437436</v>
      </c>
      <c r="F374" s="3">
        <f t="shared" si="14"/>
        <v>171.82223220437436</v>
      </c>
      <c r="G374" s="3">
        <v>29.421859187760717</v>
      </c>
      <c r="H374" s="5">
        <v>0.00026056716984301765</v>
      </c>
    </row>
    <row r="375" spans="1:8" ht="14.25">
      <c r="A375" s="1" t="s">
        <v>27</v>
      </c>
      <c r="B375" s="1">
        <v>58.25</v>
      </c>
      <c r="C375" s="1">
        <v>60</v>
      </c>
      <c r="D375" s="3">
        <v>76.5042667192042</v>
      </c>
      <c r="E375" s="3">
        <f t="shared" si="15"/>
        <v>175.3642667192042</v>
      </c>
      <c r="F375" s="3">
        <f t="shared" si="14"/>
        <v>175.3642667192042</v>
      </c>
      <c r="G375" s="3">
        <v>49.82873073802363</v>
      </c>
      <c r="H375" s="5">
        <v>0.00026304782835066327</v>
      </c>
    </row>
    <row r="376" spans="1:8" ht="14.25">
      <c r="A376" s="1" t="s">
        <v>28</v>
      </c>
      <c r="B376" s="1">
        <v>59.75</v>
      </c>
      <c r="C376" s="1">
        <v>0</v>
      </c>
      <c r="D376" s="3">
        <v>87.23586023334985</v>
      </c>
      <c r="E376" s="3">
        <f t="shared" si="15"/>
        <v>186.09586023334987</v>
      </c>
      <c r="F376" s="3">
        <f t="shared" si="14"/>
        <v>186.09586023334987</v>
      </c>
      <c r="G376" s="3">
        <v>79.6860366023403</v>
      </c>
      <c r="H376" s="5">
        <v>0.0039030679842913317</v>
      </c>
    </row>
    <row r="377" spans="1:8" ht="14.25">
      <c r="A377" s="1" t="s">
        <v>28</v>
      </c>
      <c r="B377" s="1">
        <v>59.75</v>
      </c>
      <c r="C377" s="1">
        <v>5</v>
      </c>
      <c r="D377" s="3">
        <v>121.62668652850027</v>
      </c>
      <c r="E377" s="3">
        <f t="shared" si="15"/>
        <v>220.4866865285003</v>
      </c>
      <c r="F377" s="3">
        <f t="shared" si="14"/>
        <v>220.4866865285003</v>
      </c>
      <c r="G377" s="3">
        <v>11.385448137028115</v>
      </c>
      <c r="H377" s="5">
        <v>0.0009979313603650302</v>
      </c>
    </row>
    <row r="378" spans="1:8" ht="14.25">
      <c r="A378" s="1" t="s">
        <v>28</v>
      </c>
      <c r="B378" s="1">
        <v>59.75</v>
      </c>
      <c r="C378" s="1">
        <v>10</v>
      </c>
      <c r="D378" s="3">
        <v>132.4332868649404</v>
      </c>
      <c r="E378" s="3">
        <f t="shared" si="15"/>
        <v>231.29328686494043</v>
      </c>
      <c r="F378" s="3">
        <f t="shared" si="14"/>
        <v>231.29328686494043</v>
      </c>
      <c r="G378" s="3">
        <v>-10.218020923758615</v>
      </c>
      <c r="H378" s="5">
        <v>0.0008342997063405932</v>
      </c>
    </row>
    <row r="379" spans="1:8" ht="14.25">
      <c r="A379" s="1" t="s">
        <v>28</v>
      </c>
      <c r="B379" s="1">
        <v>59.75</v>
      </c>
      <c r="C379" s="1">
        <v>15</v>
      </c>
      <c r="D379" s="3">
        <v>123.76186671084419</v>
      </c>
      <c r="E379" s="3">
        <f t="shared" si="15"/>
        <v>222.6218667108442</v>
      </c>
      <c r="F379" s="3">
        <f t="shared" si="14"/>
        <v>222.6218667108442</v>
      </c>
      <c r="G379" s="3">
        <v>-10.869897030603296</v>
      </c>
      <c r="H379" s="5">
        <v>0.0009014765665284929</v>
      </c>
    </row>
    <row r="380" spans="1:8" ht="14.25">
      <c r="A380" s="1" t="s">
        <v>28</v>
      </c>
      <c r="B380" s="1">
        <v>59.75</v>
      </c>
      <c r="C380" s="1">
        <v>20</v>
      </c>
      <c r="D380" s="3">
        <v>108.34896222487554</v>
      </c>
      <c r="E380" s="3">
        <f t="shared" si="15"/>
        <v>207.20896222487556</v>
      </c>
      <c r="F380" s="3">
        <f t="shared" si="14"/>
        <v>207.20896222487556</v>
      </c>
      <c r="G380" s="3">
        <v>-2.1606866584799143</v>
      </c>
      <c r="H380" s="5">
        <v>0.001265179548522659</v>
      </c>
    </row>
    <row r="381" spans="1:8" ht="14.25">
      <c r="A381" s="1" t="s">
        <v>28</v>
      </c>
      <c r="B381" s="1">
        <v>59.75</v>
      </c>
      <c r="C381" s="1">
        <v>25</v>
      </c>
      <c r="D381" s="3">
        <v>114.87563733841046</v>
      </c>
      <c r="E381" s="3">
        <f t="shared" si="15"/>
        <v>213.73563733841047</v>
      </c>
      <c r="F381" s="3">
        <f t="shared" si="14"/>
        <v>213.73563733841047</v>
      </c>
      <c r="G381" s="3">
        <v>-3.168328877191717</v>
      </c>
      <c r="H381" s="5">
        <v>0.0009571266426131915</v>
      </c>
    </row>
    <row r="382" spans="1:8" ht="14.25">
      <c r="A382" s="1" t="s">
        <v>28</v>
      </c>
      <c r="B382" s="1">
        <v>59.75</v>
      </c>
      <c r="C382" s="1">
        <v>30</v>
      </c>
      <c r="D382" s="3">
        <v>111.67858913961435</v>
      </c>
      <c r="E382" s="3">
        <f t="shared" si="15"/>
        <v>210.53858913961437</v>
      </c>
      <c r="F382" s="3">
        <f t="shared" si="14"/>
        <v>210.53858913961437</v>
      </c>
      <c r="G382" s="3">
        <v>1.4162254784134993</v>
      </c>
      <c r="H382" s="5">
        <v>0.0010398425313478958</v>
      </c>
    </row>
    <row r="383" spans="1:8" ht="14.25">
      <c r="A383" s="1" t="s">
        <v>28</v>
      </c>
      <c r="B383" s="1">
        <v>59.75</v>
      </c>
      <c r="C383" s="1">
        <v>35</v>
      </c>
      <c r="D383" s="3">
        <v>110.97615339251261</v>
      </c>
      <c r="E383" s="3">
        <f t="shared" si="15"/>
        <v>209.83615339251264</v>
      </c>
      <c r="F383" s="3">
        <f t="shared" si="14"/>
        <v>209.83615339251264</v>
      </c>
      <c r="G383" s="3">
        <v>4.018623464693559</v>
      </c>
      <c r="H383" s="5">
        <v>0.0006720821452769</v>
      </c>
    </row>
    <row r="384" spans="1:8" ht="14.25">
      <c r="A384" s="1" t="s">
        <v>28</v>
      </c>
      <c r="B384" s="1">
        <v>59.75</v>
      </c>
      <c r="C384" s="1">
        <v>40</v>
      </c>
      <c r="D384" s="3">
        <v>112.5316401043078</v>
      </c>
      <c r="E384" s="3">
        <f t="shared" si="15"/>
        <v>211.3916401043078</v>
      </c>
      <c r="F384" s="3">
        <f t="shared" si="14"/>
        <v>211.3916401043078</v>
      </c>
      <c r="G384" s="3">
        <v>14.709171545309566</v>
      </c>
      <c r="H384" s="5">
        <v>0.00036154147756516124</v>
      </c>
    </row>
    <row r="385" spans="1:8" ht="14.25">
      <c r="A385" s="1" t="s">
        <v>28</v>
      </c>
      <c r="B385" s="1">
        <v>59.75</v>
      </c>
      <c r="C385" s="1">
        <v>50</v>
      </c>
      <c r="D385" s="3">
        <v>109.15369721069776</v>
      </c>
      <c r="E385" s="3">
        <f t="shared" si="15"/>
        <v>208.01369721069779</v>
      </c>
      <c r="F385" s="3">
        <f t="shared" si="14"/>
        <v>208.01369721069779</v>
      </c>
      <c r="G385" s="3">
        <v>37.347587208381555</v>
      </c>
      <c r="H385" s="5">
        <v>0.0003741867982705964</v>
      </c>
    </row>
    <row r="386" spans="1:8" ht="14.25">
      <c r="A386" s="1" t="s">
        <v>28</v>
      </c>
      <c r="B386" s="1">
        <v>59.75</v>
      </c>
      <c r="C386" s="1">
        <v>60</v>
      </c>
      <c r="D386" s="3">
        <v>75.27611516373315</v>
      </c>
      <c r="E386" s="3">
        <f t="shared" si="15"/>
        <v>174.13611516373317</v>
      </c>
      <c r="F386" s="3">
        <f t="shared" si="14"/>
        <v>174.13611516373317</v>
      </c>
      <c r="G386" s="3">
        <v>47.92614681164144</v>
      </c>
      <c r="H386" s="5">
        <v>0.00026539788996900486</v>
      </c>
    </row>
    <row r="387" spans="1:8" ht="14.25">
      <c r="A387" s="1" t="s">
        <v>29</v>
      </c>
      <c r="B387" s="1">
        <v>60.85</v>
      </c>
      <c r="C387" s="1">
        <v>0</v>
      </c>
      <c r="D387" s="3">
        <v>149.21585347367355</v>
      </c>
      <c r="E387" s="3">
        <f t="shared" si="15"/>
        <v>248.07585347367356</v>
      </c>
      <c r="F387" s="3">
        <f t="shared" si="14"/>
        <v>248.07585347367356</v>
      </c>
      <c r="G387" s="3">
        <v>79.38824603579314</v>
      </c>
      <c r="H387" s="5">
        <v>0.0044562119563593475</v>
      </c>
    </row>
    <row r="388" spans="1:8" ht="14.25">
      <c r="A388" s="1" t="s">
        <v>29</v>
      </c>
      <c r="B388" s="1">
        <v>60.85</v>
      </c>
      <c r="C388" s="1">
        <v>5</v>
      </c>
      <c r="D388" s="3">
        <v>150.0639919043407</v>
      </c>
      <c r="E388" s="3">
        <f t="shared" si="15"/>
        <v>248.9239919043407</v>
      </c>
      <c r="F388" s="3">
        <f aca="true" t="shared" si="16" ref="F388:F451">IF(E388&lt;-90,E388+360,IF(E388&gt;270,E388-360,E388))</f>
        <v>248.9239919043407</v>
      </c>
      <c r="G388" s="3">
        <v>8.79060586681084</v>
      </c>
      <c r="H388" s="5">
        <v>0.0013545010151343557</v>
      </c>
    </row>
    <row r="389" spans="1:8" ht="14.25">
      <c r="A389" s="1" t="s">
        <v>29</v>
      </c>
      <c r="B389" s="1">
        <v>60.85</v>
      </c>
      <c r="C389" s="1">
        <v>10</v>
      </c>
      <c r="D389" s="3">
        <v>159.95007856451784</v>
      </c>
      <c r="E389" s="3">
        <f t="shared" si="15"/>
        <v>258.8100785645179</v>
      </c>
      <c r="F389" s="3">
        <f t="shared" si="16"/>
        <v>258.8100785645179</v>
      </c>
      <c r="G389" s="3">
        <v>-7.0939676220018955</v>
      </c>
      <c r="H389" s="5">
        <v>0.0012550912317437328</v>
      </c>
    </row>
    <row r="390" spans="1:8" ht="14.25">
      <c r="A390" s="1" t="s">
        <v>29</v>
      </c>
      <c r="B390" s="1">
        <v>60.85</v>
      </c>
      <c r="C390" s="1">
        <v>15</v>
      </c>
      <c r="D390" s="3">
        <v>143.80115493149887</v>
      </c>
      <c r="E390" s="3">
        <f t="shared" si="15"/>
        <v>242.66115493149888</v>
      </c>
      <c r="F390" s="3">
        <f t="shared" si="16"/>
        <v>242.66115493149888</v>
      </c>
      <c r="G390" s="3">
        <v>-5.101092282263668</v>
      </c>
      <c r="H390" s="5">
        <v>0.0014058641470640041</v>
      </c>
    </row>
    <row r="391" spans="1:8" ht="14.25">
      <c r="A391" s="1" t="s">
        <v>29</v>
      </c>
      <c r="B391" s="1">
        <v>60.85</v>
      </c>
      <c r="C391" s="1">
        <v>20</v>
      </c>
      <c r="D391" s="3">
        <v>124.35581217149561</v>
      </c>
      <c r="E391" s="3">
        <f t="shared" si="15"/>
        <v>223.21581217149563</v>
      </c>
      <c r="F391" s="3">
        <f t="shared" si="16"/>
        <v>223.21581217149563</v>
      </c>
      <c r="G391" s="3">
        <v>-1.4857488740530196</v>
      </c>
      <c r="H391" s="5">
        <v>0.0016237082281001104</v>
      </c>
    </row>
    <row r="392" spans="1:8" ht="14.25">
      <c r="A392" s="1" t="s">
        <v>29</v>
      </c>
      <c r="B392" s="1">
        <v>60.85</v>
      </c>
      <c r="C392" s="1">
        <v>25</v>
      </c>
      <c r="D392" s="3">
        <v>148.7979637170164</v>
      </c>
      <c r="E392" s="3">
        <f t="shared" si="15"/>
        <v>247.6579637170164</v>
      </c>
      <c r="F392" s="3">
        <f t="shared" si="16"/>
        <v>247.6579637170164</v>
      </c>
      <c r="G392" s="3">
        <v>1.7551392776691226</v>
      </c>
      <c r="H392" s="5">
        <v>0.0009076611922958918</v>
      </c>
    </row>
    <row r="393" spans="1:8" ht="14.25">
      <c r="A393" s="1" t="s">
        <v>29</v>
      </c>
      <c r="B393" s="1">
        <v>60.85</v>
      </c>
      <c r="C393" s="1">
        <v>30</v>
      </c>
      <c r="D393" s="3">
        <v>138.17983011986425</v>
      </c>
      <c r="E393" s="3">
        <f t="shared" si="15"/>
        <v>237.03983011986426</v>
      </c>
      <c r="F393" s="3">
        <f t="shared" si="16"/>
        <v>237.03983011986426</v>
      </c>
      <c r="G393" s="3">
        <v>1.051309225162553</v>
      </c>
      <c r="H393" s="5">
        <v>0.0007139829199637762</v>
      </c>
    </row>
    <row r="394" spans="1:8" ht="14.25">
      <c r="A394" s="1" t="s">
        <v>29</v>
      </c>
      <c r="B394" s="1">
        <v>60.85</v>
      </c>
      <c r="C394" s="1">
        <v>35</v>
      </c>
      <c r="D394" s="3">
        <v>131.92792739216213</v>
      </c>
      <c r="E394" s="3">
        <f t="shared" si="15"/>
        <v>230.78792739216215</v>
      </c>
      <c r="F394" s="3">
        <f t="shared" si="16"/>
        <v>230.78792739216215</v>
      </c>
      <c r="G394" s="3">
        <v>7.333059279656959</v>
      </c>
      <c r="H394" s="5">
        <v>0.0006518490929655421</v>
      </c>
    </row>
    <row r="395" spans="1:8" ht="14.25">
      <c r="A395" s="1" t="s">
        <v>29</v>
      </c>
      <c r="B395" s="1">
        <v>60.85</v>
      </c>
      <c r="C395" s="1">
        <v>40</v>
      </c>
      <c r="D395" s="3">
        <v>143.0732048758252</v>
      </c>
      <c r="E395" s="3">
        <f t="shared" si="15"/>
        <v>241.93320487582523</v>
      </c>
      <c r="F395" s="3">
        <f t="shared" si="16"/>
        <v>241.93320487582523</v>
      </c>
      <c r="G395" s="3">
        <v>13.942485085247299</v>
      </c>
      <c r="H395" s="5">
        <v>0.0004150277099182656</v>
      </c>
    </row>
    <row r="396" spans="1:8" ht="14.25">
      <c r="A396" s="1" t="s">
        <v>29</v>
      </c>
      <c r="B396" s="1">
        <v>60.85</v>
      </c>
      <c r="C396" s="1">
        <v>50</v>
      </c>
      <c r="D396" s="3">
        <v>158.03175635263148</v>
      </c>
      <c r="E396" s="3">
        <f t="shared" si="15"/>
        <v>256.8917563526315</v>
      </c>
      <c r="F396" s="3">
        <f t="shared" si="16"/>
        <v>256.8917563526315</v>
      </c>
      <c r="G396" s="3">
        <v>44.58545391878361</v>
      </c>
      <c r="H396" s="5">
        <v>0.0003134026962232457</v>
      </c>
    </row>
    <row r="397" spans="1:8" ht="14.25">
      <c r="A397" s="1" t="s">
        <v>29</v>
      </c>
      <c r="B397" s="1">
        <v>60.85</v>
      </c>
      <c r="C397" s="1">
        <v>60</v>
      </c>
      <c r="D397" s="3">
        <v>-160.48883450754363</v>
      </c>
      <c r="E397" s="3">
        <f>IF((D397-261.14)&lt;0,(D397-261.14)+360,(D397-261.14))</f>
        <v>-61.628834507543615</v>
      </c>
      <c r="F397" s="3">
        <f t="shared" si="16"/>
        <v>-61.628834507543615</v>
      </c>
      <c r="G397" s="3">
        <v>38.37698292060211</v>
      </c>
      <c r="H397" s="5">
        <v>0.0002963760449159142</v>
      </c>
    </row>
    <row r="398" spans="1:8" ht="14.25">
      <c r="A398" s="1" t="s">
        <v>63</v>
      </c>
      <c r="B398" s="1">
        <v>63.25</v>
      </c>
      <c r="C398" s="1">
        <v>0</v>
      </c>
      <c r="D398" s="3">
        <v>-61.05998730716065</v>
      </c>
      <c r="E398" s="3">
        <f>IF((D398-162.27)&lt;0,(D398-162.27)+360,(D398-162.27))</f>
        <v>136.67001269283935</v>
      </c>
      <c r="F398" s="3">
        <f t="shared" si="16"/>
        <v>136.67001269283935</v>
      </c>
      <c r="G398" s="3">
        <v>77.36634300056626</v>
      </c>
      <c r="H398" s="5">
        <v>0.0039967679442269345</v>
      </c>
    </row>
    <row r="399" spans="1:8" ht="14.25">
      <c r="A399" s="1" t="s">
        <v>63</v>
      </c>
      <c r="B399" s="1">
        <v>63.25</v>
      </c>
      <c r="C399" s="1">
        <v>5</v>
      </c>
      <c r="D399" s="3">
        <v>-48.13054620484151</v>
      </c>
      <c r="E399" s="3">
        <f aca="true" t="shared" si="17" ref="E399:E452">IF((D399-162.27)&lt;0,(D399-162.27)+360,(D399-162.27))</f>
        <v>149.59945379515847</v>
      </c>
      <c r="F399" s="3">
        <f t="shared" si="16"/>
        <v>149.59945379515847</v>
      </c>
      <c r="G399" s="3">
        <v>20.34999467972313</v>
      </c>
      <c r="H399" s="5">
        <v>0.0011186071696534044</v>
      </c>
    </row>
    <row r="400" spans="1:8" ht="14.25">
      <c r="A400" s="1" t="s">
        <v>63</v>
      </c>
      <c r="B400" s="1">
        <v>63.25</v>
      </c>
      <c r="C400" s="1">
        <v>10</v>
      </c>
      <c r="D400" s="3">
        <v>-9.744298024878715</v>
      </c>
      <c r="E400" s="3">
        <f t="shared" si="17"/>
        <v>187.9857019751213</v>
      </c>
      <c r="F400" s="3">
        <f t="shared" si="16"/>
        <v>187.9857019751213</v>
      </c>
      <c r="G400" s="3">
        <v>4.883017493606155</v>
      </c>
      <c r="H400" s="5">
        <v>0.0008716941206638944</v>
      </c>
    </row>
    <row r="401" spans="1:8" ht="14.25">
      <c r="A401" s="1" t="s">
        <v>63</v>
      </c>
      <c r="B401" s="1">
        <v>63.25</v>
      </c>
      <c r="C401" s="1">
        <v>15</v>
      </c>
      <c r="D401" s="3">
        <v>-26.594692032950572</v>
      </c>
      <c r="E401" s="3">
        <f t="shared" si="17"/>
        <v>171.1353079670494</v>
      </c>
      <c r="F401" s="3">
        <f t="shared" si="16"/>
        <v>171.1353079670494</v>
      </c>
      <c r="G401" s="3">
        <v>5.024283436154318</v>
      </c>
      <c r="H401" s="5">
        <v>0.0008677983636767242</v>
      </c>
    </row>
    <row r="402" spans="1:8" ht="14.25">
      <c r="A402" s="1" t="s">
        <v>63</v>
      </c>
      <c r="B402" s="1">
        <v>63.25</v>
      </c>
      <c r="C402" s="1">
        <v>20</v>
      </c>
      <c r="D402" s="3">
        <v>-18.410284261590157</v>
      </c>
      <c r="E402" s="3">
        <f t="shared" si="17"/>
        <v>179.31971573840983</v>
      </c>
      <c r="F402" s="3">
        <f t="shared" si="16"/>
        <v>179.31971573840983</v>
      </c>
      <c r="G402" s="3">
        <v>1.9335711196904741</v>
      </c>
      <c r="H402" s="5">
        <v>0.0007350156733022773</v>
      </c>
    </row>
    <row r="403" spans="1:8" ht="14.25">
      <c r="A403" s="1" t="s">
        <v>63</v>
      </c>
      <c r="B403" s="1">
        <v>63.25</v>
      </c>
      <c r="C403" s="1">
        <v>25</v>
      </c>
      <c r="D403" s="3">
        <v>-66.8208912195395</v>
      </c>
      <c r="E403" s="3">
        <f t="shared" si="17"/>
        <v>130.90910878046049</v>
      </c>
      <c r="F403" s="3">
        <f t="shared" si="16"/>
        <v>130.90910878046049</v>
      </c>
      <c r="G403" s="3">
        <v>1.961406292491662</v>
      </c>
      <c r="H403" s="5">
        <v>0.0015455945166828202</v>
      </c>
    </row>
    <row r="404" spans="1:8" ht="14.25">
      <c r="A404" s="1" t="s">
        <v>63</v>
      </c>
      <c r="B404" s="1">
        <v>63.25</v>
      </c>
      <c r="C404" s="1">
        <v>30</v>
      </c>
      <c r="D404" s="3">
        <v>-2.982343021362324</v>
      </c>
      <c r="E404" s="3">
        <f t="shared" si="17"/>
        <v>194.74765697863768</v>
      </c>
      <c r="F404" s="3">
        <f t="shared" si="16"/>
        <v>194.74765697863768</v>
      </c>
      <c r="G404" s="3">
        <v>8.581551684391219</v>
      </c>
      <c r="H404" s="5">
        <v>0.0004101410123360013</v>
      </c>
    </row>
    <row r="405" spans="1:8" ht="14.25">
      <c r="A405" s="1" t="s">
        <v>63</v>
      </c>
      <c r="B405" s="1">
        <v>63.25</v>
      </c>
      <c r="C405" s="1">
        <v>35</v>
      </c>
      <c r="D405" s="3">
        <v>14.876958702461105</v>
      </c>
      <c r="E405" s="3">
        <f t="shared" si="17"/>
        <v>212.6069587024611</v>
      </c>
      <c r="F405" s="3">
        <f t="shared" si="16"/>
        <v>212.6069587024611</v>
      </c>
      <c r="G405" s="3">
        <v>32.694797323445876</v>
      </c>
      <c r="H405" s="5">
        <v>0.00032212444800107924</v>
      </c>
    </row>
    <row r="406" spans="1:8" ht="14.25">
      <c r="A406" s="1" t="s">
        <v>63</v>
      </c>
      <c r="B406" s="1">
        <v>63.25</v>
      </c>
      <c r="C406" s="1">
        <v>40</v>
      </c>
      <c r="D406" s="3">
        <v>-36.115003874277</v>
      </c>
      <c r="E406" s="3">
        <f t="shared" si="17"/>
        <v>161.614996125723</v>
      </c>
      <c r="F406" s="3">
        <f t="shared" si="16"/>
        <v>161.614996125723</v>
      </c>
      <c r="G406" s="3">
        <v>28.714045002710414</v>
      </c>
      <c r="H406" s="5">
        <v>0.00032886623420472954</v>
      </c>
    </row>
    <row r="407" spans="1:8" ht="14.25">
      <c r="A407" s="1" t="s">
        <v>63</v>
      </c>
      <c r="B407" s="1">
        <v>63.25</v>
      </c>
      <c r="C407" s="1">
        <v>50</v>
      </c>
      <c r="D407" s="3">
        <v>-56.969016723982485</v>
      </c>
      <c r="E407" s="3">
        <f t="shared" si="17"/>
        <v>140.7609832760175</v>
      </c>
      <c r="F407" s="3">
        <f t="shared" si="16"/>
        <v>140.7609832760175</v>
      </c>
      <c r="G407" s="3">
        <v>31.517834662899556</v>
      </c>
      <c r="H407" s="5">
        <v>0.0003959722212479052</v>
      </c>
    </row>
    <row r="408" spans="1:8" ht="14.25">
      <c r="A408" s="1" t="s">
        <v>63</v>
      </c>
      <c r="B408" s="1">
        <v>63.25</v>
      </c>
      <c r="C408" s="1">
        <v>60</v>
      </c>
      <c r="D408" s="3">
        <v>100.05779301764771</v>
      </c>
      <c r="E408" s="3">
        <f t="shared" si="17"/>
        <v>297.7877930176477</v>
      </c>
      <c r="F408" s="3">
        <f t="shared" si="16"/>
        <v>-62.21220698235231</v>
      </c>
      <c r="G408" s="3">
        <v>66.47149253850475</v>
      </c>
      <c r="H408" s="5">
        <v>0.0001101583968656044</v>
      </c>
    </row>
    <row r="409" spans="1:8" ht="14.25">
      <c r="A409" s="1" t="s">
        <v>64</v>
      </c>
      <c r="B409" s="1">
        <v>66.25</v>
      </c>
      <c r="C409" s="1">
        <v>0</v>
      </c>
      <c r="D409" s="3">
        <v>-33.7574742943081</v>
      </c>
      <c r="E409" s="3">
        <f t="shared" si="17"/>
        <v>163.97252570569188</v>
      </c>
      <c r="F409" s="3">
        <f t="shared" si="16"/>
        <v>163.97252570569188</v>
      </c>
      <c r="G409" s="3">
        <v>75.58228930979627</v>
      </c>
      <c r="H409" s="5">
        <v>0.009468188844758009</v>
      </c>
    </row>
    <row r="410" spans="1:8" ht="14.25">
      <c r="A410" s="1" t="s">
        <v>64</v>
      </c>
      <c r="B410" s="1">
        <v>66.25</v>
      </c>
      <c r="C410" s="1">
        <v>5</v>
      </c>
      <c r="D410" s="3">
        <v>-40.08620123762527</v>
      </c>
      <c r="E410" s="3">
        <f t="shared" si="17"/>
        <v>157.64379876237473</v>
      </c>
      <c r="F410" s="3">
        <f t="shared" si="16"/>
        <v>157.64379876237473</v>
      </c>
      <c r="G410" s="3">
        <v>15.07596273957062</v>
      </c>
      <c r="H410" s="5">
        <v>0.003248757454781751</v>
      </c>
    </row>
    <row r="411" spans="1:8" ht="14.25">
      <c r="A411" s="1" t="s">
        <v>64</v>
      </c>
      <c r="B411" s="1">
        <v>66.25</v>
      </c>
      <c r="C411" s="1">
        <v>10</v>
      </c>
      <c r="D411" s="3">
        <v>-27.703808142452985</v>
      </c>
      <c r="E411" s="3">
        <f t="shared" si="17"/>
        <v>170.02619185754702</v>
      </c>
      <c r="F411" s="3">
        <f t="shared" si="16"/>
        <v>170.02619185754702</v>
      </c>
      <c r="G411" s="3">
        <v>6.93847182609139</v>
      </c>
      <c r="H411" s="5">
        <v>0.0029469367146241873</v>
      </c>
    </row>
    <row r="412" spans="1:8" ht="14.25">
      <c r="A412" s="1" t="s">
        <v>64</v>
      </c>
      <c r="B412" s="1">
        <v>66.25</v>
      </c>
      <c r="C412" s="1">
        <v>15</v>
      </c>
      <c r="D412" s="3">
        <v>-32.371778082609566</v>
      </c>
      <c r="E412" s="3">
        <f t="shared" si="17"/>
        <v>165.35822191739044</v>
      </c>
      <c r="F412" s="3">
        <f t="shared" si="16"/>
        <v>165.35822191739044</v>
      </c>
      <c r="G412" s="3">
        <v>7.496503305792795</v>
      </c>
      <c r="H412" s="5">
        <v>0.0026750328969939786</v>
      </c>
    </row>
    <row r="413" spans="1:8" ht="14.25">
      <c r="A413" s="1" t="s">
        <v>64</v>
      </c>
      <c r="B413" s="1">
        <v>66.25</v>
      </c>
      <c r="C413" s="1">
        <v>20</v>
      </c>
      <c r="D413" s="3">
        <v>-26.042900284998137</v>
      </c>
      <c r="E413" s="3">
        <f t="shared" si="17"/>
        <v>171.68709971500186</v>
      </c>
      <c r="F413" s="3">
        <f t="shared" si="16"/>
        <v>171.68709971500186</v>
      </c>
      <c r="G413" s="3">
        <v>10.443784379820679</v>
      </c>
      <c r="H413" s="5">
        <v>0.002195611076670912</v>
      </c>
    </row>
    <row r="414" spans="1:8" ht="14.25">
      <c r="A414" s="1" t="s">
        <v>64</v>
      </c>
      <c r="B414" s="1">
        <v>66.25</v>
      </c>
      <c r="C414" s="1">
        <v>25</v>
      </c>
      <c r="D414" s="3">
        <v>-30.300947373657188</v>
      </c>
      <c r="E414" s="3">
        <f t="shared" si="17"/>
        <v>167.4290526263428</v>
      </c>
      <c r="F414" s="3">
        <f t="shared" si="16"/>
        <v>167.4290526263428</v>
      </c>
      <c r="G414" s="3">
        <v>9.225683852273214</v>
      </c>
      <c r="H414" s="5">
        <v>0.0018774519967232185</v>
      </c>
    </row>
    <row r="415" spans="1:8" ht="14.25">
      <c r="A415" s="1" t="s">
        <v>64</v>
      </c>
      <c r="B415" s="1">
        <v>66.25</v>
      </c>
      <c r="C415" s="1">
        <v>30</v>
      </c>
      <c r="D415" s="3">
        <v>-25.262663364305972</v>
      </c>
      <c r="E415" s="3">
        <f t="shared" si="17"/>
        <v>172.467336635694</v>
      </c>
      <c r="F415" s="3">
        <f t="shared" si="16"/>
        <v>172.467336635694</v>
      </c>
      <c r="G415" s="3">
        <v>10.91441944531287</v>
      </c>
      <c r="H415" s="5">
        <v>0.0013626096286170886</v>
      </c>
    </row>
    <row r="416" spans="1:8" ht="14.25">
      <c r="A416" s="1" t="s">
        <v>64</v>
      </c>
      <c r="B416" s="1">
        <v>66.25</v>
      </c>
      <c r="C416" s="1">
        <v>35</v>
      </c>
      <c r="D416" s="3">
        <v>-24.176094275076395</v>
      </c>
      <c r="E416" s="3">
        <f t="shared" si="17"/>
        <v>173.5539057249236</v>
      </c>
      <c r="F416" s="3">
        <f t="shared" si="16"/>
        <v>173.5539057249236</v>
      </c>
      <c r="G416" s="3">
        <v>14.363729827562883</v>
      </c>
      <c r="H416" s="5">
        <v>0.0010964351326001919</v>
      </c>
    </row>
    <row r="417" spans="1:8" ht="14.25">
      <c r="A417" s="1" t="s">
        <v>64</v>
      </c>
      <c r="B417" s="1">
        <v>66.25</v>
      </c>
      <c r="C417" s="1">
        <v>40</v>
      </c>
      <c r="D417" s="3">
        <v>-33.67378106265689</v>
      </c>
      <c r="E417" s="3">
        <f t="shared" si="17"/>
        <v>164.0562189373431</v>
      </c>
      <c r="F417" s="3">
        <f t="shared" si="16"/>
        <v>164.0562189373431</v>
      </c>
      <c r="G417" s="3">
        <v>10.62265806056809</v>
      </c>
      <c r="H417" s="5">
        <v>0.0009927305777500761</v>
      </c>
    </row>
    <row r="418" spans="1:8" ht="14.25">
      <c r="A418" s="1" t="s">
        <v>64</v>
      </c>
      <c r="B418" s="1">
        <v>66.25</v>
      </c>
      <c r="C418" s="1">
        <v>50</v>
      </c>
      <c r="D418" s="3">
        <v>-57.11002102643692</v>
      </c>
      <c r="E418" s="3">
        <f t="shared" si="17"/>
        <v>140.61997897356306</v>
      </c>
      <c r="F418" s="3">
        <f t="shared" si="16"/>
        <v>140.61997897356306</v>
      </c>
      <c r="G418" s="3">
        <v>24.802266991378033</v>
      </c>
      <c r="H418" s="5">
        <v>0.0006126516138883501</v>
      </c>
    </row>
    <row r="419" spans="1:8" ht="14.25">
      <c r="A419" s="1" t="s">
        <v>64</v>
      </c>
      <c r="B419" s="1">
        <v>66.25</v>
      </c>
      <c r="C419" s="1">
        <v>60</v>
      </c>
      <c r="D419" s="3">
        <v>14.036243467926479</v>
      </c>
      <c r="E419" s="3">
        <f t="shared" si="17"/>
        <v>211.76624346792647</v>
      </c>
      <c r="F419" s="3">
        <f t="shared" si="16"/>
        <v>211.76624346792647</v>
      </c>
      <c r="G419" s="3">
        <v>22.73003679412512</v>
      </c>
      <c r="H419" s="5">
        <v>0.0004917316341257698</v>
      </c>
    </row>
    <row r="420" spans="1:8" ht="14.25">
      <c r="A420" s="1" t="s">
        <v>65</v>
      </c>
      <c r="B420" s="1">
        <v>67.75</v>
      </c>
      <c r="C420" s="1">
        <v>0</v>
      </c>
      <c r="D420" s="3">
        <v>-177.2054072771547</v>
      </c>
      <c r="E420" s="3">
        <f t="shared" si="17"/>
        <v>20.524592722845284</v>
      </c>
      <c r="F420" s="3">
        <f t="shared" si="16"/>
        <v>20.524592722845284</v>
      </c>
      <c r="G420" s="3">
        <v>70.05723502088757</v>
      </c>
      <c r="H420" s="5">
        <v>0.008659263017139507</v>
      </c>
    </row>
    <row r="421" spans="1:8" ht="14.25">
      <c r="A421" s="1" t="s">
        <v>65</v>
      </c>
      <c r="B421" s="1">
        <v>67.75</v>
      </c>
      <c r="C421" s="1">
        <v>5</v>
      </c>
      <c r="D421" s="3">
        <v>-174.44594162640874</v>
      </c>
      <c r="E421" s="3">
        <f t="shared" si="17"/>
        <v>23.28405837359128</v>
      </c>
      <c r="F421" s="3">
        <f t="shared" si="16"/>
        <v>23.28405837359128</v>
      </c>
      <c r="G421" s="3">
        <v>34.22509269062948</v>
      </c>
      <c r="H421" s="5">
        <v>0.001761948353386103</v>
      </c>
    </row>
    <row r="422" spans="1:8" ht="14.25">
      <c r="A422" s="1" t="s">
        <v>65</v>
      </c>
      <c r="B422" s="1">
        <v>67.75</v>
      </c>
      <c r="C422" s="1">
        <v>10</v>
      </c>
      <c r="D422" s="3">
        <v>149.98653436080912</v>
      </c>
      <c r="E422" s="3">
        <f t="shared" si="17"/>
        <v>347.7165343608091</v>
      </c>
      <c r="F422" s="3">
        <f t="shared" si="16"/>
        <v>-12.283465639190922</v>
      </c>
      <c r="G422" s="3">
        <v>22.3018144959024</v>
      </c>
      <c r="H422" s="5">
        <v>0.0009723692714190427</v>
      </c>
    </row>
    <row r="423" spans="1:8" ht="14.25">
      <c r="A423" s="1" t="s">
        <v>65</v>
      </c>
      <c r="B423" s="1">
        <v>67.75</v>
      </c>
      <c r="C423" s="1">
        <v>15</v>
      </c>
      <c r="D423" s="3">
        <v>161.41171761044862</v>
      </c>
      <c r="E423" s="3">
        <f t="shared" si="17"/>
        <v>359.1417176104486</v>
      </c>
      <c r="F423" s="3">
        <f t="shared" si="16"/>
        <v>-0.8582823895513911</v>
      </c>
      <c r="G423" s="3">
        <v>23.752643844883007</v>
      </c>
      <c r="H423" s="5">
        <v>0.0007745992512260774</v>
      </c>
    </row>
    <row r="424" spans="1:8" ht="14.25">
      <c r="A424" s="1" t="s">
        <v>65</v>
      </c>
      <c r="B424" s="1">
        <v>67.75</v>
      </c>
      <c r="C424" s="1">
        <v>20</v>
      </c>
      <c r="D424" s="3">
        <v>144.74920034099046</v>
      </c>
      <c r="E424" s="3">
        <f t="shared" si="17"/>
        <v>342.4792003409905</v>
      </c>
      <c r="F424" s="3">
        <f t="shared" si="16"/>
        <v>-17.520799659009526</v>
      </c>
      <c r="G424" s="3">
        <v>17.588896715881166</v>
      </c>
      <c r="H424" s="5">
        <v>0.0006088981852493896</v>
      </c>
    </row>
    <row r="425" spans="1:8" ht="14.25">
      <c r="A425" s="1" t="s">
        <v>65</v>
      </c>
      <c r="B425" s="1">
        <v>67.75</v>
      </c>
      <c r="C425" s="1">
        <v>25</v>
      </c>
      <c r="D425" s="3">
        <v>167.61562898091498</v>
      </c>
      <c r="E425" s="3">
        <f t="shared" si="17"/>
        <v>5.345628980914967</v>
      </c>
      <c r="F425" s="3">
        <f t="shared" si="16"/>
        <v>5.345628980914967</v>
      </c>
      <c r="G425" s="3">
        <v>31.094256747871967</v>
      </c>
      <c r="H425" s="5">
        <v>0.00039694257771118483</v>
      </c>
    </row>
    <row r="426" spans="1:8" ht="14.25">
      <c r="A426" s="1" t="s">
        <v>65</v>
      </c>
      <c r="B426" s="1">
        <v>67.75</v>
      </c>
      <c r="C426" s="1">
        <v>30</v>
      </c>
      <c r="D426" s="3">
        <v>125.79172185365108</v>
      </c>
      <c r="E426" s="3">
        <f t="shared" si="17"/>
        <v>323.52172185365106</v>
      </c>
      <c r="F426" s="3">
        <f t="shared" si="16"/>
        <v>-36.47827814634894</v>
      </c>
      <c r="G426" s="3">
        <v>19.076343575887687</v>
      </c>
      <c r="H426" s="5">
        <v>0.0004161213765237254</v>
      </c>
    </row>
    <row r="427" spans="1:8" ht="14.25">
      <c r="A427" s="1" t="s">
        <v>65</v>
      </c>
      <c r="B427" s="1">
        <v>67.75</v>
      </c>
      <c r="C427" s="1">
        <v>35</v>
      </c>
      <c r="D427" s="3">
        <v>62.030156772887054</v>
      </c>
      <c r="E427" s="3">
        <f t="shared" si="17"/>
        <v>259.76015677288706</v>
      </c>
      <c r="F427" s="3">
        <f t="shared" si="16"/>
        <v>259.76015677288706</v>
      </c>
      <c r="G427" s="3">
        <v>63.10999622416771</v>
      </c>
      <c r="H427" s="5">
        <v>0.0002903989669403113</v>
      </c>
    </row>
    <row r="428" spans="1:8" ht="14.25">
      <c r="A428" s="1" t="s">
        <v>65</v>
      </c>
      <c r="B428" s="1">
        <v>67.75</v>
      </c>
      <c r="C428" s="1">
        <v>40</v>
      </c>
      <c r="D428" s="3">
        <v>-179.5796959627659</v>
      </c>
      <c r="E428" s="3">
        <f t="shared" si="17"/>
        <v>18.150304037234093</v>
      </c>
      <c r="F428" s="3">
        <f t="shared" si="16"/>
        <v>18.150304037234093</v>
      </c>
      <c r="G428" s="3">
        <v>51.255856836320724</v>
      </c>
      <c r="H428" s="5">
        <v>0.00021411671183959463</v>
      </c>
    </row>
    <row r="429" spans="1:8" ht="14.25">
      <c r="A429" s="1" t="s">
        <v>65</v>
      </c>
      <c r="B429" s="1">
        <v>67.75</v>
      </c>
      <c r="C429" s="1">
        <v>50</v>
      </c>
      <c r="D429" s="3">
        <v>-141.94098342874258</v>
      </c>
      <c r="E429" s="3">
        <f t="shared" si="17"/>
        <v>55.789016571257434</v>
      </c>
      <c r="F429" s="3">
        <f t="shared" si="16"/>
        <v>55.789016571257434</v>
      </c>
      <c r="G429" s="3">
        <v>70.39594869064473</v>
      </c>
      <c r="H429" s="5">
        <v>0.0004883052324110403</v>
      </c>
    </row>
    <row r="430" spans="1:8" ht="14.25">
      <c r="A430" s="1" t="s">
        <v>65</v>
      </c>
      <c r="B430" s="1">
        <v>67.75</v>
      </c>
      <c r="C430" s="1">
        <v>60</v>
      </c>
      <c r="D430" s="3">
        <v>19.123761641822355</v>
      </c>
      <c r="E430" s="3">
        <f t="shared" si="17"/>
        <v>216.85376164182236</v>
      </c>
      <c r="F430" s="3">
        <f t="shared" si="16"/>
        <v>216.85376164182236</v>
      </c>
      <c r="G430" s="3">
        <v>58.15636656750655</v>
      </c>
      <c r="H430" s="5">
        <v>0.00033902648864063704</v>
      </c>
    </row>
    <row r="431" spans="1:8" ht="14.25">
      <c r="A431" s="1" t="s">
        <v>66</v>
      </c>
      <c r="B431" s="1">
        <v>69.25</v>
      </c>
      <c r="C431" s="1">
        <v>0</v>
      </c>
      <c r="D431" s="3">
        <v>-176.0131051201984</v>
      </c>
      <c r="E431" s="3">
        <f t="shared" si="17"/>
        <v>21.7168948798016</v>
      </c>
      <c r="F431" s="3">
        <f t="shared" si="16"/>
        <v>21.7168948798016</v>
      </c>
      <c r="G431" s="3">
        <v>66.40908759154223</v>
      </c>
      <c r="H431" s="5">
        <v>0.006612643646832937</v>
      </c>
    </row>
    <row r="432" spans="1:8" ht="14.25">
      <c r="A432" s="1" t="s">
        <v>66</v>
      </c>
      <c r="B432" s="1">
        <v>69.25</v>
      </c>
      <c r="C432" s="1">
        <v>5</v>
      </c>
      <c r="D432" s="3">
        <v>-176.8507568538592</v>
      </c>
      <c r="E432" s="3">
        <f t="shared" si="17"/>
        <v>20.879243146140766</v>
      </c>
      <c r="F432" s="3">
        <f t="shared" si="16"/>
        <v>20.879243146140766</v>
      </c>
      <c r="G432" s="3">
        <v>17.661160099242505</v>
      </c>
      <c r="H432" s="5">
        <v>0.002617117689367446</v>
      </c>
    </row>
    <row r="433" spans="1:8" ht="14.25">
      <c r="A433" s="1" t="s">
        <v>66</v>
      </c>
      <c r="B433" s="1">
        <v>69.25</v>
      </c>
      <c r="C433" s="1">
        <v>10</v>
      </c>
      <c r="D433" s="3">
        <v>169.32105280346488</v>
      </c>
      <c r="E433" s="3">
        <f t="shared" si="17"/>
        <v>7.05105280346487</v>
      </c>
      <c r="F433" s="3">
        <f t="shared" si="16"/>
        <v>7.05105280346487</v>
      </c>
      <c r="G433" s="3">
        <v>8.253890302936858</v>
      </c>
      <c r="H433" s="5">
        <v>0.0021593786143240374</v>
      </c>
    </row>
    <row r="434" spans="1:8" ht="14.25">
      <c r="A434" s="1" t="s">
        <v>66</v>
      </c>
      <c r="B434" s="1">
        <v>69.25</v>
      </c>
      <c r="C434" s="1">
        <v>15</v>
      </c>
      <c r="D434" s="3">
        <v>177.58262439137656</v>
      </c>
      <c r="E434" s="3">
        <f t="shared" si="17"/>
        <v>15.312624391376545</v>
      </c>
      <c r="F434" s="3">
        <f t="shared" si="16"/>
        <v>15.312624391376545</v>
      </c>
      <c r="G434" s="3">
        <v>7.506872108874847</v>
      </c>
      <c r="H434" s="5">
        <v>0.0018676551100243323</v>
      </c>
    </row>
    <row r="435" spans="1:8" ht="14.25">
      <c r="A435" s="1" t="s">
        <v>66</v>
      </c>
      <c r="B435" s="1">
        <v>69.25</v>
      </c>
      <c r="C435" s="1">
        <v>20</v>
      </c>
      <c r="D435" s="3">
        <v>173.28105561331594</v>
      </c>
      <c r="E435" s="3">
        <f t="shared" si="17"/>
        <v>11.011055613315932</v>
      </c>
      <c r="F435" s="3">
        <f t="shared" si="16"/>
        <v>11.011055613315932</v>
      </c>
      <c r="G435" s="3">
        <v>6.442421804718878</v>
      </c>
      <c r="H435" s="5">
        <v>0.0014794390828959468</v>
      </c>
    </row>
    <row r="436" spans="1:8" ht="14.25">
      <c r="A436" s="1" t="s">
        <v>66</v>
      </c>
      <c r="B436" s="1">
        <v>69.25</v>
      </c>
      <c r="C436" s="1">
        <v>25</v>
      </c>
      <c r="D436" s="3">
        <v>-179.33635356752433</v>
      </c>
      <c r="E436" s="3">
        <f t="shared" si="17"/>
        <v>18.393646432475634</v>
      </c>
      <c r="F436" s="3">
        <f t="shared" si="16"/>
        <v>18.393646432475634</v>
      </c>
      <c r="G436" s="3">
        <v>9.740189521163673</v>
      </c>
      <c r="H436" s="5">
        <v>0.0012176326252199387</v>
      </c>
    </row>
    <row r="437" spans="1:8" ht="14.25">
      <c r="A437" s="1" t="s">
        <v>66</v>
      </c>
      <c r="B437" s="1">
        <v>69.25</v>
      </c>
      <c r="C437" s="1">
        <v>30</v>
      </c>
      <c r="D437" s="3">
        <v>163.68468153363145</v>
      </c>
      <c r="E437" s="3">
        <f t="shared" si="17"/>
        <v>1.4146815336314376</v>
      </c>
      <c r="F437" s="3">
        <f t="shared" si="16"/>
        <v>1.4146815336314376</v>
      </c>
      <c r="G437" s="3">
        <v>7.718987063070351</v>
      </c>
      <c r="H437" s="5">
        <v>0.0009232058275379332</v>
      </c>
    </row>
    <row r="438" spans="1:8" ht="14.25">
      <c r="A438" s="1" t="s">
        <v>66</v>
      </c>
      <c r="B438" s="1">
        <v>69.25</v>
      </c>
      <c r="C438" s="1">
        <v>35</v>
      </c>
      <c r="D438" s="3">
        <v>170.6221640116642</v>
      </c>
      <c r="E438" s="3">
        <f t="shared" si="17"/>
        <v>8.3521640116642</v>
      </c>
      <c r="F438" s="3">
        <f t="shared" si="16"/>
        <v>8.3521640116642</v>
      </c>
      <c r="G438" s="3">
        <v>12.230273006293476</v>
      </c>
      <c r="H438" s="5">
        <v>0.0006844749812812737</v>
      </c>
    </row>
    <row r="439" spans="1:8" ht="14.25">
      <c r="A439" s="1" t="s">
        <v>66</v>
      </c>
      <c r="B439" s="1">
        <v>69.25</v>
      </c>
      <c r="C439" s="1">
        <v>40</v>
      </c>
      <c r="D439" s="3">
        <v>162.94843448929532</v>
      </c>
      <c r="E439" s="3">
        <f t="shared" si="17"/>
        <v>0.6784344892953129</v>
      </c>
      <c r="F439" s="3">
        <f t="shared" si="16"/>
        <v>0.6784344892953129</v>
      </c>
      <c r="G439" s="3">
        <v>18.69298671595089</v>
      </c>
      <c r="H439" s="5">
        <v>0.0006084299466660069</v>
      </c>
    </row>
    <row r="440" spans="1:8" ht="14.25">
      <c r="A440" s="1" t="s">
        <v>66</v>
      </c>
      <c r="B440" s="1">
        <v>69.25</v>
      </c>
      <c r="C440" s="1">
        <v>50</v>
      </c>
      <c r="D440" s="3">
        <v>-149.47659518653703</v>
      </c>
      <c r="E440" s="3">
        <f t="shared" si="17"/>
        <v>48.253404813462964</v>
      </c>
      <c r="F440" s="3">
        <f t="shared" si="16"/>
        <v>48.253404813462964</v>
      </c>
      <c r="G440" s="3">
        <v>35.26271544052715</v>
      </c>
      <c r="H440" s="5">
        <v>0.0004919227581643281</v>
      </c>
    </row>
    <row r="441" spans="1:8" ht="14.25">
      <c r="A441" s="1" t="s">
        <v>66</v>
      </c>
      <c r="B441" s="1">
        <v>69.25</v>
      </c>
      <c r="C441" s="1">
        <v>60</v>
      </c>
      <c r="D441" s="3">
        <v>149.11694169556958</v>
      </c>
      <c r="E441" s="3">
        <f t="shared" si="17"/>
        <v>346.84694169556957</v>
      </c>
      <c r="F441" s="3">
        <f t="shared" si="16"/>
        <v>-13.15305830443043</v>
      </c>
      <c r="G441" s="3">
        <v>31.116277532638012</v>
      </c>
      <c r="H441" s="5">
        <v>0.0002844556204401664</v>
      </c>
    </row>
    <row r="442" spans="1:8" ht="14.25">
      <c r="A442" s="1" t="s">
        <v>67</v>
      </c>
      <c r="B442" s="1">
        <v>70.35</v>
      </c>
      <c r="C442" s="1">
        <v>0</v>
      </c>
      <c r="D442" s="3">
        <v>-158.34673699542802</v>
      </c>
      <c r="E442" s="3">
        <f t="shared" si="17"/>
        <v>39.38326300457197</v>
      </c>
      <c r="F442" s="3">
        <f t="shared" si="16"/>
        <v>39.38326300457197</v>
      </c>
      <c r="G442" s="3">
        <v>78.75597781956344</v>
      </c>
      <c r="H442" s="5">
        <v>0.0029465573132046834</v>
      </c>
    </row>
    <row r="443" spans="1:8" ht="14.25">
      <c r="A443" s="1" t="s">
        <v>67</v>
      </c>
      <c r="B443" s="1">
        <v>70.35</v>
      </c>
      <c r="C443" s="1">
        <v>5</v>
      </c>
      <c r="D443" s="3">
        <v>-176.3407184813392</v>
      </c>
      <c r="E443" s="3">
        <f t="shared" si="17"/>
        <v>21.389281518660823</v>
      </c>
      <c r="F443" s="3">
        <f t="shared" si="16"/>
        <v>21.389281518660823</v>
      </c>
      <c r="G443" s="3">
        <v>-22.672792112459906</v>
      </c>
      <c r="H443" s="5">
        <v>0.001400894803331071</v>
      </c>
    </row>
    <row r="444" spans="1:8" ht="14.25">
      <c r="A444" s="1" t="s">
        <v>67</v>
      </c>
      <c r="B444" s="1">
        <v>70.35</v>
      </c>
      <c r="C444" s="1">
        <v>10</v>
      </c>
      <c r="D444" s="3">
        <v>167.286367836727</v>
      </c>
      <c r="E444" s="3">
        <f t="shared" si="17"/>
        <v>5.0163678367269995</v>
      </c>
      <c r="F444" s="3">
        <f t="shared" si="16"/>
        <v>5.0163678367269995</v>
      </c>
      <c r="G444" s="3">
        <v>-7.153453795286344</v>
      </c>
      <c r="H444" s="5">
        <v>0.001694408746436349</v>
      </c>
    </row>
    <row r="445" spans="1:8" ht="14.25">
      <c r="A445" s="1" t="s">
        <v>67</v>
      </c>
      <c r="B445" s="1">
        <v>70.35</v>
      </c>
      <c r="C445" s="1">
        <v>15</v>
      </c>
      <c r="D445" s="3">
        <v>-174.4052025405617</v>
      </c>
      <c r="E445" s="3">
        <f t="shared" si="17"/>
        <v>23.324797459438287</v>
      </c>
      <c r="F445" s="3">
        <f t="shared" si="16"/>
        <v>23.324797459438287</v>
      </c>
      <c r="G445" s="3">
        <v>-2.4423554873939066</v>
      </c>
      <c r="H445" s="5">
        <v>0.001478379180048204</v>
      </c>
    </row>
    <row r="446" spans="1:8" ht="14.25">
      <c r="A446" s="1" t="s">
        <v>67</v>
      </c>
      <c r="B446" s="1">
        <v>70.35</v>
      </c>
      <c r="C446" s="1">
        <v>20</v>
      </c>
      <c r="D446" s="3">
        <v>175.3633252202251</v>
      </c>
      <c r="E446" s="3">
        <f t="shared" si="17"/>
        <v>13.093325220225097</v>
      </c>
      <c r="F446" s="3">
        <f t="shared" si="16"/>
        <v>13.093325220225097</v>
      </c>
      <c r="G446" s="3">
        <v>3.010026292136786</v>
      </c>
      <c r="H446" s="5">
        <v>0.0012759302488772654</v>
      </c>
    </row>
    <row r="447" spans="1:8" ht="14.25">
      <c r="A447" s="1" t="s">
        <v>67</v>
      </c>
      <c r="B447" s="1">
        <v>70.35</v>
      </c>
      <c r="C447" s="1">
        <v>25</v>
      </c>
      <c r="D447" s="3">
        <v>-172.0565281894096</v>
      </c>
      <c r="E447" s="3">
        <f t="shared" si="17"/>
        <v>25.6734718105904</v>
      </c>
      <c r="F447" s="3">
        <f t="shared" si="16"/>
        <v>25.6734718105904</v>
      </c>
      <c r="G447" s="3">
        <v>4.819756741494763</v>
      </c>
      <c r="H447" s="5">
        <v>0.00100212506205563</v>
      </c>
    </row>
    <row r="448" spans="1:8" ht="14.25">
      <c r="A448" s="1" t="s">
        <v>67</v>
      </c>
      <c r="B448" s="1">
        <v>70.35</v>
      </c>
      <c r="C448" s="1">
        <v>30</v>
      </c>
      <c r="D448" s="3">
        <v>165.6418735166748</v>
      </c>
      <c r="E448" s="3">
        <f t="shared" si="17"/>
        <v>3.371873516674782</v>
      </c>
      <c r="F448" s="3">
        <f t="shared" si="16"/>
        <v>3.371873516674782</v>
      </c>
      <c r="G448" s="3">
        <v>5.579746911335296</v>
      </c>
      <c r="H448" s="5">
        <v>0.0007374183954852225</v>
      </c>
    </row>
    <row r="449" spans="1:8" ht="14.25">
      <c r="A449" s="1" t="s">
        <v>67</v>
      </c>
      <c r="B449" s="1">
        <v>70.35</v>
      </c>
      <c r="C449" s="1">
        <v>35</v>
      </c>
      <c r="D449" s="3">
        <v>176.6965930132817</v>
      </c>
      <c r="E449" s="3">
        <f t="shared" si="17"/>
        <v>14.426593013281689</v>
      </c>
      <c r="F449" s="3">
        <f t="shared" si="16"/>
        <v>14.426593013281689</v>
      </c>
      <c r="G449" s="3">
        <v>13.398180042763771</v>
      </c>
      <c r="H449" s="5">
        <v>0.0005869228313841608</v>
      </c>
    </row>
    <row r="450" spans="1:8" ht="14.25">
      <c r="A450" s="1" t="s">
        <v>67</v>
      </c>
      <c r="B450" s="1">
        <v>70.35</v>
      </c>
      <c r="C450" s="1">
        <v>40</v>
      </c>
      <c r="D450" s="3">
        <v>162.90803686688125</v>
      </c>
      <c r="E450" s="3">
        <f t="shared" si="17"/>
        <v>0.6380368668812366</v>
      </c>
      <c r="F450" s="3">
        <f t="shared" si="16"/>
        <v>0.6380368668812366</v>
      </c>
      <c r="G450" s="3">
        <v>12.80042969176764</v>
      </c>
      <c r="H450" s="5">
        <v>0.00040125329905185827</v>
      </c>
    </row>
    <row r="451" spans="1:8" ht="14.25">
      <c r="A451" s="1" t="s">
        <v>67</v>
      </c>
      <c r="B451" s="1">
        <v>70.35</v>
      </c>
      <c r="C451" s="1">
        <v>50</v>
      </c>
      <c r="D451" s="3">
        <v>-134.34788107635399</v>
      </c>
      <c r="E451" s="3">
        <f t="shared" si="17"/>
        <v>63.382118923645976</v>
      </c>
      <c r="F451" s="3">
        <f t="shared" si="16"/>
        <v>63.382118923645976</v>
      </c>
      <c r="G451" s="3">
        <v>15.547929757181638</v>
      </c>
      <c r="H451" s="5">
        <v>0.0004514177665976385</v>
      </c>
    </row>
    <row r="452" spans="1:8" ht="14.25">
      <c r="A452" s="1" t="s">
        <v>67</v>
      </c>
      <c r="B452" s="1">
        <v>70.35</v>
      </c>
      <c r="C452" s="1">
        <v>60</v>
      </c>
      <c r="D452" s="3">
        <v>173.6313064385015</v>
      </c>
      <c r="E452" s="3">
        <f t="shared" si="17"/>
        <v>11.361306438501487</v>
      </c>
      <c r="F452" s="3">
        <f aca="true" t="shared" si="18" ref="F452:F515">IF(E452&lt;-90,E452+360,IF(E452&gt;270,E452-360,E452))</f>
        <v>11.361306438501487</v>
      </c>
      <c r="G452" s="3">
        <v>2.112194696553688</v>
      </c>
      <c r="H452" s="5">
        <v>0.0003554334958891747</v>
      </c>
    </row>
    <row r="453" spans="1:8" ht="14.25">
      <c r="A453" s="1" t="s">
        <v>68</v>
      </c>
      <c r="B453" s="1">
        <v>71.25</v>
      </c>
      <c r="C453" s="1">
        <v>0</v>
      </c>
      <c r="D453" s="3">
        <v>-85.74064662455164</v>
      </c>
      <c r="E453" s="3">
        <f>IF((D453-104.48)&lt;0,(D453-104.48)+360,(D453-104.48))</f>
        <v>169.77935337544835</v>
      </c>
      <c r="F453" s="3">
        <f t="shared" si="18"/>
        <v>169.77935337544835</v>
      </c>
      <c r="G453" s="3">
        <v>75.22983057143945</v>
      </c>
      <c r="H453" s="5">
        <v>0.009400632106406463</v>
      </c>
    </row>
    <row r="454" spans="1:8" ht="14.25">
      <c r="A454" s="1" t="s">
        <v>68</v>
      </c>
      <c r="B454" s="1">
        <v>71.25</v>
      </c>
      <c r="C454" s="1">
        <v>5</v>
      </c>
      <c r="D454" s="3">
        <v>-85.51179214354383</v>
      </c>
      <c r="E454" s="3">
        <f aca="true" t="shared" si="19" ref="E454:E516">IF((D454-104.48)&lt;0,(D454-104.48)+360,(D454-104.48))</f>
        <v>170.00820785645618</v>
      </c>
      <c r="F454" s="3">
        <f t="shared" si="18"/>
        <v>170.00820785645618</v>
      </c>
      <c r="G454" s="3">
        <v>11.197357107375291</v>
      </c>
      <c r="H454" s="5">
        <v>0.0028528892372470405</v>
      </c>
    </row>
    <row r="455" spans="1:8" ht="14.25">
      <c r="A455" s="1" t="s">
        <v>68</v>
      </c>
      <c r="B455" s="1">
        <v>71.25</v>
      </c>
      <c r="C455" s="1">
        <v>10</v>
      </c>
      <c r="D455" s="3">
        <v>-84.0728184668227</v>
      </c>
      <c r="E455" s="3">
        <f t="shared" si="19"/>
        <v>171.4471815331773</v>
      </c>
      <c r="F455" s="3">
        <f t="shared" si="18"/>
        <v>171.4471815331773</v>
      </c>
      <c r="G455" s="3">
        <v>-5.484256638712484</v>
      </c>
      <c r="H455" s="5">
        <v>0.0029087944238120373</v>
      </c>
    </row>
    <row r="456" spans="1:8" ht="14.25">
      <c r="A456" s="1" t="s">
        <v>68</v>
      </c>
      <c r="B456" s="1">
        <v>71.25</v>
      </c>
      <c r="C456" s="1">
        <v>15</v>
      </c>
      <c r="D456" s="3">
        <v>-85.96945021762528</v>
      </c>
      <c r="E456" s="3">
        <f t="shared" si="19"/>
        <v>169.55054978237473</v>
      </c>
      <c r="F456" s="3">
        <f t="shared" si="18"/>
        <v>169.55054978237473</v>
      </c>
      <c r="G456" s="3">
        <v>-5.1926552296349175</v>
      </c>
      <c r="H456" s="5">
        <v>0.002828575613272518</v>
      </c>
    </row>
    <row r="457" spans="1:8" ht="14.25">
      <c r="A457" s="1" t="s">
        <v>68</v>
      </c>
      <c r="B457" s="1">
        <v>71.25</v>
      </c>
      <c r="C457" s="1">
        <v>20</v>
      </c>
      <c r="D457" s="3">
        <v>-85.98108170478459</v>
      </c>
      <c r="E457" s="3">
        <f t="shared" si="19"/>
        <v>169.5389182952154</v>
      </c>
      <c r="F457" s="3">
        <f t="shared" si="18"/>
        <v>169.5389182952154</v>
      </c>
      <c r="G457" s="3">
        <v>-4.817219638291746</v>
      </c>
      <c r="H457" s="5">
        <v>0.0023339633673217755</v>
      </c>
    </row>
    <row r="458" spans="1:8" ht="14.25">
      <c r="A458" s="1" t="s">
        <v>68</v>
      </c>
      <c r="B458" s="1">
        <v>71.25</v>
      </c>
      <c r="C458" s="1">
        <v>25</v>
      </c>
      <c r="D458" s="3">
        <v>-84.86297644464292</v>
      </c>
      <c r="E458" s="3">
        <f t="shared" si="19"/>
        <v>170.65702355535706</v>
      </c>
      <c r="F458" s="3">
        <f t="shared" si="18"/>
        <v>170.65702355535706</v>
      </c>
      <c r="G458" s="3">
        <v>-3.5404739424549474</v>
      </c>
      <c r="H458" s="5">
        <v>0.001991786384128579</v>
      </c>
    </row>
    <row r="459" spans="1:8" ht="14.25">
      <c r="A459" s="1" t="s">
        <v>68</v>
      </c>
      <c r="B459" s="1">
        <v>71.25</v>
      </c>
      <c r="C459" s="1">
        <v>30</v>
      </c>
      <c r="D459" s="3">
        <v>-86.04805914031053</v>
      </c>
      <c r="E459" s="3">
        <f t="shared" si="19"/>
        <v>169.47194085968948</v>
      </c>
      <c r="F459" s="3">
        <f t="shared" si="18"/>
        <v>169.47194085968948</v>
      </c>
      <c r="G459" s="3">
        <v>-6.516738404977422</v>
      </c>
      <c r="H459" s="5">
        <v>0.0013216619272718724</v>
      </c>
    </row>
    <row r="460" spans="1:8" ht="14.25">
      <c r="A460" s="1" t="s">
        <v>68</v>
      </c>
      <c r="B460" s="1">
        <v>71.25</v>
      </c>
      <c r="C460" s="1">
        <v>35</v>
      </c>
      <c r="D460" s="3">
        <v>-85.55636901853238</v>
      </c>
      <c r="E460" s="3">
        <f t="shared" si="19"/>
        <v>169.96363098146762</v>
      </c>
      <c r="F460" s="3">
        <f t="shared" si="18"/>
        <v>169.96363098146762</v>
      </c>
      <c r="G460" s="3">
        <v>2.6654548368239444</v>
      </c>
      <c r="H460" s="5">
        <v>0.001184839609398673</v>
      </c>
    </row>
    <row r="461" spans="1:8" ht="14.25">
      <c r="A461" s="1" t="s">
        <v>68</v>
      </c>
      <c r="B461" s="1">
        <v>71.25</v>
      </c>
      <c r="C461" s="1">
        <v>40</v>
      </c>
      <c r="D461" s="3">
        <v>-83.17107826665828</v>
      </c>
      <c r="E461" s="3">
        <f t="shared" si="19"/>
        <v>172.3489217333417</v>
      </c>
      <c r="F461" s="3">
        <f t="shared" si="18"/>
        <v>172.3489217333417</v>
      </c>
      <c r="G461" s="3">
        <v>9.295778475064107</v>
      </c>
      <c r="H461" s="5">
        <v>0.0007490817111637421</v>
      </c>
    </row>
    <row r="462" spans="1:8" ht="14.25">
      <c r="A462" s="1" t="s">
        <v>68</v>
      </c>
      <c r="B462" s="1">
        <v>71.25</v>
      </c>
      <c r="C462" s="1">
        <v>50</v>
      </c>
      <c r="D462" s="3">
        <v>-85.19948844337648</v>
      </c>
      <c r="E462" s="3">
        <f t="shared" si="19"/>
        <v>170.3205115566235</v>
      </c>
      <c r="F462" s="3">
        <f t="shared" si="18"/>
        <v>170.3205115566235</v>
      </c>
      <c r="G462" s="3">
        <v>14.34371391231932</v>
      </c>
      <c r="H462" s="5">
        <v>0.0006660255250363908</v>
      </c>
    </row>
    <row r="463" spans="1:8" ht="14.25">
      <c r="A463" s="1" t="s">
        <v>68</v>
      </c>
      <c r="B463" s="1">
        <v>71.25</v>
      </c>
      <c r="C463" s="1">
        <v>60</v>
      </c>
      <c r="D463" s="3">
        <v>-60.03987259710475</v>
      </c>
      <c r="E463" s="3">
        <f t="shared" si="19"/>
        <v>195.48012740289525</v>
      </c>
      <c r="F463" s="3">
        <f t="shared" si="18"/>
        <v>195.48012740289525</v>
      </c>
      <c r="G463" s="3">
        <v>42.037553954102904</v>
      </c>
      <c r="H463" s="5">
        <v>0.0001911538908837589</v>
      </c>
    </row>
    <row r="464" spans="1:8" ht="14.25">
      <c r="A464" s="1" t="s">
        <v>69</v>
      </c>
      <c r="B464" s="1">
        <v>72.75</v>
      </c>
      <c r="C464" s="1">
        <v>0</v>
      </c>
      <c r="D464" s="3">
        <v>97.37004876909084</v>
      </c>
      <c r="E464" s="3">
        <f t="shared" si="19"/>
        <v>352.89004876909087</v>
      </c>
      <c r="F464" s="3">
        <f t="shared" si="18"/>
        <v>-7.109951230909132</v>
      </c>
      <c r="G464" s="3">
        <v>61.340655465404545</v>
      </c>
      <c r="H464" s="5">
        <v>0.011248033783733048</v>
      </c>
    </row>
    <row r="465" spans="1:8" ht="14.25">
      <c r="A465" s="1" t="s">
        <v>69</v>
      </c>
      <c r="B465" s="1">
        <v>72.75</v>
      </c>
      <c r="C465" s="1">
        <v>5</v>
      </c>
      <c r="D465" s="3">
        <v>89.15459924397786</v>
      </c>
      <c r="E465" s="3">
        <f t="shared" si="19"/>
        <v>344.67459924397787</v>
      </c>
      <c r="F465" s="3">
        <f t="shared" si="18"/>
        <v>-15.325400756022134</v>
      </c>
      <c r="G465" s="3">
        <v>14.363083508422562</v>
      </c>
      <c r="H465" s="5">
        <v>0.004232748545567053</v>
      </c>
    </row>
    <row r="466" spans="1:8" ht="14.25">
      <c r="A466" s="1" t="s">
        <v>69</v>
      </c>
      <c r="B466" s="1">
        <v>72.75</v>
      </c>
      <c r="C466" s="1">
        <v>10</v>
      </c>
      <c r="D466" s="3">
        <v>87.38258663673557</v>
      </c>
      <c r="E466" s="3">
        <f t="shared" si="19"/>
        <v>342.9025866367356</v>
      </c>
      <c r="F466" s="3">
        <f t="shared" si="18"/>
        <v>-17.097413363264423</v>
      </c>
      <c r="G466" s="3">
        <v>4.666652513239666</v>
      </c>
      <c r="H466" s="5">
        <v>0.0035153088057807954</v>
      </c>
    </row>
    <row r="467" spans="1:8" ht="14.25">
      <c r="A467" s="1" t="s">
        <v>69</v>
      </c>
      <c r="B467" s="1">
        <v>72.75</v>
      </c>
      <c r="C467" s="1">
        <v>15</v>
      </c>
      <c r="D467" s="3">
        <v>89.74620827408897</v>
      </c>
      <c r="E467" s="3">
        <f t="shared" si="19"/>
        <v>345.26620827408897</v>
      </c>
      <c r="F467" s="3">
        <f t="shared" si="18"/>
        <v>-14.733791725911033</v>
      </c>
      <c r="G467" s="3">
        <v>5.310504160236973</v>
      </c>
      <c r="H467" s="5">
        <v>0.002992875413377577</v>
      </c>
    </row>
    <row r="468" spans="1:8" ht="14.25">
      <c r="A468" s="1" t="s">
        <v>69</v>
      </c>
      <c r="B468" s="1">
        <v>72.75</v>
      </c>
      <c r="C468" s="1">
        <v>20</v>
      </c>
      <c r="D468" s="3">
        <v>88.80593556687775</v>
      </c>
      <c r="E468" s="3">
        <f t="shared" si="19"/>
        <v>344.3259355668778</v>
      </c>
      <c r="F468" s="3">
        <f t="shared" si="18"/>
        <v>-15.674064433122226</v>
      </c>
      <c r="G468" s="3">
        <v>4.431177925012418</v>
      </c>
      <c r="H468" s="5">
        <v>0.0024980077281705915</v>
      </c>
    </row>
    <row r="469" spans="1:8" ht="14.25">
      <c r="A469" s="1" t="s">
        <v>69</v>
      </c>
      <c r="B469" s="1">
        <v>72.75</v>
      </c>
      <c r="C469" s="1">
        <v>25</v>
      </c>
      <c r="D469" s="3">
        <v>87.40754503771116</v>
      </c>
      <c r="E469" s="3">
        <f t="shared" si="19"/>
        <v>342.9275450377112</v>
      </c>
      <c r="F469" s="3">
        <f t="shared" si="18"/>
        <v>-17.072454962288816</v>
      </c>
      <c r="G469" s="3">
        <v>5.830696116106296</v>
      </c>
      <c r="H469" s="5">
        <v>0.001811214578673659</v>
      </c>
    </row>
    <row r="470" spans="1:8" ht="14.25">
      <c r="A470" s="1" t="s">
        <v>69</v>
      </c>
      <c r="B470" s="1">
        <v>72.75</v>
      </c>
      <c r="C470" s="1">
        <v>30</v>
      </c>
      <c r="D470" s="3">
        <v>84.55806806450722</v>
      </c>
      <c r="E470" s="3">
        <f t="shared" si="19"/>
        <v>340.0780680645072</v>
      </c>
      <c r="F470" s="3">
        <f t="shared" si="18"/>
        <v>-19.921931935492807</v>
      </c>
      <c r="G470" s="3">
        <v>3.7409275425177277</v>
      </c>
      <c r="H470" s="5">
        <v>0.0017012765795131608</v>
      </c>
    </row>
    <row r="471" spans="1:8" ht="14.25">
      <c r="A471" s="1" t="s">
        <v>69</v>
      </c>
      <c r="B471" s="1">
        <v>72.75</v>
      </c>
      <c r="C471" s="1">
        <v>35</v>
      </c>
      <c r="D471" s="3">
        <v>82.28507718698889</v>
      </c>
      <c r="E471" s="3">
        <f t="shared" si="19"/>
        <v>337.8050771869889</v>
      </c>
      <c r="F471" s="3">
        <f t="shared" si="18"/>
        <v>-22.19492281301109</v>
      </c>
      <c r="G471" s="3">
        <v>15.247671487001963</v>
      </c>
      <c r="H471" s="5">
        <v>0.0010114375907588169</v>
      </c>
    </row>
    <row r="472" spans="1:8" ht="14.25">
      <c r="A472" s="1" t="s">
        <v>69</v>
      </c>
      <c r="B472" s="1">
        <v>72.75</v>
      </c>
      <c r="C472" s="1">
        <v>40</v>
      </c>
      <c r="D472" s="3">
        <v>87.47662830048978</v>
      </c>
      <c r="E472" s="3">
        <f t="shared" si="19"/>
        <v>342.99662830048976</v>
      </c>
      <c r="F472" s="3">
        <f t="shared" si="18"/>
        <v>-17.00337169951024</v>
      </c>
      <c r="G472" s="3">
        <v>13.27326034695943</v>
      </c>
      <c r="H472" s="5">
        <v>0.0009451403334955079</v>
      </c>
    </row>
    <row r="473" spans="1:8" ht="14.25">
      <c r="A473" s="1" t="s">
        <v>69</v>
      </c>
      <c r="B473" s="1">
        <v>72.75</v>
      </c>
      <c r="C473" s="1">
        <v>50</v>
      </c>
      <c r="D473" s="3">
        <v>111.64960421833325</v>
      </c>
      <c r="E473" s="3">
        <f t="shared" si="19"/>
        <v>7.169604218333248</v>
      </c>
      <c r="F473" s="3">
        <f t="shared" si="18"/>
        <v>7.169604218333248</v>
      </c>
      <c r="G473" s="3">
        <v>27.18718693672593</v>
      </c>
      <c r="H473" s="5">
        <v>0.0005515441958719174</v>
      </c>
    </row>
    <row r="474" spans="1:8" ht="14.25">
      <c r="A474" s="1" t="s">
        <v>69</v>
      </c>
      <c r="B474" s="1">
        <v>72.75</v>
      </c>
      <c r="C474" s="1">
        <v>60</v>
      </c>
      <c r="D474" s="3">
        <v>85.09402167274135</v>
      </c>
      <c r="E474" s="3">
        <f t="shared" si="19"/>
        <v>340.61402167274133</v>
      </c>
      <c r="F474" s="3">
        <f t="shared" si="18"/>
        <v>-19.38597832725867</v>
      </c>
      <c r="G474" s="3">
        <v>22.18081119332999</v>
      </c>
      <c r="H474" s="5">
        <v>0.0008952914665068578</v>
      </c>
    </row>
    <row r="475" spans="1:8" ht="14.25">
      <c r="A475" s="1" t="s">
        <v>70</v>
      </c>
      <c r="B475" s="1">
        <v>76.25</v>
      </c>
      <c r="C475" s="1">
        <v>0</v>
      </c>
      <c r="D475" s="3">
        <v>-96.61039743778461</v>
      </c>
      <c r="E475" s="3">
        <f t="shared" si="19"/>
        <v>158.90960256221538</v>
      </c>
      <c r="F475" s="3">
        <f t="shared" si="18"/>
        <v>158.90960256221538</v>
      </c>
      <c r="G475" s="3">
        <v>81.12715436781053</v>
      </c>
      <c r="H475" s="5">
        <v>0.027934287461827266</v>
      </c>
    </row>
    <row r="476" spans="1:8" ht="14.25">
      <c r="A476" s="1" t="s">
        <v>70</v>
      </c>
      <c r="B476" s="1">
        <v>76.25</v>
      </c>
      <c r="C476" s="1">
        <v>5</v>
      </c>
      <c r="D476" s="3">
        <v>-89.56025014034292</v>
      </c>
      <c r="E476" s="3">
        <f t="shared" si="19"/>
        <v>165.95974985965708</v>
      </c>
      <c r="F476" s="3">
        <f t="shared" si="18"/>
        <v>165.95974985965708</v>
      </c>
      <c r="G476" s="3">
        <v>10.003872652147503</v>
      </c>
      <c r="H476" s="5">
        <v>0.008692411431242771</v>
      </c>
    </row>
    <row r="477" spans="1:8" ht="14.25">
      <c r="A477" s="1" t="s">
        <v>70</v>
      </c>
      <c r="B477" s="1">
        <v>76.25</v>
      </c>
      <c r="C477" s="1">
        <v>10</v>
      </c>
      <c r="D477" s="3">
        <v>-87.72992032511993</v>
      </c>
      <c r="E477" s="3">
        <f t="shared" si="19"/>
        <v>167.79007967488008</v>
      </c>
      <c r="F477" s="3">
        <f t="shared" si="18"/>
        <v>167.79007967488008</v>
      </c>
      <c r="G477" s="3">
        <v>-1.279291709547601</v>
      </c>
      <c r="H477" s="5">
        <v>0.006136344025557889</v>
      </c>
    </row>
    <row r="478" spans="1:8" ht="14.25">
      <c r="A478" s="1" t="s">
        <v>70</v>
      </c>
      <c r="B478" s="1">
        <v>76.25</v>
      </c>
      <c r="C478" s="1">
        <v>15</v>
      </c>
      <c r="D478" s="3">
        <v>-87.7002268634489</v>
      </c>
      <c r="E478" s="3">
        <f t="shared" si="19"/>
        <v>167.81977313655108</v>
      </c>
      <c r="F478" s="3">
        <f t="shared" si="18"/>
        <v>167.81977313655108</v>
      </c>
      <c r="G478" s="3">
        <v>-1.6894878265259934</v>
      </c>
      <c r="H478" s="5">
        <v>0.008750849387345208</v>
      </c>
    </row>
    <row r="479" spans="1:8" ht="14.25">
      <c r="A479" s="1" t="s">
        <v>70</v>
      </c>
      <c r="B479" s="1">
        <v>76.25</v>
      </c>
      <c r="C479" s="1">
        <v>20</v>
      </c>
      <c r="D479" s="3">
        <v>-85.85822466950799</v>
      </c>
      <c r="E479" s="3">
        <f t="shared" si="19"/>
        <v>169.661775330492</v>
      </c>
      <c r="F479" s="3">
        <f t="shared" si="18"/>
        <v>169.661775330492</v>
      </c>
      <c r="G479" s="3">
        <v>-2.8917972086306043</v>
      </c>
      <c r="H479" s="5">
        <v>0.004658081257341911</v>
      </c>
    </row>
    <row r="480" spans="1:8" ht="14.25">
      <c r="A480" s="1" t="s">
        <v>70</v>
      </c>
      <c r="B480" s="1">
        <v>76.25</v>
      </c>
      <c r="C480" s="1">
        <v>25</v>
      </c>
      <c r="D480" s="3">
        <v>-86.41786557648139</v>
      </c>
      <c r="E480" s="3">
        <f t="shared" si="19"/>
        <v>169.1021344235186</v>
      </c>
      <c r="F480" s="3">
        <f t="shared" si="18"/>
        <v>169.1021344235186</v>
      </c>
      <c r="G480" s="3">
        <v>-0.382769592305431</v>
      </c>
      <c r="H480" s="5">
        <v>0.00369730592323654</v>
      </c>
    </row>
    <row r="481" spans="1:8" ht="14.25">
      <c r="A481" s="1" t="s">
        <v>70</v>
      </c>
      <c r="B481" s="1">
        <v>76.25</v>
      </c>
      <c r="C481" s="1">
        <v>30</v>
      </c>
      <c r="D481" s="3">
        <v>-88.10484268164679</v>
      </c>
      <c r="E481" s="3">
        <f t="shared" si="19"/>
        <v>167.4151573183532</v>
      </c>
      <c r="F481" s="3">
        <f t="shared" si="18"/>
        <v>167.4151573183532</v>
      </c>
      <c r="G481" s="3">
        <v>-0.5881006170610936</v>
      </c>
      <c r="H481" s="5">
        <v>0.0025915539836167795</v>
      </c>
    </row>
    <row r="482" spans="1:8" ht="14.25">
      <c r="A482" s="1" t="s">
        <v>70</v>
      </c>
      <c r="B482" s="1">
        <v>76.25</v>
      </c>
      <c r="C482" s="1">
        <v>35</v>
      </c>
      <c r="D482" s="3">
        <v>-89.09760461855899</v>
      </c>
      <c r="E482" s="3">
        <f t="shared" si="19"/>
        <v>166.422395381441</v>
      </c>
      <c r="F482" s="3">
        <f t="shared" si="18"/>
        <v>166.422395381441</v>
      </c>
      <c r="G482" s="3">
        <v>5.6611973685568255</v>
      </c>
      <c r="H482" s="5">
        <v>0.0023417104624611474</v>
      </c>
    </row>
    <row r="483" spans="1:8" ht="14.25">
      <c r="A483" s="1" t="s">
        <v>70</v>
      </c>
      <c r="B483" s="1">
        <v>76.25</v>
      </c>
      <c r="C483" s="1">
        <v>40</v>
      </c>
      <c r="D483" s="3">
        <v>-91.45207042509055</v>
      </c>
      <c r="E483" s="3">
        <f t="shared" si="19"/>
        <v>164.06792957490944</v>
      </c>
      <c r="F483" s="3">
        <f t="shared" si="18"/>
        <v>164.06792957490944</v>
      </c>
      <c r="G483" s="3">
        <v>6.958749593860394</v>
      </c>
      <c r="H483" s="5">
        <v>0.0017333207896982024</v>
      </c>
    </row>
    <row r="484" spans="1:8" ht="14.25">
      <c r="A484" s="1" t="s">
        <v>70</v>
      </c>
      <c r="B484" s="1">
        <v>76.25</v>
      </c>
      <c r="C484" s="1">
        <v>50</v>
      </c>
      <c r="D484" s="3">
        <v>-90.97208671862698</v>
      </c>
      <c r="E484" s="3">
        <f t="shared" si="19"/>
        <v>164.547913281373</v>
      </c>
      <c r="F484" s="3">
        <f t="shared" si="18"/>
        <v>164.547913281373</v>
      </c>
      <c r="G484" s="3">
        <v>18.90793917407181</v>
      </c>
      <c r="H484" s="5">
        <v>0.0016386435518440244</v>
      </c>
    </row>
    <row r="485" spans="1:8" ht="14.25">
      <c r="A485" s="1" t="s">
        <v>70</v>
      </c>
      <c r="B485" s="1">
        <v>76.25</v>
      </c>
      <c r="C485" s="1">
        <v>60</v>
      </c>
      <c r="D485" s="3">
        <v>-54.35789502199257</v>
      </c>
      <c r="E485" s="3">
        <f t="shared" si="19"/>
        <v>201.16210497800742</v>
      </c>
      <c r="F485" s="3">
        <f t="shared" si="18"/>
        <v>201.16210497800742</v>
      </c>
      <c r="G485" s="3">
        <v>44.26551259101446</v>
      </c>
      <c r="H485" s="5">
        <v>0.0005343959206431128</v>
      </c>
    </row>
    <row r="486" spans="1:8" ht="14.25">
      <c r="A486" s="1" t="s">
        <v>71</v>
      </c>
      <c r="B486" s="1">
        <v>77.25</v>
      </c>
      <c r="C486" s="1">
        <v>0</v>
      </c>
      <c r="D486" s="3">
        <v>-77.91401648995296</v>
      </c>
      <c r="E486" s="3">
        <f t="shared" si="19"/>
        <v>177.60598351004705</v>
      </c>
      <c r="F486" s="3">
        <f t="shared" si="18"/>
        <v>177.60598351004705</v>
      </c>
      <c r="G486" s="3">
        <v>62.197556437178505</v>
      </c>
      <c r="H486" s="5">
        <v>0.01955772226001791</v>
      </c>
    </row>
    <row r="487" spans="1:8" ht="14.25">
      <c r="A487" s="1" t="s">
        <v>71</v>
      </c>
      <c r="B487" s="1">
        <v>77.25</v>
      </c>
      <c r="C487" s="1">
        <v>5</v>
      </c>
      <c r="D487" s="3">
        <v>-77.94008023903112</v>
      </c>
      <c r="E487" s="3">
        <f t="shared" si="19"/>
        <v>177.5799197609689</v>
      </c>
      <c r="F487" s="3">
        <f t="shared" si="18"/>
        <v>177.5799197609689</v>
      </c>
      <c r="G487" s="3">
        <v>14.870113335272185</v>
      </c>
      <c r="H487" s="5">
        <v>0.007130925606118746</v>
      </c>
    </row>
    <row r="488" spans="1:8" ht="14.25">
      <c r="A488" s="1" t="s">
        <v>71</v>
      </c>
      <c r="B488" s="1">
        <v>77.25</v>
      </c>
      <c r="C488" s="1">
        <v>10</v>
      </c>
      <c r="D488" s="3">
        <v>-75.77866671805367</v>
      </c>
      <c r="E488" s="3">
        <f t="shared" si="19"/>
        <v>179.7413332819463</v>
      </c>
      <c r="F488" s="3">
        <f t="shared" si="18"/>
        <v>179.7413332819463</v>
      </c>
      <c r="G488" s="3">
        <v>4.771306183207719</v>
      </c>
      <c r="H488" s="5">
        <v>0.006780574901879634</v>
      </c>
    </row>
    <row r="489" spans="1:8" ht="14.25">
      <c r="A489" s="1" t="s">
        <v>71</v>
      </c>
      <c r="B489" s="1">
        <v>77.25</v>
      </c>
      <c r="C489" s="1">
        <v>15</v>
      </c>
      <c r="D489" s="3">
        <v>-76.95657337973131</v>
      </c>
      <c r="E489" s="3">
        <f t="shared" si="19"/>
        <v>178.56342662026867</v>
      </c>
      <c r="F489" s="3">
        <f t="shared" si="18"/>
        <v>178.56342662026867</v>
      </c>
      <c r="G489" s="3">
        <v>3.7807904317126413</v>
      </c>
      <c r="H489" s="5">
        <v>0.006172337401665596</v>
      </c>
    </row>
    <row r="490" spans="1:8" ht="14.25">
      <c r="A490" s="1" t="s">
        <v>71</v>
      </c>
      <c r="B490" s="1">
        <v>77.25</v>
      </c>
      <c r="C490" s="1">
        <v>25</v>
      </c>
      <c r="D490" s="3">
        <v>-77.47119229084849</v>
      </c>
      <c r="E490" s="3">
        <f t="shared" si="19"/>
        <v>178.0488077091515</v>
      </c>
      <c r="F490" s="3">
        <f t="shared" si="18"/>
        <v>178.0488077091515</v>
      </c>
      <c r="G490" s="3">
        <v>4.302447084825518</v>
      </c>
      <c r="H490" s="5">
        <v>0.004345431624131256</v>
      </c>
    </row>
    <row r="491" spans="1:8" ht="14.25">
      <c r="A491" s="1" t="s">
        <v>71</v>
      </c>
      <c r="B491" s="1">
        <v>77.25</v>
      </c>
      <c r="C491" s="1">
        <v>30</v>
      </c>
      <c r="D491" s="3">
        <v>-74.32730118431265</v>
      </c>
      <c r="E491" s="3">
        <f t="shared" si="19"/>
        <v>181.19269881568735</v>
      </c>
      <c r="F491" s="3">
        <f t="shared" si="18"/>
        <v>181.19269881568735</v>
      </c>
      <c r="G491" s="3">
        <v>3.7543084007017167</v>
      </c>
      <c r="H491" s="5">
        <v>0.0032682651361234448</v>
      </c>
    </row>
    <row r="492" spans="1:8" ht="14.25">
      <c r="A492" s="1" t="s">
        <v>71</v>
      </c>
      <c r="B492" s="1">
        <v>77.25</v>
      </c>
      <c r="C492" s="1">
        <v>35</v>
      </c>
      <c r="D492" s="3">
        <v>-75.72820456059088</v>
      </c>
      <c r="E492" s="3">
        <f t="shared" si="19"/>
        <v>179.7917954394091</v>
      </c>
      <c r="F492" s="3">
        <f t="shared" si="18"/>
        <v>179.7917954394091</v>
      </c>
      <c r="G492" s="3">
        <v>8.941982612848966</v>
      </c>
      <c r="H492" s="5">
        <v>0.002747142151400251</v>
      </c>
    </row>
    <row r="493" spans="1:8" ht="14.25">
      <c r="A493" s="1" t="s">
        <v>71</v>
      </c>
      <c r="B493" s="1">
        <v>77.25</v>
      </c>
      <c r="C493" s="1">
        <v>40</v>
      </c>
      <c r="D493" s="3">
        <v>-71.20121833850666</v>
      </c>
      <c r="E493" s="3">
        <f t="shared" si="19"/>
        <v>184.31878166149335</v>
      </c>
      <c r="F493" s="3">
        <f t="shared" si="18"/>
        <v>184.31878166149335</v>
      </c>
      <c r="G493" s="3">
        <v>7.0859956818218395</v>
      </c>
      <c r="H493" s="5">
        <v>0.002107670752276076</v>
      </c>
    </row>
    <row r="494" spans="1:8" ht="14.25">
      <c r="A494" s="1" t="s">
        <v>71</v>
      </c>
      <c r="B494" s="1">
        <v>77.25</v>
      </c>
      <c r="C494" s="1">
        <v>50</v>
      </c>
      <c r="D494" s="3">
        <v>-83.58121326976122</v>
      </c>
      <c r="E494" s="3">
        <f t="shared" si="19"/>
        <v>171.93878673023877</v>
      </c>
      <c r="F494" s="3">
        <f t="shared" si="18"/>
        <v>171.93878673023877</v>
      </c>
      <c r="G494" s="3">
        <v>14.225602277579682</v>
      </c>
      <c r="H494" s="5">
        <v>0.0018271302635553932</v>
      </c>
    </row>
    <row r="495" spans="1:8" ht="14.25">
      <c r="A495" s="1" t="s">
        <v>71</v>
      </c>
      <c r="B495" s="1">
        <v>77.25</v>
      </c>
      <c r="C495" s="1">
        <v>60</v>
      </c>
      <c r="D495" s="3">
        <v>-54.75179436837851</v>
      </c>
      <c r="E495" s="3">
        <f t="shared" si="19"/>
        <v>200.76820563162147</v>
      </c>
      <c r="F495" s="3">
        <f t="shared" si="18"/>
        <v>200.76820563162147</v>
      </c>
      <c r="G495" s="3">
        <v>22.21165789860979</v>
      </c>
      <c r="H495" s="5">
        <v>0.0010687006128939948</v>
      </c>
    </row>
    <row r="496" spans="1:8" ht="14.25">
      <c r="A496" s="1" t="s">
        <v>72</v>
      </c>
      <c r="B496" s="1">
        <v>78.75</v>
      </c>
      <c r="C496" s="1">
        <v>0</v>
      </c>
      <c r="D496" s="3">
        <v>-58.91362026400025</v>
      </c>
      <c r="E496" s="3">
        <f t="shared" si="19"/>
        <v>196.60637973599975</v>
      </c>
      <c r="F496" s="3">
        <f t="shared" si="18"/>
        <v>196.60637973599975</v>
      </c>
      <c r="G496" s="3">
        <v>73.32376971218271</v>
      </c>
      <c r="H496" s="5">
        <v>0.022339565797033747</v>
      </c>
    </row>
    <row r="497" spans="1:8" ht="14.25">
      <c r="A497" s="1" t="s">
        <v>72</v>
      </c>
      <c r="B497" s="1">
        <v>78.75</v>
      </c>
      <c r="C497" s="1">
        <v>5</v>
      </c>
      <c r="D497" s="3">
        <v>-62.837773481905224</v>
      </c>
      <c r="E497" s="3">
        <f t="shared" si="19"/>
        <v>192.68222651809478</v>
      </c>
      <c r="F497" s="3">
        <f t="shared" si="18"/>
        <v>192.68222651809478</v>
      </c>
      <c r="G497" s="3">
        <v>11.770719904987153</v>
      </c>
      <c r="H497" s="5">
        <v>0.007451134141860554</v>
      </c>
    </row>
    <row r="498" spans="1:8" ht="14.25">
      <c r="A498" s="1" t="s">
        <v>72</v>
      </c>
      <c r="B498" s="1">
        <v>78.75</v>
      </c>
      <c r="C498" s="1">
        <v>10</v>
      </c>
      <c r="D498" s="3">
        <v>-59.743562836470744</v>
      </c>
      <c r="E498" s="3">
        <f t="shared" si="19"/>
        <v>195.77643716352924</v>
      </c>
      <c r="F498" s="3">
        <f t="shared" si="18"/>
        <v>195.77643716352924</v>
      </c>
      <c r="G498" s="3">
        <v>1.8269851308224854</v>
      </c>
      <c r="H498" s="5">
        <v>0.007088749960324457</v>
      </c>
    </row>
    <row r="499" spans="1:8" ht="14.25">
      <c r="A499" s="1" t="s">
        <v>72</v>
      </c>
      <c r="B499" s="1">
        <v>78.75</v>
      </c>
      <c r="C499" s="1">
        <v>15</v>
      </c>
      <c r="D499" s="3">
        <v>-61.96812675893127</v>
      </c>
      <c r="E499" s="3">
        <f t="shared" si="19"/>
        <v>193.55187324106873</v>
      </c>
      <c r="F499" s="3">
        <f t="shared" si="18"/>
        <v>193.55187324106873</v>
      </c>
      <c r="G499" s="3">
        <v>1.164944717508654</v>
      </c>
      <c r="H499" s="5">
        <v>0.006640197662720591</v>
      </c>
    </row>
    <row r="500" spans="1:8" ht="14.25">
      <c r="A500" s="1" t="s">
        <v>72</v>
      </c>
      <c r="B500" s="1">
        <v>78.75</v>
      </c>
      <c r="C500" s="1">
        <v>20</v>
      </c>
      <c r="D500" s="3">
        <v>-59.76542310992856</v>
      </c>
      <c r="E500" s="3">
        <f t="shared" si="19"/>
        <v>195.75457689007143</v>
      </c>
      <c r="F500" s="3">
        <f t="shared" si="18"/>
        <v>195.75457689007143</v>
      </c>
      <c r="G500" s="3">
        <v>1.325887702180931</v>
      </c>
      <c r="H500" s="5">
        <v>0.005661427470170398</v>
      </c>
    </row>
    <row r="501" spans="1:8" ht="14.25">
      <c r="A501" s="1" t="s">
        <v>72</v>
      </c>
      <c r="B501" s="1">
        <v>78.75</v>
      </c>
      <c r="C501" s="1">
        <v>25</v>
      </c>
      <c r="D501" s="3">
        <v>-61.673431450255805</v>
      </c>
      <c r="E501" s="3">
        <f t="shared" si="19"/>
        <v>193.84656854974418</v>
      </c>
      <c r="F501" s="3">
        <f t="shared" si="18"/>
        <v>193.84656854974418</v>
      </c>
      <c r="G501" s="3">
        <v>2.361612960130262</v>
      </c>
      <c r="H501" s="5">
        <v>0.004513878155200913</v>
      </c>
    </row>
    <row r="502" spans="1:8" ht="14.25">
      <c r="A502" s="1" t="s">
        <v>72</v>
      </c>
      <c r="B502" s="1">
        <v>78.75</v>
      </c>
      <c r="C502" s="1">
        <v>30</v>
      </c>
      <c r="D502" s="3">
        <v>-60.16057129793097</v>
      </c>
      <c r="E502" s="3">
        <f t="shared" si="19"/>
        <v>195.359428702069</v>
      </c>
      <c r="F502" s="3">
        <f t="shared" si="18"/>
        <v>195.359428702069</v>
      </c>
      <c r="G502" s="3">
        <v>4.124339056626213</v>
      </c>
      <c r="H502" s="5">
        <v>0.003768015525445722</v>
      </c>
    </row>
    <row r="503" spans="1:8" ht="14.25">
      <c r="A503" s="1" t="s">
        <v>72</v>
      </c>
      <c r="B503" s="1">
        <v>78.75</v>
      </c>
      <c r="C503" s="1">
        <v>35</v>
      </c>
      <c r="D503" s="3">
        <v>-56.25441332520186</v>
      </c>
      <c r="E503" s="3">
        <f t="shared" si="19"/>
        <v>199.26558667479813</v>
      </c>
      <c r="F503" s="3">
        <f t="shared" si="18"/>
        <v>199.26558667479813</v>
      </c>
      <c r="G503" s="3">
        <v>10.683984736791178</v>
      </c>
      <c r="H503" s="5">
        <v>0.002912747843531946</v>
      </c>
    </row>
    <row r="504" spans="1:8" ht="14.25">
      <c r="A504" s="1" t="s">
        <v>72</v>
      </c>
      <c r="B504" s="1">
        <v>78.75</v>
      </c>
      <c r="C504" s="1">
        <v>40</v>
      </c>
      <c r="D504" s="3">
        <v>-62.300527191945</v>
      </c>
      <c r="E504" s="3">
        <f t="shared" si="19"/>
        <v>193.219472808055</v>
      </c>
      <c r="F504" s="3">
        <f t="shared" si="18"/>
        <v>193.219472808055</v>
      </c>
      <c r="G504" s="3">
        <v>9.00568900583022</v>
      </c>
      <c r="H504" s="5">
        <v>0.0022870644940622027</v>
      </c>
    </row>
    <row r="505" spans="1:8" ht="14.25">
      <c r="A505" s="1" t="s">
        <v>72</v>
      </c>
      <c r="B505" s="1">
        <v>78.75</v>
      </c>
      <c r="C505" s="1">
        <v>50</v>
      </c>
      <c r="D505" s="3">
        <v>-70.13472947606519</v>
      </c>
      <c r="E505" s="3">
        <f t="shared" si="19"/>
        <v>185.38527052393482</v>
      </c>
      <c r="F505" s="3">
        <f t="shared" si="18"/>
        <v>185.38527052393482</v>
      </c>
      <c r="G505" s="3">
        <v>15.279856295564205</v>
      </c>
      <c r="H505" s="5">
        <v>0.0018517540333424416</v>
      </c>
    </row>
    <row r="506" spans="1:8" ht="14.25">
      <c r="A506" s="1" t="s">
        <v>72</v>
      </c>
      <c r="B506" s="1">
        <v>78.75</v>
      </c>
      <c r="C506" s="1">
        <v>60</v>
      </c>
      <c r="D506" s="3">
        <v>-44.05043314356418</v>
      </c>
      <c r="E506" s="3">
        <f t="shared" si="19"/>
        <v>211.46956685643582</v>
      </c>
      <c r="F506" s="3">
        <f t="shared" si="18"/>
        <v>211.46956685643582</v>
      </c>
      <c r="G506" s="3">
        <v>19.019894040355943</v>
      </c>
      <c r="H506" s="5">
        <v>0.0010831661922345989</v>
      </c>
    </row>
    <row r="507" spans="1:8" ht="14.25">
      <c r="A507" s="1" t="s">
        <v>73</v>
      </c>
      <c r="B507" s="1">
        <v>79.85</v>
      </c>
      <c r="C507" s="1">
        <v>0</v>
      </c>
      <c r="D507" s="3">
        <v>115.65022625865005</v>
      </c>
      <c r="E507" s="3">
        <f t="shared" si="19"/>
        <v>11.170226258650047</v>
      </c>
      <c r="F507" s="3">
        <f t="shared" si="18"/>
        <v>11.170226258650047</v>
      </c>
      <c r="G507" s="3">
        <v>68.62409801700733</v>
      </c>
      <c r="H507" s="5">
        <v>0.024591681520384084</v>
      </c>
    </row>
    <row r="508" spans="1:8" ht="14.25">
      <c r="A508" s="1" t="s">
        <v>73</v>
      </c>
      <c r="B508" s="1">
        <v>79.85</v>
      </c>
      <c r="C508" s="1">
        <v>5</v>
      </c>
      <c r="D508" s="3">
        <v>119.82613744457693</v>
      </c>
      <c r="E508" s="3">
        <f t="shared" si="19"/>
        <v>15.346137444576925</v>
      </c>
      <c r="F508" s="3">
        <f t="shared" si="18"/>
        <v>15.346137444576925</v>
      </c>
      <c r="G508" s="3">
        <v>21.243532401992265</v>
      </c>
      <c r="H508" s="5">
        <v>0.007506910149988475</v>
      </c>
    </row>
    <row r="509" spans="1:8" ht="14.25">
      <c r="A509" s="1" t="s">
        <v>73</v>
      </c>
      <c r="B509" s="1">
        <v>79.85</v>
      </c>
      <c r="C509" s="1">
        <v>10</v>
      </c>
      <c r="D509" s="3">
        <v>117.80641873775002</v>
      </c>
      <c r="E509" s="3">
        <f t="shared" si="19"/>
        <v>13.326418737750018</v>
      </c>
      <c r="F509" s="3">
        <f t="shared" si="18"/>
        <v>13.326418737750018</v>
      </c>
      <c r="G509" s="3">
        <v>12.150369152656442</v>
      </c>
      <c r="H509" s="5">
        <v>0.005701306867727785</v>
      </c>
    </row>
    <row r="510" spans="1:8" ht="14.25">
      <c r="A510" s="1" t="s">
        <v>73</v>
      </c>
      <c r="B510" s="1">
        <v>79.85</v>
      </c>
      <c r="C510" s="1">
        <v>15</v>
      </c>
      <c r="D510" s="3">
        <v>116.67408202456247</v>
      </c>
      <c r="E510" s="3">
        <f t="shared" si="19"/>
        <v>12.194082024562462</v>
      </c>
      <c r="F510" s="3">
        <f t="shared" si="18"/>
        <v>12.194082024562462</v>
      </c>
      <c r="G510" s="3">
        <v>10.345125423620265</v>
      </c>
      <c r="H510" s="5">
        <v>0.004777893259586279</v>
      </c>
    </row>
    <row r="511" spans="1:8" ht="14.25">
      <c r="A511" s="1" t="s">
        <v>73</v>
      </c>
      <c r="B511" s="1">
        <v>79.85</v>
      </c>
      <c r="C511" s="1">
        <v>20</v>
      </c>
      <c r="D511" s="3">
        <v>118.27998137260455</v>
      </c>
      <c r="E511" s="3">
        <f t="shared" si="19"/>
        <v>13.799981372604549</v>
      </c>
      <c r="F511" s="3">
        <f t="shared" si="18"/>
        <v>13.799981372604549</v>
      </c>
      <c r="G511" s="3">
        <v>12.569700387075041</v>
      </c>
      <c r="H511" s="5">
        <v>0.0038276479723192936</v>
      </c>
    </row>
    <row r="512" spans="1:8" ht="14.25">
      <c r="A512" s="1" t="s">
        <v>73</v>
      </c>
      <c r="B512" s="1">
        <v>79.85</v>
      </c>
      <c r="C512" s="1">
        <v>25</v>
      </c>
      <c r="D512" s="3">
        <v>119.07275290414424</v>
      </c>
      <c r="E512" s="3">
        <f t="shared" si="19"/>
        <v>14.592752904144234</v>
      </c>
      <c r="F512" s="3">
        <f t="shared" si="18"/>
        <v>14.592752904144234</v>
      </c>
      <c r="G512" s="3">
        <v>12.93039453061121</v>
      </c>
      <c r="H512" s="5">
        <v>0.0031461271430125006</v>
      </c>
    </row>
    <row r="513" spans="1:8" ht="14.25">
      <c r="A513" s="1" t="s">
        <v>73</v>
      </c>
      <c r="B513" s="1">
        <v>79.85</v>
      </c>
      <c r="C513" s="1">
        <v>30</v>
      </c>
      <c r="D513" s="3">
        <v>119.48577269807836</v>
      </c>
      <c r="E513" s="3">
        <f t="shared" si="19"/>
        <v>15.00577269807836</v>
      </c>
      <c r="F513" s="3">
        <f t="shared" si="18"/>
        <v>15.00577269807836</v>
      </c>
      <c r="G513" s="3">
        <v>15.729981490224704</v>
      </c>
      <c r="H513" s="5">
        <v>0.0022795666254795013</v>
      </c>
    </row>
    <row r="514" spans="1:8" ht="14.25">
      <c r="A514" s="1" t="s">
        <v>73</v>
      </c>
      <c r="B514" s="1">
        <v>79.85</v>
      </c>
      <c r="C514" s="1">
        <v>40</v>
      </c>
      <c r="D514" s="3">
        <v>113.91907760808047</v>
      </c>
      <c r="E514" s="3">
        <f t="shared" si="19"/>
        <v>9.439077608080467</v>
      </c>
      <c r="F514" s="3">
        <f t="shared" si="18"/>
        <v>9.439077608080467</v>
      </c>
      <c r="G514" s="3">
        <v>21.331718486366</v>
      </c>
      <c r="H514" s="5">
        <v>0.0017263800276879943</v>
      </c>
    </row>
    <row r="515" spans="1:8" ht="14.25">
      <c r="A515" s="1" t="s">
        <v>73</v>
      </c>
      <c r="B515" s="1">
        <v>79.85</v>
      </c>
      <c r="C515" s="1">
        <v>50</v>
      </c>
      <c r="D515" s="3">
        <v>118.63165049993985</v>
      </c>
      <c r="E515" s="3">
        <f t="shared" si="19"/>
        <v>14.151650499939848</v>
      </c>
      <c r="F515" s="3">
        <f t="shared" si="18"/>
        <v>14.151650499939848</v>
      </c>
      <c r="G515" s="3">
        <v>23.85037254171983</v>
      </c>
      <c r="H515" s="5">
        <v>0.0011796724121551712</v>
      </c>
    </row>
    <row r="516" spans="1:8" ht="14.25">
      <c r="A516" s="1" t="s">
        <v>73</v>
      </c>
      <c r="B516" s="1">
        <v>79.85</v>
      </c>
      <c r="C516" s="1">
        <v>60</v>
      </c>
      <c r="D516" s="3">
        <v>119.25974657837654</v>
      </c>
      <c r="E516" s="3">
        <f t="shared" si="19"/>
        <v>14.779746578376532</v>
      </c>
      <c r="F516" s="3">
        <f aca="true" t="shared" si="20" ref="F516:F579">IF(E516&lt;-90,E516+360,IF(E516&gt;270,E516-360,E516))</f>
        <v>14.779746578376532</v>
      </c>
      <c r="G516" s="3">
        <v>45.409625192949534</v>
      </c>
      <c r="H516" s="5">
        <v>0.0010433283279965132</v>
      </c>
    </row>
    <row r="517" spans="1:8" ht="14.25">
      <c r="A517" s="1" t="s">
        <v>48</v>
      </c>
      <c r="B517" s="1">
        <v>80.85</v>
      </c>
      <c r="C517" s="1">
        <v>0</v>
      </c>
      <c r="D517" s="3">
        <v>-61.96292746101734</v>
      </c>
      <c r="E517" s="3">
        <f>IF((D517-121.48)&lt;0,(D517-121.48)+360,(D517-121.48))</f>
        <v>176.55707253898265</v>
      </c>
      <c r="F517" s="3">
        <f t="shared" si="20"/>
        <v>176.55707253898265</v>
      </c>
      <c r="G517" s="3">
        <v>49.47590672168516</v>
      </c>
      <c r="H517" s="5">
        <v>0.021969845242968827</v>
      </c>
    </row>
    <row r="518" spans="1:8" ht="14.25">
      <c r="A518" s="1" t="s">
        <v>48</v>
      </c>
      <c r="B518" s="1">
        <v>80.85</v>
      </c>
      <c r="C518" s="1">
        <v>5</v>
      </c>
      <c r="D518" s="3">
        <v>-61.90402293681189</v>
      </c>
      <c r="E518" s="3">
        <f aca="true" t="shared" si="21" ref="E518:E581">IF((D518-121.48)&lt;0,(D518-121.48)+360,(D518-121.48))</f>
        <v>176.6159770631881</v>
      </c>
      <c r="F518" s="3">
        <f t="shared" si="20"/>
        <v>176.6159770631881</v>
      </c>
      <c r="G518" s="3">
        <v>4.429446171595302</v>
      </c>
      <c r="H518" s="5">
        <v>0.010073618217899663</v>
      </c>
    </row>
    <row r="519" spans="1:8" ht="14.25">
      <c r="A519" s="1" t="s">
        <v>48</v>
      </c>
      <c r="B519" s="1">
        <v>80.85</v>
      </c>
      <c r="C519" s="1">
        <v>10</v>
      </c>
      <c r="D519" s="3">
        <v>-52.974561380216535</v>
      </c>
      <c r="E519" s="3">
        <f t="shared" si="21"/>
        <v>185.54543861978345</v>
      </c>
      <c r="F519" s="3">
        <f t="shared" si="20"/>
        <v>185.54543861978345</v>
      </c>
      <c r="G519" s="3">
        <v>-4.360841806492585</v>
      </c>
      <c r="H519" s="5">
        <v>0.008127559535309477</v>
      </c>
    </row>
    <row r="520" spans="1:8" ht="14.25">
      <c r="A520" s="1" t="s">
        <v>48</v>
      </c>
      <c r="B520" s="1">
        <v>80.85</v>
      </c>
      <c r="C520" s="1">
        <v>15</v>
      </c>
      <c r="D520" s="3">
        <v>-53.212187941996575</v>
      </c>
      <c r="E520" s="3">
        <f t="shared" si="21"/>
        <v>185.30781205800344</v>
      </c>
      <c r="F520" s="3">
        <f t="shared" si="20"/>
        <v>185.30781205800344</v>
      </c>
      <c r="G520" s="3">
        <v>-5.678076341273697</v>
      </c>
      <c r="H520" s="5">
        <v>0.007014423426055773</v>
      </c>
    </row>
    <row r="521" spans="1:8" ht="14.25">
      <c r="A521" s="1" t="s">
        <v>48</v>
      </c>
      <c r="B521" s="1">
        <v>80.85</v>
      </c>
      <c r="C521" s="1">
        <v>20</v>
      </c>
      <c r="D521" s="3">
        <v>-53.83884047353392</v>
      </c>
      <c r="E521" s="3">
        <f t="shared" si="21"/>
        <v>184.68115952646608</v>
      </c>
      <c r="F521" s="3">
        <f t="shared" si="20"/>
        <v>184.68115952646608</v>
      </c>
      <c r="G521" s="3">
        <v>-4.891656714268871</v>
      </c>
      <c r="H521" s="5">
        <v>0.006004327106345889</v>
      </c>
    </row>
    <row r="522" spans="1:8" ht="14.25">
      <c r="A522" s="1" t="s">
        <v>48</v>
      </c>
      <c r="B522" s="1">
        <v>80.85</v>
      </c>
      <c r="C522" s="1">
        <v>25</v>
      </c>
      <c r="D522" s="3">
        <v>-54.22392228210535</v>
      </c>
      <c r="E522" s="3">
        <f t="shared" si="21"/>
        <v>184.29607771789466</v>
      </c>
      <c r="F522" s="3">
        <f t="shared" si="20"/>
        <v>184.29607771789466</v>
      </c>
      <c r="G522" s="3">
        <v>-3.220896995775794</v>
      </c>
      <c r="H522" s="5">
        <v>0.005036872938639608</v>
      </c>
    </row>
    <row r="523" spans="1:8" ht="14.25">
      <c r="A523" s="1" t="s">
        <v>48</v>
      </c>
      <c r="B523" s="1">
        <v>80.85</v>
      </c>
      <c r="C523" s="1">
        <v>30</v>
      </c>
      <c r="D523" s="3">
        <v>-52.6789638073687</v>
      </c>
      <c r="E523" s="3">
        <f t="shared" si="21"/>
        <v>185.8410361926313</v>
      </c>
      <c r="F523" s="3">
        <f t="shared" si="20"/>
        <v>185.8410361926313</v>
      </c>
      <c r="G523" s="3">
        <v>-1.7288217014469092</v>
      </c>
      <c r="H523" s="5">
        <v>0.0038118532238269618</v>
      </c>
    </row>
    <row r="524" spans="1:8" ht="14.25">
      <c r="A524" s="1" t="s">
        <v>48</v>
      </c>
      <c r="B524" s="1">
        <v>80.85</v>
      </c>
      <c r="C524" s="1">
        <v>35</v>
      </c>
      <c r="D524" s="3">
        <v>-55.73889710090545</v>
      </c>
      <c r="E524" s="3">
        <f t="shared" si="21"/>
        <v>182.78110289909455</v>
      </c>
      <c r="F524" s="3">
        <f t="shared" si="20"/>
        <v>182.78110289909455</v>
      </c>
      <c r="G524" s="3">
        <v>-0.2659345912400988</v>
      </c>
      <c r="H524" s="5">
        <v>0.003339497005538409</v>
      </c>
    </row>
    <row r="525" spans="1:8" ht="14.25">
      <c r="A525" s="1" t="s">
        <v>48</v>
      </c>
      <c r="B525" s="1">
        <v>80.85</v>
      </c>
      <c r="C525" s="1">
        <v>40</v>
      </c>
      <c r="D525" s="3">
        <v>-57.25118042339938</v>
      </c>
      <c r="E525" s="3">
        <f t="shared" si="21"/>
        <v>181.2688195766006</v>
      </c>
      <c r="F525" s="3">
        <f t="shared" si="20"/>
        <v>181.2688195766006</v>
      </c>
      <c r="G525" s="3">
        <v>-0.10112813495987547</v>
      </c>
      <c r="H525" s="5">
        <v>0.002532552068744096</v>
      </c>
    </row>
    <row r="526" spans="1:8" ht="14.25">
      <c r="A526" s="1" t="s">
        <v>48</v>
      </c>
      <c r="B526" s="1">
        <v>80.85</v>
      </c>
      <c r="C526" s="1">
        <v>50</v>
      </c>
      <c r="D526" s="3">
        <v>-61.136864628584554</v>
      </c>
      <c r="E526" s="3">
        <f t="shared" si="21"/>
        <v>177.38313537141545</v>
      </c>
      <c r="F526" s="3">
        <f t="shared" si="20"/>
        <v>177.38313537141545</v>
      </c>
      <c r="G526" s="3">
        <v>6.33592910958662</v>
      </c>
      <c r="H526" s="5">
        <v>0.0019300893761688863</v>
      </c>
    </row>
    <row r="527" spans="1:8" ht="14.25">
      <c r="A527" s="1" t="s">
        <v>48</v>
      </c>
      <c r="B527" s="1">
        <v>80.85</v>
      </c>
      <c r="C527" s="1">
        <v>60</v>
      </c>
      <c r="D527" s="3">
        <v>-59.953564753189504</v>
      </c>
      <c r="E527" s="3">
        <f t="shared" si="21"/>
        <v>178.5664352468105</v>
      </c>
      <c r="F527" s="3">
        <f t="shared" si="20"/>
        <v>178.5664352468105</v>
      </c>
      <c r="G527" s="3">
        <v>17.12191173399698</v>
      </c>
      <c r="H527" s="5">
        <v>0.0012329918896732454</v>
      </c>
    </row>
    <row r="528" spans="1:8" ht="14.25">
      <c r="A528" s="1" t="s">
        <v>49</v>
      </c>
      <c r="B528" s="1">
        <v>82.25</v>
      </c>
      <c r="C528" s="1">
        <v>0</v>
      </c>
      <c r="D528" s="3">
        <v>-50.74626920979624</v>
      </c>
      <c r="E528" s="3">
        <f t="shared" si="21"/>
        <v>187.77373079020376</v>
      </c>
      <c r="F528" s="3">
        <f t="shared" si="20"/>
        <v>187.77373079020376</v>
      </c>
      <c r="G528" s="3">
        <v>59.694939139812895</v>
      </c>
      <c r="H528" s="5">
        <v>0.013436018755568928</v>
      </c>
    </row>
    <row r="529" spans="1:8" ht="14.25">
      <c r="A529" s="1" t="s">
        <v>49</v>
      </c>
      <c r="B529" s="1">
        <v>82.25</v>
      </c>
      <c r="C529" s="1">
        <v>5</v>
      </c>
      <c r="D529" s="3">
        <v>-59.85329845429424</v>
      </c>
      <c r="E529" s="3">
        <f t="shared" si="21"/>
        <v>178.66670154570576</v>
      </c>
      <c r="F529" s="3">
        <f t="shared" si="20"/>
        <v>178.66670154570576</v>
      </c>
      <c r="G529" s="3">
        <v>14.668140857297093</v>
      </c>
      <c r="H529" s="5">
        <v>0.0031079686291853076</v>
      </c>
    </row>
    <row r="530" spans="1:8" ht="14.25">
      <c r="A530" s="1" t="s">
        <v>49</v>
      </c>
      <c r="B530" s="1">
        <v>82.25</v>
      </c>
      <c r="C530" s="1">
        <v>10</v>
      </c>
      <c r="D530" s="3">
        <v>-58.26840785628645</v>
      </c>
      <c r="E530" s="3">
        <f t="shared" si="21"/>
        <v>180.25159214371354</v>
      </c>
      <c r="F530" s="3">
        <f t="shared" si="20"/>
        <v>180.25159214371354</v>
      </c>
      <c r="G530" s="3">
        <v>-2.185819619081201</v>
      </c>
      <c r="H530" s="5">
        <v>0.003329794137780893</v>
      </c>
    </row>
    <row r="531" spans="1:8" ht="14.25">
      <c r="A531" s="1" t="s">
        <v>49</v>
      </c>
      <c r="B531" s="1">
        <v>82.25</v>
      </c>
      <c r="C531" s="1">
        <v>15</v>
      </c>
      <c r="D531" s="3">
        <v>-55.45990909292913</v>
      </c>
      <c r="E531" s="3">
        <f t="shared" si="21"/>
        <v>183.06009090707087</v>
      </c>
      <c r="F531" s="3">
        <f t="shared" si="20"/>
        <v>183.06009090707087</v>
      </c>
      <c r="G531" s="3">
        <v>-4.952428028971765</v>
      </c>
      <c r="H531" s="5">
        <v>0.002814826637645736</v>
      </c>
    </row>
    <row r="532" spans="1:8" ht="14.25">
      <c r="A532" s="1" t="s">
        <v>49</v>
      </c>
      <c r="B532" s="1">
        <v>82.25</v>
      </c>
      <c r="C532" s="1">
        <v>20</v>
      </c>
      <c r="D532" s="3">
        <v>-57.30801581742793</v>
      </c>
      <c r="E532" s="3">
        <f t="shared" si="21"/>
        <v>181.21198418257205</v>
      </c>
      <c r="F532" s="3">
        <f t="shared" si="20"/>
        <v>181.21198418257205</v>
      </c>
      <c r="G532" s="3">
        <v>-2.1317023739420486</v>
      </c>
      <c r="H532" s="5">
        <v>0.0023900006715480227</v>
      </c>
    </row>
    <row r="533" spans="1:8" ht="14.25">
      <c r="A533" s="1" t="s">
        <v>49</v>
      </c>
      <c r="B533" s="1">
        <v>82.25</v>
      </c>
      <c r="C533" s="1">
        <v>25</v>
      </c>
      <c r="D533" s="3">
        <v>-57.90328459587435</v>
      </c>
      <c r="E533" s="3">
        <f t="shared" si="21"/>
        <v>180.61671540412564</v>
      </c>
      <c r="F533" s="3">
        <f t="shared" si="20"/>
        <v>180.61671540412564</v>
      </c>
      <c r="G533" s="3">
        <v>-0.06376028652933936</v>
      </c>
      <c r="H533" s="5">
        <v>0.0019949197799410383</v>
      </c>
    </row>
    <row r="534" spans="1:8" ht="14.25">
      <c r="A534" s="1" t="s">
        <v>49</v>
      </c>
      <c r="B534" s="1">
        <v>82.25</v>
      </c>
      <c r="C534" s="1">
        <v>30</v>
      </c>
      <c r="D534" s="3">
        <v>-59.21088968433655</v>
      </c>
      <c r="E534" s="3">
        <f t="shared" si="21"/>
        <v>179.30911031566345</v>
      </c>
      <c r="F534" s="3">
        <f t="shared" si="20"/>
        <v>179.30911031566345</v>
      </c>
      <c r="G534" s="3">
        <v>0.9096514477591304</v>
      </c>
      <c r="H534" s="5">
        <v>0.00168810966468414</v>
      </c>
    </row>
    <row r="535" spans="1:8" ht="14.25">
      <c r="A535" s="1" t="s">
        <v>49</v>
      </c>
      <c r="B535" s="1">
        <v>82.25</v>
      </c>
      <c r="C535" s="1">
        <v>35</v>
      </c>
      <c r="D535" s="3">
        <v>-63.793654195922954</v>
      </c>
      <c r="E535" s="3">
        <f t="shared" si="21"/>
        <v>174.72634580407703</v>
      </c>
      <c r="F535" s="3">
        <f t="shared" si="20"/>
        <v>174.72634580407703</v>
      </c>
      <c r="G535" s="3">
        <v>1.1482852042902536</v>
      </c>
      <c r="H535" s="5">
        <v>0.0015718550346644567</v>
      </c>
    </row>
    <row r="536" spans="1:8" ht="14.25">
      <c r="A536" s="1" t="s">
        <v>49</v>
      </c>
      <c r="B536" s="1">
        <v>82.25</v>
      </c>
      <c r="C536" s="1">
        <v>40</v>
      </c>
      <c r="D536" s="3">
        <v>-62.73095226759163</v>
      </c>
      <c r="E536" s="3">
        <f t="shared" si="21"/>
        <v>175.78904773240836</v>
      </c>
      <c r="F536" s="3">
        <f t="shared" si="20"/>
        <v>175.78904773240836</v>
      </c>
      <c r="G536" s="3">
        <v>11.376395834996924</v>
      </c>
      <c r="H536" s="5">
        <v>0.0012623351377506688</v>
      </c>
    </row>
    <row r="537" spans="1:8" ht="14.25">
      <c r="A537" s="1" t="s">
        <v>49</v>
      </c>
      <c r="B537" s="1">
        <v>82.25</v>
      </c>
      <c r="C537" s="1">
        <v>50</v>
      </c>
      <c r="D537" s="3">
        <v>-42.863847558615305</v>
      </c>
      <c r="E537" s="3">
        <f t="shared" si="21"/>
        <v>195.65615244138468</v>
      </c>
      <c r="F537" s="3">
        <f t="shared" si="20"/>
        <v>195.65615244138468</v>
      </c>
      <c r="G537" s="3">
        <v>29.348181642859178</v>
      </c>
      <c r="H537" s="5">
        <v>0.0009140700191998422</v>
      </c>
    </row>
    <row r="538" spans="1:8" ht="14.25">
      <c r="A538" s="1" t="s">
        <v>49</v>
      </c>
      <c r="B538" s="1">
        <v>82.25</v>
      </c>
      <c r="C538" s="1">
        <v>60</v>
      </c>
      <c r="D538" s="3">
        <v>-90.31011274201224</v>
      </c>
      <c r="E538" s="3">
        <f t="shared" si="21"/>
        <v>148.20988725798776</v>
      </c>
      <c r="F538" s="3">
        <f t="shared" si="20"/>
        <v>148.20988725798776</v>
      </c>
      <c r="G538" s="3">
        <v>42.3296924368479</v>
      </c>
      <c r="H538" s="5">
        <v>0.0004098630132129514</v>
      </c>
    </row>
    <row r="539" spans="1:8" ht="14.25">
      <c r="A539" s="1" t="s">
        <v>79</v>
      </c>
      <c r="B539" s="1">
        <v>85.25</v>
      </c>
      <c r="C539" s="1">
        <v>0</v>
      </c>
      <c r="D539" s="3">
        <v>-108.84623117544193</v>
      </c>
      <c r="E539" s="3">
        <f t="shared" si="21"/>
        <v>129.67376882455807</v>
      </c>
      <c r="F539" s="3">
        <f t="shared" si="20"/>
        <v>129.67376882455807</v>
      </c>
      <c r="G539" s="3">
        <v>64.8532833253237</v>
      </c>
      <c r="H539" s="5">
        <v>0.013477347661910336</v>
      </c>
    </row>
    <row r="540" spans="1:8" ht="14.25">
      <c r="A540" s="1" t="s">
        <v>79</v>
      </c>
      <c r="B540" s="1">
        <v>85.25</v>
      </c>
      <c r="C540" s="1">
        <v>5</v>
      </c>
      <c r="D540" s="3">
        <v>-69.2108468994289</v>
      </c>
      <c r="E540" s="3">
        <f t="shared" si="21"/>
        <v>169.3091531005711</v>
      </c>
      <c r="F540" s="3">
        <f t="shared" si="20"/>
        <v>169.3091531005711</v>
      </c>
      <c r="G540" s="3">
        <v>18.699117390368837</v>
      </c>
      <c r="H540" s="5">
        <v>0.005770459253820271</v>
      </c>
    </row>
    <row r="541" spans="1:8" ht="14.25">
      <c r="A541" s="1" t="s">
        <v>79</v>
      </c>
      <c r="B541" s="1">
        <v>85.25</v>
      </c>
      <c r="C541" s="1">
        <v>10</v>
      </c>
      <c r="D541" s="3">
        <v>-67.81129921240615</v>
      </c>
      <c r="E541" s="3">
        <f t="shared" si="21"/>
        <v>170.70870078759384</v>
      </c>
      <c r="F541" s="3">
        <f t="shared" si="20"/>
        <v>170.70870078759384</v>
      </c>
      <c r="G541" s="3">
        <v>10.718373275224614</v>
      </c>
      <c r="H541" s="5">
        <v>0.004473558315256435</v>
      </c>
    </row>
    <row r="542" spans="1:8" ht="14.25">
      <c r="A542" s="1" t="s">
        <v>79</v>
      </c>
      <c r="B542" s="1">
        <v>85.25</v>
      </c>
      <c r="C542" s="1">
        <v>15</v>
      </c>
      <c r="D542" s="3">
        <v>-68.19859051364818</v>
      </c>
      <c r="E542" s="3">
        <f t="shared" si="21"/>
        <v>170.3214094863518</v>
      </c>
      <c r="F542" s="3">
        <f t="shared" si="20"/>
        <v>170.3214094863518</v>
      </c>
      <c r="G542" s="3">
        <v>9.396564114975499</v>
      </c>
      <c r="H542" s="5">
        <v>0.0037117160451737145</v>
      </c>
    </row>
    <row r="543" spans="1:8" ht="14.25">
      <c r="A543" s="1" t="s">
        <v>79</v>
      </c>
      <c r="B543" s="1">
        <v>85.25</v>
      </c>
      <c r="C543" s="1">
        <v>20</v>
      </c>
      <c r="D543" s="3">
        <v>-69.72889701187309</v>
      </c>
      <c r="E543" s="3">
        <f t="shared" si="21"/>
        <v>168.7911029881269</v>
      </c>
      <c r="F543" s="3">
        <f t="shared" si="20"/>
        <v>168.7911029881269</v>
      </c>
      <c r="G543" s="3">
        <v>11.49171016926461</v>
      </c>
      <c r="H543" s="5">
        <v>0.0031220800758468706</v>
      </c>
    </row>
    <row r="544" spans="1:8" ht="14.25">
      <c r="A544" s="1" t="s">
        <v>79</v>
      </c>
      <c r="B544" s="1">
        <v>85.25</v>
      </c>
      <c r="C544" s="1">
        <v>25</v>
      </c>
      <c r="D544" s="3">
        <v>-68.73567107132153</v>
      </c>
      <c r="E544" s="3">
        <f t="shared" si="21"/>
        <v>169.78432892867846</v>
      </c>
      <c r="F544" s="3">
        <f t="shared" si="20"/>
        <v>169.78432892867846</v>
      </c>
      <c r="G544" s="3">
        <v>12.522512790853645</v>
      </c>
      <c r="H544" s="5">
        <v>0.0026380940089390293</v>
      </c>
    </row>
    <row r="545" spans="1:8" ht="14.25">
      <c r="A545" s="1" t="s">
        <v>79</v>
      </c>
      <c r="B545" s="1">
        <v>85.25</v>
      </c>
      <c r="C545" s="1">
        <v>30</v>
      </c>
      <c r="D545" s="3">
        <v>-71.37897164983748</v>
      </c>
      <c r="E545" s="3">
        <f t="shared" si="21"/>
        <v>167.14102835016251</v>
      </c>
      <c r="F545" s="3">
        <f t="shared" si="20"/>
        <v>167.14102835016251</v>
      </c>
      <c r="G545" s="3">
        <v>12.833521459525072</v>
      </c>
      <c r="H545" s="5">
        <v>0.0021970207099615605</v>
      </c>
    </row>
    <row r="546" spans="1:8" ht="14.25">
      <c r="A546" s="1" t="s">
        <v>79</v>
      </c>
      <c r="B546" s="1">
        <v>85.25</v>
      </c>
      <c r="C546" s="1">
        <v>35</v>
      </c>
      <c r="D546" s="3">
        <v>-78.02821704182132</v>
      </c>
      <c r="E546" s="3">
        <f t="shared" si="21"/>
        <v>160.49178295817867</v>
      </c>
      <c r="F546" s="3">
        <f t="shared" si="20"/>
        <v>160.49178295817867</v>
      </c>
      <c r="G546" s="3">
        <v>9.849873121641162</v>
      </c>
      <c r="H546" s="5">
        <v>0.0019816775721595075</v>
      </c>
    </row>
    <row r="547" spans="1:8" ht="14.25">
      <c r="A547" s="1" t="s">
        <v>79</v>
      </c>
      <c r="B547" s="1">
        <v>85.25</v>
      </c>
      <c r="C547" s="1">
        <v>40</v>
      </c>
      <c r="D547" s="3">
        <v>-70.98632561147024</v>
      </c>
      <c r="E547" s="3">
        <f t="shared" si="21"/>
        <v>167.53367438852976</v>
      </c>
      <c r="F547" s="3">
        <f t="shared" si="20"/>
        <v>167.53367438852976</v>
      </c>
      <c r="G547" s="3">
        <v>15.393705857481518</v>
      </c>
      <c r="H547" s="5">
        <v>0.0016236566755321149</v>
      </c>
    </row>
    <row r="548" spans="1:8" ht="14.25">
      <c r="A548" s="1" t="s">
        <v>79</v>
      </c>
      <c r="B548" s="1">
        <v>85.25</v>
      </c>
      <c r="C548" s="1">
        <v>50</v>
      </c>
      <c r="D548" s="3">
        <v>-73.47697245845153</v>
      </c>
      <c r="E548" s="3">
        <f t="shared" si="21"/>
        <v>165.04302754154847</v>
      </c>
      <c r="F548" s="3">
        <f t="shared" si="20"/>
        <v>165.04302754154847</v>
      </c>
      <c r="G548" s="3">
        <v>29.282571409089773</v>
      </c>
      <c r="H548" s="5">
        <v>0.0009997604713130042</v>
      </c>
    </row>
    <row r="549" spans="1:8" ht="14.25">
      <c r="A549" s="1" t="s">
        <v>79</v>
      </c>
      <c r="B549" s="1">
        <v>85.25</v>
      </c>
      <c r="C549" s="1">
        <v>60</v>
      </c>
      <c r="D549" s="3">
        <v>-54.219388969743164</v>
      </c>
      <c r="E549" s="3">
        <f t="shared" si="21"/>
        <v>184.30061103025685</v>
      </c>
      <c r="F549" s="3">
        <f t="shared" si="20"/>
        <v>184.30061103025685</v>
      </c>
      <c r="G549" s="3">
        <v>27.94708520002634</v>
      </c>
      <c r="H549" s="5">
        <v>0.0010242055457768229</v>
      </c>
    </row>
    <row r="550" spans="1:8" ht="14.25">
      <c r="A550" s="1" t="s">
        <v>50</v>
      </c>
      <c r="B550" s="1">
        <v>86.75</v>
      </c>
      <c r="C550" s="1">
        <v>0</v>
      </c>
      <c r="D550" s="3">
        <v>-67.83082377829957</v>
      </c>
      <c r="E550" s="3">
        <f t="shared" si="21"/>
        <v>170.68917622170042</v>
      </c>
      <c r="F550" s="3">
        <f t="shared" si="20"/>
        <v>170.68917622170042</v>
      </c>
      <c r="G550" s="3">
        <v>86.10579853518371</v>
      </c>
      <c r="H550" s="5">
        <v>0.010223604696974547</v>
      </c>
    </row>
    <row r="551" spans="1:8" ht="14.25">
      <c r="A551" s="1" t="s">
        <v>50</v>
      </c>
      <c r="B551" s="1">
        <v>86.75</v>
      </c>
      <c r="C551" s="1">
        <v>5</v>
      </c>
      <c r="D551" s="3">
        <v>-59.76947826615619</v>
      </c>
      <c r="E551" s="3">
        <f t="shared" si="21"/>
        <v>178.7505217338438</v>
      </c>
      <c r="F551" s="3">
        <f t="shared" si="20"/>
        <v>178.7505217338438</v>
      </c>
      <c r="G551" s="3">
        <v>43.06683078033539</v>
      </c>
      <c r="H551" s="5">
        <v>0.0017426936047395137</v>
      </c>
    </row>
    <row r="552" spans="1:8" ht="14.25">
      <c r="A552" s="1" t="s">
        <v>50</v>
      </c>
      <c r="B552" s="1">
        <v>86.75</v>
      </c>
      <c r="C552" s="1">
        <v>10</v>
      </c>
      <c r="D552" s="3">
        <v>-56.702901480221364</v>
      </c>
      <c r="E552" s="3">
        <f t="shared" si="21"/>
        <v>181.81709851977863</v>
      </c>
      <c r="F552" s="3">
        <f t="shared" si="20"/>
        <v>181.81709851977863</v>
      </c>
      <c r="G552" s="3">
        <v>8.051021333908668</v>
      </c>
      <c r="H552" s="5">
        <v>0.0020420568062617652</v>
      </c>
    </row>
    <row r="553" spans="1:8" ht="14.25">
      <c r="A553" s="1" t="s">
        <v>50</v>
      </c>
      <c r="B553" s="1">
        <v>86.75</v>
      </c>
      <c r="C553" s="1">
        <v>15</v>
      </c>
      <c r="D553" s="3">
        <v>-57.70711350131659</v>
      </c>
      <c r="E553" s="3">
        <f t="shared" si="21"/>
        <v>180.8128864986834</v>
      </c>
      <c r="F553" s="3">
        <f t="shared" si="20"/>
        <v>180.8128864986834</v>
      </c>
      <c r="G553" s="3">
        <v>6.590062267548227</v>
      </c>
      <c r="H553" s="5">
        <v>0.0017862611791112743</v>
      </c>
    </row>
    <row r="554" spans="1:8" ht="14.25">
      <c r="A554" s="1" t="s">
        <v>50</v>
      </c>
      <c r="B554" s="1">
        <v>86.75</v>
      </c>
      <c r="C554" s="1">
        <v>20</v>
      </c>
      <c r="D554" s="3">
        <v>-55.00797980144134</v>
      </c>
      <c r="E554" s="3">
        <f t="shared" si="21"/>
        <v>183.51202019855867</v>
      </c>
      <c r="F554" s="3">
        <f t="shared" si="20"/>
        <v>183.51202019855867</v>
      </c>
      <c r="G554" s="3">
        <v>8.509936798082322</v>
      </c>
      <c r="H554" s="5">
        <v>0.0014934356363767404</v>
      </c>
    </row>
    <row r="555" spans="1:8" ht="14.25">
      <c r="A555" s="1" t="s">
        <v>50</v>
      </c>
      <c r="B555" s="1">
        <v>86.75</v>
      </c>
      <c r="C555" s="1">
        <v>25</v>
      </c>
      <c r="D555" s="3">
        <v>-55.03894003051884</v>
      </c>
      <c r="E555" s="3">
        <f t="shared" si="21"/>
        <v>183.48105996948115</v>
      </c>
      <c r="F555" s="3">
        <f t="shared" si="20"/>
        <v>183.48105996948115</v>
      </c>
      <c r="G555" s="3">
        <v>14.159855313325046</v>
      </c>
      <c r="H555" s="5">
        <v>0.0012508784913012134</v>
      </c>
    </row>
    <row r="556" spans="1:8" ht="14.25">
      <c r="A556" s="1" t="s">
        <v>50</v>
      </c>
      <c r="B556" s="1">
        <v>86.75</v>
      </c>
      <c r="C556" s="1">
        <v>30</v>
      </c>
      <c r="D556" s="3">
        <v>-55.76394991063942</v>
      </c>
      <c r="E556" s="3">
        <f t="shared" si="21"/>
        <v>182.75605008936057</v>
      </c>
      <c r="F556" s="3">
        <f t="shared" si="20"/>
        <v>182.75605008936057</v>
      </c>
      <c r="G556" s="3">
        <v>16.5628408188982</v>
      </c>
      <c r="H556" s="5">
        <v>0.0009717021148479611</v>
      </c>
    </row>
    <row r="557" spans="1:8" ht="14.25">
      <c r="A557" s="1" t="s">
        <v>50</v>
      </c>
      <c r="B557" s="1">
        <v>86.75</v>
      </c>
      <c r="C557" s="1">
        <v>35</v>
      </c>
      <c r="D557" s="3">
        <v>-62.61729881821291</v>
      </c>
      <c r="E557" s="3">
        <f t="shared" si="21"/>
        <v>175.90270118178708</v>
      </c>
      <c r="F557" s="3">
        <f t="shared" si="20"/>
        <v>175.90270118178708</v>
      </c>
      <c r="G557" s="3">
        <v>17.868923090316095</v>
      </c>
      <c r="H557" s="5">
        <v>0.0009548937113626836</v>
      </c>
    </row>
    <row r="558" spans="1:8" ht="14.25">
      <c r="A558" s="1" t="s">
        <v>50</v>
      </c>
      <c r="B558" s="1">
        <v>86.75</v>
      </c>
      <c r="C558" s="1">
        <v>40</v>
      </c>
      <c r="D558" s="3">
        <v>-51.14866632565404</v>
      </c>
      <c r="E558" s="3">
        <f t="shared" si="21"/>
        <v>187.37133367434595</v>
      </c>
      <c r="F558" s="3">
        <f t="shared" si="20"/>
        <v>187.37133367434595</v>
      </c>
      <c r="G558" s="3">
        <v>34.982255817767715</v>
      </c>
      <c r="H558" s="5">
        <v>0.0007412927896587151</v>
      </c>
    </row>
    <row r="559" spans="1:8" ht="14.25">
      <c r="A559" s="1" t="s">
        <v>50</v>
      </c>
      <c r="B559" s="1">
        <v>86.75</v>
      </c>
      <c r="C559" s="1">
        <v>50</v>
      </c>
      <c r="D559" s="3">
        <v>-62.466822031530455</v>
      </c>
      <c r="E559" s="3">
        <f t="shared" si="21"/>
        <v>176.05317796846953</v>
      </c>
      <c r="F559" s="3">
        <f t="shared" si="20"/>
        <v>176.05317796846953</v>
      </c>
      <c r="G559" s="3">
        <v>47.67109978221564</v>
      </c>
      <c r="H559" s="5">
        <v>0.0006682073031627235</v>
      </c>
    </row>
    <row r="560" spans="1:8" ht="14.25">
      <c r="A560" s="1" t="s">
        <v>50</v>
      </c>
      <c r="B560" s="1">
        <v>86.75</v>
      </c>
      <c r="C560" s="1">
        <v>60</v>
      </c>
      <c r="D560" s="3">
        <v>-28.651828452648758</v>
      </c>
      <c r="E560" s="3">
        <f t="shared" si="21"/>
        <v>209.86817154735124</v>
      </c>
      <c r="F560" s="3">
        <f t="shared" si="20"/>
        <v>209.86817154735124</v>
      </c>
      <c r="G560" s="3">
        <v>63.42767716708885</v>
      </c>
      <c r="H560" s="5">
        <v>0.0004942023876915206</v>
      </c>
    </row>
    <row r="561" spans="1:8" ht="14.25">
      <c r="A561" s="1" t="s">
        <v>51</v>
      </c>
      <c r="B561" s="1">
        <v>88.25</v>
      </c>
      <c r="C561" s="1">
        <v>0</v>
      </c>
      <c r="D561" s="3">
        <v>130.6109031942206</v>
      </c>
      <c r="E561" s="3">
        <f t="shared" si="21"/>
        <v>9.130903194220608</v>
      </c>
      <c r="F561" s="3">
        <f t="shared" si="20"/>
        <v>9.130903194220608</v>
      </c>
      <c r="G561" s="3">
        <v>67.61026799320247</v>
      </c>
      <c r="H561" s="5">
        <v>0.016980053003450842</v>
      </c>
    </row>
    <row r="562" spans="1:8" ht="14.25">
      <c r="A562" s="1" t="s">
        <v>51</v>
      </c>
      <c r="B562" s="1">
        <v>88.25</v>
      </c>
      <c r="C562" s="1">
        <v>5</v>
      </c>
      <c r="D562" s="3">
        <v>127.64994246932034</v>
      </c>
      <c r="E562" s="3">
        <f t="shared" si="21"/>
        <v>6.169942469320333</v>
      </c>
      <c r="F562" s="3">
        <f t="shared" si="20"/>
        <v>6.169942469320333</v>
      </c>
      <c r="G562" s="3">
        <v>16.936652154158033</v>
      </c>
      <c r="H562" s="5">
        <v>0.005835623360019048</v>
      </c>
    </row>
    <row r="563" spans="1:8" ht="14.25">
      <c r="A563" s="1" t="s">
        <v>51</v>
      </c>
      <c r="B563" s="1">
        <v>88.25</v>
      </c>
      <c r="C563" s="1">
        <v>10</v>
      </c>
      <c r="D563" s="3">
        <v>126.67008754211595</v>
      </c>
      <c r="E563" s="3">
        <f t="shared" si="21"/>
        <v>5.190087542115947</v>
      </c>
      <c r="F563" s="3">
        <f t="shared" si="20"/>
        <v>5.190087542115947</v>
      </c>
      <c r="G563" s="3">
        <v>9.684881224616683</v>
      </c>
      <c r="H563" s="5">
        <v>0.004654362362343525</v>
      </c>
    </row>
    <row r="564" spans="1:8" ht="14.25">
      <c r="A564" s="1" t="s">
        <v>51</v>
      </c>
      <c r="B564" s="1">
        <v>88.25</v>
      </c>
      <c r="C564" s="1">
        <v>15</v>
      </c>
      <c r="D564" s="3">
        <v>127.69938417612083</v>
      </c>
      <c r="E564" s="3">
        <f t="shared" si="21"/>
        <v>6.219384176120826</v>
      </c>
      <c r="F564" s="3">
        <f t="shared" si="20"/>
        <v>6.219384176120826</v>
      </c>
      <c r="G564" s="3">
        <v>8.852693389874984</v>
      </c>
      <c r="H564" s="5">
        <v>0.004054722678556451</v>
      </c>
    </row>
    <row r="565" spans="1:8" ht="14.25">
      <c r="A565" s="1" t="s">
        <v>51</v>
      </c>
      <c r="B565" s="1">
        <v>88.25</v>
      </c>
      <c r="C565" s="1">
        <v>20</v>
      </c>
      <c r="D565" s="3">
        <v>127.35662192852044</v>
      </c>
      <c r="E565" s="3">
        <f t="shared" si="21"/>
        <v>5.876621928520436</v>
      </c>
      <c r="F565" s="3">
        <f t="shared" si="20"/>
        <v>5.876621928520436</v>
      </c>
      <c r="G565" s="3">
        <v>8.472652512460607</v>
      </c>
      <c r="H565" s="5">
        <v>0.0033324887096582937</v>
      </c>
    </row>
    <row r="566" spans="1:8" ht="14.25">
      <c r="A566" s="1" t="s">
        <v>51</v>
      </c>
      <c r="B566" s="1">
        <v>88.25</v>
      </c>
      <c r="C566" s="1">
        <v>25</v>
      </c>
      <c r="D566" s="3">
        <v>129.27482407342532</v>
      </c>
      <c r="E566" s="3">
        <f t="shared" si="21"/>
        <v>7.794824073425318</v>
      </c>
      <c r="F566" s="3">
        <f t="shared" si="20"/>
        <v>7.794824073425318</v>
      </c>
      <c r="G566" s="3">
        <v>11.312185046595749</v>
      </c>
      <c r="H566" s="5">
        <v>0.0028192036109511496</v>
      </c>
    </row>
    <row r="567" spans="1:8" ht="14.25">
      <c r="A567" s="1" t="s">
        <v>51</v>
      </c>
      <c r="B567" s="1">
        <v>88.25</v>
      </c>
      <c r="C567" s="1">
        <v>30</v>
      </c>
      <c r="D567" s="3">
        <v>124.59944797517892</v>
      </c>
      <c r="E567" s="3">
        <f t="shared" si="21"/>
        <v>3.1194479751789146</v>
      </c>
      <c r="F567" s="3">
        <f t="shared" si="20"/>
        <v>3.1194479751789146</v>
      </c>
      <c r="G567" s="3">
        <v>11.398257638584328</v>
      </c>
      <c r="H567" s="5">
        <v>0.0023174908845559673</v>
      </c>
    </row>
    <row r="568" spans="1:8" ht="14.25">
      <c r="A568" s="1" t="s">
        <v>51</v>
      </c>
      <c r="B568" s="1">
        <v>88.25</v>
      </c>
      <c r="C568" s="1">
        <v>35</v>
      </c>
      <c r="D568" s="3">
        <v>134.2559407971113</v>
      </c>
      <c r="E568" s="3">
        <f t="shared" si="21"/>
        <v>12.77594079711129</v>
      </c>
      <c r="F568" s="3">
        <f t="shared" si="20"/>
        <v>12.77594079711129</v>
      </c>
      <c r="G568" s="3">
        <v>13.924327491530011</v>
      </c>
      <c r="H568" s="5">
        <v>0.0016830106951531828</v>
      </c>
    </row>
    <row r="569" spans="1:8" ht="14.25">
      <c r="A569" s="1" t="s">
        <v>51</v>
      </c>
      <c r="B569" s="1">
        <v>88.25</v>
      </c>
      <c r="C569" s="1">
        <v>40</v>
      </c>
      <c r="D569" s="3">
        <v>125.29447619348309</v>
      </c>
      <c r="E569" s="3">
        <f t="shared" si="21"/>
        <v>3.814476193483088</v>
      </c>
      <c r="F569" s="3">
        <f t="shared" si="20"/>
        <v>3.814476193483088</v>
      </c>
      <c r="G569" s="3">
        <v>17.07415282156703</v>
      </c>
      <c r="H569" s="5">
        <v>0.0014611262779102975</v>
      </c>
    </row>
    <row r="570" spans="1:8" ht="14.25">
      <c r="A570" s="1" t="s">
        <v>51</v>
      </c>
      <c r="B570" s="1">
        <v>88.25</v>
      </c>
      <c r="C570" s="1">
        <v>50</v>
      </c>
      <c r="D570" s="3">
        <v>140.3009265165257</v>
      </c>
      <c r="E570" s="3">
        <f t="shared" si="21"/>
        <v>18.820926516525688</v>
      </c>
      <c r="F570" s="3">
        <f t="shared" si="20"/>
        <v>18.820926516525688</v>
      </c>
      <c r="G570" s="3">
        <v>18.837251539875183</v>
      </c>
      <c r="H570" s="5">
        <v>0.0010189509311051244</v>
      </c>
    </row>
    <row r="571" spans="1:8" ht="14.25">
      <c r="A571" s="1" t="s">
        <v>51</v>
      </c>
      <c r="B571" s="1">
        <v>88.25</v>
      </c>
      <c r="C571" s="1">
        <v>60</v>
      </c>
      <c r="D571" s="3">
        <v>108.9427267797484</v>
      </c>
      <c r="E571" s="3">
        <f t="shared" si="21"/>
        <v>347.4627267797484</v>
      </c>
      <c r="F571" s="3">
        <f t="shared" si="20"/>
        <v>-12.53727322025162</v>
      </c>
      <c r="G571" s="3">
        <v>32.567848948684876</v>
      </c>
      <c r="H571" s="5">
        <v>0.0010161658329229536</v>
      </c>
    </row>
    <row r="572" spans="1:8" ht="14.25">
      <c r="A572" s="1" t="s">
        <v>52</v>
      </c>
      <c r="B572" s="1">
        <v>89.4</v>
      </c>
      <c r="C572" s="1">
        <v>0</v>
      </c>
      <c r="D572" s="3">
        <v>130.1147974318827</v>
      </c>
      <c r="E572" s="3">
        <f t="shared" si="21"/>
        <v>8.634797431882689</v>
      </c>
      <c r="F572" s="3">
        <f t="shared" si="20"/>
        <v>8.634797431882689</v>
      </c>
      <c r="G572" s="3">
        <v>66.01952991808975</v>
      </c>
      <c r="H572" s="5">
        <v>0.012258066731748526</v>
      </c>
    </row>
    <row r="573" spans="1:8" ht="14.25">
      <c r="A573" s="1" t="s">
        <v>52</v>
      </c>
      <c r="B573" s="1">
        <v>89.4</v>
      </c>
      <c r="C573" s="1">
        <v>5</v>
      </c>
      <c r="D573" s="3">
        <v>126.49914864743457</v>
      </c>
      <c r="E573" s="3">
        <f t="shared" si="21"/>
        <v>5.019148647434562</v>
      </c>
      <c r="F573" s="3">
        <f t="shared" si="20"/>
        <v>5.019148647434562</v>
      </c>
      <c r="G573" s="3">
        <v>17.02018987450412</v>
      </c>
      <c r="H573" s="5">
        <v>0.004202130412064814</v>
      </c>
    </row>
    <row r="574" spans="1:8" ht="14.25">
      <c r="A574" s="1" t="s">
        <v>52</v>
      </c>
      <c r="B574" s="1">
        <v>89.4</v>
      </c>
      <c r="C574" s="1">
        <v>10</v>
      </c>
      <c r="D574" s="3">
        <v>125.02007885425544</v>
      </c>
      <c r="E574" s="3">
        <f t="shared" si="21"/>
        <v>3.540078854255441</v>
      </c>
      <c r="F574" s="3">
        <f t="shared" si="20"/>
        <v>3.540078854255441</v>
      </c>
      <c r="G574" s="3">
        <v>7.710724647335323</v>
      </c>
      <c r="H574" s="5">
        <v>0.0033762714642042633</v>
      </c>
    </row>
    <row r="575" spans="1:8" ht="14.25">
      <c r="A575" s="1" t="s">
        <v>52</v>
      </c>
      <c r="B575" s="1">
        <v>89.4</v>
      </c>
      <c r="C575" s="1">
        <v>15</v>
      </c>
      <c r="D575" s="3">
        <v>126.70872850830894</v>
      </c>
      <c r="E575" s="3">
        <f t="shared" si="21"/>
        <v>5.228728508308933</v>
      </c>
      <c r="F575" s="3">
        <f t="shared" si="20"/>
        <v>5.228728508308933</v>
      </c>
      <c r="G575" s="3">
        <v>5.542970294389216</v>
      </c>
      <c r="H575" s="5">
        <v>0.0028573722193651983</v>
      </c>
    </row>
    <row r="576" spans="1:8" ht="14.25">
      <c r="A576" s="1" t="s">
        <v>52</v>
      </c>
      <c r="B576" s="1">
        <v>89.4</v>
      </c>
      <c r="C576" s="1">
        <v>20</v>
      </c>
      <c r="D576" s="3">
        <v>126.2538377374448</v>
      </c>
      <c r="E576" s="3">
        <f t="shared" si="21"/>
        <v>4.773837737444794</v>
      </c>
      <c r="F576" s="3">
        <f t="shared" si="20"/>
        <v>4.773837737444794</v>
      </c>
      <c r="G576" s="3">
        <v>6.11347949822353</v>
      </c>
      <c r="H576" s="5">
        <v>0.0024319706001512437</v>
      </c>
    </row>
    <row r="577" spans="1:8" ht="14.25">
      <c r="A577" s="1" t="s">
        <v>52</v>
      </c>
      <c r="B577" s="1">
        <v>89.4</v>
      </c>
      <c r="C577" s="1">
        <v>25</v>
      </c>
      <c r="D577" s="3">
        <v>126.62132749378442</v>
      </c>
      <c r="E577" s="3">
        <f t="shared" si="21"/>
        <v>5.1413274937844164</v>
      </c>
      <c r="F577" s="3">
        <f t="shared" si="20"/>
        <v>5.1413274937844164</v>
      </c>
      <c r="G577" s="3">
        <v>10.11597496794014</v>
      </c>
      <c r="H577" s="5">
        <v>0.001873136674137795</v>
      </c>
    </row>
    <row r="578" spans="1:8" ht="14.25">
      <c r="A578" s="1" t="s">
        <v>52</v>
      </c>
      <c r="B578" s="1">
        <v>89.4</v>
      </c>
      <c r="C578" s="1">
        <v>30</v>
      </c>
      <c r="D578" s="3">
        <v>122.67942010606798</v>
      </c>
      <c r="E578" s="3">
        <f t="shared" si="21"/>
        <v>1.1994201060679757</v>
      </c>
      <c r="F578" s="3">
        <f t="shared" si="20"/>
        <v>1.1994201060679757</v>
      </c>
      <c r="G578" s="3">
        <v>11.283221662997992</v>
      </c>
      <c r="H578" s="5">
        <v>0.0016354987007026328</v>
      </c>
    </row>
    <row r="579" spans="1:8" ht="14.25">
      <c r="A579" s="1" t="s">
        <v>52</v>
      </c>
      <c r="B579" s="1">
        <v>89.4</v>
      </c>
      <c r="C579" s="1">
        <v>35</v>
      </c>
      <c r="D579" s="3">
        <v>132.48223298228157</v>
      </c>
      <c r="E579" s="3">
        <f t="shared" si="21"/>
        <v>11.00223298228157</v>
      </c>
      <c r="F579" s="3">
        <f t="shared" si="20"/>
        <v>11.00223298228157</v>
      </c>
      <c r="G579" s="3">
        <v>15.352465091481134</v>
      </c>
      <c r="H579" s="5">
        <v>0.001034914489221211</v>
      </c>
    </row>
    <row r="580" spans="1:8" ht="14.25">
      <c r="A580" s="1" t="s">
        <v>52</v>
      </c>
      <c r="B580" s="1">
        <v>89.4</v>
      </c>
      <c r="C580" s="1">
        <v>40</v>
      </c>
      <c r="D580" s="3">
        <v>120.6702957735665</v>
      </c>
      <c r="E580" s="3">
        <f t="shared" si="21"/>
        <v>359.1902957735665</v>
      </c>
      <c r="F580" s="3">
        <f aca="true" t="shared" si="22" ref="F580:F643">IF(E580&lt;-90,E580+360,IF(E580&gt;270,E580-360,E580))</f>
        <v>-0.8097042264334959</v>
      </c>
      <c r="G580" s="3">
        <v>19.230057045627106</v>
      </c>
      <c r="H580" s="5">
        <v>0.0008865624625484659</v>
      </c>
    </row>
    <row r="581" spans="1:8" ht="14.25">
      <c r="A581" s="1" t="s">
        <v>52</v>
      </c>
      <c r="B581" s="1">
        <v>89.4</v>
      </c>
      <c r="C581" s="1">
        <v>50</v>
      </c>
      <c r="D581" s="3">
        <v>147.12246147584247</v>
      </c>
      <c r="E581" s="3">
        <f t="shared" si="21"/>
        <v>25.642461475842467</v>
      </c>
      <c r="F581" s="3">
        <f t="shared" si="22"/>
        <v>25.642461475842467</v>
      </c>
      <c r="G581" s="3">
        <v>12.809241085251424</v>
      </c>
      <c r="H581" s="5">
        <v>0.0009426908294875898</v>
      </c>
    </row>
    <row r="582" spans="1:8" ht="14.25">
      <c r="A582" s="1" t="s">
        <v>52</v>
      </c>
      <c r="B582" s="1">
        <v>89.4</v>
      </c>
      <c r="C582" s="1">
        <v>60</v>
      </c>
      <c r="D582" s="3">
        <v>127.24844481569579</v>
      </c>
      <c r="E582" s="3">
        <f>IF((D582-121.48)&lt;0,(D582-121.48)+360,(D582-121.48))</f>
        <v>5.768444815695787</v>
      </c>
      <c r="F582" s="3">
        <f t="shared" si="22"/>
        <v>5.768444815695787</v>
      </c>
      <c r="G582" s="3">
        <v>19.91600548723462</v>
      </c>
      <c r="H582" s="5">
        <v>0.0009981147228650623</v>
      </c>
    </row>
    <row r="583" spans="1:8" ht="14.25">
      <c r="A583" s="1" t="s">
        <v>34</v>
      </c>
      <c r="B583" s="1">
        <v>91.75</v>
      </c>
      <c r="C583" s="1">
        <v>0</v>
      </c>
      <c r="D583" s="3">
        <v>-87.4469441830469</v>
      </c>
      <c r="E583" s="3">
        <f>IF((D583-263.31)&lt;0,(D583-263.31)+360,(D583-263.31))</f>
        <v>9.243055816953074</v>
      </c>
      <c r="F583" s="3">
        <f t="shared" si="22"/>
        <v>9.243055816953074</v>
      </c>
      <c r="G583" s="3">
        <v>65.88952681780133</v>
      </c>
      <c r="H583" s="5">
        <v>0.01698147169711742</v>
      </c>
    </row>
    <row r="584" spans="1:8" ht="14.25">
      <c r="A584" s="1" t="s">
        <v>34</v>
      </c>
      <c r="B584" s="1">
        <v>91.75</v>
      </c>
      <c r="C584" s="1">
        <v>5</v>
      </c>
      <c r="D584" s="3">
        <v>-93.45717215376726</v>
      </c>
      <c r="E584" s="3">
        <f aca="true" t="shared" si="23" ref="E584:E626">IF((D584-263.31)&lt;0,(D584-263.31)+360,(D584-263.31))</f>
        <v>3.2328278462327376</v>
      </c>
      <c r="F584" s="3">
        <f t="shared" si="22"/>
        <v>3.2328278462327376</v>
      </c>
      <c r="G584" s="3">
        <v>7.329790415488013</v>
      </c>
      <c r="H584" s="5">
        <v>0.009797749537521359</v>
      </c>
    </row>
    <row r="585" spans="1:8" ht="14.25">
      <c r="A585" s="1" t="s">
        <v>34</v>
      </c>
      <c r="B585" s="1">
        <v>91.75</v>
      </c>
      <c r="C585" s="1">
        <v>10</v>
      </c>
      <c r="D585" s="3">
        <v>-95.68581979957911</v>
      </c>
      <c r="E585" s="3">
        <f t="shared" si="23"/>
        <v>1.0041802004208762</v>
      </c>
      <c r="F585" s="3">
        <f t="shared" si="22"/>
        <v>1.0041802004208762</v>
      </c>
      <c r="G585" s="3">
        <v>5.584054098552202</v>
      </c>
      <c r="H585" s="5">
        <v>0.004624590360237326</v>
      </c>
    </row>
    <row r="586" spans="1:8" ht="14.25">
      <c r="A586" s="1" t="s">
        <v>34</v>
      </c>
      <c r="B586" s="1">
        <v>91.75</v>
      </c>
      <c r="C586" s="1">
        <v>15</v>
      </c>
      <c r="D586" s="3">
        <v>-96.29347249805245</v>
      </c>
      <c r="E586" s="3">
        <f t="shared" si="23"/>
        <v>0.3965275019475598</v>
      </c>
      <c r="F586" s="3">
        <f t="shared" si="22"/>
        <v>0.3965275019475598</v>
      </c>
      <c r="G586" s="3">
        <v>5.80527339282773</v>
      </c>
      <c r="H586" s="5">
        <v>0.0035393728257983787</v>
      </c>
    </row>
    <row r="587" spans="1:8" ht="14.25">
      <c r="A587" s="1" t="s">
        <v>34</v>
      </c>
      <c r="B587" s="1">
        <v>91.75</v>
      </c>
      <c r="C587" s="1">
        <v>20</v>
      </c>
      <c r="D587" s="3">
        <v>-95.4797414322873</v>
      </c>
      <c r="E587" s="3">
        <f t="shared" si="23"/>
        <v>1.2102585677126854</v>
      </c>
      <c r="F587" s="3">
        <f t="shared" si="22"/>
        <v>1.2102585677126854</v>
      </c>
      <c r="G587" s="3">
        <v>5.895171531243684</v>
      </c>
      <c r="H587" s="5">
        <v>0.00297929941429189</v>
      </c>
    </row>
    <row r="588" spans="1:8" ht="14.25">
      <c r="A588" s="1" t="s">
        <v>34</v>
      </c>
      <c r="B588" s="1">
        <v>91.75</v>
      </c>
      <c r="C588" s="1">
        <v>25</v>
      </c>
      <c r="D588" s="3">
        <v>-95.3940076104613</v>
      </c>
      <c r="E588" s="3">
        <f t="shared" si="23"/>
        <v>1.2959923895386964</v>
      </c>
      <c r="F588" s="3">
        <f t="shared" si="22"/>
        <v>1.2959923895386964</v>
      </c>
      <c r="G588" s="3">
        <v>8.859984233999118</v>
      </c>
      <c r="H588" s="5">
        <v>0.002551610863748624</v>
      </c>
    </row>
    <row r="589" spans="1:8" ht="14.25">
      <c r="A589" s="1" t="s">
        <v>34</v>
      </c>
      <c r="B589" s="1">
        <v>91.75</v>
      </c>
      <c r="C589" s="1">
        <v>30</v>
      </c>
      <c r="D589" s="3">
        <v>-96.40833460216295</v>
      </c>
      <c r="E589" s="3">
        <f t="shared" si="23"/>
        <v>0.2816653978370596</v>
      </c>
      <c r="F589" s="3">
        <f t="shared" si="22"/>
        <v>0.2816653978370596</v>
      </c>
      <c r="G589" s="3">
        <v>8.437077695933853</v>
      </c>
      <c r="H589" s="5">
        <v>0.002065113314082305</v>
      </c>
    </row>
    <row r="590" spans="1:8" ht="14.25">
      <c r="A590" s="1" t="s">
        <v>34</v>
      </c>
      <c r="B590" s="1">
        <v>91.75</v>
      </c>
      <c r="C590" s="1">
        <v>35</v>
      </c>
      <c r="D590" s="3">
        <v>-91.94052915324954</v>
      </c>
      <c r="E590" s="3">
        <f t="shared" si="23"/>
        <v>4.749470846750455</v>
      </c>
      <c r="F590" s="3">
        <f t="shared" si="22"/>
        <v>4.749470846750455</v>
      </c>
      <c r="G590" s="3">
        <v>15.54283804925102</v>
      </c>
      <c r="H590" s="5">
        <v>0.0015786010420622432</v>
      </c>
    </row>
    <row r="591" spans="1:8" ht="14.25">
      <c r="A591" s="1" t="s">
        <v>34</v>
      </c>
      <c r="B591" s="1">
        <v>91.75</v>
      </c>
      <c r="C591" s="1">
        <v>40</v>
      </c>
      <c r="D591" s="3">
        <v>-96.4382514761736</v>
      </c>
      <c r="E591" s="3">
        <f t="shared" si="23"/>
        <v>0.251748523826393</v>
      </c>
      <c r="F591" s="3">
        <f t="shared" si="22"/>
        <v>0.251748523826393</v>
      </c>
      <c r="G591" s="3">
        <v>17.221312421331973</v>
      </c>
      <c r="H591" s="5">
        <v>0.001148402803897657</v>
      </c>
    </row>
    <row r="592" spans="1:8" ht="14.25">
      <c r="A592" s="1" t="s">
        <v>34</v>
      </c>
      <c r="B592" s="1">
        <v>91.75</v>
      </c>
      <c r="C592" s="1">
        <v>50</v>
      </c>
      <c r="D592" s="3">
        <v>-89.11859600341786</v>
      </c>
      <c r="E592" s="3">
        <f t="shared" si="23"/>
        <v>7.5714039965821485</v>
      </c>
      <c r="F592" s="3">
        <f t="shared" si="22"/>
        <v>7.5714039965821485</v>
      </c>
      <c r="G592" s="3">
        <v>30.625725187673936</v>
      </c>
      <c r="H592" s="5">
        <v>0.0009971971921340333</v>
      </c>
    </row>
    <row r="593" spans="1:8" ht="14.25">
      <c r="A593" s="1" t="s">
        <v>34</v>
      </c>
      <c r="B593" s="1">
        <v>91.75</v>
      </c>
      <c r="C593" s="1">
        <v>60</v>
      </c>
      <c r="D593" s="3">
        <v>-87.3456247578704</v>
      </c>
      <c r="E593" s="3">
        <f t="shared" si="23"/>
        <v>9.344375242129615</v>
      </c>
      <c r="F593" s="3">
        <f t="shared" si="22"/>
        <v>9.344375242129615</v>
      </c>
      <c r="G593" s="3">
        <v>32.17281413828377</v>
      </c>
      <c r="H593" s="5">
        <v>0.0007474533363361221</v>
      </c>
    </row>
    <row r="594" spans="1:8" ht="14.25">
      <c r="A594" s="1" t="s">
        <v>35</v>
      </c>
      <c r="B594" s="1">
        <v>94.75</v>
      </c>
      <c r="C594" s="1">
        <v>0</v>
      </c>
      <c r="D594" s="3">
        <v>-93.03047684586059</v>
      </c>
      <c r="E594" s="3">
        <f t="shared" si="23"/>
        <v>3.6595231541393787</v>
      </c>
      <c r="F594" s="3">
        <f t="shared" si="22"/>
        <v>3.6595231541393787</v>
      </c>
      <c r="G594" s="3">
        <v>64.89066673257445</v>
      </c>
      <c r="H594" s="5">
        <v>0.019657654514208964</v>
      </c>
    </row>
    <row r="595" spans="1:8" ht="14.25">
      <c r="A595" s="1" t="s">
        <v>35</v>
      </c>
      <c r="B595" s="1">
        <v>94.75</v>
      </c>
      <c r="C595" s="1">
        <v>5</v>
      </c>
      <c r="D595" s="3">
        <v>-95.41058825967617</v>
      </c>
      <c r="E595" s="3">
        <f t="shared" si="23"/>
        <v>1.2794117403238374</v>
      </c>
      <c r="F595" s="3">
        <f t="shared" si="22"/>
        <v>1.2794117403238374</v>
      </c>
      <c r="G595" s="3">
        <v>14.20613083747688</v>
      </c>
      <c r="H595" s="5">
        <v>0.007253135115244993</v>
      </c>
    </row>
    <row r="596" spans="1:8" ht="14.25">
      <c r="A596" s="1" t="s">
        <v>35</v>
      </c>
      <c r="B596" s="1">
        <v>94.75</v>
      </c>
      <c r="C596" s="1">
        <v>10</v>
      </c>
      <c r="D596" s="3">
        <v>-95.2103875819959</v>
      </c>
      <c r="E596" s="3">
        <f t="shared" si="23"/>
        <v>1.4796124180040806</v>
      </c>
      <c r="F596" s="3">
        <f t="shared" si="22"/>
        <v>1.4796124180040806</v>
      </c>
      <c r="G596" s="3">
        <v>4.612185129592747</v>
      </c>
      <c r="H596" s="5">
        <v>0.008804775579195644</v>
      </c>
    </row>
    <row r="597" spans="1:8" ht="14.25">
      <c r="A597" s="1" t="s">
        <v>35</v>
      </c>
      <c r="B597" s="1">
        <v>94.75</v>
      </c>
      <c r="C597" s="1">
        <v>15</v>
      </c>
      <c r="D597" s="3">
        <v>-96.77925060667211</v>
      </c>
      <c r="E597" s="3">
        <f t="shared" si="23"/>
        <v>-0.08925060667212392</v>
      </c>
      <c r="F597" s="3">
        <f t="shared" si="22"/>
        <v>-0.08925060667212392</v>
      </c>
      <c r="G597" s="3">
        <v>5.976219033802024</v>
      </c>
      <c r="H597" s="5">
        <v>0.005042468542291563</v>
      </c>
    </row>
    <row r="598" spans="1:8" ht="14.25">
      <c r="A598" s="1" t="s">
        <v>35</v>
      </c>
      <c r="B598" s="1">
        <v>94.75</v>
      </c>
      <c r="C598" s="1">
        <v>20</v>
      </c>
      <c r="D598" s="3">
        <v>-97.48318352974904</v>
      </c>
      <c r="E598" s="3">
        <f t="shared" si="23"/>
        <v>-0.7931835297490579</v>
      </c>
      <c r="F598" s="3">
        <f t="shared" si="22"/>
        <v>-0.7931835297490579</v>
      </c>
      <c r="G598" s="3">
        <v>6.342910794491794</v>
      </c>
      <c r="H598" s="5">
        <v>0.004272317052841468</v>
      </c>
    </row>
    <row r="599" spans="1:8" ht="14.25">
      <c r="A599" s="1" t="s">
        <v>35</v>
      </c>
      <c r="B599" s="1">
        <v>94.75</v>
      </c>
      <c r="C599" s="1">
        <v>25</v>
      </c>
      <c r="D599" s="3">
        <v>-98.01308950486853</v>
      </c>
      <c r="E599" s="3">
        <f t="shared" si="23"/>
        <v>-1.3230895048685625</v>
      </c>
      <c r="F599" s="3">
        <f t="shared" si="22"/>
        <v>-1.3230895048685625</v>
      </c>
      <c r="G599" s="3">
        <v>10.35497547060699</v>
      </c>
      <c r="H599" s="5">
        <v>0.0034493084814205877</v>
      </c>
    </row>
    <row r="600" spans="1:8" ht="14.25">
      <c r="A600" s="1" t="s">
        <v>35</v>
      </c>
      <c r="B600" s="1">
        <v>94.75</v>
      </c>
      <c r="C600" s="1">
        <v>30</v>
      </c>
      <c r="D600" s="3">
        <v>-96.2513685949609</v>
      </c>
      <c r="E600" s="3">
        <f t="shared" si="23"/>
        <v>0.438631405039132</v>
      </c>
      <c r="F600" s="3">
        <f t="shared" si="22"/>
        <v>0.438631405039132</v>
      </c>
      <c r="G600" s="3">
        <v>8.905616740519493</v>
      </c>
      <c r="H600" s="5">
        <v>0.0026678339528538875</v>
      </c>
    </row>
    <row r="601" spans="1:8" ht="14.25">
      <c r="A601" s="1" t="s">
        <v>35</v>
      </c>
      <c r="B601" s="1">
        <v>94.75</v>
      </c>
      <c r="C601" s="1">
        <v>35</v>
      </c>
      <c r="D601" s="3">
        <v>-99.45330138160041</v>
      </c>
      <c r="E601" s="3">
        <f t="shared" si="23"/>
        <v>-2.7633013816003995</v>
      </c>
      <c r="F601" s="3">
        <f t="shared" si="22"/>
        <v>-2.7633013816003995</v>
      </c>
      <c r="G601" s="3">
        <v>13.72363158480651</v>
      </c>
      <c r="H601" s="5">
        <v>0.0021497323089166246</v>
      </c>
    </row>
    <row r="602" spans="1:8" ht="14.25">
      <c r="A602" s="1" t="s">
        <v>35</v>
      </c>
      <c r="B602" s="1">
        <v>94.75</v>
      </c>
      <c r="C602" s="1">
        <v>40</v>
      </c>
      <c r="D602" s="3">
        <v>-100.29869753344803</v>
      </c>
      <c r="E602" s="3">
        <f t="shared" si="23"/>
        <v>-3.608697533448037</v>
      </c>
      <c r="F602" s="3">
        <f t="shared" si="22"/>
        <v>-3.608697533448037</v>
      </c>
      <c r="G602" s="3">
        <v>13.46176159938228</v>
      </c>
      <c r="H602" s="5">
        <v>0.0017139442814747509</v>
      </c>
    </row>
    <row r="603" spans="1:8" ht="14.25">
      <c r="A603" s="1" t="s">
        <v>35</v>
      </c>
      <c r="B603" s="1">
        <v>94.75</v>
      </c>
      <c r="C603" s="1">
        <v>50</v>
      </c>
      <c r="D603" s="3">
        <v>-98.42848470264832</v>
      </c>
      <c r="E603" s="3">
        <f t="shared" si="23"/>
        <v>-1.738484702648293</v>
      </c>
      <c r="F603" s="3">
        <f t="shared" si="22"/>
        <v>-1.738484702648293</v>
      </c>
      <c r="G603" s="3">
        <v>23.978483806489077</v>
      </c>
      <c r="H603" s="5">
        <v>0.0015157720804923147</v>
      </c>
    </row>
    <row r="604" spans="1:8" ht="14.25">
      <c r="A604" s="1" t="s">
        <v>35</v>
      </c>
      <c r="B604" s="1">
        <v>94.75</v>
      </c>
      <c r="C604" s="1">
        <v>60</v>
      </c>
      <c r="D604" s="3">
        <v>-96.93434890126954</v>
      </c>
      <c r="E604" s="3">
        <f t="shared" si="23"/>
        <v>-0.24434890126951814</v>
      </c>
      <c r="F604" s="3">
        <f t="shared" si="22"/>
        <v>-0.24434890126951814</v>
      </c>
      <c r="G604" s="3">
        <v>25.984579082811674</v>
      </c>
      <c r="H604" s="5">
        <v>0.000995140191128868</v>
      </c>
    </row>
    <row r="605" spans="1:8" ht="14.25">
      <c r="A605" s="1" t="s">
        <v>36</v>
      </c>
      <c r="B605" s="1">
        <v>96.25</v>
      </c>
      <c r="C605" s="1">
        <v>0</v>
      </c>
      <c r="D605" s="3">
        <v>92.0858801636406</v>
      </c>
      <c r="E605" s="3">
        <f t="shared" si="23"/>
        <v>188.77588016364058</v>
      </c>
      <c r="F605" s="3">
        <f t="shared" si="22"/>
        <v>188.77588016364058</v>
      </c>
      <c r="G605" s="3">
        <v>82.54486662613236</v>
      </c>
      <c r="H605" s="5">
        <v>0.01573299464469495</v>
      </c>
    </row>
    <row r="606" spans="1:8" ht="14.25">
      <c r="A606" s="1" t="s">
        <v>36</v>
      </c>
      <c r="B606" s="1">
        <v>96.25</v>
      </c>
      <c r="C606" s="1">
        <v>5</v>
      </c>
      <c r="D606" s="3">
        <v>78.37925678584214</v>
      </c>
      <c r="E606" s="3">
        <f t="shared" si="23"/>
        <v>175.06925678584213</v>
      </c>
      <c r="F606" s="3">
        <f t="shared" si="22"/>
        <v>175.06925678584213</v>
      </c>
      <c r="G606" s="3">
        <v>19.363992544895805</v>
      </c>
      <c r="H606" s="5">
        <v>0.0032572474575936045</v>
      </c>
    </row>
    <row r="607" spans="1:8" ht="14.25">
      <c r="A607" s="1" t="s">
        <v>36</v>
      </c>
      <c r="B607" s="1">
        <v>96.25</v>
      </c>
      <c r="C607" s="1">
        <v>10</v>
      </c>
      <c r="D607" s="3">
        <v>78.14385508365037</v>
      </c>
      <c r="E607" s="3">
        <f t="shared" si="23"/>
        <v>174.83385508365035</v>
      </c>
      <c r="F607" s="3">
        <f t="shared" si="22"/>
        <v>174.83385508365035</v>
      </c>
      <c r="G607" s="3">
        <v>4.576383874548826</v>
      </c>
      <c r="H607" s="5">
        <v>0.003095701051458296</v>
      </c>
    </row>
    <row r="608" spans="1:8" ht="14.25">
      <c r="A608" s="1" t="s">
        <v>36</v>
      </c>
      <c r="B608" s="1">
        <v>96.25</v>
      </c>
      <c r="C608" s="1">
        <v>15</v>
      </c>
      <c r="D608" s="3">
        <v>78.19837975292435</v>
      </c>
      <c r="E608" s="3">
        <f t="shared" si="23"/>
        <v>174.88837975292435</v>
      </c>
      <c r="F608" s="3">
        <f t="shared" si="22"/>
        <v>174.88837975292435</v>
      </c>
      <c r="G608" s="3">
        <v>2.097593556357061</v>
      </c>
      <c r="H608" s="5">
        <v>0.003087285215201213</v>
      </c>
    </row>
    <row r="609" spans="1:8" ht="14.25">
      <c r="A609" s="1" t="s">
        <v>36</v>
      </c>
      <c r="B609" s="1">
        <v>96.25</v>
      </c>
      <c r="C609" s="1">
        <v>20</v>
      </c>
      <c r="D609" s="3">
        <v>80.74144054090038</v>
      </c>
      <c r="E609" s="3">
        <f t="shared" si="23"/>
        <v>177.43144054090038</v>
      </c>
      <c r="F609" s="3">
        <f t="shared" si="22"/>
        <v>177.43144054090038</v>
      </c>
      <c r="G609" s="3">
        <v>1.9358845603850945</v>
      </c>
      <c r="H609" s="5">
        <v>0.002960232423307332</v>
      </c>
    </row>
    <row r="610" spans="1:8" ht="14.25">
      <c r="A610" s="1" t="s">
        <v>36</v>
      </c>
      <c r="B610" s="1">
        <v>96.25</v>
      </c>
      <c r="C610" s="1">
        <v>25</v>
      </c>
      <c r="D610" s="3">
        <v>77.3458379310206</v>
      </c>
      <c r="E610" s="3">
        <f t="shared" si="23"/>
        <v>174.03583793102058</v>
      </c>
      <c r="F610" s="3">
        <f t="shared" si="22"/>
        <v>174.03583793102058</v>
      </c>
      <c r="G610" s="3">
        <v>4.532725984177979</v>
      </c>
      <c r="H610" s="5">
        <v>0.002138469078569994</v>
      </c>
    </row>
    <row r="611" spans="1:8" ht="14.25">
      <c r="A611" s="1" t="s">
        <v>36</v>
      </c>
      <c r="B611" s="1">
        <v>96.25</v>
      </c>
      <c r="C611" s="1">
        <v>30</v>
      </c>
      <c r="D611" s="3">
        <v>78.55325837931444</v>
      </c>
      <c r="E611" s="3">
        <f t="shared" si="23"/>
        <v>175.24325837931445</v>
      </c>
      <c r="F611" s="3">
        <f t="shared" si="22"/>
        <v>175.24325837931445</v>
      </c>
      <c r="G611" s="3">
        <v>8.073091239563968</v>
      </c>
      <c r="H611" s="5">
        <v>0.001659115728332415</v>
      </c>
    </row>
    <row r="612" spans="1:8" ht="14.25">
      <c r="A612" s="1" t="s">
        <v>36</v>
      </c>
      <c r="B612" s="1">
        <v>96.25</v>
      </c>
      <c r="C612" s="1">
        <v>35</v>
      </c>
      <c r="D612" s="3">
        <v>77.82081894747587</v>
      </c>
      <c r="E612" s="3">
        <f t="shared" si="23"/>
        <v>174.51081894747585</v>
      </c>
      <c r="F612" s="3">
        <f t="shared" si="22"/>
        <v>174.51081894747585</v>
      </c>
      <c r="G612" s="3">
        <v>12.758929650217361</v>
      </c>
      <c r="H612" s="5">
        <v>0.00145800685869443</v>
      </c>
    </row>
    <row r="613" spans="1:8" ht="14.25">
      <c r="A613" s="1" t="s">
        <v>36</v>
      </c>
      <c r="B613" s="1">
        <v>96.25</v>
      </c>
      <c r="C613" s="1">
        <v>40</v>
      </c>
      <c r="D613" s="3">
        <v>79.93483064724016</v>
      </c>
      <c r="E613" s="3">
        <f t="shared" si="23"/>
        <v>176.62483064724017</v>
      </c>
      <c r="F613" s="3">
        <f t="shared" si="22"/>
        <v>176.62483064724017</v>
      </c>
      <c r="G613" s="3">
        <v>15.631260074594152</v>
      </c>
      <c r="H613" s="5">
        <v>0.0012655631157709993</v>
      </c>
    </row>
    <row r="614" spans="1:8" ht="14.25">
      <c r="A614" s="1" t="s">
        <v>36</v>
      </c>
      <c r="B614" s="1">
        <v>96.25</v>
      </c>
      <c r="C614" s="1">
        <v>50</v>
      </c>
      <c r="D614" s="3">
        <v>64.14226819146627</v>
      </c>
      <c r="E614" s="3">
        <f t="shared" si="23"/>
        <v>160.83226819146626</v>
      </c>
      <c r="F614" s="3">
        <f t="shared" si="22"/>
        <v>160.83226819146626</v>
      </c>
      <c r="G614" s="3">
        <v>38.04545990913034</v>
      </c>
      <c r="H614" s="5">
        <v>0.0009200266300493699</v>
      </c>
    </row>
    <row r="615" spans="1:8" ht="14.25">
      <c r="A615" s="1" t="s">
        <v>36</v>
      </c>
      <c r="B615" s="1">
        <v>96.25</v>
      </c>
      <c r="C615" s="1">
        <v>60</v>
      </c>
      <c r="D615" s="3">
        <v>136.82796824430503</v>
      </c>
      <c r="E615" s="3">
        <f t="shared" si="23"/>
        <v>233.51796824430502</v>
      </c>
      <c r="F615" s="3">
        <f t="shared" si="22"/>
        <v>233.51796824430502</v>
      </c>
      <c r="G615" s="3">
        <v>10.991706697632765</v>
      </c>
      <c r="H615" s="5">
        <v>0.0008129360368442281</v>
      </c>
    </row>
    <row r="616" spans="1:8" ht="14.25">
      <c r="A616" s="1" t="s">
        <v>37</v>
      </c>
      <c r="B616" s="1">
        <v>97.75</v>
      </c>
      <c r="C616" s="1">
        <v>0</v>
      </c>
      <c r="D616" s="3">
        <v>-93.79799496843695</v>
      </c>
      <c r="E616" s="3">
        <f t="shared" si="23"/>
        <v>2.8920050315630306</v>
      </c>
      <c r="F616" s="3">
        <f t="shared" si="22"/>
        <v>2.8920050315630306</v>
      </c>
      <c r="G616" s="3">
        <v>58.84098535358966</v>
      </c>
      <c r="H616" s="5">
        <v>0.009161719052666916</v>
      </c>
    </row>
    <row r="617" spans="1:8" ht="14.25">
      <c r="A617" s="1" t="s">
        <v>37</v>
      </c>
      <c r="B617" s="1">
        <v>97.75</v>
      </c>
      <c r="C617" s="1">
        <v>5</v>
      </c>
      <c r="D617" s="3">
        <v>-95.7250643264206</v>
      </c>
      <c r="E617" s="3">
        <f t="shared" si="23"/>
        <v>0.9649356735794186</v>
      </c>
      <c r="F617" s="3">
        <f t="shared" si="22"/>
        <v>0.9649356735794186</v>
      </c>
      <c r="G617" s="3">
        <v>10.89078387016662</v>
      </c>
      <c r="H617" s="5">
        <v>0.0040119088972707245</v>
      </c>
    </row>
    <row r="618" spans="1:8" ht="14.25">
      <c r="A618" s="1" t="s">
        <v>37</v>
      </c>
      <c r="B618" s="1">
        <v>97.75</v>
      </c>
      <c r="C618" s="1">
        <v>10</v>
      </c>
      <c r="D618" s="3">
        <v>-97.53635910777822</v>
      </c>
      <c r="E618" s="3">
        <f t="shared" si="23"/>
        <v>-0.8463591077781984</v>
      </c>
      <c r="F618" s="3">
        <f t="shared" si="22"/>
        <v>-0.8463591077781984</v>
      </c>
      <c r="G618" s="3">
        <v>5.067072853362706</v>
      </c>
      <c r="H618" s="5">
        <v>0.00326080051521095</v>
      </c>
    </row>
    <row r="619" spans="1:8" ht="14.25">
      <c r="A619" s="1" t="s">
        <v>37</v>
      </c>
      <c r="B619" s="1">
        <v>97.75</v>
      </c>
      <c r="C619" s="1">
        <v>15</v>
      </c>
      <c r="D619" s="3">
        <v>-96.23874349158315</v>
      </c>
      <c r="E619" s="3">
        <f t="shared" si="23"/>
        <v>0.4512565084168614</v>
      </c>
      <c r="F619" s="3">
        <f t="shared" si="22"/>
        <v>0.4512565084168614</v>
      </c>
      <c r="G619" s="3">
        <v>4.055698279694226</v>
      </c>
      <c r="H619" s="5">
        <v>0.002813667713145957</v>
      </c>
    </row>
    <row r="620" spans="1:8" ht="14.25">
      <c r="A620" s="1" t="s">
        <v>37</v>
      </c>
      <c r="B620" s="1">
        <v>97.75</v>
      </c>
      <c r="C620" s="1">
        <v>20</v>
      </c>
      <c r="D620" s="3">
        <v>-99.15976130163111</v>
      </c>
      <c r="E620" s="3">
        <f t="shared" si="23"/>
        <v>-2.469761301631138</v>
      </c>
      <c r="F620" s="3">
        <f t="shared" si="22"/>
        <v>-2.469761301631138</v>
      </c>
      <c r="G620" s="3">
        <v>6.227301735677239</v>
      </c>
      <c r="H620" s="5">
        <v>0.0021295609876216272</v>
      </c>
    </row>
    <row r="621" spans="1:8" ht="14.25">
      <c r="A621" s="1" t="s">
        <v>37</v>
      </c>
      <c r="B621" s="1">
        <v>97.75</v>
      </c>
      <c r="C621" s="1">
        <v>25</v>
      </c>
      <c r="D621" s="3">
        <v>-94.40085311446947</v>
      </c>
      <c r="E621" s="3">
        <f t="shared" si="23"/>
        <v>2.2891468855304993</v>
      </c>
      <c r="F621" s="3">
        <f t="shared" si="22"/>
        <v>2.2891468855304993</v>
      </c>
      <c r="G621" s="3">
        <v>4.6383977166001635</v>
      </c>
      <c r="H621" s="5">
        <v>0.002052755465222295</v>
      </c>
    </row>
    <row r="622" spans="1:8" ht="14.25">
      <c r="A622" s="1" t="s">
        <v>37</v>
      </c>
      <c r="B622" s="1">
        <v>97.75</v>
      </c>
      <c r="C622" s="1">
        <v>30</v>
      </c>
      <c r="D622" s="3">
        <v>-93.60610161296978</v>
      </c>
      <c r="E622" s="3">
        <f t="shared" si="23"/>
        <v>3.0838983870302172</v>
      </c>
      <c r="F622" s="3">
        <f t="shared" si="22"/>
        <v>3.0838983870302172</v>
      </c>
      <c r="G622" s="3">
        <v>9.777188483885807</v>
      </c>
      <c r="H622" s="5">
        <v>0.0014132847413030397</v>
      </c>
    </row>
    <row r="623" spans="1:8" ht="14.25">
      <c r="A623" s="1" t="s">
        <v>37</v>
      </c>
      <c r="B623" s="1">
        <v>97.75</v>
      </c>
      <c r="C623" s="1">
        <v>35</v>
      </c>
      <c r="D623" s="3">
        <v>-94.46422020926074</v>
      </c>
      <c r="E623" s="3">
        <f t="shared" si="23"/>
        <v>2.2257797907392387</v>
      </c>
      <c r="F623" s="3">
        <f t="shared" si="22"/>
        <v>2.2257797907392387</v>
      </c>
      <c r="G623" s="3">
        <v>13.575183395017051</v>
      </c>
      <c r="H623" s="5">
        <v>0.0011247390852993418</v>
      </c>
    </row>
    <row r="624" spans="1:8" ht="14.25">
      <c r="A624" s="1" t="s">
        <v>37</v>
      </c>
      <c r="B624" s="1">
        <v>97.75</v>
      </c>
      <c r="C624" s="1">
        <v>40</v>
      </c>
      <c r="D624" s="3">
        <v>-97.91364156079402</v>
      </c>
      <c r="E624" s="3">
        <f t="shared" si="23"/>
        <v>-1.2236415607940216</v>
      </c>
      <c r="F624" s="3">
        <f t="shared" si="22"/>
        <v>-1.2236415607940216</v>
      </c>
      <c r="G624" s="3">
        <v>13.574498950973815</v>
      </c>
      <c r="H624" s="5">
        <v>0.0010012377340072637</v>
      </c>
    </row>
    <row r="625" spans="1:8" ht="14.25">
      <c r="A625" s="1" t="s">
        <v>37</v>
      </c>
      <c r="B625" s="1">
        <v>97.75</v>
      </c>
      <c r="C625" s="1">
        <v>50</v>
      </c>
      <c r="D625" s="3">
        <v>-100.4279400304095</v>
      </c>
      <c r="E625" s="3">
        <f t="shared" si="23"/>
        <v>-3.7379400304095043</v>
      </c>
      <c r="F625" s="3">
        <f t="shared" si="22"/>
        <v>-3.7379400304095043</v>
      </c>
      <c r="G625" s="3">
        <v>28.073255909505935</v>
      </c>
      <c r="H625" s="5">
        <v>0.0005992349205445223</v>
      </c>
    </row>
    <row r="626" spans="1:8" ht="14.25">
      <c r="A626" s="1" t="s">
        <v>37</v>
      </c>
      <c r="B626" s="1">
        <v>97.75</v>
      </c>
      <c r="C626" s="1">
        <v>60</v>
      </c>
      <c r="D626" s="3">
        <v>-78.75304373661929</v>
      </c>
      <c r="E626" s="3">
        <f t="shared" si="23"/>
        <v>17.936956263380694</v>
      </c>
      <c r="F626" s="3">
        <f t="shared" si="22"/>
        <v>17.936956263380694</v>
      </c>
      <c r="G626" s="3">
        <v>37.111651466424334</v>
      </c>
      <c r="H626" s="5">
        <v>0.00044748649141622144</v>
      </c>
    </row>
    <row r="627" spans="1:8" ht="14.25">
      <c r="A627" s="1" t="s">
        <v>74</v>
      </c>
      <c r="B627" s="1">
        <v>101.25</v>
      </c>
      <c r="C627" s="1">
        <v>0</v>
      </c>
      <c r="D627" s="3">
        <v>-78.13739226103164</v>
      </c>
      <c r="E627" s="3">
        <f>IF((D627-293.12)&lt;0,(D627-293.12)+360,(D627-293.12))</f>
        <v>-11.257392261031669</v>
      </c>
      <c r="F627" s="3">
        <f t="shared" si="22"/>
        <v>-11.257392261031669</v>
      </c>
      <c r="G627" s="3">
        <v>52.676764101043844</v>
      </c>
      <c r="H627" s="5">
        <v>0.013078015904562893</v>
      </c>
    </row>
    <row r="628" spans="1:8" ht="14.25">
      <c r="A628" s="1" t="s">
        <v>74</v>
      </c>
      <c r="B628" s="1">
        <v>101.25</v>
      </c>
      <c r="C628" s="1">
        <v>5</v>
      </c>
      <c r="D628" s="3">
        <v>-78.39118093599753</v>
      </c>
      <c r="E628" s="3">
        <f aca="true" t="shared" si="24" ref="E628:E675">IF((D628-293.12)&lt;0,(D628-293.12)+360,(D628-293.12))</f>
        <v>-11.511180935997515</v>
      </c>
      <c r="F628" s="3">
        <f t="shared" si="22"/>
        <v>-11.511180935997515</v>
      </c>
      <c r="G628" s="3">
        <v>5.34502095207124</v>
      </c>
      <c r="H628" s="5">
        <v>0.00868464052220931</v>
      </c>
    </row>
    <row r="629" spans="1:8" ht="14.25">
      <c r="A629" s="1" t="s">
        <v>74</v>
      </c>
      <c r="B629" s="1">
        <v>101.25</v>
      </c>
      <c r="C629" s="1">
        <v>10</v>
      </c>
      <c r="D629" s="3">
        <v>-69.78133002322214</v>
      </c>
      <c r="E629" s="3">
        <f t="shared" si="24"/>
        <v>-2.901330023222158</v>
      </c>
      <c r="F629" s="3">
        <f t="shared" si="22"/>
        <v>-2.901330023222158</v>
      </c>
      <c r="G629" s="3">
        <v>-0.14287236892243574</v>
      </c>
      <c r="H629" s="5">
        <v>0.004571720678256711</v>
      </c>
    </row>
    <row r="630" spans="1:8" ht="14.25">
      <c r="A630" s="1" t="s">
        <v>74</v>
      </c>
      <c r="B630" s="1">
        <v>101.25</v>
      </c>
      <c r="C630" s="1">
        <v>15</v>
      </c>
      <c r="D630" s="3">
        <v>-71.38983527217266</v>
      </c>
      <c r="E630" s="3">
        <f t="shared" si="24"/>
        <v>-4.5098352721726656</v>
      </c>
      <c r="F630" s="3">
        <f t="shared" si="22"/>
        <v>-4.5098352721726656</v>
      </c>
      <c r="G630" s="3">
        <v>-2.0492235431182277</v>
      </c>
      <c r="H630" s="5">
        <v>0.004138925464417063</v>
      </c>
    </row>
    <row r="631" spans="1:8" ht="14.25">
      <c r="A631" s="1" t="s">
        <v>74</v>
      </c>
      <c r="B631" s="1">
        <v>101.25</v>
      </c>
      <c r="C631" s="1">
        <v>20</v>
      </c>
      <c r="D631" s="3">
        <v>-72.0955524937518</v>
      </c>
      <c r="E631" s="3">
        <f t="shared" si="24"/>
        <v>-5.215552493751829</v>
      </c>
      <c r="F631" s="3">
        <f t="shared" si="22"/>
        <v>-5.215552493751829</v>
      </c>
      <c r="G631" s="3">
        <v>1.3334261639616525</v>
      </c>
      <c r="H631" s="5">
        <v>0.0034163314022500803</v>
      </c>
    </row>
    <row r="632" spans="1:8" ht="14.25">
      <c r="A632" s="1" t="s">
        <v>74</v>
      </c>
      <c r="B632" s="1">
        <v>101.25</v>
      </c>
      <c r="C632" s="1">
        <v>25</v>
      </c>
      <c r="D632" s="3">
        <v>-72.43768907341767</v>
      </c>
      <c r="E632" s="3">
        <f t="shared" si="24"/>
        <v>-5.557689073417691</v>
      </c>
      <c r="F632" s="3">
        <f t="shared" si="22"/>
        <v>-5.557689073417691</v>
      </c>
      <c r="G632" s="3">
        <v>-0.33037547367971287</v>
      </c>
      <c r="H632" s="5">
        <v>0.003052318915185633</v>
      </c>
    </row>
    <row r="633" spans="1:8" ht="14.25">
      <c r="A633" s="1" t="s">
        <v>74</v>
      </c>
      <c r="B633" s="1">
        <v>101.25</v>
      </c>
      <c r="C633" s="1">
        <v>30</v>
      </c>
      <c r="D633" s="3">
        <v>-72.3476655931937</v>
      </c>
      <c r="E633" s="3">
        <f t="shared" si="24"/>
        <v>-5.467665593193715</v>
      </c>
      <c r="F633" s="3">
        <f t="shared" si="22"/>
        <v>-5.467665593193715</v>
      </c>
      <c r="G633" s="3">
        <v>-0.08138661680780468</v>
      </c>
      <c r="H633" s="5">
        <v>0.0022457451271459994</v>
      </c>
    </row>
    <row r="634" spans="1:8" ht="14.25">
      <c r="A634" s="1" t="s">
        <v>74</v>
      </c>
      <c r="B634" s="1">
        <v>101.25</v>
      </c>
      <c r="C634" s="1">
        <v>40</v>
      </c>
      <c r="D634" s="3">
        <v>-70.22435857060374</v>
      </c>
      <c r="E634" s="3">
        <f t="shared" si="24"/>
        <v>-3.344358570603731</v>
      </c>
      <c r="F634" s="3">
        <f t="shared" si="22"/>
        <v>-3.344358570603731</v>
      </c>
      <c r="G634" s="3">
        <v>4.231544959597672</v>
      </c>
      <c r="H634" s="5">
        <v>0.001395904724542474</v>
      </c>
    </row>
    <row r="635" spans="1:8" ht="14.25">
      <c r="A635" s="1" t="s">
        <v>74</v>
      </c>
      <c r="B635" s="1">
        <v>101.25</v>
      </c>
      <c r="C635" s="1">
        <v>50</v>
      </c>
      <c r="D635" s="3">
        <v>-69.76472883361797</v>
      </c>
      <c r="E635" s="3">
        <f t="shared" si="24"/>
        <v>-2.8847288336179417</v>
      </c>
      <c r="F635" s="3">
        <f t="shared" si="22"/>
        <v>-2.8847288336179417</v>
      </c>
      <c r="G635" s="3">
        <v>5.464729620992974</v>
      </c>
      <c r="H635" s="5">
        <v>0.001092058606485934</v>
      </c>
    </row>
    <row r="636" spans="1:8" ht="14.25">
      <c r="A636" s="1" t="s">
        <v>74</v>
      </c>
      <c r="B636" s="1">
        <v>101.25</v>
      </c>
      <c r="C636" s="1">
        <v>60</v>
      </c>
      <c r="D636" s="3">
        <v>-74.49953237721861</v>
      </c>
      <c r="E636" s="3">
        <f t="shared" si="24"/>
        <v>-7.619532377218604</v>
      </c>
      <c r="F636" s="3">
        <f t="shared" si="22"/>
        <v>-7.619532377218604</v>
      </c>
      <c r="G636" s="3">
        <v>17.003179996211127</v>
      </c>
      <c r="H636" s="5">
        <v>0.000813884512692065</v>
      </c>
    </row>
    <row r="637" spans="1:8" ht="14.25">
      <c r="A637" s="1" t="s">
        <v>75</v>
      </c>
      <c r="B637" s="1">
        <v>104.25</v>
      </c>
      <c r="C637" s="1">
        <v>0</v>
      </c>
      <c r="D637" s="3">
        <v>-56.80988295702826</v>
      </c>
      <c r="E637" s="3">
        <f t="shared" si="24"/>
        <v>10.07011704297173</v>
      </c>
      <c r="F637" s="3">
        <f t="shared" si="22"/>
        <v>10.07011704297173</v>
      </c>
      <c r="G637" s="3">
        <v>64.55343230175605</v>
      </c>
      <c r="H637" s="5">
        <v>0.018494188276320753</v>
      </c>
    </row>
    <row r="638" spans="1:8" ht="14.25">
      <c r="A638" s="1" t="s">
        <v>75</v>
      </c>
      <c r="B638" s="1">
        <v>104.25</v>
      </c>
      <c r="C638" s="1">
        <v>5</v>
      </c>
      <c r="D638" s="3">
        <v>-59.515561172069795</v>
      </c>
      <c r="E638" s="3">
        <f t="shared" si="24"/>
        <v>7.364438827930201</v>
      </c>
      <c r="F638" s="3">
        <f t="shared" si="22"/>
        <v>7.364438827930201</v>
      </c>
      <c r="G638" s="3">
        <v>31.507994563744106</v>
      </c>
      <c r="H638" s="5">
        <v>0.007213688376967777</v>
      </c>
    </row>
    <row r="639" spans="1:8" ht="14.25">
      <c r="A639" s="1" t="s">
        <v>75</v>
      </c>
      <c r="B639" s="1">
        <v>104.25</v>
      </c>
      <c r="C639" s="1">
        <v>10</v>
      </c>
      <c r="D639" s="3">
        <v>-55.919374245707814</v>
      </c>
      <c r="E639" s="3">
        <f t="shared" si="24"/>
        <v>10.96062575429221</v>
      </c>
      <c r="F639" s="3">
        <f t="shared" si="22"/>
        <v>10.96062575429221</v>
      </c>
      <c r="G639" s="3">
        <v>5.08417740673033</v>
      </c>
      <c r="H639" s="5">
        <v>0.004084892165039366</v>
      </c>
    </row>
    <row r="640" spans="1:8" ht="14.25">
      <c r="A640" s="1" t="s">
        <v>75</v>
      </c>
      <c r="B640" s="1">
        <v>104.25</v>
      </c>
      <c r="C640" s="1">
        <v>15</v>
      </c>
      <c r="D640" s="3">
        <v>-61.90927181054078</v>
      </c>
      <c r="E640" s="3">
        <f t="shared" si="24"/>
        <v>4.970728189459237</v>
      </c>
      <c r="F640" s="3">
        <f t="shared" si="22"/>
        <v>4.970728189459237</v>
      </c>
      <c r="G640" s="3">
        <v>-1.5656218118294511</v>
      </c>
      <c r="H640" s="5">
        <v>0.0036966743161928666</v>
      </c>
    </row>
    <row r="641" spans="1:8" ht="14.25">
      <c r="A641" s="1" t="s">
        <v>75</v>
      </c>
      <c r="B641" s="1">
        <v>104.25</v>
      </c>
      <c r="C641" s="1">
        <v>20</v>
      </c>
      <c r="D641" s="3">
        <v>-60.34527721166997</v>
      </c>
      <c r="E641" s="3">
        <f t="shared" si="24"/>
        <v>6.534722788330043</v>
      </c>
      <c r="F641" s="3">
        <f t="shared" si="22"/>
        <v>6.534722788330043</v>
      </c>
      <c r="G641" s="3">
        <v>-0.5178884902370811</v>
      </c>
      <c r="H641" s="5">
        <v>0.003153095661409593</v>
      </c>
    </row>
    <row r="642" spans="1:8" ht="14.25">
      <c r="A642" s="1" t="s">
        <v>75</v>
      </c>
      <c r="B642" s="1">
        <v>104.25</v>
      </c>
      <c r="C642" s="1">
        <v>25</v>
      </c>
      <c r="D642" s="3">
        <v>-62.62229722866828</v>
      </c>
      <c r="E642" s="3">
        <f t="shared" si="24"/>
        <v>4.257702771331708</v>
      </c>
      <c r="F642" s="3">
        <f t="shared" si="22"/>
        <v>4.257702771331708</v>
      </c>
      <c r="G642" s="3">
        <v>-1.902695003957381</v>
      </c>
      <c r="H642" s="5">
        <v>0.002523929959408541</v>
      </c>
    </row>
    <row r="643" spans="1:8" ht="14.25">
      <c r="A643" s="1" t="s">
        <v>75</v>
      </c>
      <c r="B643" s="1">
        <v>104.25</v>
      </c>
      <c r="C643" s="1">
        <v>30</v>
      </c>
      <c r="D643" s="3">
        <v>-61.565461905077576</v>
      </c>
      <c r="E643" s="3">
        <f t="shared" si="24"/>
        <v>5.314538094922398</v>
      </c>
      <c r="F643" s="3">
        <f t="shared" si="22"/>
        <v>5.314538094922398</v>
      </c>
      <c r="G643" s="3">
        <v>1.496857237788416</v>
      </c>
      <c r="H643" s="5">
        <v>0.002002134933015255</v>
      </c>
    </row>
    <row r="644" spans="1:8" ht="14.25">
      <c r="A644" s="1" t="s">
        <v>75</v>
      </c>
      <c r="B644" s="1">
        <v>104.25</v>
      </c>
      <c r="C644" s="1">
        <v>40</v>
      </c>
      <c r="D644" s="3">
        <v>-59.28674354616268</v>
      </c>
      <c r="E644" s="3">
        <f t="shared" si="24"/>
        <v>7.593256453837284</v>
      </c>
      <c r="F644" s="3">
        <f aca="true" t="shared" si="25" ref="F644:F707">IF(E644&lt;-90,E644+360,IF(E644&gt;270,E644-360,E644))</f>
        <v>7.593256453837284</v>
      </c>
      <c r="G644" s="3">
        <v>8.991550593905314</v>
      </c>
      <c r="H644" s="5">
        <v>0.0011517139401778552</v>
      </c>
    </row>
    <row r="645" spans="1:8" ht="14.25">
      <c r="A645" s="1" t="s">
        <v>75</v>
      </c>
      <c r="B645" s="1">
        <v>104.25</v>
      </c>
      <c r="C645" s="1">
        <v>50</v>
      </c>
      <c r="D645" s="3">
        <v>-70.49385602458065</v>
      </c>
      <c r="E645" s="3">
        <f t="shared" si="24"/>
        <v>-3.6138560245806275</v>
      </c>
      <c r="F645" s="3">
        <f t="shared" si="25"/>
        <v>-3.6138560245806275</v>
      </c>
      <c r="G645" s="3">
        <v>5.981084285895381</v>
      </c>
      <c r="H645" s="5">
        <v>0.0009184250051038462</v>
      </c>
    </row>
    <row r="646" spans="1:8" ht="14.25">
      <c r="A646" s="1" t="s">
        <v>75</v>
      </c>
      <c r="B646" s="1">
        <v>104.25</v>
      </c>
      <c r="C646" s="1">
        <v>60</v>
      </c>
      <c r="D646" s="3">
        <v>-53.403371090560825</v>
      </c>
      <c r="E646" s="3">
        <f t="shared" si="24"/>
        <v>13.476628909439171</v>
      </c>
      <c r="F646" s="3">
        <f t="shared" si="25"/>
        <v>13.476628909439171</v>
      </c>
      <c r="G646" s="3">
        <v>18.598557619847064</v>
      </c>
      <c r="H646" s="5">
        <v>0.000796399397287567</v>
      </c>
    </row>
    <row r="647" spans="1:8" ht="14.25">
      <c r="A647" s="1" t="s">
        <v>76</v>
      </c>
      <c r="B647" s="1">
        <v>105.75</v>
      </c>
      <c r="C647" s="1">
        <v>0</v>
      </c>
      <c r="D647" s="3">
        <v>-53.255888715216734</v>
      </c>
      <c r="E647" s="3">
        <f t="shared" si="24"/>
        <v>13.624111284783282</v>
      </c>
      <c r="F647" s="3">
        <f t="shared" si="25"/>
        <v>13.624111284783282</v>
      </c>
      <c r="G647" s="3">
        <v>53.25045270045899</v>
      </c>
      <c r="H647" s="5">
        <v>0.006090418704818248</v>
      </c>
    </row>
    <row r="648" spans="1:8" ht="14.25">
      <c r="A648" s="1" t="s">
        <v>76</v>
      </c>
      <c r="B648" s="1">
        <v>105.75</v>
      </c>
      <c r="C648" s="1">
        <v>5</v>
      </c>
      <c r="D648" s="3">
        <v>-57.62293352369909</v>
      </c>
      <c r="E648" s="3">
        <f t="shared" si="24"/>
        <v>9.257066476300906</v>
      </c>
      <c r="F648" s="3">
        <f t="shared" si="25"/>
        <v>9.257066476300906</v>
      </c>
      <c r="G648" s="3">
        <v>18.44524539004493</v>
      </c>
      <c r="H648" s="5">
        <v>0.0034450253990355425</v>
      </c>
    </row>
    <row r="649" spans="1:8" ht="14.25">
      <c r="A649" s="1" t="s">
        <v>76</v>
      </c>
      <c r="B649" s="1">
        <v>105.75</v>
      </c>
      <c r="C649" s="1">
        <v>10</v>
      </c>
      <c r="D649" s="3">
        <v>-55.72109627343718</v>
      </c>
      <c r="E649" s="3">
        <f t="shared" si="24"/>
        <v>11.158903726562812</v>
      </c>
      <c r="F649" s="3">
        <f t="shared" si="25"/>
        <v>11.158903726562812</v>
      </c>
      <c r="G649" s="3">
        <v>9.30126680274542</v>
      </c>
      <c r="H649" s="5">
        <v>0.0027347146103387098</v>
      </c>
    </row>
    <row r="650" spans="1:8" ht="14.25">
      <c r="A650" s="1" t="s">
        <v>76</v>
      </c>
      <c r="B650" s="1">
        <v>105.75</v>
      </c>
      <c r="C650" s="1">
        <v>15</v>
      </c>
      <c r="D650" s="3">
        <v>-57.619322293430784</v>
      </c>
      <c r="E650" s="3">
        <f t="shared" si="24"/>
        <v>9.260677706569197</v>
      </c>
      <c r="F650" s="3">
        <f t="shared" si="25"/>
        <v>9.260677706569197</v>
      </c>
      <c r="G650" s="3">
        <v>9.518014855513895</v>
      </c>
      <c r="H650" s="5">
        <v>0.0024613307376295454</v>
      </c>
    </row>
    <row r="651" spans="1:8" ht="14.25">
      <c r="A651" s="1" t="s">
        <v>76</v>
      </c>
      <c r="B651" s="1">
        <v>105.75</v>
      </c>
      <c r="C651" s="1">
        <v>20</v>
      </c>
      <c r="D651" s="3">
        <v>-59.32271997820356</v>
      </c>
      <c r="E651" s="3">
        <f t="shared" si="24"/>
        <v>7.55728002179643</v>
      </c>
      <c r="F651" s="3">
        <f t="shared" si="25"/>
        <v>7.55728002179643</v>
      </c>
      <c r="G651" s="3">
        <v>10.380733890506761</v>
      </c>
      <c r="H651" s="5">
        <v>0.0020922545256254078</v>
      </c>
    </row>
    <row r="652" spans="1:8" ht="14.25">
      <c r="A652" s="1" t="s">
        <v>76</v>
      </c>
      <c r="B652" s="1">
        <v>105.75</v>
      </c>
      <c r="C652" s="1">
        <v>25</v>
      </c>
      <c r="D652" s="3">
        <v>-56.874829107924064</v>
      </c>
      <c r="E652" s="3">
        <f t="shared" si="24"/>
        <v>10.00517089207591</v>
      </c>
      <c r="F652" s="3">
        <f t="shared" si="25"/>
        <v>10.00517089207591</v>
      </c>
      <c r="G652" s="3">
        <v>9.508534818279314</v>
      </c>
      <c r="H652" s="5">
        <v>0.0016828645221763992</v>
      </c>
    </row>
    <row r="653" spans="1:8" ht="14.25">
      <c r="A653" s="1" t="s">
        <v>76</v>
      </c>
      <c r="B653" s="1">
        <v>105.75</v>
      </c>
      <c r="C653" s="1">
        <v>30</v>
      </c>
      <c r="D653" s="3">
        <v>-60.684114027040785</v>
      </c>
      <c r="E653" s="3">
        <f t="shared" si="24"/>
        <v>6.195885972959218</v>
      </c>
      <c r="F653" s="3">
        <f t="shared" si="25"/>
        <v>6.195885972959218</v>
      </c>
      <c r="G653" s="3">
        <v>13.372817478812383</v>
      </c>
      <c r="H653" s="5">
        <v>0.001379242545747484</v>
      </c>
    </row>
    <row r="654" spans="1:8" ht="14.25">
      <c r="A654" s="1" t="s">
        <v>76</v>
      </c>
      <c r="B654" s="1">
        <v>105.75</v>
      </c>
      <c r="C654" s="1">
        <v>40</v>
      </c>
      <c r="D654" s="3">
        <v>-54.10874394123393</v>
      </c>
      <c r="E654" s="3">
        <f t="shared" si="24"/>
        <v>12.771256058766085</v>
      </c>
      <c r="F654" s="3">
        <f t="shared" si="25"/>
        <v>12.771256058766085</v>
      </c>
      <c r="G654" s="3">
        <v>13.622810206794107</v>
      </c>
      <c r="H654" s="5">
        <v>0.0008916097801168402</v>
      </c>
    </row>
    <row r="655" spans="1:8" ht="14.25">
      <c r="A655" s="1" t="s">
        <v>76</v>
      </c>
      <c r="B655" s="1">
        <v>105.75</v>
      </c>
      <c r="C655" s="1">
        <v>50</v>
      </c>
      <c r="D655" s="3">
        <v>-69.57116544952571</v>
      </c>
      <c r="E655" s="3">
        <f t="shared" si="24"/>
        <v>-2.6911654495257267</v>
      </c>
      <c r="F655" s="3">
        <f t="shared" si="25"/>
        <v>-2.6911654495257267</v>
      </c>
      <c r="G655" s="3">
        <v>12.686267239248263</v>
      </c>
      <c r="H655" s="5">
        <v>0.0008105189695497571</v>
      </c>
    </row>
    <row r="656" spans="1:8" ht="14.25">
      <c r="A656" s="1" t="s">
        <v>76</v>
      </c>
      <c r="B656" s="1">
        <v>105.75</v>
      </c>
      <c r="C656" s="1">
        <v>60</v>
      </c>
      <c r="D656" s="3">
        <v>-76.28265368163969</v>
      </c>
      <c r="E656" s="3">
        <f t="shared" si="24"/>
        <v>-9.402653681639663</v>
      </c>
      <c r="F656" s="3">
        <f t="shared" si="25"/>
        <v>-9.402653681639663</v>
      </c>
      <c r="G656" s="3">
        <v>18.30616572981835</v>
      </c>
      <c r="H656" s="5">
        <v>0.0005507894334498439</v>
      </c>
    </row>
    <row r="657" spans="1:8" ht="14.25">
      <c r="A657" s="1" t="s">
        <v>77</v>
      </c>
      <c r="B657" s="1">
        <v>107.25</v>
      </c>
      <c r="C657" s="1">
        <v>0</v>
      </c>
      <c r="D657" s="3">
        <v>126.0098087690036</v>
      </c>
      <c r="E657" s="3">
        <f t="shared" si="24"/>
        <v>192.8898087690036</v>
      </c>
      <c r="F657" s="3">
        <f t="shared" si="25"/>
        <v>192.8898087690036</v>
      </c>
      <c r="G657" s="3">
        <v>44.59981031274338</v>
      </c>
      <c r="H657" s="5">
        <v>0.006736445650341135</v>
      </c>
    </row>
    <row r="658" spans="1:8" ht="14.25">
      <c r="A658" s="1" t="s">
        <v>77</v>
      </c>
      <c r="B658" s="1">
        <v>107.25</v>
      </c>
      <c r="C658" s="1">
        <v>5</v>
      </c>
      <c r="D658" s="3">
        <v>130.81914827010164</v>
      </c>
      <c r="E658" s="3">
        <f t="shared" si="24"/>
        <v>197.69914827010163</v>
      </c>
      <c r="F658" s="3">
        <f t="shared" si="25"/>
        <v>197.69914827010163</v>
      </c>
      <c r="G658" s="3">
        <v>9.838350652726394</v>
      </c>
      <c r="H658" s="5">
        <v>0.004921898109469557</v>
      </c>
    </row>
    <row r="659" spans="1:8" ht="14.25">
      <c r="A659" s="1" t="s">
        <v>77</v>
      </c>
      <c r="B659" s="1">
        <v>107.25</v>
      </c>
      <c r="C659" s="1">
        <v>10</v>
      </c>
      <c r="D659" s="3">
        <v>128.99099404250546</v>
      </c>
      <c r="E659" s="3">
        <f t="shared" si="24"/>
        <v>195.87099404250546</v>
      </c>
      <c r="F659" s="3">
        <f t="shared" si="25"/>
        <v>195.87099404250546</v>
      </c>
      <c r="G659" s="3">
        <v>4.954311718918544</v>
      </c>
      <c r="H659" s="5">
        <v>0.005152768673247422</v>
      </c>
    </row>
    <row r="660" spans="1:8" ht="14.25">
      <c r="A660" s="1" t="s">
        <v>77</v>
      </c>
      <c r="B660" s="1">
        <v>107.25</v>
      </c>
      <c r="C660" s="1">
        <v>15</v>
      </c>
      <c r="D660" s="3">
        <v>129.90788487550105</v>
      </c>
      <c r="E660" s="3">
        <f t="shared" si="24"/>
        <v>196.78788487550105</v>
      </c>
      <c r="F660" s="3">
        <f t="shared" si="25"/>
        <v>196.78788487550105</v>
      </c>
      <c r="G660" s="3">
        <v>4.412916584753803</v>
      </c>
      <c r="H660" s="5">
        <v>0.004314837656273988</v>
      </c>
    </row>
    <row r="661" spans="1:8" ht="14.25">
      <c r="A661" s="1" t="s">
        <v>77</v>
      </c>
      <c r="B661" s="1">
        <v>107.25</v>
      </c>
      <c r="C661" s="1">
        <v>20</v>
      </c>
      <c r="D661" s="3">
        <v>131.80046029043743</v>
      </c>
      <c r="E661" s="3">
        <f t="shared" si="24"/>
        <v>198.68046029043742</v>
      </c>
      <c r="F661" s="3">
        <f t="shared" si="25"/>
        <v>198.68046029043742</v>
      </c>
      <c r="G661" s="3">
        <v>5.377630762272862</v>
      </c>
      <c r="H661" s="5">
        <v>0.0034357799696720977</v>
      </c>
    </row>
    <row r="662" spans="1:8" ht="14.25">
      <c r="A662" s="1" t="s">
        <v>77</v>
      </c>
      <c r="B662" s="1">
        <v>107.25</v>
      </c>
      <c r="C662" s="1">
        <v>25</v>
      </c>
      <c r="D662" s="3">
        <v>131.66755285558617</v>
      </c>
      <c r="E662" s="3">
        <f t="shared" si="24"/>
        <v>198.54755285558616</v>
      </c>
      <c r="F662" s="3">
        <f t="shared" si="25"/>
        <v>198.54755285558616</v>
      </c>
      <c r="G662" s="3">
        <v>4.557149196032624</v>
      </c>
      <c r="H662" s="5">
        <v>0.0028066757917508036</v>
      </c>
    </row>
    <row r="663" spans="1:8" ht="14.25">
      <c r="A663" s="1" t="s">
        <v>77</v>
      </c>
      <c r="B663" s="1">
        <v>107.25</v>
      </c>
      <c r="C663" s="1">
        <v>30</v>
      </c>
      <c r="D663" s="3">
        <v>133.01261579819857</v>
      </c>
      <c r="E663" s="3">
        <f t="shared" si="24"/>
        <v>199.89261579819856</v>
      </c>
      <c r="F663" s="3">
        <f t="shared" si="25"/>
        <v>199.89261579819856</v>
      </c>
      <c r="G663" s="3">
        <v>5.146337903152975</v>
      </c>
      <c r="H663" s="5">
        <v>0.002251955594588845</v>
      </c>
    </row>
    <row r="664" spans="1:8" ht="14.25">
      <c r="A664" s="1" t="s">
        <v>77</v>
      </c>
      <c r="B664" s="1">
        <v>107.25</v>
      </c>
      <c r="C664" s="1">
        <v>40</v>
      </c>
      <c r="D664" s="3">
        <v>127.00602780564193</v>
      </c>
      <c r="E664" s="3">
        <f t="shared" si="24"/>
        <v>193.88602780564193</v>
      </c>
      <c r="F664" s="3">
        <f t="shared" si="25"/>
        <v>193.88602780564193</v>
      </c>
      <c r="G664" s="3">
        <v>5.278957281903041</v>
      </c>
      <c r="H664" s="5">
        <v>0.0015216583059281083</v>
      </c>
    </row>
    <row r="665" spans="1:8" ht="14.25">
      <c r="A665" s="1" t="s">
        <v>77</v>
      </c>
      <c r="B665" s="1">
        <v>107.25</v>
      </c>
      <c r="C665" s="1">
        <v>50</v>
      </c>
      <c r="D665" s="3">
        <v>139.49394182701937</v>
      </c>
      <c r="E665" s="3">
        <f t="shared" si="24"/>
        <v>206.37394182701937</v>
      </c>
      <c r="F665" s="3">
        <f t="shared" si="25"/>
        <v>206.37394182701937</v>
      </c>
      <c r="G665" s="3">
        <v>7.852785553122018</v>
      </c>
      <c r="H665" s="5">
        <v>0.0008563381341502899</v>
      </c>
    </row>
    <row r="666" spans="1:8" ht="14.25">
      <c r="A666" s="1" t="s">
        <v>77</v>
      </c>
      <c r="B666" s="1">
        <v>107.25</v>
      </c>
      <c r="C666" s="1">
        <v>60</v>
      </c>
      <c r="D666" s="3">
        <v>128.17884763521565</v>
      </c>
      <c r="E666" s="3">
        <f t="shared" si="24"/>
        <v>195.05884763521564</v>
      </c>
      <c r="F666" s="3">
        <f t="shared" si="25"/>
        <v>195.05884763521564</v>
      </c>
      <c r="G666" s="3">
        <v>17.87432810347299</v>
      </c>
      <c r="H666" s="5">
        <v>0.0007819366982051681</v>
      </c>
    </row>
    <row r="667" spans="1:8" ht="14.25">
      <c r="A667" s="1" t="s">
        <v>78</v>
      </c>
      <c r="B667" s="1">
        <v>108.2</v>
      </c>
      <c r="C667" s="1">
        <v>0</v>
      </c>
      <c r="D667" s="3">
        <v>114.28456585239611</v>
      </c>
      <c r="E667" s="3">
        <f t="shared" si="24"/>
        <v>181.1645658523961</v>
      </c>
      <c r="F667" s="3">
        <f t="shared" si="25"/>
        <v>181.1645658523961</v>
      </c>
      <c r="G667" s="3">
        <v>60.88238982486275</v>
      </c>
      <c r="H667" s="5">
        <v>0.010393502778178297</v>
      </c>
    </row>
    <row r="668" spans="1:8" ht="14.25">
      <c r="A668" s="1" t="s">
        <v>78</v>
      </c>
      <c r="B668" s="1">
        <v>108.2</v>
      </c>
      <c r="C668" s="1">
        <v>5</v>
      </c>
      <c r="D668" s="3">
        <v>119.220935486414</v>
      </c>
      <c r="E668" s="3">
        <f t="shared" si="24"/>
        <v>186.10093548641402</v>
      </c>
      <c r="F668" s="3">
        <f t="shared" si="25"/>
        <v>186.10093548641402</v>
      </c>
      <c r="G668" s="3">
        <v>14.200912055195865</v>
      </c>
      <c r="H668" s="5">
        <v>0.005176852325496643</v>
      </c>
    </row>
    <row r="669" spans="1:8" ht="14.25">
      <c r="A669" s="1" t="s">
        <v>78</v>
      </c>
      <c r="B669" s="1">
        <v>108.2</v>
      </c>
      <c r="C669" s="1">
        <v>10</v>
      </c>
      <c r="D669" s="3">
        <v>118.32293763849982</v>
      </c>
      <c r="E669" s="3">
        <f t="shared" si="24"/>
        <v>185.2029376384998</v>
      </c>
      <c r="F669" s="3">
        <f t="shared" si="25"/>
        <v>185.2029376384998</v>
      </c>
      <c r="G669" s="3">
        <v>6.73734379756701</v>
      </c>
      <c r="H669" s="5">
        <v>0.0052847800332653395</v>
      </c>
    </row>
    <row r="670" spans="1:8" ht="14.25">
      <c r="A670" s="1" t="s">
        <v>78</v>
      </c>
      <c r="B670" s="1">
        <v>108.2</v>
      </c>
      <c r="C670" s="1">
        <v>15</v>
      </c>
      <c r="D670" s="3">
        <v>118.53031174899853</v>
      </c>
      <c r="E670" s="3">
        <f t="shared" si="24"/>
        <v>185.41031174899854</v>
      </c>
      <c r="F670" s="3">
        <f t="shared" si="25"/>
        <v>185.41031174899854</v>
      </c>
      <c r="G670" s="3">
        <v>6.2020139195688415</v>
      </c>
      <c r="H670" s="5">
        <v>0.004591134500316888</v>
      </c>
    </row>
    <row r="671" spans="1:8" ht="14.25">
      <c r="A671" s="1" t="s">
        <v>78</v>
      </c>
      <c r="B671" s="1">
        <v>108.2</v>
      </c>
      <c r="C671" s="1">
        <v>20</v>
      </c>
      <c r="D671" s="3">
        <v>120.27941521704494</v>
      </c>
      <c r="E671" s="3">
        <f t="shared" si="24"/>
        <v>187.15941521704494</v>
      </c>
      <c r="F671" s="3">
        <f t="shared" si="25"/>
        <v>187.15941521704494</v>
      </c>
      <c r="G671" s="3">
        <v>6.8779126620795505</v>
      </c>
      <c r="H671" s="5">
        <v>0.003615741832598118</v>
      </c>
    </row>
    <row r="672" spans="1:8" ht="14.25">
      <c r="A672" s="1" t="s">
        <v>78</v>
      </c>
      <c r="B672" s="1">
        <v>108.2</v>
      </c>
      <c r="C672" s="1">
        <v>25</v>
      </c>
      <c r="D672" s="3">
        <v>119.67308211207782</v>
      </c>
      <c r="E672" s="3">
        <f t="shared" si="24"/>
        <v>186.55308211207782</v>
      </c>
      <c r="F672" s="3">
        <f t="shared" si="25"/>
        <v>186.55308211207782</v>
      </c>
      <c r="G672" s="3">
        <v>6.284288938357469</v>
      </c>
      <c r="H672" s="5">
        <v>0.0029873448076845766</v>
      </c>
    </row>
    <row r="673" spans="1:8" ht="14.25">
      <c r="A673" s="1" t="s">
        <v>78</v>
      </c>
      <c r="B673" s="1">
        <v>108.2</v>
      </c>
      <c r="C673" s="1">
        <v>30</v>
      </c>
      <c r="D673" s="3">
        <v>122.6551595557615</v>
      </c>
      <c r="E673" s="3">
        <f t="shared" si="24"/>
        <v>189.53515955576148</v>
      </c>
      <c r="F673" s="3">
        <f t="shared" si="25"/>
        <v>189.53515955576148</v>
      </c>
      <c r="G673" s="3">
        <v>6.895900419452611</v>
      </c>
      <c r="H673" s="5">
        <v>0.002165479161756123</v>
      </c>
    </row>
    <row r="674" spans="1:8" ht="14.25">
      <c r="A674" s="1" t="s">
        <v>78</v>
      </c>
      <c r="B674" s="1">
        <v>108.2</v>
      </c>
      <c r="C674" s="1">
        <v>40</v>
      </c>
      <c r="D674" s="3">
        <v>114.60279415828498</v>
      </c>
      <c r="E674" s="3">
        <f t="shared" si="24"/>
        <v>181.48279415828497</v>
      </c>
      <c r="F674" s="3">
        <f t="shared" si="25"/>
        <v>181.48279415828497</v>
      </c>
      <c r="G674" s="3">
        <v>8.806569483014698</v>
      </c>
      <c r="H674" s="5">
        <v>0.0016917142193644884</v>
      </c>
    </row>
    <row r="675" spans="1:8" ht="14.25">
      <c r="A675" s="1" t="s">
        <v>78</v>
      </c>
      <c r="B675" s="1">
        <v>108.2</v>
      </c>
      <c r="C675" s="1">
        <v>50</v>
      </c>
      <c r="D675" s="3">
        <v>134.60689618876407</v>
      </c>
      <c r="E675" s="3">
        <f t="shared" si="24"/>
        <v>201.48689618876406</v>
      </c>
      <c r="F675" s="3">
        <f t="shared" si="25"/>
        <v>201.48689618876406</v>
      </c>
      <c r="G675" s="3">
        <v>8.892255241335656</v>
      </c>
      <c r="H675" s="5">
        <v>0.000834536398247554</v>
      </c>
    </row>
    <row r="676" spans="1:8" ht="14.25">
      <c r="A676" s="1" t="s">
        <v>78</v>
      </c>
      <c r="B676" s="1">
        <v>108.2</v>
      </c>
      <c r="C676" s="1">
        <v>60</v>
      </c>
      <c r="D676" s="3">
        <v>128.9675516645974</v>
      </c>
      <c r="E676" s="3">
        <f>IF((D676-293.12)&lt;0,(D676-293.12)+360,(D676-293.12))</f>
        <v>195.8475516645974</v>
      </c>
      <c r="F676" s="3">
        <f t="shared" si="25"/>
        <v>195.8475516645974</v>
      </c>
      <c r="G676" s="3">
        <v>17.39117199483219</v>
      </c>
      <c r="H676" s="5">
        <v>0.0008531459429663836</v>
      </c>
    </row>
    <row r="677" spans="1:8" ht="14.25">
      <c r="A677" s="1" t="s">
        <v>30</v>
      </c>
      <c r="B677" s="1">
        <v>109.25</v>
      </c>
      <c r="C677" s="1">
        <v>0</v>
      </c>
      <c r="D677" s="3">
        <v>137.96823402987172</v>
      </c>
      <c r="E677" s="3">
        <f>IF((D677-279.01)&lt;0,(D677-279.01)+360,(D677-279.01))</f>
        <v>218.95823402987173</v>
      </c>
      <c r="F677" s="3">
        <f t="shared" si="25"/>
        <v>218.95823402987173</v>
      </c>
      <c r="G677" s="3">
        <v>79.17705280359048</v>
      </c>
      <c r="H677" s="5">
        <v>0.010181100137018593</v>
      </c>
    </row>
    <row r="678" spans="1:8" ht="14.25">
      <c r="A678" s="1" t="s">
        <v>30</v>
      </c>
      <c r="B678" s="1">
        <v>109.25</v>
      </c>
      <c r="C678" s="1">
        <v>5</v>
      </c>
      <c r="D678" s="3">
        <v>90.13411669144904</v>
      </c>
      <c r="E678" s="3">
        <f aca="true" t="shared" si="26" ref="E678:E740">IF((D678-279.01)&lt;0,(D678-279.01)+360,(D678-279.01))</f>
        <v>171.12411669144905</v>
      </c>
      <c r="F678" s="3">
        <f t="shared" si="25"/>
        <v>171.12411669144905</v>
      </c>
      <c r="G678" s="3">
        <v>34.276870539472206</v>
      </c>
      <c r="H678" s="5">
        <v>0.0021662219544866584</v>
      </c>
    </row>
    <row r="679" spans="1:8" ht="14.25">
      <c r="A679" s="1" t="s">
        <v>30</v>
      </c>
      <c r="B679" s="1">
        <v>109.25</v>
      </c>
      <c r="C679" s="1">
        <v>10</v>
      </c>
      <c r="D679" s="3">
        <v>86.04190350089858</v>
      </c>
      <c r="E679" s="3">
        <f t="shared" si="26"/>
        <v>167.03190350089858</v>
      </c>
      <c r="F679" s="3">
        <f t="shared" si="25"/>
        <v>167.03190350089858</v>
      </c>
      <c r="G679" s="3">
        <v>3.0283421791636536</v>
      </c>
      <c r="H679" s="5">
        <v>0.0019875094968326563</v>
      </c>
    </row>
    <row r="680" spans="1:8" ht="14.25">
      <c r="A680" s="1" t="s">
        <v>30</v>
      </c>
      <c r="B680" s="1">
        <v>109.25</v>
      </c>
      <c r="C680" s="1">
        <v>15</v>
      </c>
      <c r="D680" s="3">
        <v>87.3592498102186</v>
      </c>
      <c r="E680" s="3">
        <f t="shared" si="26"/>
        <v>168.34924981021862</v>
      </c>
      <c r="F680" s="3">
        <f t="shared" si="25"/>
        <v>168.34924981021862</v>
      </c>
      <c r="G680" s="3">
        <v>1.952823634654431</v>
      </c>
      <c r="H680" s="5">
        <v>0.001963223820658256</v>
      </c>
    </row>
    <row r="681" spans="1:8" ht="14.25">
      <c r="A681" s="1" t="s">
        <v>30</v>
      </c>
      <c r="B681" s="1">
        <v>109.25</v>
      </c>
      <c r="C681" s="1">
        <v>20</v>
      </c>
      <c r="D681" s="3">
        <v>84.8226964617402</v>
      </c>
      <c r="E681" s="3">
        <f t="shared" si="26"/>
        <v>165.8126964617402</v>
      </c>
      <c r="F681" s="3">
        <f t="shared" si="25"/>
        <v>165.8126964617402</v>
      </c>
      <c r="G681" s="3">
        <v>-0.27616545427911804</v>
      </c>
      <c r="H681" s="5">
        <v>0.0018174357588646702</v>
      </c>
    </row>
    <row r="682" spans="1:8" ht="14.25">
      <c r="A682" s="1" t="s">
        <v>30</v>
      </c>
      <c r="B682" s="1">
        <v>109.25</v>
      </c>
      <c r="C682" s="1">
        <v>25</v>
      </c>
      <c r="D682" s="3">
        <v>82.60392344028735</v>
      </c>
      <c r="E682" s="3">
        <f t="shared" si="26"/>
        <v>163.59392344028737</v>
      </c>
      <c r="F682" s="3">
        <f t="shared" si="25"/>
        <v>163.59392344028737</v>
      </c>
      <c r="G682" s="3">
        <v>5.55516754393193</v>
      </c>
      <c r="H682" s="5">
        <v>0.001053674048271096</v>
      </c>
    </row>
    <row r="683" spans="1:8" ht="14.25">
      <c r="A683" s="1" t="s">
        <v>30</v>
      </c>
      <c r="B683" s="1">
        <v>109.25</v>
      </c>
      <c r="C683" s="1">
        <v>30</v>
      </c>
      <c r="D683" s="3">
        <v>82.93140488299684</v>
      </c>
      <c r="E683" s="3">
        <f t="shared" si="26"/>
        <v>163.92140488299685</v>
      </c>
      <c r="F683" s="3">
        <f t="shared" si="25"/>
        <v>163.92140488299685</v>
      </c>
      <c r="G683" s="3">
        <v>3.985154537236812</v>
      </c>
      <c r="H683" s="5">
        <v>0.001010101004850505</v>
      </c>
    </row>
    <row r="684" spans="1:8" ht="14.25">
      <c r="A684" s="1" t="s">
        <v>30</v>
      </c>
      <c r="B684" s="1">
        <v>109.25</v>
      </c>
      <c r="C684" s="1">
        <v>35</v>
      </c>
      <c r="D684" s="3">
        <v>71.9999254031041</v>
      </c>
      <c r="E684" s="3">
        <f t="shared" si="26"/>
        <v>152.9899254031041</v>
      </c>
      <c r="F684" s="3">
        <f t="shared" si="25"/>
        <v>152.9899254031041</v>
      </c>
      <c r="G684" s="3">
        <v>8.21999942025213</v>
      </c>
      <c r="H684" s="5">
        <v>0.000673547095606536</v>
      </c>
    </row>
    <row r="685" spans="1:8" ht="14.25">
      <c r="A685" s="1" t="s">
        <v>30</v>
      </c>
      <c r="B685" s="1">
        <v>109.25</v>
      </c>
      <c r="C685" s="1">
        <v>40</v>
      </c>
      <c r="D685" s="3">
        <v>84.68707380907229</v>
      </c>
      <c r="E685" s="3">
        <f t="shared" si="26"/>
        <v>165.67707380907228</v>
      </c>
      <c r="F685" s="3">
        <f t="shared" si="25"/>
        <v>165.67707380907228</v>
      </c>
      <c r="G685" s="3">
        <v>15.403880011509717</v>
      </c>
      <c r="H685" s="5">
        <v>0.0005948315812059746</v>
      </c>
    </row>
    <row r="686" spans="1:8" ht="14.25">
      <c r="A686" s="1" t="s">
        <v>30</v>
      </c>
      <c r="B686" s="1">
        <v>109.25</v>
      </c>
      <c r="C686" s="1">
        <v>50</v>
      </c>
      <c r="D686" s="3">
        <v>49.236394799058836</v>
      </c>
      <c r="E686" s="3">
        <f t="shared" si="26"/>
        <v>130.22639479905885</v>
      </c>
      <c r="F686" s="3">
        <f t="shared" si="25"/>
        <v>130.22639479905885</v>
      </c>
      <c r="G686" s="3">
        <v>41.1839486494386</v>
      </c>
      <c r="H686" s="5">
        <v>0.0004069987714969174</v>
      </c>
    </row>
    <row r="687" spans="1:8" ht="14.25">
      <c r="A687" s="1" t="s">
        <v>30</v>
      </c>
      <c r="B687" s="1">
        <v>109.25</v>
      </c>
      <c r="C687" s="1">
        <v>60</v>
      </c>
      <c r="D687" s="3">
        <v>115.8260807321102</v>
      </c>
      <c r="E687" s="3">
        <f t="shared" si="26"/>
        <v>196.8160807321102</v>
      </c>
      <c r="F687" s="3">
        <f t="shared" si="25"/>
        <v>196.8160807321102</v>
      </c>
      <c r="G687" s="3">
        <v>55.258313012097936</v>
      </c>
      <c r="H687" s="5">
        <v>0.0004015919446403277</v>
      </c>
    </row>
    <row r="688" spans="1:8" ht="14.25">
      <c r="A688" s="1" t="s">
        <v>31</v>
      </c>
      <c r="B688" s="1">
        <v>110.75</v>
      </c>
      <c r="C688" s="1">
        <v>0</v>
      </c>
      <c r="D688" s="3">
        <v>116.34425928535438</v>
      </c>
      <c r="E688" s="3">
        <f t="shared" si="26"/>
        <v>197.3342592853544</v>
      </c>
      <c r="F688" s="3">
        <f t="shared" si="25"/>
        <v>197.3342592853544</v>
      </c>
      <c r="G688" s="3">
        <v>73.85910977747237</v>
      </c>
      <c r="H688" s="5">
        <v>0.008349113725420201</v>
      </c>
    </row>
    <row r="689" spans="1:8" ht="14.25">
      <c r="A689" s="1" t="s">
        <v>31</v>
      </c>
      <c r="B689" s="1">
        <v>110.75</v>
      </c>
      <c r="C689" s="1">
        <v>5</v>
      </c>
      <c r="D689" s="3">
        <v>80.40808213069481</v>
      </c>
      <c r="E689" s="3">
        <f t="shared" si="26"/>
        <v>161.39808213069483</v>
      </c>
      <c r="F689" s="3">
        <f t="shared" si="25"/>
        <v>161.39808213069483</v>
      </c>
      <c r="G689" s="3">
        <v>24.273955029164377</v>
      </c>
      <c r="H689" s="5">
        <v>0.0028703477141280285</v>
      </c>
    </row>
    <row r="690" spans="1:8" ht="14.25">
      <c r="A690" s="1" t="s">
        <v>31</v>
      </c>
      <c r="B690" s="1">
        <v>110.75</v>
      </c>
      <c r="C690" s="1">
        <v>10</v>
      </c>
      <c r="D690" s="3">
        <v>-87.1688608849407</v>
      </c>
      <c r="E690" s="3">
        <f t="shared" si="26"/>
        <v>-6.178860884940718</v>
      </c>
      <c r="F690" s="3">
        <f t="shared" si="25"/>
        <v>-6.178860884940718</v>
      </c>
      <c r="G690" s="3">
        <v>2.5653082160945266</v>
      </c>
      <c r="H690" s="5">
        <v>0.009160349556649027</v>
      </c>
    </row>
    <row r="691" spans="1:8" ht="14.25">
      <c r="A691" s="1" t="s">
        <v>31</v>
      </c>
      <c r="B691" s="1">
        <v>110.75</v>
      </c>
      <c r="C691" s="1">
        <v>15</v>
      </c>
      <c r="D691" s="3">
        <v>78.99257675046681</v>
      </c>
      <c r="E691" s="3">
        <f t="shared" si="26"/>
        <v>159.98257675046682</v>
      </c>
      <c r="F691" s="3">
        <f t="shared" si="25"/>
        <v>159.98257675046682</v>
      </c>
      <c r="G691" s="3">
        <v>6.5447795674834826</v>
      </c>
      <c r="H691" s="5">
        <v>0.002430257188035867</v>
      </c>
    </row>
    <row r="692" spans="1:8" ht="14.25">
      <c r="A692" s="1" t="s">
        <v>31</v>
      </c>
      <c r="B692" s="1">
        <v>110.75</v>
      </c>
      <c r="C692" s="1">
        <v>20</v>
      </c>
      <c r="D692" s="3">
        <v>79.25227390162796</v>
      </c>
      <c r="E692" s="3">
        <f t="shared" si="26"/>
        <v>160.24227390162798</v>
      </c>
      <c r="F692" s="3">
        <f t="shared" si="25"/>
        <v>160.24227390162798</v>
      </c>
      <c r="G692" s="3">
        <v>7.001279264039768</v>
      </c>
      <c r="H692" s="5">
        <v>0.0022150846484954023</v>
      </c>
    </row>
    <row r="693" spans="1:8" ht="14.25">
      <c r="A693" s="1" t="s">
        <v>31</v>
      </c>
      <c r="B693" s="1">
        <v>110.75</v>
      </c>
      <c r="C693" s="1">
        <v>25</v>
      </c>
      <c r="D693" s="3">
        <v>73.37641868605536</v>
      </c>
      <c r="E693" s="3">
        <f t="shared" si="26"/>
        <v>154.36641868605537</v>
      </c>
      <c r="F693" s="3">
        <f t="shared" si="25"/>
        <v>154.36641868605537</v>
      </c>
      <c r="G693" s="3">
        <v>8.507804635718857</v>
      </c>
      <c r="H693" s="5">
        <v>0.001466769920607864</v>
      </c>
    </row>
    <row r="694" spans="1:8" ht="14.25">
      <c r="A694" s="1" t="s">
        <v>31</v>
      </c>
      <c r="B694" s="1">
        <v>110.75</v>
      </c>
      <c r="C694" s="1">
        <v>30</v>
      </c>
      <c r="D694" s="3">
        <v>81.42977721048051</v>
      </c>
      <c r="E694" s="3">
        <f t="shared" si="26"/>
        <v>162.4197772104805</v>
      </c>
      <c r="F694" s="3">
        <f t="shared" si="25"/>
        <v>162.4197772104805</v>
      </c>
      <c r="G694" s="3">
        <v>10.185180104075073</v>
      </c>
      <c r="H694" s="5">
        <v>0.0014590270730867197</v>
      </c>
    </row>
    <row r="695" spans="1:8" ht="14.25">
      <c r="A695" s="1" t="s">
        <v>31</v>
      </c>
      <c r="B695" s="1">
        <v>110.75</v>
      </c>
      <c r="C695" s="1">
        <v>35</v>
      </c>
      <c r="D695" s="3">
        <v>76.4733449800536</v>
      </c>
      <c r="E695" s="3">
        <f t="shared" si="26"/>
        <v>157.4633449800536</v>
      </c>
      <c r="F695" s="3">
        <f t="shared" si="25"/>
        <v>157.4633449800536</v>
      </c>
      <c r="G695" s="3">
        <v>19.937716254331395</v>
      </c>
      <c r="H695" s="5">
        <v>0.0010733186852002533</v>
      </c>
    </row>
    <row r="696" spans="1:8" ht="14.25">
      <c r="A696" s="1" t="s">
        <v>31</v>
      </c>
      <c r="B696" s="1">
        <v>110.75</v>
      </c>
      <c r="C696" s="1">
        <v>40</v>
      </c>
      <c r="D696" s="3">
        <v>68.17306900998508</v>
      </c>
      <c r="E696" s="3">
        <f t="shared" si="26"/>
        <v>149.1630690099851</v>
      </c>
      <c r="F696" s="3">
        <f t="shared" si="25"/>
        <v>149.1630690099851</v>
      </c>
      <c r="G696" s="3">
        <v>22.302654084505292</v>
      </c>
      <c r="H696" s="5">
        <v>0.0009011881046707173</v>
      </c>
    </row>
    <row r="697" spans="1:8" ht="14.25">
      <c r="A697" s="1" t="s">
        <v>31</v>
      </c>
      <c r="B697" s="1">
        <v>110.75</v>
      </c>
      <c r="C697" s="1">
        <v>50</v>
      </c>
      <c r="D697" s="3">
        <v>66.84691843588647</v>
      </c>
      <c r="E697" s="3">
        <f t="shared" si="26"/>
        <v>147.83691843588647</v>
      </c>
      <c r="F697" s="3">
        <f t="shared" si="25"/>
        <v>147.83691843588647</v>
      </c>
      <c r="G697" s="3">
        <v>39.23588496516629</v>
      </c>
      <c r="H697" s="5">
        <v>0.0006403014914866278</v>
      </c>
    </row>
    <row r="698" spans="1:8" ht="14.25">
      <c r="A698" s="1" t="s">
        <v>31</v>
      </c>
      <c r="B698" s="1">
        <v>110.75</v>
      </c>
      <c r="C698" s="1">
        <v>60</v>
      </c>
      <c r="D698" s="3">
        <v>60.696525836909295</v>
      </c>
      <c r="E698" s="3">
        <f t="shared" si="26"/>
        <v>141.6865258369093</v>
      </c>
      <c r="F698" s="3">
        <f t="shared" si="25"/>
        <v>141.6865258369093</v>
      </c>
      <c r="G698" s="3">
        <v>32.04984727280826</v>
      </c>
      <c r="H698" s="5">
        <v>0.00047488314352059287</v>
      </c>
    </row>
    <row r="699" spans="1:8" ht="14.25">
      <c r="A699" s="1" t="s">
        <v>32</v>
      </c>
      <c r="B699" s="1">
        <v>113.75</v>
      </c>
      <c r="C699" s="1">
        <v>0</v>
      </c>
      <c r="D699" s="3">
        <v>159.30108902762106</v>
      </c>
      <c r="E699" s="3">
        <f t="shared" si="26"/>
        <v>240.29108902762107</v>
      </c>
      <c r="F699" s="3">
        <f t="shared" si="25"/>
        <v>240.29108902762107</v>
      </c>
      <c r="G699" s="3">
        <v>81.36496165234935</v>
      </c>
      <c r="H699" s="5">
        <v>0.0068779634340406315</v>
      </c>
    </row>
    <row r="700" spans="1:8" ht="14.25">
      <c r="A700" s="1" t="s">
        <v>32</v>
      </c>
      <c r="B700" s="1">
        <v>113.75</v>
      </c>
      <c r="C700" s="1">
        <v>5</v>
      </c>
      <c r="D700" s="3">
        <v>94.25196560588495</v>
      </c>
      <c r="E700" s="3">
        <f t="shared" si="26"/>
        <v>175.24196560588496</v>
      </c>
      <c r="F700" s="3">
        <f t="shared" si="25"/>
        <v>175.24196560588496</v>
      </c>
      <c r="G700" s="3">
        <v>34.22752242883341</v>
      </c>
      <c r="H700" s="5">
        <v>0.001068481282007317</v>
      </c>
    </row>
    <row r="701" spans="1:8" ht="14.25">
      <c r="A701" s="1" t="s">
        <v>32</v>
      </c>
      <c r="B701" s="1">
        <v>113.75</v>
      </c>
      <c r="C701" s="1">
        <v>15</v>
      </c>
      <c r="D701" s="3">
        <v>98.37718372410565</v>
      </c>
      <c r="E701" s="3">
        <f t="shared" si="26"/>
        <v>179.36718372410564</v>
      </c>
      <c r="F701" s="3">
        <f t="shared" si="25"/>
        <v>179.36718372410564</v>
      </c>
      <c r="G701" s="3">
        <v>-1.9922119425444749</v>
      </c>
      <c r="H701" s="5">
        <v>0.0008859828666514946</v>
      </c>
    </row>
    <row r="702" spans="1:8" ht="14.25">
      <c r="A702" s="1" t="s">
        <v>32</v>
      </c>
      <c r="B702" s="1">
        <v>113.75</v>
      </c>
      <c r="C702" s="1">
        <v>20</v>
      </c>
      <c r="D702" s="3">
        <v>93.53335583302508</v>
      </c>
      <c r="E702" s="3">
        <f t="shared" si="26"/>
        <v>174.5233558330251</v>
      </c>
      <c r="F702" s="3">
        <f t="shared" si="25"/>
        <v>174.5233558330251</v>
      </c>
      <c r="G702" s="3">
        <v>-1.4006842683827991</v>
      </c>
      <c r="H702" s="5">
        <v>0.0009981951763057162</v>
      </c>
    </row>
    <row r="703" spans="1:8" ht="14.25">
      <c r="A703" s="1" t="s">
        <v>32</v>
      </c>
      <c r="B703" s="1">
        <v>113.75</v>
      </c>
      <c r="C703" s="1">
        <v>25</v>
      </c>
      <c r="D703" s="3">
        <v>98.50457924087881</v>
      </c>
      <c r="E703" s="3">
        <f t="shared" si="26"/>
        <v>179.4945792408788</v>
      </c>
      <c r="F703" s="3">
        <f t="shared" si="25"/>
        <v>179.4945792408788</v>
      </c>
      <c r="G703" s="3">
        <v>6.030054611046848</v>
      </c>
      <c r="H703" s="5">
        <v>0.0007615412004612751</v>
      </c>
    </row>
    <row r="704" spans="1:8" ht="14.25">
      <c r="A704" s="1" t="s">
        <v>32</v>
      </c>
      <c r="B704" s="1">
        <v>113.75</v>
      </c>
      <c r="C704" s="1">
        <v>30</v>
      </c>
      <c r="D704" s="3">
        <v>94.37929339810836</v>
      </c>
      <c r="E704" s="3">
        <f t="shared" si="26"/>
        <v>175.36929339810837</v>
      </c>
      <c r="F704" s="3">
        <f t="shared" si="25"/>
        <v>175.36929339810837</v>
      </c>
      <c r="G704" s="3">
        <v>5.210316667314586</v>
      </c>
      <c r="H704" s="5">
        <v>0.000636480478883681</v>
      </c>
    </row>
    <row r="705" spans="1:8" ht="14.25">
      <c r="A705" s="1" t="s">
        <v>32</v>
      </c>
      <c r="B705" s="1">
        <v>113.75</v>
      </c>
      <c r="C705" s="1">
        <v>35</v>
      </c>
      <c r="D705" s="3">
        <v>89.30457527893266</v>
      </c>
      <c r="E705" s="3">
        <f t="shared" si="26"/>
        <v>170.29457527893265</v>
      </c>
      <c r="F705" s="3">
        <f t="shared" si="25"/>
        <v>170.29457527893265</v>
      </c>
      <c r="G705" s="3">
        <v>19.039166491838685</v>
      </c>
      <c r="H705" s="5">
        <v>0.0006284210245528073</v>
      </c>
    </row>
    <row r="706" spans="1:8" ht="14.25">
      <c r="A706" s="1" t="s">
        <v>32</v>
      </c>
      <c r="B706" s="1">
        <v>113.75</v>
      </c>
      <c r="C706" s="1">
        <v>40</v>
      </c>
      <c r="D706" s="3">
        <v>96.11300595708424</v>
      </c>
      <c r="E706" s="3">
        <f t="shared" si="26"/>
        <v>177.10300595708424</v>
      </c>
      <c r="F706" s="3">
        <f t="shared" si="25"/>
        <v>177.10300595708424</v>
      </c>
      <c r="G706" s="3">
        <v>23.6941900768772</v>
      </c>
      <c r="H706" s="5">
        <v>0.00035584981382600164</v>
      </c>
    </row>
    <row r="707" spans="1:8" ht="14.25">
      <c r="A707" s="1" t="s">
        <v>32</v>
      </c>
      <c r="B707" s="1">
        <v>113.75</v>
      </c>
      <c r="C707" s="1">
        <v>50</v>
      </c>
      <c r="D707" s="3">
        <v>153.4842567105025</v>
      </c>
      <c r="E707" s="3">
        <f t="shared" si="26"/>
        <v>234.47425671050252</v>
      </c>
      <c r="F707" s="3">
        <f t="shared" si="25"/>
        <v>234.47425671050252</v>
      </c>
      <c r="G707" s="3">
        <v>58.709089249136866</v>
      </c>
      <c r="H707" s="5">
        <v>0.00040021474235715006</v>
      </c>
    </row>
    <row r="708" spans="1:8" ht="14.25">
      <c r="A708" s="1" t="s">
        <v>32</v>
      </c>
      <c r="B708" s="1">
        <v>113.75</v>
      </c>
      <c r="C708" s="1">
        <v>60</v>
      </c>
      <c r="D708" s="3">
        <v>77.08705924614895</v>
      </c>
      <c r="E708" s="3">
        <f t="shared" si="26"/>
        <v>158.07705924614896</v>
      </c>
      <c r="F708" s="3">
        <f aca="true" t="shared" si="27" ref="F708:F771">IF(E708&lt;-90,E708+360,IF(E708&gt;270,E708-360,E708))</f>
        <v>158.07705924614896</v>
      </c>
      <c r="G708" s="3">
        <v>47.247288264594644</v>
      </c>
      <c r="H708" s="5">
        <v>0.0002478583466417865</v>
      </c>
    </row>
    <row r="709" spans="1:8" ht="14.25">
      <c r="A709" s="1" t="s">
        <v>33</v>
      </c>
      <c r="B709" s="1">
        <v>115.25</v>
      </c>
      <c r="C709" s="1">
        <v>0</v>
      </c>
      <c r="D709" s="3">
        <v>90.60634377640025</v>
      </c>
      <c r="E709" s="3">
        <f t="shared" si="26"/>
        <v>171.59634377640026</v>
      </c>
      <c r="F709" s="3">
        <f t="shared" si="27"/>
        <v>171.59634377640026</v>
      </c>
      <c r="G709" s="3">
        <v>58.91650643067751</v>
      </c>
      <c r="H709" s="5">
        <v>0.0066439685196424585</v>
      </c>
    </row>
    <row r="710" spans="1:8" ht="14.25">
      <c r="A710" s="1" t="s">
        <v>33</v>
      </c>
      <c r="B710" s="1">
        <v>115.25</v>
      </c>
      <c r="C710" s="1">
        <v>5</v>
      </c>
      <c r="D710" s="3">
        <v>97.90537820464826</v>
      </c>
      <c r="E710" s="3">
        <f t="shared" si="26"/>
        <v>178.89537820464827</v>
      </c>
      <c r="F710" s="3">
        <f t="shared" si="27"/>
        <v>178.89537820464827</v>
      </c>
      <c r="G710" s="3">
        <v>21.921067391232526</v>
      </c>
      <c r="H710" s="5">
        <v>0.0019044868075153475</v>
      </c>
    </row>
    <row r="711" spans="1:8" ht="14.25">
      <c r="A711" s="1" t="s">
        <v>33</v>
      </c>
      <c r="B711" s="1">
        <v>115.25</v>
      </c>
      <c r="C711" s="1">
        <v>15</v>
      </c>
      <c r="D711" s="3">
        <v>100.33845640383178</v>
      </c>
      <c r="E711" s="3">
        <f t="shared" si="26"/>
        <v>181.3284564038318</v>
      </c>
      <c r="F711" s="3">
        <f t="shared" si="27"/>
        <v>181.3284564038318</v>
      </c>
      <c r="G711" s="3">
        <v>5.178319163308901</v>
      </c>
      <c r="H711" s="5">
        <v>0.0016841036191398674</v>
      </c>
    </row>
    <row r="712" spans="1:8" ht="14.25">
      <c r="A712" s="1" t="s">
        <v>33</v>
      </c>
      <c r="B712" s="1">
        <v>115.25</v>
      </c>
      <c r="C712" s="1">
        <v>20</v>
      </c>
      <c r="D712" s="3">
        <v>96.1179263744753</v>
      </c>
      <c r="E712" s="3">
        <f t="shared" si="26"/>
        <v>177.1079263744753</v>
      </c>
      <c r="F712" s="3">
        <f t="shared" si="27"/>
        <v>177.1079263744753</v>
      </c>
      <c r="G712" s="3">
        <v>6.487797380379542</v>
      </c>
      <c r="H712" s="5">
        <v>0.001690391079011008</v>
      </c>
    </row>
    <row r="713" spans="1:8" ht="14.25">
      <c r="A713" s="1" t="s">
        <v>33</v>
      </c>
      <c r="B713" s="1">
        <v>115.25</v>
      </c>
      <c r="C713" s="1">
        <v>25</v>
      </c>
      <c r="D713" s="3">
        <v>95.36541891086324</v>
      </c>
      <c r="E713" s="3">
        <f t="shared" si="26"/>
        <v>176.35541891086325</v>
      </c>
      <c r="F713" s="3">
        <f t="shared" si="27"/>
        <v>176.35541891086325</v>
      </c>
      <c r="G713" s="3">
        <v>6.409928922582744</v>
      </c>
      <c r="H713" s="5">
        <v>0.0014958642986581368</v>
      </c>
    </row>
    <row r="714" spans="1:8" ht="14.25">
      <c r="A714" s="1" t="s">
        <v>33</v>
      </c>
      <c r="B714" s="1">
        <v>115.25</v>
      </c>
      <c r="C714" s="1">
        <v>30</v>
      </c>
      <c r="D714" s="3">
        <v>97.96961039432136</v>
      </c>
      <c r="E714" s="3">
        <f t="shared" si="26"/>
        <v>178.95961039432137</v>
      </c>
      <c r="F714" s="3">
        <f t="shared" si="27"/>
        <v>178.95961039432137</v>
      </c>
      <c r="G714" s="3">
        <v>7.707956072176956</v>
      </c>
      <c r="H714" s="5">
        <v>0.001222750996728279</v>
      </c>
    </row>
    <row r="715" spans="1:8" ht="14.25">
      <c r="A715" s="1" t="s">
        <v>33</v>
      </c>
      <c r="B715" s="1">
        <v>115.25</v>
      </c>
      <c r="C715" s="1">
        <v>35</v>
      </c>
      <c r="D715" s="3">
        <v>83.42521701882075</v>
      </c>
      <c r="E715" s="3">
        <f t="shared" si="26"/>
        <v>164.41521701882075</v>
      </c>
      <c r="F715" s="3">
        <f t="shared" si="27"/>
        <v>164.41521701882075</v>
      </c>
      <c r="G715" s="3">
        <v>18.45310825516305</v>
      </c>
      <c r="H715" s="5">
        <v>0.0009667378134737463</v>
      </c>
    </row>
    <row r="716" spans="1:8" ht="14.25">
      <c r="A716" s="1" t="s">
        <v>33</v>
      </c>
      <c r="B716" s="1">
        <v>115.25</v>
      </c>
      <c r="C716" s="1">
        <v>40</v>
      </c>
      <c r="D716" s="3">
        <v>103.13621242831388</v>
      </c>
      <c r="E716" s="3">
        <f t="shared" si="26"/>
        <v>184.1262124283139</v>
      </c>
      <c r="F716" s="3">
        <f t="shared" si="27"/>
        <v>184.1262124283139</v>
      </c>
      <c r="G716" s="3">
        <v>16.27949391030508</v>
      </c>
      <c r="H716" s="5">
        <v>0.0008846931671489275</v>
      </c>
    </row>
    <row r="717" spans="1:8" ht="14.25">
      <c r="A717" s="1" t="s">
        <v>33</v>
      </c>
      <c r="B717" s="1">
        <v>115.25</v>
      </c>
      <c r="C717" s="1">
        <v>50</v>
      </c>
      <c r="D717" s="3">
        <v>113.33404127670977</v>
      </c>
      <c r="E717" s="3">
        <f t="shared" si="26"/>
        <v>194.32404127670978</v>
      </c>
      <c r="F717" s="3">
        <f t="shared" si="27"/>
        <v>194.32404127670978</v>
      </c>
      <c r="G717" s="3">
        <v>47.77431880897807</v>
      </c>
      <c r="H717" s="5">
        <v>0.0004132323801446348</v>
      </c>
    </row>
    <row r="718" spans="1:8" ht="14.25">
      <c r="A718" s="1" t="s">
        <v>33</v>
      </c>
      <c r="B718" s="1">
        <v>115.25</v>
      </c>
      <c r="C718" s="1">
        <v>60</v>
      </c>
      <c r="D718" s="3">
        <v>114.66622486611953</v>
      </c>
      <c r="E718" s="3">
        <f t="shared" si="26"/>
        <v>195.65622486611954</v>
      </c>
      <c r="F718" s="3">
        <f t="shared" si="27"/>
        <v>195.65622486611954</v>
      </c>
      <c r="G718" s="3">
        <v>23.16685404520798</v>
      </c>
      <c r="H718" s="5">
        <v>0.0007193510964751496</v>
      </c>
    </row>
    <row r="719" spans="1:8" ht="14.25">
      <c r="A719" s="1" t="s">
        <v>38</v>
      </c>
      <c r="B719" s="1">
        <v>116.75</v>
      </c>
      <c r="C719" s="1">
        <v>0</v>
      </c>
      <c r="D719" s="3">
        <v>72.71103647734638</v>
      </c>
      <c r="E719" s="3">
        <f t="shared" si="26"/>
        <v>153.7010364773464</v>
      </c>
      <c r="F719" s="3">
        <f t="shared" si="27"/>
        <v>153.7010364773464</v>
      </c>
      <c r="G719" s="3">
        <v>67.77123714425213</v>
      </c>
      <c r="H719" s="5">
        <v>0.008609879441664674</v>
      </c>
    </row>
    <row r="720" spans="1:8" ht="14.25">
      <c r="A720" s="1" t="s">
        <v>38</v>
      </c>
      <c r="B720" s="1">
        <v>116.75</v>
      </c>
      <c r="C720" s="1">
        <v>5</v>
      </c>
      <c r="D720" s="3">
        <v>99.71325102494028</v>
      </c>
      <c r="E720" s="3">
        <f t="shared" si="26"/>
        <v>180.7032510249403</v>
      </c>
      <c r="F720" s="3">
        <f t="shared" si="27"/>
        <v>180.7032510249403</v>
      </c>
      <c r="G720" s="3">
        <v>14.225903615205294</v>
      </c>
      <c r="H720" s="5">
        <v>0.0023235406172477384</v>
      </c>
    </row>
    <row r="721" spans="1:8" ht="14.25">
      <c r="A721" s="1" t="s">
        <v>38</v>
      </c>
      <c r="B721" s="1">
        <v>116.75</v>
      </c>
      <c r="C721" s="1">
        <v>10</v>
      </c>
      <c r="D721" s="3">
        <v>110.12056801737464</v>
      </c>
      <c r="E721" s="3">
        <f t="shared" si="26"/>
        <v>191.11056801737465</v>
      </c>
      <c r="F721" s="3">
        <f t="shared" si="27"/>
        <v>191.11056801737465</v>
      </c>
      <c r="G721" s="3">
        <v>3.7404996892288844</v>
      </c>
      <c r="H721" s="5">
        <v>0.002283956435661591</v>
      </c>
    </row>
    <row r="722" spans="1:8" ht="14.25">
      <c r="A722" s="1" t="s">
        <v>38</v>
      </c>
      <c r="B722" s="1">
        <v>116.75</v>
      </c>
      <c r="C722" s="1">
        <v>15</v>
      </c>
      <c r="D722" s="3">
        <v>108.09571862848178</v>
      </c>
      <c r="E722" s="3">
        <f t="shared" si="26"/>
        <v>189.0857186284818</v>
      </c>
      <c r="F722" s="3">
        <f t="shared" si="27"/>
        <v>189.0857186284818</v>
      </c>
      <c r="G722" s="3">
        <v>0.4730923591307439</v>
      </c>
      <c r="H722" s="5">
        <v>0.002083099815179292</v>
      </c>
    </row>
    <row r="723" spans="1:8" ht="14.25">
      <c r="A723" s="1" t="s">
        <v>38</v>
      </c>
      <c r="B723" s="1">
        <v>116.75</v>
      </c>
      <c r="C723" s="1">
        <v>20</v>
      </c>
      <c r="D723" s="3">
        <v>109.92192152664161</v>
      </c>
      <c r="E723" s="3">
        <f t="shared" si="26"/>
        <v>190.9119215266416</v>
      </c>
      <c r="F723" s="3">
        <f t="shared" si="27"/>
        <v>190.9119215266416</v>
      </c>
      <c r="G723" s="3">
        <v>2.905705693491675</v>
      </c>
      <c r="H723" s="5">
        <v>0.0018424854300645092</v>
      </c>
    </row>
    <row r="724" spans="1:8" ht="14.25">
      <c r="A724" s="1" t="s">
        <v>38</v>
      </c>
      <c r="B724" s="1">
        <v>116.75</v>
      </c>
      <c r="C724" s="1">
        <v>25</v>
      </c>
      <c r="D724" s="3">
        <v>112.76043031176594</v>
      </c>
      <c r="E724" s="3">
        <f t="shared" si="26"/>
        <v>193.75043031176597</v>
      </c>
      <c r="F724" s="3">
        <f t="shared" si="27"/>
        <v>193.75043031176597</v>
      </c>
      <c r="G724" s="3">
        <v>5.071507723200165</v>
      </c>
      <c r="H724" s="5">
        <v>0.0014479806628543077</v>
      </c>
    </row>
    <row r="725" spans="1:8" ht="14.25">
      <c r="A725" s="1" t="s">
        <v>38</v>
      </c>
      <c r="B725" s="1">
        <v>116.75</v>
      </c>
      <c r="C725" s="1">
        <v>30</v>
      </c>
      <c r="D725" s="3">
        <v>105.66210634532604</v>
      </c>
      <c r="E725" s="3">
        <f t="shared" si="26"/>
        <v>186.65210634532605</v>
      </c>
      <c r="F725" s="3">
        <f t="shared" si="27"/>
        <v>186.65210634532605</v>
      </c>
      <c r="G725" s="3">
        <v>7.0789380771399335</v>
      </c>
      <c r="H725" s="5">
        <v>0.001119796410067473</v>
      </c>
    </row>
    <row r="726" spans="1:8" ht="14.25">
      <c r="A726" s="1" t="s">
        <v>38</v>
      </c>
      <c r="B726" s="1">
        <v>116.75</v>
      </c>
      <c r="C726" s="1">
        <v>35</v>
      </c>
      <c r="D726" s="3">
        <v>111.72709593591802</v>
      </c>
      <c r="E726" s="3">
        <f t="shared" si="26"/>
        <v>192.71709593591802</v>
      </c>
      <c r="F726" s="3">
        <f t="shared" si="27"/>
        <v>192.71709593591802</v>
      </c>
      <c r="G726" s="3">
        <v>20.03177465698805</v>
      </c>
      <c r="H726" s="5">
        <v>0.0007619520982319033</v>
      </c>
    </row>
    <row r="727" spans="1:8" ht="14.25">
      <c r="A727" s="1" t="s">
        <v>38</v>
      </c>
      <c r="B727" s="1">
        <v>116.75</v>
      </c>
      <c r="C727" s="1">
        <v>40</v>
      </c>
      <c r="D727" s="3">
        <v>98.73111760738213</v>
      </c>
      <c r="E727" s="3">
        <f t="shared" si="26"/>
        <v>179.72111760738215</v>
      </c>
      <c r="F727" s="3">
        <f t="shared" si="27"/>
        <v>179.72111760738215</v>
      </c>
      <c r="G727" s="3">
        <v>20.96655816703008</v>
      </c>
      <c r="H727" s="5">
        <v>0.0006511599573069584</v>
      </c>
    </row>
    <row r="728" spans="1:8" ht="14.25">
      <c r="A728" s="1" t="s">
        <v>38</v>
      </c>
      <c r="B728" s="1">
        <v>116.75</v>
      </c>
      <c r="C728" s="1">
        <v>50</v>
      </c>
      <c r="D728" s="3">
        <v>110.63105601615173</v>
      </c>
      <c r="E728" s="3">
        <f t="shared" si="26"/>
        <v>191.62105601615173</v>
      </c>
      <c r="F728" s="3">
        <f t="shared" si="27"/>
        <v>191.62105601615173</v>
      </c>
      <c r="G728" s="3">
        <v>20.448274748810753</v>
      </c>
      <c r="H728" s="5">
        <v>0.0005724727067729954</v>
      </c>
    </row>
    <row r="729" spans="1:8" ht="14.25">
      <c r="A729" s="1" t="s">
        <v>38</v>
      </c>
      <c r="B729" s="1">
        <v>116.75</v>
      </c>
      <c r="C729" s="1">
        <v>60</v>
      </c>
      <c r="D729" s="3">
        <v>110.93436841944272</v>
      </c>
      <c r="E729" s="3">
        <f t="shared" si="26"/>
        <v>191.92436841944271</v>
      </c>
      <c r="F729" s="3">
        <f t="shared" si="27"/>
        <v>191.92436841944271</v>
      </c>
      <c r="G729" s="3">
        <v>38.632544114074385</v>
      </c>
      <c r="H729" s="5">
        <v>0.0004084421623681865</v>
      </c>
    </row>
    <row r="730" spans="1:8" ht="14.25">
      <c r="A730" s="1" t="s">
        <v>39</v>
      </c>
      <c r="B730" s="1">
        <v>118.15</v>
      </c>
      <c r="C730" s="1">
        <v>0</v>
      </c>
      <c r="D730" s="3">
        <v>-62.306468765209864</v>
      </c>
      <c r="E730" s="3">
        <f t="shared" si="26"/>
        <v>18.683531234790166</v>
      </c>
      <c r="F730" s="3">
        <f t="shared" si="27"/>
        <v>18.683531234790166</v>
      </c>
      <c r="G730" s="3">
        <v>73.48697786706872</v>
      </c>
      <c r="H730" s="5">
        <v>0.007509737944828701</v>
      </c>
    </row>
    <row r="731" spans="1:8" ht="14.25">
      <c r="A731" s="1" t="s">
        <v>39</v>
      </c>
      <c r="B731" s="1">
        <v>118.15</v>
      </c>
      <c r="C731" s="1">
        <v>5</v>
      </c>
      <c r="D731" s="3">
        <v>-64.76242093239473</v>
      </c>
      <c r="E731" s="3">
        <f t="shared" si="26"/>
        <v>16.22757906760529</v>
      </c>
      <c r="F731" s="3">
        <f t="shared" si="27"/>
        <v>16.22757906760529</v>
      </c>
      <c r="G731" s="3">
        <v>13.381479100398504</v>
      </c>
      <c r="H731" s="5">
        <v>0.0025795753526501215</v>
      </c>
    </row>
    <row r="732" spans="1:8" ht="14.25">
      <c r="A732" s="1" t="s">
        <v>39</v>
      </c>
      <c r="B732" s="1">
        <v>118.15</v>
      </c>
      <c r="C732" s="1">
        <v>10</v>
      </c>
      <c r="D732" s="3">
        <v>-66.28816540674013</v>
      </c>
      <c r="E732" s="3">
        <f t="shared" si="26"/>
        <v>14.701834593259889</v>
      </c>
      <c r="F732" s="3">
        <f t="shared" si="27"/>
        <v>14.701834593259889</v>
      </c>
      <c r="G732" s="3">
        <v>4.209688215875469</v>
      </c>
      <c r="H732" s="5">
        <v>0.002234124436999873</v>
      </c>
    </row>
    <row r="733" spans="1:8" ht="14.25">
      <c r="A733" s="1" t="s">
        <v>39</v>
      </c>
      <c r="B733" s="1">
        <v>118.15</v>
      </c>
      <c r="C733" s="1">
        <v>15</v>
      </c>
      <c r="D733" s="3">
        <v>-68.03229131099653</v>
      </c>
      <c r="E733" s="3">
        <f t="shared" si="26"/>
        <v>12.957708689003482</v>
      </c>
      <c r="F733" s="3">
        <f t="shared" si="27"/>
        <v>12.957708689003482</v>
      </c>
      <c r="G733" s="3">
        <v>1.8412083484814639</v>
      </c>
      <c r="H733" s="5">
        <v>0.0019203465546614234</v>
      </c>
    </row>
    <row r="734" spans="1:8" ht="14.25">
      <c r="A734" s="1" t="s">
        <v>39</v>
      </c>
      <c r="B734" s="1">
        <v>118.15</v>
      </c>
      <c r="C734" s="1">
        <v>20</v>
      </c>
      <c r="D734" s="3">
        <v>-63.32504656734049</v>
      </c>
      <c r="E734" s="3">
        <f t="shared" si="26"/>
        <v>17.6649534326595</v>
      </c>
      <c r="F734" s="3">
        <f t="shared" si="27"/>
        <v>17.6649534326595</v>
      </c>
      <c r="G734" s="3">
        <v>3.587332822340288</v>
      </c>
      <c r="H734" s="5">
        <v>0.0014016330796610074</v>
      </c>
    </row>
    <row r="735" spans="1:8" ht="14.25">
      <c r="A735" s="1" t="s">
        <v>39</v>
      </c>
      <c r="B735" s="1">
        <v>118.15</v>
      </c>
      <c r="C735" s="1">
        <v>25</v>
      </c>
      <c r="D735" s="3">
        <v>-67.08675047484815</v>
      </c>
      <c r="E735" s="3">
        <f t="shared" si="26"/>
        <v>13.903249525151864</v>
      </c>
      <c r="F735" s="3">
        <f t="shared" si="27"/>
        <v>13.903249525151864</v>
      </c>
      <c r="G735" s="3">
        <v>4.954660128485432</v>
      </c>
      <c r="H735" s="5">
        <v>0.0012967856414997816</v>
      </c>
    </row>
    <row r="736" spans="1:8" ht="14.25">
      <c r="A736" s="1" t="s">
        <v>39</v>
      </c>
      <c r="B736" s="1">
        <v>118.15</v>
      </c>
      <c r="C736" s="1">
        <v>30</v>
      </c>
      <c r="D736" s="3">
        <v>-57.502633302789086</v>
      </c>
      <c r="E736" s="3">
        <f t="shared" si="26"/>
        <v>23.487366697210916</v>
      </c>
      <c r="F736" s="3">
        <f t="shared" si="27"/>
        <v>23.487366697210916</v>
      </c>
      <c r="G736" s="3">
        <v>4.427707373512748</v>
      </c>
      <c r="H736" s="5">
        <v>0.0008419560558603994</v>
      </c>
    </row>
    <row r="737" spans="1:8" ht="14.25">
      <c r="A737" s="1" t="s">
        <v>39</v>
      </c>
      <c r="B737" s="1">
        <v>118.15</v>
      </c>
      <c r="C737" s="1">
        <v>35</v>
      </c>
      <c r="D737" s="3">
        <v>-72.32068386158406</v>
      </c>
      <c r="E737" s="3">
        <f t="shared" si="26"/>
        <v>8.66931613841598</v>
      </c>
      <c r="F737" s="3">
        <f t="shared" si="27"/>
        <v>8.66931613841598</v>
      </c>
      <c r="G737" s="3">
        <v>10.776788167050396</v>
      </c>
      <c r="H737" s="5">
        <v>0.0009519564065649225</v>
      </c>
    </row>
    <row r="738" spans="1:8" ht="14.25">
      <c r="A738" s="1" t="s">
        <v>39</v>
      </c>
      <c r="B738" s="1">
        <v>118.15</v>
      </c>
      <c r="C738" s="1">
        <v>40</v>
      </c>
      <c r="D738" s="3">
        <v>-70.72106694667302</v>
      </c>
      <c r="E738" s="3">
        <f t="shared" si="26"/>
        <v>10.268933053326975</v>
      </c>
      <c r="F738" s="3">
        <f t="shared" si="27"/>
        <v>10.268933053326975</v>
      </c>
      <c r="G738" s="3">
        <v>11.988582449246435</v>
      </c>
      <c r="H738" s="5">
        <v>0.0007462084159268106</v>
      </c>
    </row>
    <row r="739" spans="1:8" ht="14.25">
      <c r="A739" s="1" t="s">
        <v>39</v>
      </c>
      <c r="B739" s="1">
        <v>118.15</v>
      </c>
      <c r="C739" s="1">
        <v>50</v>
      </c>
      <c r="D739" s="3">
        <v>-78.91380311564048</v>
      </c>
      <c r="E739" s="3">
        <f t="shared" si="26"/>
        <v>2.076196884359547</v>
      </c>
      <c r="F739" s="3">
        <f t="shared" si="27"/>
        <v>2.076196884359547</v>
      </c>
      <c r="G739" s="3">
        <v>26.983306380768937</v>
      </c>
      <c r="H739" s="5">
        <v>0.00039450698346163654</v>
      </c>
    </row>
    <row r="740" spans="1:8" ht="14.25">
      <c r="A740" s="1" t="s">
        <v>39</v>
      </c>
      <c r="B740" s="1">
        <v>118.15</v>
      </c>
      <c r="C740" s="1">
        <v>60</v>
      </c>
      <c r="D740" s="3">
        <v>-31.717424582587956</v>
      </c>
      <c r="E740" s="3">
        <f t="shared" si="26"/>
        <v>49.27257541741204</v>
      </c>
      <c r="F740" s="3">
        <f t="shared" si="27"/>
        <v>49.27257541741204</v>
      </c>
      <c r="G740" s="3">
        <v>60.741032867755415</v>
      </c>
      <c r="H740" s="5">
        <v>0.0002934368075071701</v>
      </c>
    </row>
    <row r="741" spans="1:8" ht="14.25">
      <c r="A741" s="1" t="s">
        <v>59</v>
      </c>
      <c r="B741" s="1">
        <v>120.25</v>
      </c>
      <c r="C741" s="1">
        <v>0</v>
      </c>
      <c r="D741" s="3">
        <v>-116.49448990793137</v>
      </c>
      <c r="E741" s="3">
        <f>IF((D741-98.95)&lt;0,(D741-98.95)+360,(D741-98.95))</f>
        <v>144.55551009206863</v>
      </c>
      <c r="F741" s="3">
        <f t="shared" si="27"/>
        <v>144.55551009206863</v>
      </c>
      <c r="G741" s="3">
        <v>73.96301496844316</v>
      </c>
      <c r="H741" s="5">
        <v>0.003943465607812499</v>
      </c>
    </row>
    <row r="742" spans="1:8" ht="14.25">
      <c r="A742" s="1" t="s">
        <v>59</v>
      </c>
      <c r="B742" s="1">
        <v>120.25</v>
      </c>
      <c r="C742" s="1">
        <v>5</v>
      </c>
      <c r="D742" s="3">
        <v>-96.27729848959754</v>
      </c>
      <c r="E742" s="3">
        <f aca="true" t="shared" si="28" ref="E742:E784">IF((D742-98.95)&lt;0,(D742-98.95)+360,(D742-98.95))</f>
        <v>164.77270151040244</v>
      </c>
      <c r="F742" s="3">
        <f t="shared" si="27"/>
        <v>164.77270151040244</v>
      </c>
      <c r="G742" s="3">
        <v>32.66526451586651</v>
      </c>
      <c r="H742" s="5">
        <v>0.002390083680543424</v>
      </c>
    </row>
    <row r="743" spans="1:8" ht="14.25">
      <c r="A743" s="1" t="s">
        <v>59</v>
      </c>
      <c r="B743" s="1">
        <v>120.25</v>
      </c>
      <c r="C743" s="1">
        <v>10</v>
      </c>
      <c r="D743" s="3">
        <v>-93.66428058526675</v>
      </c>
      <c r="E743" s="3">
        <f t="shared" si="28"/>
        <v>167.38571941473325</v>
      </c>
      <c r="F743" s="3">
        <f t="shared" si="27"/>
        <v>167.38571941473325</v>
      </c>
      <c r="G743" s="3">
        <v>15.619094394557674</v>
      </c>
      <c r="H743" s="5">
        <v>0.003038172641572562</v>
      </c>
    </row>
    <row r="744" spans="1:8" ht="14.25">
      <c r="A744" s="1" t="s">
        <v>59</v>
      </c>
      <c r="B744" s="1">
        <v>120.25</v>
      </c>
      <c r="C744" s="1">
        <v>15</v>
      </c>
      <c r="D744" s="3">
        <v>-99.94830482737554</v>
      </c>
      <c r="E744" s="3">
        <f t="shared" si="28"/>
        <v>161.10169517262446</v>
      </c>
      <c r="F744" s="3">
        <f t="shared" si="27"/>
        <v>161.10169517262446</v>
      </c>
      <c r="G744" s="3">
        <v>9.278944120594529</v>
      </c>
      <c r="H744" s="5">
        <v>0.002592390402697865</v>
      </c>
    </row>
    <row r="745" spans="1:8" ht="14.25">
      <c r="A745" s="1" t="s">
        <v>59</v>
      </c>
      <c r="B745" s="1">
        <v>120.25</v>
      </c>
      <c r="C745" s="1">
        <v>20</v>
      </c>
      <c r="D745" s="3">
        <v>-98.99262115302444</v>
      </c>
      <c r="E745" s="3">
        <f t="shared" si="28"/>
        <v>162.05737884697555</v>
      </c>
      <c r="F745" s="3">
        <f t="shared" si="27"/>
        <v>162.05737884697555</v>
      </c>
      <c r="G745" s="3">
        <v>10.379115691865803</v>
      </c>
      <c r="H745" s="5">
        <v>0.0021203301629699094</v>
      </c>
    </row>
    <row r="746" spans="1:8" ht="14.25">
      <c r="A746" s="1" t="s">
        <v>59</v>
      </c>
      <c r="B746" s="1">
        <v>120.25</v>
      </c>
      <c r="C746" s="1">
        <v>25</v>
      </c>
      <c r="D746" s="3">
        <v>-94.05934636479925</v>
      </c>
      <c r="E746" s="3">
        <f t="shared" si="28"/>
        <v>166.99065363520074</v>
      </c>
      <c r="F746" s="3">
        <f t="shared" si="27"/>
        <v>166.99065363520074</v>
      </c>
      <c r="G746" s="3">
        <v>15.399489069964392</v>
      </c>
      <c r="H746" s="5">
        <v>0.001611764250751331</v>
      </c>
    </row>
    <row r="747" spans="1:8" ht="14.25">
      <c r="A747" s="1" t="s">
        <v>59</v>
      </c>
      <c r="B747" s="1">
        <v>120.25</v>
      </c>
      <c r="C747" s="1">
        <v>30</v>
      </c>
      <c r="D747" s="3">
        <v>-75.89378126213437</v>
      </c>
      <c r="E747" s="3">
        <f t="shared" si="28"/>
        <v>185.15621873786563</v>
      </c>
      <c r="F747" s="3">
        <f t="shared" si="27"/>
        <v>185.15621873786563</v>
      </c>
      <c r="G747" s="3">
        <v>25.188526373101084</v>
      </c>
      <c r="H747" s="5">
        <v>0.0010972793627877999</v>
      </c>
    </row>
    <row r="748" spans="1:8" ht="14.25">
      <c r="A748" s="1" t="s">
        <v>59</v>
      </c>
      <c r="B748" s="1">
        <v>120.25</v>
      </c>
      <c r="C748" s="1">
        <v>35</v>
      </c>
      <c r="D748" s="3">
        <v>-86.12763123449811</v>
      </c>
      <c r="E748" s="3">
        <f t="shared" si="28"/>
        <v>174.9223687655019</v>
      </c>
      <c r="F748" s="3">
        <f t="shared" si="27"/>
        <v>174.9223687655019</v>
      </c>
      <c r="G748" s="3">
        <v>11.763706510130243</v>
      </c>
      <c r="H748" s="5">
        <v>0.0008681749593255958</v>
      </c>
    </row>
    <row r="749" spans="1:8" ht="14.25">
      <c r="A749" s="1" t="s">
        <v>59</v>
      </c>
      <c r="B749" s="1">
        <v>120.25</v>
      </c>
      <c r="C749" s="1">
        <v>40</v>
      </c>
      <c r="D749" s="3">
        <v>-55.20923407606074</v>
      </c>
      <c r="E749" s="3">
        <f t="shared" si="28"/>
        <v>205.84076592393927</v>
      </c>
      <c r="F749" s="3">
        <f t="shared" si="27"/>
        <v>205.84076592393927</v>
      </c>
      <c r="G749" s="3">
        <v>34.06350078017859</v>
      </c>
      <c r="H749" s="5">
        <v>0.0003659986338772318</v>
      </c>
    </row>
    <row r="750" spans="1:8" ht="14.25">
      <c r="A750" s="1" t="s">
        <v>59</v>
      </c>
      <c r="B750" s="1">
        <v>120.25</v>
      </c>
      <c r="C750" s="1">
        <v>50</v>
      </c>
      <c r="D750" s="3">
        <v>-103.44518005291886</v>
      </c>
      <c r="E750" s="3">
        <f t="shared" si="28"/>
        <v>157.60481994708113</v>
      </c>
      <c r="F750" s="3">
        <f t="shared" si="27"/>
        <v>157.60481994708113</v>
      </c>
      <c r="G750" s="3">
        <v>11.070236337097844</v>
      </c>
      <c r="H750" s="5">
        <v>0.000718704389857193</v>
      </c>
    </row>
    <row r="751" spans="1:8" ht="14.25">
      <c r="A751" s="1" t="s">
        <v>59</v>
      </c>
      <c r="B751" s="1">
        <v>120.25</v>
      </c>
      <c r="C751" s="1">
        <v>60</v>
      </c>
      <c r="D751" s="3">
        <v>-118.11495341155805</v>
      </c>
      <c r="E751" s="3">
        <f t="shared" si="28"/>
        <v>142.93504658844194</v>
      </c>
      <c r="F751" s="3">
        <f t="shared" si="27"/>
        <v>142.93504658844194</v>
      </c>
      <c r="G751" s="3">
        <v>41.33110787602633</v>
      </c>
      <c r="H751" s="5">
        <v>0.0005284600268705288</v>
      </c>
    </row>
    <row r="752" spans="1:8" ht="14.25">
      <c r="A752" s="1" t="s">
        <v>60</v>
      </c>
      <c r="B752" s="1">
        <v>123.25</v>
      </c>
      <c r="C752" s="1">
        <v>0</v>
      </c>
      <c r="D752" s="3">
        <v>63.55037708179689</v>
      </c>
      <c r="E752" s="3">
        <f t="shared" si="28"/>
        <v>324.60037708179686</v>
      </c>
      <c r="F752" s="3">
        <f t="shared" si="27"/>
        <v>-35.399622918203136</v>
      </c>
      <c r="G752" s="3">
        <v>54.28449509918211</v>
      </c>
      <c r="H752" s="5">
        <v>0.0030421507194746283</v>
      </c>
    </row>
    <row r="753" spans="1:8" ht="14.25">
      <c r="A753" s="1" t="s">
        <v>60</v>
      </c>
      <c r="B753" s="1">
        <v>123.25</v>
      </c>
      <c r="C753" s="1">
        <v>5</v>
      </c>
      <c r="D753" s="3">
        <v>72.37770277133174</v>
      </c>
      <c r="E753" s="3">
        <f t="shared" si="28"/>
        <v>333.4277027713317</v>
      </c>
      <c r="F753" s="3">
        <f t="shared" si="27"/>
        <v>-26.572297228668276</v>
      </c>
      <c r="G753" s="3">
        <v>16.684631565347267</v>
      </c>
      <c r="H753" s="5">
        <v>0.002420729022422791</v>
      </c>
    </row>
    <row r="754" spans="1:8" ht="14.25">
      <c r="A754" s="1" t="s">
        <v>60</v>
      </c>
      <c r="B754" s="1">
        <v>123.25</v>
      </c>
      <c r="C754" s="1">
        <v>10</v>
      </c>
      <c r="D754" s="3">
        <v>76.48605792953147</v>
      </c>
      <c r="E754" s="3">
        <f t="shared" si="28"/>
        <v>337.53605792953147</v>
      </c>
      <c r="F754" s="3">
        <f t="shared" si="27"/>
        <v>-22.463942070468534</v>
      </c>
      <c r="G754" s="3">
        <v>8.183277379824718</v>
      </c>
      <c r="H754" s="5">
        <v>0.0024729512732765283</v>
      </c>
    </row>
    <row r="755" spans="1:8" ht="14.25">
      <c r="A755" s="1" t="s">
        <v>60</v>
      </c>
      <c r="B755" s="1">
        <v>123.25</v>
      </c>
      <c r="C755" s="1">
        <v>15</v>
      </c>
      <c r="D755" s="3">
        <v>76.88282765841944</v>
      </c>
      <c r="E755" s="3">
        <f t="shared" si="28"/>
        <v>337.93282765841946</v>
      </c>
      <c r="F755" s="3">
        <f t="shared" si="27"/>
        <v>-22.067172341580545</v>
      </c>
      <c r="G755" s="3">
        <v>5.279595363636866</v>
      </c>
      <c r="H755" s="5">
        <v>0.00221700631483088</v>
      </c>
    </row>
    <row r="756" spans="1:8" ht="14.25">
      <c r="A756" s="1" t="s">
        <v>60</v>
      </c>
      <c r="B756" s="1">
        <v>123.25</v>
      </c>
      <c r="C756" s="1">
        <v>20</v>
      </c>
      <c r="D756" s="3">
        <v>77.01775187296579</v>
      </c>
      <c r="E756" s="3">
        <f t="shared" si="28"/>
        <v>338.0677518729658</v>
      </c>
      <c r="F756" s="3">
        <f t="shared" si="27"/>
        <v>-21.9322481270342</v>
      </c>
      <c r="G756" s="3">
        <v>4.008897081250776</v>
      </c>
      <c r="H756" s="5">
        <v>0.0020883582068218086</v>
      </c>
    </row>
    <row r="757" spans="1:8" ht="14.25">
      <c r="A757" s="1" t="s">
        <v>60</v>
      </c>
      <c r="B757" s="1">
        <v>123.25</v>
      </c>
      <c r="C757" s="1">
        <v>25</v>
      </c>
      <c r="D757" s="3">
        <v>77.76875591492279</v>
      </c>
      <c r="E757" s="3">
        <f t="shared" si="28"/>
        <v>338.8187559149228</v>
      </c>
      <c r="F757" s="3">
        <f t="shared" si="27"/>
        <v>-21.181244085077196</v>
      </c>
      <c r="G757" s="3">
        <v>6.955631654988634</v>
      </c>
      <c r="H757" s="5">
        <v>0.0015359117813207894</v>
      </c>
    </row>
    <row r="758" spans="1:8" ht="14.25">
      <c r="A758" s="1" t="s">
        <v>60</v>
      </c>
      <c r="B758" s="1">
        <v>123.25</v>
      </c>
      <c r="C758" s="1">
        <v>30</v>
      </c>
      <c r="D758" s="3">
        <v>71.5519310079661</v>
      </c>
      <c r="E758" s="3">
        <f t="shared" si="28"/>
        <v>332.6019310079661</v>
      </c>
      <c r="F758" s="3">
        <f t="shared" si="27"/>
        <v>-27.398068992033927</v>
      </c>
      <c r="G758" s="3">
        <v>3.5097739228219393</v>
      </c>
      <c r="H758" s="5">
        <v>0.0013835617405811712</v>
      </c>
    </row>
    <row r="759" spans="1:8" ht="14.25">
      <c r="A759" s="1" t="s">
        <v>60</v>
      </c>
      <c r="B759" s="1">
        <v>123.25</v>
      </c>
      <c r="C759" s="1">
        <v>35</v>
      </c>
      <c r="D759" s="3">
        <v>80.87464183197574</v>
      </c>
      <c r="E759" s="3">
        <f t="shared" si="28"/>
        <v>341.92464183197575</v>
      </c>
      <c r="F759" s="3">
        <f t="shared" si="27"/>
        <v>-18.075358168024252</v>
      </c>
      <c r="G759" s="3">
        <v>11.262444269171587</v>
      </c>
      <c r="H759" s="5">
        <v>0.0008550801132057743</v>
      </c>
    </row>
    <row r="760" spans="1:8" ht="14.25">
      <c r="A760" s="1" t="s">
        <v>60</v>
      </c>
      <c r="B760" s="1">
        <v>123.25</v>
      </c>
      <c r="C760" s="1">
        <v>40</v>
      </c>
      <c r="D760" s="3">
        <v>79.79148356094238</v>
      </c>
      <c r="E760" s="3">
        <f t="shared" si="28"/>
        <v>340.8414835609424</v>
      </c>
      <c r="F760" s="3">
        <f t="shared" si="27"/>
        <v>-19.15851643905762</v>
      </c>
      <c r="G760" s="3">
        <v>15.746246897168138</v>
      </c>
      <c r="H760" s="5">
        <v>0.0007738300847085231</v>
      </c>
    </row>
    <row r="761" spans="1:8" ht="14.25">
      <c r="A761" s="1" t="s">
        <v>60</v>
      </c>
      <c r="B761" s="1">
        <v>123.25</v>
      </c>
      <c r="C761" s="1">
        <v>50</v>
      </c>
      <c r="D761" s="3">
        <v>62.37280808423219</v>
      </c>
      <c r="E761" s="3">
        <f t="shared" si="28"/>
        <v>323.4228080842322</v>
      </c>
      <c r="F761" s="3">
        <f t="shared" si="27"/>
        <v>-36.5771919157678</v>
      </c>
      <c r="G761" s="3">
        <v>27.855620891137672</v>
      </c>
      <c r="H761" s="5">
        <v>0.0004366016491036194</v>
      </c>
    </row>
    <row r="762" spans="1:8" ht="14.25">
      <c r="A762" s="1" t="s">
        <v>60</v>
      </c>
      <c r="B762" s="1">
        <v>123.25</v>
      </c>
      <c r="C762" s="1">
        <v>60</v>
      </c>
      <c r="D762" s="3">
        <v>127.51004731536756</v>
      </c>
      <c r="E762" s="3">
        <f t="shared" si="28"/>
        <v>28.560047315367555</v>
      </c>
      <c r="F762" s="3">
        <f t="shared" si="27"/>
        <v>28.560047315367555</v>
      </c>
      <c r="G762" s="3">
        <v>48.87171794641805</v>
      </c>
      <c r="H762" s="5">
        <v>0.0002721580423210014</v>
      </c>
    </row>
    <row r="763" spans="1:8" ht="14.25">
      <c r="A763" s="1" t="s">
        <v>61</v>
      </c>
      <c r="B763" s="1">
        <v>124.75</v>
      </c>
      <c r="C763" s="1">
        <v>0</v>
      </c>
      <c r="D763" s="3">
        <v>127.81827389114787</v>
      </c>
      <c r="E763" s="3">
        <f t="shared" si="28"/>
        <v>28.868273891147865</v>
      </c>
      <c r="F763" s="3">
        <f t="shared" si="27"/>
        <v>28.868273891147865</v>
      </c>
      <c r="G763" s="3">
        <v>9.356164256214946</v>
      </c>
      <c r="H763" s="5">
        <v>0.005388411268639394</v>
      </c>
    </row>
    <row r="764" spans="1:8" ht="14.25">
      <c r="A764" s="1" t="s">
        <v>61</v>
      </c>
      <c r="B764" s="1">
        <v>124.75</v>
      </c>
      <c r="C764" s="1">
        <v>5</v>
      </c>
      <c r="D764" s="3">
        <v>125.4885250049077</v>
      </c>
      <c r="E764" s="3">
        <f t="shared" si="28"/>
        <v>26.538525004907697</v>
      </c>
      <c r="F764" s="3">
        <f t="shared" si="27"/>
        <v>26.538525004907697</v>
      </c>
      <c r="G764" s="3">
        <v>-6.302782009251241</v>
      </c>
      <c r="H764" s="5">
        <v>0.004089902321571996</v>
      </c>
    </row>
    <row r="765" spans="1:8" ht="14.25">
      <c r="A765" s="1" t="s">
        <v>61</v>
      </c>
      <c r="B765" s="1">
        <v>124.75</v>
      </c>
      <c r="C765" s="1">
        <v>10</v>
      </c>
      <c r="D765" s="3">
        <v>112.06286168503702</v>
      </c>
      <c r="E765" s="3">
        <f t="shared" si="28"/>
        <v>13.112861685037018</v>
      </c>
      <c r="F765" s="3">
        <f t="shared" si="27"/>
        <v>13.112861685037018</v>
      </c>
      <c r="G765" s="3">
        <v>-2.3519797314549433</v>
      </c>
      <c r="H765" s="5">
        <v>0.002850997895474495</v>
      </c>
    </row>
    <row r="766" spans="1:8" ht="14.25">
      <c r="A766" s="1" t="s">
        <v>61</v>
      </c>
      <c r="B766" s="1">
        <v>124.75</v>
      </c>
      <c r="C766" s="1">
        <v>15</v>
      </c>
      <c r="D766" s="3">
        <v>108.9832170592262</v>
      </c>
      <c r="E766" s="3">
        <f t="shared" si="28"/>
        <v>10.033217059226203</v>
      </c>
      <c r="F766" s="3">
        <f t="shared" si="27"/>
        <v>10.033217059226203</v>
      </c>
      <c r="G766" s="3">
        <v>3.751089717943729</v>
      </c>
      <c r="H766" s="5">
        <v>0.0023845150450353633</v>
      </c>
    </row>
    <row r="767" spans="1:8" ht="14.25">
      <c r="A767" s="1" t="s">
        <v>61</v>
      </c>
      <c r="B767" s="1">
        <v>124.75</v>
      </c>
      <c r="C767" s="1">
        <v>20</v>
      </c>
      <c r="D767" s="3">
        <v>98.69376037924965</v>
      </c>
      <c r="E767" s="3">
        <f t="shared" si="28"/>
        <v>359.74376037924964</v>
      </c>
      <c r="F767" s="3">
        <f t="shared" si="27"/>
        <v>-0.2562396207503639</v>
      </c>
      <c r="G767" s="3">
        <v>5.675082120470382</v>
      </c>
      <c r="H767" s="5">
        <v>0.0019213851774175837</v>
      </c>
    </row>
    <row r="768" spans="1:8" ht="14.25">
      <c r="A768" s="1" t="s">
        <v>61</v>
      </c>
      <c r="B768" s="1">
        <v>124.75</v>
      </c>
      <c r="C768" s="1">
        <v>25</v>
      </c>
      <c r="D768" s="3">
        <v>99.94477553608702</v>
      </c>
      <c r="E768" s="3">
        <f t="shared" si="28"/>
        <v>0.994775536087019</v>
      </c>
      <c r="F768" s="3">
        <f t="shared" si="27"/>
        <v>0.994775536087019</v>
      </c>
      <c r="G768" s="3">
        <v>9.83479926464739</v>
      </c>
      <c r="H768" s="5">
        <v>0.0015455953545478842</v>
      </c>
    </row>
    <row r="769" spans="1:8" ht="14.25">
      <c r="A769" s="1" t="s">
        <v>61</v>
      </c>
      <c r="B769" s="1">
        <v>124.75</v>
      </c>
      <c r="C769" s="1">
        <v>30</v>
      </c>
      <c r="D769" s="3">
        <v>96.61074735704389</v>
      </c>
      <c r="E769" s="3">
        <f t="shared" si="28"/>
        <v>357.6607473570439</v>
      </c>
      <c r="F769" s="3">
        <f t="shared" si="27"/>
        <v>-2.339252642956126</v>
      </c>
      <c r="G769" s="3">
        <v>12.428142450676894</v>
      </c>
      <c r="H769" s="5">
        <v>0.001556582795742006</v>
      </c>
    </row>
    <row r="770" spans="1:8" ht="14.25">
      <c r="A770" s="1" t="s">
        <v>61</v>
      </c>
      <c r="B770" s="1">
        <v>124.75</v>
      </c>
      <c r="C770" s="1">
        <v>35</v>
      </c>
      <c r="D770" s="3">
        <v>99.51020834774351</v>
      </c>
      <c r="E770" s="3">
        <f t="shared" si="28"/>
        <v>0.5602083477435116</v>
      </c>
      <c r="F770" s="3">
        <f t="shared" si="27"/>
        <v>0.5602083477435116</v>
      </c>
      <c r="G770" s="3">
        <v>19.32994380229452</v>
      </c>
      <c r="H770" s="5">
        <v>0.0008338177258849802</v>
      </c>
    </row>
    <row r="771" spans="1:8" ht="14.25">
      <c r="A771" s="1" t="s">
        <v>61</v>
      </c>
      <c r="B771" s="1">
        <v>124.75</v>
      </c>
      <c r="C771" s="1">
        <v>40</v>
      </c>
      <c r="D771" s="3">
        <v>97.04807488282484</v>
      </c>
      <c r="E771" s="3">
        <f t="shared" si="28"/>
        <v>358.09807488282485</v>
      </c>
      <c r="F771" s="3">
        <f t="shared" si="27"/>
        <v>-1.9019251171751534</v>
      </c>
      <c r="G771" s="3">
        <v>24.902327571915936</v>
      </c>
      <c r="H771" s="5">
        <v>0.0006720930292749657</v>
      </c>
    </row>
    <row r="772" spans="1:8" ht="14.25">
      <c r="A772" s="1" t="s">
        <v>61</v>
      </c>
      <c r="B772" s="1">
        <v>124.75</v>
      </c>
      <c r="C772" s="1">
        <v>50</v>
      </c>
      <c r="D772" s="3">
        <v>121.70142966950573</v>
      </c>
      <c r="E772" s="3">
        <f t="shared" si="28"/>
        <v>22.751429669505725</v>
      </c>
      <c r="F772" s="3">
        <f aca="true" t="shared" si="29" ref="F772:F784">IF(E772&lt;-90,E772+360,IF(E772&gt;270,E772-360,E772))</f>
        <v>22.751429669505725</v>
      </c>
      <c r="G772" s="3">
        <v>31.287587965652634</v>
      </c>
      <c r="H772" s="5">
        <v>0.0003273423284575339</v>
      </c>
    </row>
    <row r="773" spans="1:8" ht="14.25">
      <c r="A773" s="1" t="s">
        <v>61</v>
      </c>
      <c r="B773" s="1">
        <v>124.75</v>
      </c>
      <c r="C773" s="1">
        <v>60</v>
      </c>
      <c r="D773" s="3">
        <v>89.52603575828925</v>
      </c>
      <c r="E773" s="3">
        <f t="shared" si="28"/>
        <v>350.57603575828927</v>
      </c>
      <c r="F773" s="3">
        <f t="shared" si="29"/>
        <v>-9.423964241710735</v>
      </c>
      <c r="G773" s="3">
        <v>47.716720591183744</v>
      </c>
      <c r="H773" s="5">
        <v>0.00044740160940702934</v>
      </c>
    </row>
    <row r="774" spans="1:8" ht="14.25">
      <c r="A774" s="1" t="s">
        <v>62</v>
      </c>
      <c r="B774" s="1">
        <v>125.6</v>
      </c>
      <c r="C774" s="1">
        <v>0</v>
      </c>
      <c r="D774" s="3">
        <v>125.55395037873173</v>
      </c>
      <c r="E774" s="3">
        <f t="shared" si="28"/>
        <v>26.603950378731724</v>
      </c>
      <c r="F774" s="3">
        <f t="shared" si="29"/>
        <v>26.603950378731724</v>
      </c>
      <c r="G774" s="3">
        <v>29.226181504088352</v>
      </c>
      <c r="H774" s="5">
        <v>0.004690138590702837</v>
      </c>
    </row>
    <row r="775" spans="1:8" ht="14.25">
      <c r="A775" s="1" t="s">
        <v>62</v>
      </c>
      <c r="B775" s="1">
        <v>125.6</v>
      </c>
      <c r="C775" s="1">
        <v>5</v>
      </c>
      <c r="D775" s="3">
        <v>122.08973468120632</v>
      </c>
      <c r="E775" s="3">
        <f t="shared" si="28"/>
        <v>23.13973468120632</v>
      </c>
      <c r="F775" s="3">
        <f t="shared" si="29"/>
        <v>23.13973468120632</v>
      </c>
      <c r="G775" s="3">
        <v>8.277614719417484</v>
      </c>
      <c r="H775" s="5">
        <v>0.0029103369220762052</v>
      </c>
    </row>
    <row r="776" spans="1:8" ht="14.25">
      <c r="A776" s="1" t="s">
        <v>62</v>
      </c>
      <c r="B776" s="1">
        <v>125.6</v>
      </c>
      <c r="C776" s="1">
        <v>10</v>
      </c>
      <c r="D776" s="3">
        <v>119.2857377693617</v>
      </c>
      <c r="E776" s="3">
        <f t="shared" si="28"/>
        <v>20.3357377693617</v>
      </c>
      <c r="F776" s="3">
        <f t="shared" si="29"/>
        <v>20.3357377693617</v>
      </c>
      <c r="G776" s="3">
        <v>3.380477787219856</v>
      </c>
      <c r="H776" s="5">
        <v>0.002170733516579131</v>
      </c>
    </row>
    <row r="777" spans="1:8" ht="14.25">
      <c r="A777" s="1" t="s">
        <v>62</v>
      </c>
      <c r="B777" s="1">
        <v>125.6</v>
      </c>
      <c r="C777" s="1">
        <v>15</v>
      </c>
      <c r="D777" s="3">
        <v>124.88431643047481</v>
      </c>
      <c r="E777" s="3">
        <f t="shared" si="28"/>
        <v>25.93431643047481</v>
      </c>
      <c r="F777" s="3">
        <f t="shared" si="29"/>
        <v>25.93431643047481</v>
      </c>
      <c r="G777" s="3">
        <v>1.5016908162702478</v>
      </c>
      <c r="H777" s="5">
        <v>0.001743845603830798</v>
      </c>
    </row>
    <row r="778" spans="1:8" ht="14.25">
      <c r="A778" s="1" t="s">
        <v>62</v>
      </c>
      <c r="B778" s="1">
        <v>125.6</v>
      </c>
      <c r="C778" s="1">
        <v>20</v>
      </c>
      <c r="D778" s="3">
        <v>116.0939390027835</v>
      </c>
      <c r="E778" s="3">
        <f t="shared" si="28"/>
        <v>17.143939002783497</v>
      </c>
      <c r="F778" s="3">
        <f t="shared" si="29"/>
        <v>17.143939002783497</v>
      </c>
      <c r="G778" s="3">
        <v>3.665777781312946</v>
      </c>
      <c r="H778" s="5">
        <v>0.0014170364709491425</v>
      </c>
    </row>
    <row r="779" spans="1:8" ht="14.25">
      <c r="A779" s="1" t="s">
        <v>62</v>
      </c>
      <c r="B779" s="1">
        <v>125.6</v>
      </c>
      <c r="C779" s="1">
        <v>25</v>
      </c>
      <c r="D779" s="3">
        <v>115.32975410819944</v>
      </c>
      <c r="E779" s="3">
        <f t="shared" si="28"/>
        <v>16.379754108199435</v>
      </c>
      <c r="F779" s="3">
        <f t="shared" si="29"/>
        <v>16.379754108199435</v>
      </c>
      <c r="G779" s="3">
        <v>7.454492919506113</v>
      </c>
      <c r="H779" s="5">
        <v>0.0011715856776181586</v>
      </c>
    </row>
    <row r="780" spans="1:8" ht="14.25">
      <c r="A780" s="1" t="s">
        <v>62</v>
      </c>
      <c r="B780" s="1">
        <v>125.6</v>
      </c>
      <c r="C780" s="1">
        <v>30</v>
      </c>
      <c r="D780" s="3">
        <v>112.58940004725844</v>
      </c>
      <c r="E780" s="3">
        <f t="shared" si="28"/>
        <v>13.639400047258434</v>
      </c>
      <c r="F780" s="3">
        <f t="shared" si="29"/>
        <v>13.639400047258434</v>
      </c>
      <c r="G780" s="3">
        <v>6.757808519960368</v>
      </c>
      <c r="H780" s="5">
        <v>0.0010197774266966298</v>
      </c>
    </row>
    <row r="781" spans="1:8" ht="14.25">
      <c r="A781" s="1" t="s">
        <v>62</v>
      </c>
      <c r="B781" s="1">
        <v>125.6</v>
      </c>
      <c r="C781" s="1">
        <v>35</v>
      </c>
      <c r="D781" s="3">
        <v>134.24524895892858</v>
      </c>
      <c r="E781" s="3">
        <f t="shared" si="28"/>
        <v>35.29524895892858</v>
      </c>
      <c r="F781" s="3">
        <f t="shared" si="29"/>
        <v>35.29524895892858</v>
      </c>
      <c r="G781" s="3">
        <v>14.88948665033508</v>
      </c>
      <c r="H781" s="5">
        <v>0.0006110008183300576</v>
      </c>
    </row>
    <row r="782" spans="1:8" ht="14.25">
      <c r="A782" s="1" t="s">
        <v>62</v>
      </c>
      <c r="B782" s="1">
        <v>125.6</v>
      </c>
      <c r="C782" s="1">
        <v>40</v>
      </c>
      <c r="D782" s="3">
        <v>124.32509326603092</v>
      </c>
      <c r="E782" s="3">
        <f t="shared" si="28"/>
        <v>25.375093266030916</v>
      </c>
      <c r="F782" s="3">
        <f t="shared" si="29"/>
        <v>25.375093266030916</v>
      </c>
      <c r="G782" s="3">
        <v>20.118038257886365</v>
      </c>
      <c r="H782" s="5">
        <v>0.00047971345613814087</v>
      </c>
    </row>
    <row r="783" spans="1:8" ht="14.25">
      <c r="A783" s="1" t="s">
        <v>62</v>
      </c>
      <c r="B783" s="1">
        <v>125.6</v>
      </c>
      <c r="C783" s="1">
        <v>50</v>
      </c>
      <c r="D783" s="3">
        <v>121.74112781781932</v>
      </c>
      <c r="E783" s="3">
        <f t="shared" si="28"/>
        <v>22.791127817819316</v>
      </c>
      <c r="F783" s="3">
        <f t="shared" si="29"/>
        <v>22.791127817819316</v>
      </c>
      <c r="G783" s="3">
        <v>53.28594647876675</v>
      </c>
      <c r="H783" s="5">
        <v>0.0004228888742920532</v>
      </c>
    </row>
    <row r="784" spans="1:8" ht="14.25">
      <c r="A784" s="1" t="s">
        <v>62</v>
      </c>
      <c r="B784" s="1">
        <v>125.6</v>
      </c>
      <c r="C784" s="1">
        <v>60</v>
      </c>
      <c r="D784" s="3">
        <v>148.58211131565923</v>
      </c>
      <c r="E784" s="3">
        <f t="shared" si="28"/>
        <v>49.63211131565923</v>
      </c>
      <c r="F784" s="3">
        <f t="shared" si="29"/>
        <v>49.63211131565923</v>
      </c>
      <c r="G784" s="3">
        <v>69.6612191045787</v>
      </c>
      <c r="H784" s="5">
        <v>0.00026768939089922856</v>
      </c>
    </row>
    <row r="785" spans="1:8" ht="14.25">
      <c r="A785" s="1" t="s">
        <v>40</v>
      </c>
      <c r="B785" s="1">
        <v>127.05</v>
      </c>
      <c r="C785" s="1">
        <v>0</v>
      </c>
      <c r="D785" s="3">
        <v>143.43256595215672</v>
      </c>
      <c r="E785" s="3"/>
      <c r="F785" s="3"/>
      <c r="G785" s="3">
        <v>24.166331649404214</v>
      </c>
      <c r="H785" s="5">
        <v>0.00290678516578023</v>
      </c>
    </row>
    <row r="786" spans="1:8" ht="14.25">
      <c r="A786" s="1" t="s">
        <v>40</v>
      </c>
      <c r="B786" s="1">
        <v>127.05</v>
      </c>
      <c r="C786" s="1">
        <v>5</v>
      </c>
      <c r="D786" s="3">
        <v>143.56321554767908</v>
      </c>
      <c r="E786" s="3"/>
      <c r="F786" s="3"/>
      <c r="G786" s="3">
        <v>8.415519537007667</v>
      </c>
      <c r="H786" s="5">
        <v>0.0018722115265108268</v>
      </c>
    </row>
    <row r="787" spans="1:8" ht="14.25">
      <c r="A787" s="1" t="s">
        <v>40</v>
      </c>
      <c r="B787" s="1">
        <v>127.05</v>
      </c>
      <c r="C787" s="1">
        <v>10</v>
      </c>
      <c r="D787" s="3">
        <v>147.3407942879939</v>
      </c>
      <c r="E787" s="3"/>
      <c r="F787" s="3"/>
      <c r="G787" s="3">
        <v>5.870614778224779</v>
      </c>
      <c r="H787" s="5">
        <v>0.0014567515230814072</v>
      </c>
    </row>
    <row r="788" spans="1:8" ht="14.25">
      <c r="A788" s="1" t="s">
        <v>40</v>
      </c>
      <c r="B788" s="1">
        <v>127.05</v>
      </c>
      <c r="C788" s="1">
        <v>15</v>
      </c>
      <c r="D788" s="3">
        <v>141.91751782821254</v>
      </c>
      <c r="E788" s="3"/>
      <c r="F788" s="3"/>
      <c r="G788" s="3">
        <v>1.527577556322701</v>
      </c>
      <c r="H788" s="5">
        <v>0.0011628735958822008</v>
      </c>
    </row>
    <row r="789" spans="1:8" ht="14.25">
      <c r="A789" s="1" t="s">
        <v>40</v>
      </c>
      <c r="B789" s="1">
        <v>127.05</v>
      </c>
      <c r="C789" s="1">
        <v>20</v>
      </c>
      <c r="D789" s="3">
        <v>135.95219675191186</v>
      </c>
      <c r="E789" s="3"/>
      <c r="F789" s="3"/>
      <c r="G789" s="3">
        <v>0.7125113603869225</v>
      </c>
      <c r="H789" s="5">
        <v>0.0010212821794195763</v>
      </c>
    </row>
    <row r="790" spans="1:8" ht="14.25">
      <c r="A790" s="1" t="s">
        <v>40</v>
      </c>
      <c r="B790" s="1">
        <v>127.05</v>
      </c>
      <c r="C790" s="1">
        <v>25</v>
      </c>
      <c r="D790" s="3">
        <v>143.4778951077328</v>
      </c>
      <c r="E790" s="3"/>
      <c r="F790" s="3"/>
      <c r="G790" s="3">
        <v>5.232506591144418</v>
      </c>
      <c r="H790" s="5">
        <v>0.0007609851246903581</v>
      </c>
    </row>
    <row r="791" spans="1:8" ht="14.25">
      <c r="A791" s="1" t="s">
        <v>40</v>
      </c>
      <c r="B791" s="1">
        <v>127.05</v>
      </c>
      <c r="C791" s="1">
        <v>30</v>
      </c>
      <c r="D791" s="3">
        <v>120.79323388223962</v>
      </c>
      <c r="E791" s="3"/>
      <c r="F791" s="3"/>
      <c r="G791" s="3">
        <v>8.252037658874661</v>
      </c>
      <c r="H791" s="5">
        <v>0.0008151729877762143</v>
      </c>
    </row>
    <row r="792" spans="1:8" ht="14.25">
      <c r="A792" s="1" t="s">
        <v>40</v>
      </c>
      <c r="B792" s="1">
        <v>127.05</v>
      </c>
      <c r="C792" s="1">
        <v>35</v>
      </c>
      <c r="D792" s="3">
        <v>155.4682644923364</v>
      </c>
      <c r="E792" s="3"/>
      <c r="F792" s="3"/>
      <c r="G792" s="3">
        <v>26.435591422131786</v>
      </c>
      <c r="H792" s="5">
        <v>0.00042229018458874937</v>
      </c>
    </row>
    <row r="793" spans="1:8" ht="14.25">
      <c r="A793" s="1" t="s">
        <v>40</v>
      </c>
      <c r="B793" s="1">
        <v>127.05</v>
      </c>
      <c r="C793" s="1">
        <v>40</v>
      </c>
      <c r="D793" s="3">
        <v>141.95295746817393</v>
      </c>
      <c r="E793" s="3"/>
      <c r="F793" s="3"/>
      <c r="G793" s="3">
        <v>17.246263551816902</v>
      </c>
      <c r="H793" s="5">
        <v>0.0004587166881638382</v>
      </c>
    </row>
    <row r="794" spans="1:8" ht="14.25">
      <c r="A794" s="1" t="s">
        <v>40</v>
      </c>
      <c r="B794" s="1">
        <v>127.05</v>
      </c>
      <c r="C794" s="1">
        <v>50</v>
      </c>
      <c r="D794" s="3">
        <v>127.93739732958423</v>
      </c>
      <c r="E794" s="3"/>
      <c r="F794" s="3"/>
      <c r="G794" s="3">
        <v>52.91072837914493</v>
      </c>
      <c r="H794" s="5">
        <v>0.0002670187259350924</v>
      </c>
    </row>
    <row r="795" spans="1:8" ht="14.25">
      <c r="A795" s="1" t="s">
        <v>40</v>
      </c>
      <c r="B795" s="1">
        <v>127.05</v>
      </c>
      <c r="C795" s="1">
        <v>60</v>
      </c>
      <c r="D795" s="3">
        <v>99.46232220802561</v>
      </c>
      <c r="E795" s="3"/>
      <c r="F795" s="3"/>
      <c r="G795" s="3">
        <v>19.441722237095934</v>
      </c>
      <c r="H795" s="5">
        <v>0.00021931940178652687</v>
      </c>
    </row>
    <row r="796" spans="1:8" ht="14.25">
      <c r="A796" s="1" t="s">
        <v>41</v>
      </c>
      <c r="B796" s="1">
        <v>131.25</v>
      </c>
      <c r="C796" s="1">
        <v>0</v>
      </c>
      <c r="D796" s="3">
        <v>-161.18883864192827</v>
      </c>
      <c r="E796" s="3"/>
      <c r="F796" s="3"/>
      <c r="G796" s="3">
        <v>33.65027820520654</v>
      </c>
      <c r="H796" s="5">
        <v>0.0019670749858609867</v>
      </c>
    </row>
    <row r="797" spans="1:8" ht="14.25">
      <c r="A797" s="1" t="s">
        <v>41</v>
      </c>
      <c r="B797" s="1">
        <v>131.25</v>
      </c>
      <c r="C797" s="1">
        <v>5</v>
      </c>
      <c r="D797" s="3">
        <v>-162.6063305470026</v>
      </c>
      <c r="E797" s="3"/>
      <c r="F797" s="3"/>
      <c r="G797" s="3">
        <v>7.864634278851026</v>
      </c>
      <c r="H797" s="5">
        <v>0.0019147409746490516</v>
      </c>
    </row>
    <row r="798" spans="1:8" ht="14.25">
      <c r="A798" s="1" t="s">
        <v>41</v>
      </c>
      <c r="B798" s="1">
        <v>131.25</v>
      </c>
      <c r="C798" s="1">
        <v>10</v>
      </c>
      <c r="D798" s="3">
        <v>-153.80380067696223</v>
      </c>
      <c r="E798" s="3"/>
      <c r="F798" s="3"/>
      <c r="G798" s="3">
        <v>5.726765453537789</v>
      </c>
      <c r="H798" s="5">
        <v>0.002094512115028223</v>
      </c>
    </row>
    <row r="799" spans="1:8" ht="14.25">
      <c r="A799" s="1" t="s">
        <v>41</v>
      </c>
      <c r="B799" s="1">
        <v>131.25</v>
      </c>
      <c r="C799" s="1">
        <v>15</v>
      </c>
      <c r="D799" s="3">
        <v>-155.6840802679468</v>
      </c>
      <c r="E799" s="3"/>
      <c r="F799" s="3"/>
      <c r="G799" s="3">
        <v>3.0461086560211315</v>
      </c>
      <c r="H799" s="5">
        <v>0.0017802171665277245</v>
      </c>
    </row>
    <row r="800" spans="1:8" ht="14.25">
      <c r="A800" s="1" t="s">
        <v>41</v>
      </c>
      <c r="B800" s="1">
        <v>131.25</v>
      </c>
      <c r="C800" s="1">
        <v>20</v>
      </c>
      <c r="D800" s="3">
        <v>-166.9572253883561</v>
      </c>
      <c r="E800" s="3"/>
      <c r="F800" s="3"/>
      <c r="G800" s="3">
        <v>5.166153685939208</v>
      </c>
      <c r="H800" s="5">
        <v>0.0014326287027698417</v>
      </c>
    </row>
    <row r="801" spans="1:8" ht="14.25">
      <c r="A801" s="1" t="s">
        <v>41</v>
      </c>
      <c r="B801" s="1">
        <v>131.25</v>
      </c>
      <c r="C801" s="1">
        <v>25</v>
      </c>
      <c r="D801" s="3">
        <v>-153.7852434542392</v>
      </c>
      <c r="E801" s="3"/>
      <c r="F801" s="3"/>
      <c r="G801" s="3">
        <v>6.144646003785718</v>
      </c>
      <c r="H801" s="5">
        <v>0.0011771427271151107</v>
      </c>
    </row>
    <row r="802" spans="1:8" ht="14.25">
      <c r="A802" s="1" t="s">
        <v>41</v>
      </c>
      <c r="B802" s="1">
        <v>131.25</v>
      </c>
      <c r="C802" s="1">
        <v>30</v>
      </c>
      <c r="D802" s="3">
        <v>-170.71175801238726</v>
      </c>
      <c r="E802" s="3"/>
      <c r="F802" s="3"/>
      <c r="G802" s="3">
        <v>11.558938997454177</v>
      </c>
      <c r="H802" s="5">
        <v>0.0008284431181439073</v>
      </c>
    </row>
    <row r="803" spans="1:8" ht="14.25">
      <c r="A803" s="1" t="s">
        <v>41</v>
      </c>
      <c r="B803" s="1">
        <v>131.25</v>
      </c>
      <c r="C803" s="1">
        <v>35</v>
      </c>
      <c r="D803" s="3">
        <v>-145.3590524880837</v>
      </c>
      <c r="E803" s="3"/>
      <c r="F803" s="3"/>
      <c r="G803" s="3">
        <v>12.051813793956176</v>
      </c>
      <c r="H803" s="5">
        <v>0.0007519295179735931</v>
      </c>
    </row>
    <row r="804" spans="1:8" ht="14.25">
      <c r="A804" s="1" t="s">
        <v>41</v>
      </c>
      <c r="B804" s="1">
        <v>131.25</v>
      </c>
      <c r="C804" s="1">
        <v>40</v>
      </c>
      <c r="D804" s="3">
        <v>-156.8614364727848</v>
      </c>
      <c r="E804" s="3"/>
      <c r="F804" s="3"/>
      <c r="G804" s="3">
        <v>17.388890524660717</v>
      </c>
      <c r="H804" s="5">
        <v>0.0005253370346739319</v>
      </c>
    </row>
    <row r="805" spans="1:8" ht="14.25">
      <c r="A805" s="1" t="s">
        <v>41</v>
      </c>
      <c r="B805" s="1">
        <v>131.25</v>
      </c>
      <c r="C805" s="1">
        <v>50</v>
      </c>
      <c r="D805" s="3">
        <v>169.7788850689301</v>
      </c>
      <c r="E805" s="3"/>
      <c r="F805" s="3"/>
      <c r="G805" s="3">
        <v>38.72065777496364</v>
      </c>
      <c r="H805" s="5">
        <v>0.00033731719493675387</v>
      </c>
    </row>
    <row r="806" spans="1:8" ht="14.25">
      <c r="A806" s="1" t="s">
        <v>41</v>
      </c>
      <c r="B806" s="1">
        <v>131.25</v>
      </c>
      <c r="C806" s="1">
        <v>60</v>
      </c>
      <c r="D806" s="3">
        <v>-168.12408190520648</v>
      </c>
      <c r="E806" s="3"/>
      <c r="F806" s="3"/>
      <c r="G806" s="3">
        <v>7.271713212665151</v>
      </c>
      <c r="H806" s="5">
        <v>0.00021015225433004519</v>
      </c>
    </row>
    <row r="807" spans="1:8" ht="14.25">
      <c r="A807" s="1" t="s">
        <v>42</v>
      </c>
      <c r="B807" s="1">
        <v>132.4</v>
      </c>
      <c r="C807" s="1">
        <v>0</v>
      </c>
      <c r="D807" s="3">
        <v>172.54337857370066</v>
      </c>
      <c r="E807" s="3"/>
      <c r="F807" s="3"/>
      <c r="G807" s="3">
        <v>49.03872978052707</v>
      </c>
      <c r="H807" s="5">
        <v>0.0020922915666799404</v>
      </c>
    </row>
    <row r="808" spans="1:8" ht="14.25">
      <c r="A808" s="1" t="s">
        <v>42</v>
      </c>
      <c r="B808" s="1">
        <v>132.4</v>
      </c>
      <c r="C808" s="1">
        <v>5</v>
      </c>
      <c r="D808" s="3">
        <v>171.0374612621365</v>
      </c>
      <c r="E808" s="3"/>
      <c r="F808" s="3"/>
      <c r="G808" s="3">
        <v>21.36369818966674</v>
      </c>
      <c r="H808" s="5">
        <v>0.001902347234339725</v>
      </c>
    </row>
    <row r="809" spans="1:8" ht="14.25">
      <c r="A809" s="1" t="s">
        <v>42</v>
      </c>
      <c r="B809" s="1">
        <v>132.4</v>
      </c>
      <c r="C809" s="1">
        <v>10</v>
      </c>
      <c r="D809" s="3">
        <v>-170.6080039808536</v>
      </c>
      <c r="E809" s="3"/>
      <c r="F809" s="3"/>
      <c r="G809" s="3">
        <v>17.43805170897633</v>
      </c>
      <c r="H809" s="5">
        <v>0.0019654661024805288</v>
      </c>
    </row>
    <row r="810" spans="1:8" ht="14.25">
      <c r="A810" s="1" t="s">
        <v>42</v>
      </c>
      <c r="B810" s="1">
        <v>132.4</v>
      </c>
      <c r="C810" s="1">
        <v>15</v>
      </c>
      <c r="D810" s="3">
        <v>171.60269741331024</v>
      </c>
      <c r="E810" s="3"/>
      <c r="F810" s="3"/>
      <c r="G810" s="3">
        <v>15.751760864321348</v>
      </c>
      <c r="H810" s="5">
        <v>0.0017644673417210079</v>
      </c>
    </row>
    <row r="811" spans="1:8" ht="14.25">
      <c r="A811" s="1" t="s">
        <v>42</v>
      </c>
      <c r="B811" s="1">
        <v>132.4</v>
      </c>
      <c r="C811" s="1">
        <v>20</v>
      </c>
      <c r="D811" s="3">
        <v>179.4312430608727</v>
      </c>
      <c r="E811" s="3"/>
      <c r="F811" s="3"/>
      <c r="G811" s="3">
        <v>15.54063681078587</v>
      </c>
      <c r="H811" s="5">
        <v>0.0014220569468203445</v>
      </c>
    </row>
    <row r="812" spans="1:8" ht="14.25">
      <c r="A812" s="1" t="s">
        <v>42</v>
      </c>
      <c r="B812" s="1">
        <v>132.4</v>
      </c>
      <c r="C812" s="1">
        <v>25</v>
      </c>
      <c r="D812" s="3">
        <v>-173.77417093557423</v>
      </c>
      <c r="E812" s="3"/>
      <c r="F812" s="3"/>
      <c r="G812" s="3">
        <v>19.50729498303507</v>
      </c>
      <c r="H812" s="5">
        <v>0.001173909706919574</v>
      </c>
    </row>
    <row r="813" spans="1:8" ht="14.25">
      <c r="A813" s="1" t="s">
        <v>42</v>
      </c>
      <c r="B813" s="1">
        <v>132.4</v>
      </c>
      <c r="C813" s="1">
        <v>30</v>
      </c>
      <c r="D813" s="3">
        <v>172.14163772204674</v>
      </c>
      <c r="E813" s="3"/>
      <c r="F813" s="3"/>
      <c r="G813" s="3">
        <v>28.61727563477886</v>
      </c>
      <c r="H813" s="5">
        <v>0.0008831698590871408</v>
      </c>
    </row>
    <row r="814" spans="1:8" ht="14.25">
      <c r="A814" s="1" t="s">
        <v>42</v>
      </c>
      <c r="B814" s="1">
        <v>132.4</v>
      </c>
      <c r="C814" s="1">
        <v>35</v>
      </c>
      <c r="D814" s="3">
        <v>-163.49563861824498</v>
      </c>
      <c r="E814" s="3"/>
      <c r="F814" s="3"/>
      <c r="G814" s="3">
        <v>31.95423022088914</v>
      </c>
      <c r="H814" s="5">
        <v>0.0007633564043092847</v>
      </c>
    </row>
    <row r="815" spans="1:8" ht="14.25">
      <c r="A815" s="1" t="s">
        <v>42</v>
      </c>
      <c r="B815" s="1">
        <v>132.4</v>
      </c>
      <c r="C815" s="1">
        <v>40</v>
      </c>
      <c r="D815" s="3">
        <v>-170.69794528870116</v>
      </c>
      <c r="E815" s="3"/>
      <c r="F815" s="3"/>
      <c r="G815" s="3">
        <v>31.04345650845381</v>
      </c>
      <c r="H815" s="5">
        <v>0.0005487813772350516</v>
      </c>
    </row>
    <row r="816" spans="1:8" ht="14.25">
      <c r="A816" s="1" t="s">
        <v>42</v>
      </c>
      <c r="B816" s="1">
        <v>132.4</v>
      </c>
      <c r="C816" s="1">
        <v>50</v>
      </c>
      <c r="D816" s="3">
        <v>139.79423206663057</v>
      </c>
      <c r="E816" s="3"/>
      <c r="F816" s="3"/>
      <c r="G816" s="3">
        <v>51.445062471454214</v>
      </c>
      <c r="H816" s="5">
        <v>0.000352936254867646</v>
      </c>
    </row>
    <row r="817" spans="1:8" ht="14.25">
      <c r="A817" s="1" t="s">
        <v>42</v>
      </c>
      <c r="B817" s="1">
        <v>132.4</v>
      </c>
      <c r="C817" s="1">
        <v>60</v>
      </c>
      <c r="D817" s="3">
        <v>-151.91501943601685</v>
      </c>
      <c r="E817" s="3"/>
      <c r="F817" s="3"/>
      <c r="G817" s="3">
        <v>55.328220120447206</v>
      </c>
      <c r="H817" s="5">
        <v>0.00023710388018756672</v>
      </c>
    </row>
    <row r="818" spans="1:8" ht="14.25">
      <c r="A818" s="1" t="s">
        <v>43</v>
      </c>
      <c r="B818" s="1">
        <v>136.35</v>
      </c>
      <c r="C818" s="1">
        <v>0</v>
      </c>
      <c r="D818" s="3">
        <v>108.23940084665115</v>
      </c>
      <c r="E818" s="3"/>
      <c r="F818" s="3"/>
      <c r="G818" s="3">
        <v>79.80084601773252</v>
      </c>
      <c r="H818" s="5">
        <v>0.003139611440927046</v>
      </c>
    </row>
    <row r="819" spans="1:8" ht="14.25">
      <c r="A819" s="1" t="s">
        <v>43</v>
      </c>
      <c r="B819" s="1">
        <v>136.35</v>
      </c>
      <c r="C819" s="1">
        <v>5</v>
      </c>
      <c r="D819" s="3">
        <v>81.79434792457545</v>
      </c>
      <c r="E819" s="3"/>
      <c r="F819" s="3"/>
      <c r="G819" s="3">
        <v>46.319122033429</v>
      </c>
      <c r="H819" s="5">
        <v>0.0020188117792404522</v>
      </c>
    </row>
    <row r="820" spans="1:8" ht="14.25">
      <c r="A820" s="1" t="s">
        <v>43</v>
      </c>
      <c r="B820" s="1">
        <v>136.35</v>
      </c>
      <c r="C820" s="1">
        <v>10</v>
      </c>
      <c r="D820" s="3">
        <v>80.32391348774095</v>
      </c>
      <c r="E820" s="3"/>
      <c r="F820" s="3"/>
      <c r="G820" s="3">
        <v>39.19958967138123</v>
      </c>
      <c r="H820" s="5">
        <v>0.0018195518679059413</v>
      </c>
    </row>
    <row r="821" spans="1:8" ht="14.25">
      <c r="A821" s="1" t="s">
        <v>43</v>
      </c>
      <c r="B821" s="1">
        <v>136.35</v>
      </c>
      <c r="C821" s="1">
        <v>15</v>
      </c>
      <c r="D821" s="3">
        <v>80.31920114061492</v>
      </c>
      <c r="E821" s="3"/>
      <c r="F821" s="3"/>
      <c r="G821" s="3">
        <v>28.542101387599864</v>
      </c>
      <c r="H821" s="5">
        <v>0.0019631464540374975</v>
      </c>
    </row>
    <row r="822" spans="1:8" ht="14.25">
      <c r="A822" s="1" t="s">
        <v>43</v>
      </c>
      <c r="B822" s="1">
        <v>136.35</v>
      </c>
      <c r="C822" s="1">
        <v>20</v>
      </c>
      <c r="D822" s="3">
        <v>77.28689974700589</v>
      </c>
      <c r="E822" s="3"/>
      <c r="F822" s="3"/>
      <c r="G822" s="3">
        <v>28.092630085712468</v>
      </c>
      <c r="H822" s="5">
        <v>0.0014525425983426441</v>
      </c>
    </row>
    <row r="823" spans="1:8" ht="14.25">
      <c r="A823" s="1" t="s">
        <v>43</v>
      </c>
      <c r="B823" s="1">
        <v>136.35</v>
      </c>
      <c r="C823" s="1">
        <v>25</v>
      </c>
      <c r="D823" s="3">
        <v>74.21924669048461</v>
      </c>
      <c r="E823" s="3"/>
      <c r="F823" s="3"/>
      <c r="G823" s="3">
        <v>36.51356045377216</v>
      </c>
      <c r="H823" s="5">
        <v>0.001070564804203837</v>
      </c>
    </row>
    <row r="824" spans="1:8" ht="14.25">
      <c r="A824" s="1" t="s">
        <v>43</v>
      </c>
      <c r="B824" s="1">
        <v>136.35</v>
      </c>
      <c r="C824" s="1">
        <v>30</v>
      </c>
      <c r="D824" s="3">
        <v>74.9365854063772</v>
      </c>
      <c r="E824" s="3"/>
      <c r="F824" s="3"/>
      <c r="G824" s="3">
        <v>33.632558813734356</v>
      </c>
      <c r="H824" s="5">
        <v>0.0010074661284628877</v>
      </c>
    </row>
    <row r="825" spans="1:8" ht="14.25">
      <c r="A825" s="1" t="s">
        <v>43</v>
      </c>
      <c r="B825" s="1">
        <v>136.35</v>
      </c>
      <c r="C825" s="1">
        <v>35</v>
      </c>
      <c r="D825" s="3">
        <v>62.275943764028604</v>
      </c>
      <c r="E825" s="3"/>
      <c r="F825" s="3"/>
      <c r="G825" s="3">
        <v>58.59497684308271</v>
      </c>
      <c r="H825" s="5">
        <v>0.0005940210433982957</v>
      </c>
    </row>
    <row r="826" spans="1:8" ht="14.25">
      <c r="A826" s="1" t="s">
        <v>43</v>
      </c>
      <c r="B826" s="1">
        <v>136.35</v>
      </c>
      <c r="C826" s="1">
        <v>40</v>
      </c>
      <c r="D826" s="3">
        <v>73.2502259444535</v>
      </c>
      <c r="E826" s="3"/>
      <c r="F826" s="3"/>
      <c r="G826" s="3">
        <v>49.83217612839793</v>
      </c>
      <c r="H826" s="5">
        <v>0.0005051308840290801</v>
      </c>
    </row>
    <row r="827" spans="1:8" ht="14.25">
      <c r="A827" s="1" t="s">
        <v>43</v>
      </c>
      <c r="B827" s="1">
        <v>136.35</v>
      </c>
      <c r="C827" s="1">
        <v>50</v>
      </c>
      <c r="D827" s="3">
        <v>121.00239157646268</v>
      </c>
      <c r="E827" s="3"/>
      <c r="F827" s="3"/>
      <c r="G827" s="3">
        <v>55.92494596966512</v>
      </c>
      <c r="H827" s="5">
        <v>0.0004539394232714316</v>
      </c>
    </row>
    <row r="828" spans="1:8" ht="14.25">
      <c r="A828" s="1" t="s">
        <v>43</v>
      </c>
      <c r="B828" s="1">
        <v>136.35</v>
      </c>
      <c r="C828" s="1">
        <v>60</v>
      </c>
      <c r="D828" s="3">
        <v>41.26434087338233</v>
      </c>
      <c r="E828" s="3"/>
      <c r="F828" s="3"/>
      <c r="G828" s="3">
        <v>62.31410564225778</v>
      </c>
      <c r="H828" s="5">
        <v>0.000443813023693537</v>
      </c>
    </row>
    <row r="829" spans="1:7" ht="14.25">
      <c r="A829" s="1"/>
      <c r="B829" s="1"/>
      <c r="C829" s="1"/>
      <c r="D829" s="3"/>
      <c r="E829" s="3"/>
      <c r="F829" s="3"/>
      <c r="G829" s="3"/>
    </row>
    <row r="830" spans="1:7" ht="14.25">
      <c r="A830" s="1"/>
      <c r="B830" s="1"/>
      <c r="C830" s="1"/>
      <c r="D830" s="3"/>
      <c r="E830" s="3"/>
      <c r="F830" s="3"/>
      <c r="G830" s="3"/>
    </row>
    <row r="831" spans="1:7" ht="14.25">
      <c r="A831" s="1"/>
      <c r="B831" s="1"/>
      <c r="C831" s="1"/>
      <c r="D831" s="3"/>
      <c r="E831" s="3"/>
      <c r="F831" s="3"/>
      <c r="G831" s="3"/>
    </row>
    <row r="832" spans="1:7" ht="14.25">
      <c r="A832" s="1"/>
      <c r="B832" s="1"/>
      <c r="C832" s="1"/>
      <c r="D832" s="3"/>
      <c r="E832" s="3"/>
      <c r="F832" s="3"/>
      <c r="G832" s="3"/>
    </row>
    <row r="833" spans="1:7" ht="14.25">
      <c r="A833" s="1"/>
      <c r="B833" s="1"/>
      <c r="C833" s="1"/>
      <c r="D833" s="3"/>
      <c r="E833" s="3"/>
      <c r="F833" s="3"/>
      <c r="G833" s="3"/>
    </row>
    <row r="834" spans="1:7" ht="14.25">
      <c r="A834" s="1"/>
      <c r="B834" s="1"/>
      <c r="C834" s="1"/>
      <c r="D834" s="3"/>
      <c r="E834" s="3"/>
      <c r="F834" s="3"/>
      <c r="G834" s="3"/>
    </row>
    <row r="835" spans="1:7" ht="14.25">
      <c r="A835" s="1"/>
      <c r="B835" s="1"/>
      <c r="C835" s="1"/>
      <c r="D835" s="3"/>
      <c r="E835" s="3"/>
      <c r="F835" s="3"/>
      <c r="G835" s="3"/>
    </row>
    <row r="836" spans="1:7" ht="14.25">
      <c r="A836" s="1"/>
      <c r="B836" s="1"/>
      <c r="C836" s="1"/>
      <c r="D836" s="3"/>
      <c r="E836" s="3"/>
      <c r="F836" s="3"/>
      <c r="G836" s="3"/>
    </row>
    <row r="837" spans="1:7" ht="14.25">
      <c r="A837" s="1"/>
      <c r="B837" s="1"/>
      <c r="C837" s="1"/>
      <c r="D837" s="3"/>
      <c r="E837" s="3"/>
      <c r="F837" s="3"/>
      <c r="G837" s="3"/>
    </row>
    <row r="838" spans="1:7" ht="14.25">
      <c r="A838" s="1"/>
      <c r="B838" s="1"/>
      <c r="C838" s="1"/>
      <c r="D838" s="3"/>
      <c r="E838" s="3"/>
      <c r="F838" s="3"/>
      <c r="G838" s="3"/>
    </row>
    <row r="839" spans="1:7" ht="14.25">
      <c r="A839" s="1"/>
      <c r="B839" s="1"/>
      <c r="C839" s="1"/>
      <c r="D839" s="3"/>
      <c r="E839" s="3"/>
      <c r="F839" s="3"/>
      <c r="G839" s="3"/>
    </row>
    <row r="840" spans="1:7" ht="14.25">
      <c r="A840" s="1"/>
      <c r="B840" s="1"/>
      <c r="C840" s="1"/>
      <c r="D840" s="3"/>
      <c r="E840" s="3"/>
      <c r="F840" s="3"/>
      <c r="G840" s="3"/>
    </row>
    <row r="841" spans="1:7" ht="14.25">
      <c r="A841" s="1"/>
      <c r="B841" s="1"/>
      <c r="C841" s="1"/>
      <c r="D841" s="3"/>
      <c r="E841" s="3"/>
      <c r="F841" s="3"/>
      <c r="G841" s="3"/>
    </row>
    <row r="842" spans="1:7" ht="14.25">
      <c r="A842" s="1"/>
      <c r="B842" s="1"/>
      <c r="C842" s="1"/>
      <c r="D842" s="3"/>
      <c r="E842" s="3"/>
      <c r="F842" s="3"/>
      <c r="G842" s="3"/>
    </row>
    <row r="843" spans="1:7" ht="14.25">
      <c r="A843" s="1"/>
      <c r="B843" s="1"/>
      <c r="C843" s="1"/>
      <c r="D843" s="3"/>
      <c r="E843" s="3"/>
      <c r="F843" s="3"/>
      <c r="G843" s="3"/>
    </row>
    <row r="844" spans="1:7" ht="14.25">
      <c r="A844" s="1"/>
      <c r="B844" s="1"/>
      <c r="C844" s="1"/>
      <c r="D844" s="3"/>
      <c r="E844" s="3"/>
      <c r="F844" s="3"/>
      <c r="G844" s="3"/>
    </row>
    <row r="845" spans="1:7" ht="14.25">
      <c r="A845" s="1"/>
      <c r="B845" s="1"/>
      <c r="C845" s="1"/>
      <c r="D845" s="3"/>
      <c r="E845" s="3"/>
      <c r="F845" s="3"/>
      <c r="G845" s="3"/>
    </row>
    <row r="846" spans="1:7" ht="14.25">
      <c r="A846" s="1"/>
      <c r="B846" s="1"/>
      <c r="C846" s="1"/>
      <c r="D846" s="3"/>
      <c r="E846" s="3"/>
      <c r="F846" s="3"/>
      <c r="G846" s="3"/>
    </row>
    <row r="847" spans="1:7" ht="14.25">
      <c r="A847" s="1"/>
      <c r="B847" s="1"/>
      <c r="C847" s="1"/>
      <c r="D847" s="3"/>
      <c r="E847" s="3"/>
      <c r="F847" s="3"/>
      <c r="G847" s="3"/>
    </row>
    <row r="848" spans="1:7" ht="14.25">
      <c r="A848" s="1"/>
      <c r="B848" s="1"/>
      <c r="C848" s="1"/>
      <c r="D848" s="3"/>
      <c r="E848" s="3"/>
      <c r="F848" s="3"/>
      <c r="G848" s="3"/>
    </row>
    <row r="849" spans="1:7" ht="14.25">
      <c r="A849" s="1"/>
      <c r="B849" s="1"/>
      <c r="C849" s="1"/>
      <c r="D849" s="3"/>
      <c r="E849" s="3"/>
      <c r="F849" s="3"/>
      <c r="G849" s="3"/>
    </row>
    <row r="850" spans="1:7" ht="14.25">
      <c r="A850" s="1"/>
      <c r="B850" s="1"/>
      <c r="C850" s="1"/>
      <c r="D850" s="3"/>
      <c r="E850" s="3"/>
      <c r="F850" s="3"/>
      <c r="G850" s="3"/>
    </row>
    <row r="851" spans="1:7" ht="14.25">
      <c r="A851" s="1"/>
      <c r="B851" s="1"/>
      <c r="C851" s="1"/>
      <c r="D851" s="3"/>
      <c r="E851" s="3"/>
      <c r="F851" s="3"/>
      <c r="G851" s="3"/>
    </row>
    <row r="852" spans="1:7" ht="14.25">
      <c r="A852" s="1"/>
      <c r="B852" s="1"/>
      <c r="C852" s="1"/>
      <c r="D852" s="3"/>
      <c r="E852" s="3"/>
      <c r="F852" s="3"/>
      <c r="G852" s="3"/>
    </row>
    <row r="853" spans="1:7" ht="14.25">
      <c r="A853" s="1"/>
      <c r="B853" s="1"/>
      <c r="C853" s="1"/>
      <c r="D853" s="3"/>
      <c r="E853" s="3"/>
      <c r="F853" s="3"/>
      <c r="G853" s="3"/>
    </row>
    <row r="854" spans="1:7" ht="14.25">
      <c r="A854" s="1"/>
      <c r="B854" s="1"/>
      <c r="C854" s="1"/>
      <c r="D854" s="3"/>
      <c r="E854" s="3"/>
      <c r="F854" s="3"/>
      <c r="G854" s="3"/>
    </row>
    <row r="855" spans="1:7" ht="14.25">
      <c r="A855" s="1"/>
      <c r="B855" s="1"/>
      <c r="C855" s="1"/>
      <c r="D855" s="3"/>
      <c r="E855" s="3"/>
      <c r="F855" s="3"/>
      <c r="G855" s="3"/>
    </row>
    <row r="856" spans="1:7" ht="14.25">
      <c r="A856" s="1"/>
      <c r="B856" s="1"/>
      <c r="C856" s="1"/>
      <c r="D856" s="3"/>
      <c r="E856" s="3"/>
      <c r="F856" s="3"/>
      <c r="G856" s="3"/>
    </row>
    <row r="857" spans="1:7" ht="14.25">
      <c r="A857" s="1"/>
      <c r="B857" s="1"/>
      <c r="C857" s="1"/>
      <c r="D857" s="3"/>
      <c r="E857" s="3"/>
      <c r="F857" s="3"/>
      <c r="G857" s="3"/>
    </row>
    <row r="858" spans="1:7" ht="14.25">
      <c r="A858" s="1"/>
      <c r="B858" s="1"/>
      <c r="C858" s="1"/>
      <c r="D858" s="3"/>
      <c r="E858" s="3"/>
      <c r="F858" s="3"/>
      <c r="G858" s="3"/>
    </row>
    <row r="859" spans="1:7" ht="14.25">
      <c r="A859" s="1"/>
      <c r="B859" s="1"/>
      <c r="C859" s="1"/>
      <c r="D859" s="3"/>
      <c r="E859" s="3"/>
      <c r="F859" s="3"/>
      <c r="G859" s="3"/>
    </row>
    <row r="860" spans="1:7" ht="14.25">
      <c r="A860" s="1"/>
      <c r="B860" s="1"/>
      <c r="C860" s="1"/>
      <c r="D860" s="3"/>
      <c r="E860" s="3"/>
      <c r="F860" s="3"/>
      <c r="G860" s="3"/>
    </row>
    <row r="861" spans="1:7" ht="14.25">
      <c r="A861" s="1"/>
      <c r="B861" s="1"/>
      <c r="C861" s="1"/>
      <c r="D861" s="3"/>
      <c r="E861" s="3"/>
      <c r="F861" s="3"/>
      <c r="G861" s="3"/>
    </row>
    <row r="862" spans="1:7" ht="14.25">
      <c r="A862" s="1"/>
      <c r="B862" s="1"/>
      <c r="C862" s="1"/>
      <c r="D862" s="3"/>
      <c r="E862" s="3"/>
      <c r="F862" s="3"/>
      <c r="G862" s="3"/>
    </row>
    <row r="863" spans="1:7" ht="14.25">
      <c r="A863" s="1"/>
      <c r="B863" s="1"/>
      <c r="C863" s="1"/>
      <c r="D863" s="3"/>
      <c r="E863" s="3"/>
      <c r="F863" s="3"/>
      <c r="G863" s="3"/>
    </row>
    <row r="864" spans="1:7" ht="14.25">
      <c r="A864" s="1"/>
      <c r="B864" s="1"/>
      <c r="C864" s="1"/>
      <c r="D864" s="3"/>
      <c r="E864" s="3"/>
      <c r="F864" s="3"/>
      <c r="G864" s="3"/>
    </row>
    <row r="865" spans="1:7" ht="14.25">
      <c r="A865" s="1"/>
      <c r="B865" s="1"/>
      <c r="C865" s="1"/>
      <c r="D865" s="3"/>
      <c r="E865" s="3"/>
      <c r="F865" s="3"/>
      <c r="G865" s="3"/>
    </row>
    <row r="866" spans="1:7" ht="14.25">
      <c r="A866" s="1"/>
      <c r="B866" s="1"/>
      <c r="C866" s="1"/>
      <c r="D866" s="3"/>
      <c r="E866" s="3"/>
      <c r="F866" s="3"/>
      <c r="G866" s="3"/>
    </row>
    <row r="867" spans="1:7" ht="14.25">
      <c r="A867" s="1"/>
      <c r="B867" s="1"/>
      <c r="C867" s="1"/>
      <c r="D867" s="3"/>
      <c r="E867" s="3"/>
      <c r="F867" s="3"/>
      <c r="G867" s="3"/>
    </row>
    <row r="868" spans="1:7" ht="14.25">
      <c r="A868" s="1"/>
      <c r="B868" s="1"/>
      <c r="C868" s="1"/>
      <c r="D868" s="3"/>
      <c r="E868" s="3"/>
      <c r="F868" s="3"/>
      <c r="G868" s="3"/>
    </row>
    <row r="869" spans="1:7" ht="14.25">
      <c r="A869" s="1"/>
      <c r="B869" s="1"/>
      <c r="C869" s="1"/>
      <c r="D869" s="3"/>
      <c r="E869" s="3"/>
      <c r="F869" s="3"/>
      <c r="G869" s="3"/>
    </row>
    <row r="870" spans="1:7" ht="14.25">
      <c r="A870" s="1"/>
      <c r="B870" s="1"/>
      <c r="C870" s="1"/>
      <c r="D870" s="3"/>
      <c r="E870" s="3"/>
      <c r="F870" s="3"/>
      <c r="G870" s="3"/>
    </row>
    <row r="871" spans="1:7" ht="14.25">
      <c r="A871" s="1"/>
      <c r="B871" s="1"/>
      <c r="C871" s="1"/>
      <c r="D871" s="3"/>
      <c r="E871" s="3"/>
      <c r="F871" s="3"/>
      <c r="G871" s="3"/>
    </row>
    <row r="872" spans="1:7" ht="14.25">
      <c r="A872" s="1"/>
      <c r="B872" s="1"/>
      <c r="C872" s="1"/>
      <c r="D872" s="3"/>
      <c r="E872" s="3"/>
      <c r="F872" s="3"/>
      <c r="G872" s="3"/>
    </row>
    <row r="873" spans="1:7" ht="14.25">
      <c r="A873" s="1"/>
      <c r="B873" s="1"/>
      <c r="C873" s="1"/>
      <c r="D873" s="3"/>
      <c r="E873" s="3"/>
      <c r="F873" s="3"/>
      <c r="G873" s="3"/>
    </row>
    <row r="874" spans="1:7" ht="14.25">
      <c r="A874" s="1"/>
      <c r="B874" s="1"/>
      <c r="C874" s="1"/>
      <c r="D874" s="3"/>
      <c r="E874" s="3"/>
      <c r="F874" s="3"/>
      <c r="G874" s="3"/>
    </row>
    <row r="875" spans="1:7" ht="14.25">
      <c r="A875" s="1"/>
      <c r="B875" s="1"/>
      <c r="C875" s="1"/>
      <c r="D875" s="3"/>
      <c r="E875" s="3"/>
      <c r="F875" s="3"/>
      <c r="G875" s="3"/>
    </row>
    <row r="876" spans="1:7" ht="14.25">
      <c r="A876" s="1"/>
      <c r="B876" s="1"/>
      <c r="C876" s="1"/>
      <c r="D876" s="3"/>
      <c r="E876" s="3"/>
      <c r="F876" s="3"/>
      <c r="G876" s="3"/>
    </row>
    <row r="877" spans="1:7" ht="14.25">
      <c r="A877" s="1"/>
      <c r="B877" s="1"/>
      <c r="C877" s="1"/>
      <c r="D877" s="3"/>
      <c r="E877" s="3"/>
      <c r="F877" s="3"/>
      <c r="G877" s="3"/>
    </row>
    <row r="878" spans="1:7" ht="14.25">
      <c r="A878" s="1"/>
      <c r="B878" s="1"/>
      <c r="C878" s="1"/>
      <c r="D878" s="3"/>
      <c r="E878" s="3"/>
      <c r="F878" s="3"/>
      <c r="G878" s="3"/>
    </row>
    <row r="879" spans="1:7" ht="14.25">
      <c r="A879" s="1"/>
      <c r="B879" s="1"/>
      <c r="C879" s="1"/>
      <c r="D879" s="3"/>
      <c r="E879" s="3"/>
      <c r="F879" s="3"/>
      <c r="G879" s="3"/>
    </row>
    <row r="880" spans="1:7" ht="14.25">
      <c r="A880" s="1"/>
      <c r="B880" s="1"/>
      <c r="C880" s="1"/>
      <c r="D880" s="3"/>
      <c r="E880" s="3"/>
      <c r="F880" s="3"/>
      <c r="G880" s="3"/>
    </row>
    <row r="881" spans="1:7" ht="14.25">
      <c r="A881" s="1"/>
      <c r="B881" s="1"/>
      <c r="C881" s="1"/>
      <c r="D881" s="3"/>
      <c r="E881" s="3"/>
      <c r="F881" s="3"/>
      <c r="G881" s="3"/>
    </row>
    <row r="882" spans="1:7" ht="14.25">
      <c r="A882" s="1"/>
      <c r="B882" s="1"/>
      <c r="C882" s="1"/>
      <c r="D882" s="3"/>
      <c r="E882" s="3"/>
      <c r="F882" s="3"/>
      <c r="G882" s="3"/>
    </row>
    <row r="883" spans="1:7" ht="14.25">
      <c r="A883" s="1"/>
      <c r="B883" s="1"/>
      <c r="C883" s="1"/>
      <c r="D883" s="3"/>
      <c r="E883" s="3"/>
      <c r="F883" s="3"/>
      <c r="G883" s="3"/>
    </row>
    <row r="884" spans="1:7" ht="14.25">
      <c r="A884" s="1"/>
      <c r="B884" s="1"/>
      <c r="C884" s="1"/>
      <c r="D884" s="3"/>
      <c r="E884" s="3"/>
      <c r="F884" s="3"/>
      <c r="G884" s="3"/>
    </row>
    <row r="885" spans="1:7" ht="14.25">
      <c r="A885" s="1"/>
      <c r="B885" s="1"/>
      <c r="C885" s="1"/>
      <c r="D885" s="3"/>
      <c r="E885" s="3"/>
      <c r="F885" s="3"/>
      <c r="G885" s="3"/>
    </row>
    <row r="886" spans="1:7" ht="14.25">
      <c r="A886" s="1"/>
      <c r="B886" s="1"/>
      <c r="C886" s="1"/>
      <c r="D886" s="3"/>
      <c r="E886" s="3"/>
      <c r="F886" s="3"/>
      <c r="G886" s="3"/>
    </row>
    <row r="887" spans="1:7" ht="14.25">
      <c r="A887" s="1"/>
      <c r="B887" s="1"/>
      <c r="C887" s="1"/>
      <c r="D887" s="3"/>
      <c r="E887" s="3"/>
      <c r="F887" s="3"/>
      <c r="G887" s="3"/>
    </row>
    <row r="888" spans="1:7" ht="14.25">
      <c r="A888" s="1"/>
      <c r="B888" s="1"/>
      <c r="C888" s="1"/>
      <c r="D888" s="3"/>
      <c r="E888" s="3"/>
      <c r="F888" s="3"/>
      <c r="G888" s="3"/>
    </row>
    <row r="889" spans="1:7" ht="14.25">
      <c r="A889" s="1"/>
      <c r="B889" s="1"/>
      <c r="C889" s="1"/>
      <c r="D889" s="3"/>
      <c r="E889" s="3"/>
      <c r="F889" s="3"/>
      <c r="G889" s="3"/>
    </row>
    <row r="890" spans="1:7" ht="14.25">
      <c r="A890" s="1"/>
      <c r="B890" s="1"/>
      <c r="C890" s="1"/>
      <c r="D890" s="3"/>
      <c r="E890" s="3"/>
      <c r="F890" s="3"/>
      <c r="G890" s="3"/>
    </row>
    <row r="891" spans="1:7" ht="14.25">
      <c r="A891" s="1"/>
      <c r="B891" s="1"/>
      <c r="C891" s="1"/>
      <c r="D891" s="3"/>
      <c r="E891" s="3"/>
      <c r="F891" s="3"/>
      <c r="G891" s="3"/>
    </row>
    <row r="892" spans="1:7" ht="14.25">
      <c r="A892" s="1"/>
      <c r="B892" s="1"/>
      <c r="C892" s="1"/>
      <c r="D892" s="3"/>
      <c r="E892" s="3"/>
      <c r="F892" s="3"/>
      <c r="G892" s="3"/>
    </row>
    <row r="893" spans="1:7" ht="14.25">
      <c r="A893" s="1"/>
      <c r="B893" s="1"/>
      <c r="C893" s="1"/>
      <c r="D893" s="3"/>
      <c r="E893" s="3"/>
      <c r="F893" s="3"/>
      <c r="G893" s="3"/>
    </row>
    <row r="894" spans="1:7" ht="14.25">
      <c r="A894" s="1"/>
      <c r="B894" s="1"/>
      <c r="C894" s="1"/>
      <c r="D894" s="3"/>
      <c r="E894" s="3"/>
      <c r="F894" s="3"/>
      <c r="G894" s="3"/>
    </row>
    <row r="895" spans="1:7" ht="14.25">
      <c r="A895" s="1"/>
      <c r="B895" s="1"/>
      <c r="C895" s="1"/>
      <c r="D895" s="3"/>
      <c r="E895" s="3"/>
      <c r="F895" s="3"/>
      <c r="G895" s="3"/>
    </row>
    <row r="896" spans="1:7" ht="14.25">
      <c r="A896" s="1"/>
      <c r="B896" s="1"/>
      <c r="C896" s="1"/>
      <c r="D896" s="3"/>
      <c r="E896" s="3"/>
      <c r="F896" s="3"/>
      <c r="G896" s="3"/>
    </row>
    <row r="897" spans="1:7" ht="14.25">
      <c r="A897" s="1"/>
      <c r="B897" s="1"/>
      <c r="C897" s="1"/>
      <c r="D897" s="3"/>
      <c r="E897" s="3"/>
      <c r="F897" s="3"/>
      <c r="G897" s="3"/>
    </row>
    <row r="898" spans="1:7" ht="14.25">
      <c r="A898" s="1"/>
      <c r="B898" s="1"/>
      <c r="C898" s="1"/>
      <c r="D898" s="3"/>
      <c r="E898" s="3"/>
      <c r="F898" s="3"/>
      <c r="G898" s="3"/>
    </row>
    <row r="899" spans="1:7" ht="14.25">
      <c r="A899" s="1"/>
      <c r="B899" s="1"/>
      <c r="C899" s="1"/>
      <c r="D899" s="3"/>
      <c r="E899" s="3"/>
      <c r="F899" s="3"/>
      <c r="G899" s="3"/>
    </row>
    <row r="900" spans="1:7" ht="14.25">
      <c r="A900" s="1"/>
      <c r="B900" s="1"/>
      <c r="C900" s="1"/>
      <c r="D900" s="3"/>
      <c r="E900" s="3"/>
      <c r="F900" s="3"/>
      <c r="G900" s="3"/>
    </row>
    <row r="901" spans="1:7" ht="14.25">
      <c r="A901" s="1"/>
      <c r="B901" s="1"/>
      <c r="C901" s="1"/>
      <c r="D901" s="3"/>
      <c r="E901" s="3"/>
      <c r="F901" s="3"/>
      <c r="G901" s="3"/>
    </row>
    <row r="902" spans="1:7" ht="14.25">
      <c r="A902" s="1"/>
      <c r="B902" s="1"/>
      <c r="C902" s="1"/>
      <c r="D902" s="3"/>
      <c r="E902" s="3"/>
      <c r="F902" s="3"/>
      <c r="G902" s="3"/>
    </row>
    <row r="903" spans="1:7" ht="14.25">
      <c r="A903" s="1"/>
      <c r="B903" s="1"/>
      <c r="C903" s="1"/>
      <c r="D903" s="3"/>
      <c r="E903" s="3"/>
      <c r="F903" s="3"/>
      <c r="G903" s="3"/>
    </row>
    <row r="904" spans="1:7" ht="14.25">
      <c r="A904" s="1"/>
      <c r="B904" s="1"/>
      <c r="C904" s="1"/>
      <c r="D904" s="3"/>
      <c r="E904" s="3"/>
      <c r="F904" s="3"/>
      <c r="G904" s="3"/>
    </row>
    <row r="905" spans="1:7" ht="14.25">
      <c r="A905" s="1"/>
      <c r="B905" s="1"/>
      <c r="C905" s="1"/>
      <c r="D905" s="3"/>
      <c r="E905" s="3"/>
      <c r="F905" s="3"/>
      <c r="G905" s="3"/>
    </row>
    <row r="906" spans="1:7" ht="14.25">
      <c r="A906" s="1"/>
      <c r="B906" s="1"/>
      <c r="C906" s="1"/>
      <c r="D906" s="3"/>
      <c r="E906" s="3"/>
      <c r="F906" s="3"/>
      <c r="G906" s="3"/>
    </row>
    <row r="907" spans="1:7" ht="14.25">
      <c r="A907" s="1"/>
      <c r="B907" s="1"/>
      <c r="C907" s="1"/>
      <c r="D907" s="3"/>
      <c r="E907" s="3"/>
      <c r="F907" s="3"/>
      <c r="G907" s="3"/>
    </row>
    <row r="908" spans="1:7" ht="14.25">
      <c r="A908" s="1"/>
      <c r="B908" s="1"/>
      <c r="C908" s="1"/>
      <c r="D908" s="3"/>
      <c r="E908" s="3"/>
      <c r="F908" s="3"/>
      <c r="G908" s="3"/>
    </row>
    <row r="909" spans="1:7" ht="14.25">
      <c r="A909" s="1"/>
      <c r="B909" s="1"/>
      <c r="C909" s="1"/>
      <c r="D909" s="3"/>
      <c r="E909" s="3"/>
      <c r="F909" s="3"/>
      <c r="G909" s="3"/>
    </row>
    <row r="910" spans="1:7" ht="14.25">
      <c r="A910" s="1"/>
      <c r="B910" s="1"/>
      <c r="C910" s="1"/>
      <c r="D910" s="3"/>
      <c r="E910" s="3"/>
      <c r="F910" s="3"/>
      <c r="G910" s="3"/>
    </row>
    <row r="911" spans="1:7" ht="14.25">
      <c r="A911" s="1"/>
      <c r="B911" s="1"/>
      <c r="C911" s="1"/>
      <c r="D911" s="3"/>
      <c r="E911" s="3"/>
      <c r="F911" s="3"/>
      <c r="G911" s="3"/>
    </row>
    <row r="912" spans="1:7" ht="14.25">
      <c r="A912" s="1"/>
      <c r="B912" s="1"/>
      <c r="C912" s="1"/>
      <c r="D912" s="3"/>
      <c r="E912" s="3"/>
      <c r="F912" s="3"/>
      <c r="G912" s="3"/>
    </row>
    <row r="913" spans="1:7" ht="14.25">
      <c r="A913" s="1"/>
      <c r="B913" s="1"/>
      <c r="C913" s="1"/>
      <c r="D913" s="3"/>
      <c r="E913" s="3"/>
      <c r="F913" s="3"/>
      <c r="G913" s="3"/>
    </row>
    <row r="914" spans="1:7" ht="14.25">
      <c r="A914" s="1"/>
      <c r="B914" s="1"/>
      <c r="C914" s="1"/>
      <c r="D914" s="3"/>
      <c r="E914" s="3"/>
      <c r="F914" s="3"/>
      <c r="G914" s="3"/>
    </row>
    <row r="915" spans="1:7" ht="14.25">
      <c r="A915" s="1"/>
      <c r="B915" s="1"/>
      <c r="C915" s="1"/>
      <c r="D915" s="3"/>
      <c r="E915" s="3"/>
      <c r="F915" s="3"/>
      <c r="G915" s="3"/>
    </row>
    <row r="916" spans="1:7" ht="14.25">
      <c r="A916" s="1"/>
      <c r="B916" s="1"/>
      <c r="C916" s="1"/>
      <c r="D916" s="3"/>
      <c r="E916" s="3"/>
      <c r="F916" s="3"/>
      <c r="G916" s="3"/>
    </row>
    <row r="917" spans="1:7" ht="14.25">
      <c r="A917" s="1"/>
      <c r="B917" s="1"/>
      <c r="C917" s="1"/>
      <c r="D917" s="3"/>
      <c r="E917" s="3"/>
      <c r="F917" s="3"/>
      <c r="G917" s="3"/>
    </row>
    <row r="918" spans="1:7" ht="14.25">
      <c r="A918" s="1"/>
      <c r="B918" s="1"/>
      <c r="C918" s="1"/>
      <c r="D918" s="3"/>
      <c r="E918" s="3"/>
      <c r="F918" s="3"/>
      <c r="G918" s="3"/>
    </row>
    <row r="919" spans="1:7" ht="14.25">
      <c r="A919" s="1"/>
      <c r="B919" s="1"/>
      <c r="C919" s="1"/>
      <c r="D919" s="3"/>
      <c r="E919" s="3"/>
      <c r="F919" s="3"/>
      <c r="G919" s="3"/>
    </row>
    <row r="920" spans="1:7" ht="14.25">
      <c r="A920" s="1"/>
      <c r="B920" s="1"/>
      <c r="C920" s="1"/>
      <c r="D920" s="3"/>
      <c r="E920" s="3"/>
      <c r="F920" s="3"/>
      <c r="G920" s="3"/>
    </row>
    <row r="921" spans="1:7" ht="14.25">
      <c r="A921" s="1"/>
      <c r="B921" s="1"/>
      <c r="C921" s="1"/>
      <c r="D921" s="3"/>
      <c r="E921" s="3"/>
      <c r="F921" s="3"/>
      <c r="G921" s="3"/>
    </row>
    <row r="922" spans="1:7" ht="14.25">
      <c r="A922" s="1"/>
      <c r="B922" s="1"/>
      <c r="C922" s="1"/>
      <c r="D922" s="3"/>
      <c r="E922" s="3"/>
      <c r="F922" s="3"/>
      <c r="G922" s="3"/>
    </row>
    <row r="923" spans="1:7" ht="14.25">
      <c r="A923" s="1"/>
      <c r="B923" s="1"/>
      <c r="C923" s="1"/>
      <c r="D923" s="3"/>
      <c r="E923" s="3"/>
      <c r="F923" s="3"/>
      <c r="G923" s="3"/>
    </row>
    <row r="924" spans="1:7" ht="14.25">
      <c r="A924" s="1"/>
      <c r="B924" s="1"/>
      <c r="C924" s="1"/>
      <c r="D924" s="3"/>
      <c r="E924" s="3"/>
      <c r="F924" s="3"/>
      <c r="G924" s="3"/>
    </row>
    <row r="925" spans="1:7" ht="14.25">
      <c r="A925" s="1"/>
      <c r="B925" s="1"/>
      <c r="C925" s="1"/>
      <c r="D925" s="3"/>
      <c r="E925" s="3"/>
      <c r="F925" s="3"/>
      <c r="G925" s="3"/>
    </row>
    <row r="926" spans="1:7" ht="14.25">
      <c r="A926" s="1"/>
      <c r="B926" s="1"/>
      <c r="C926" s="1"/>
      <c r="D926" s="3"/>
      <c r="E926" s="3"/>
      <c r="F926" s="3"/>
      <c r="G926" s="3"/>
    </row>
    <row r="927" spans="1:7" ht="14.25">
      <c r="A927" s="1"/>
      <c r="B927" s="1"/>
      <c r="C927" s="1"/>
      <c r="D927" s="3"/>
      <c r="E927" s="3"/>
      <c r="F927" s="3"/>
      <c r="G927" s="3"/>
    </row>
    <row r="928" spans="1:7" ht="14.25">
      <c r="A928" s="1"/>
      <c r="B928" s="1"/>
      <c r="C928" s="1"/>
      <c r="D928" s="3"/>
      <c r="E928" s="3"/>
      <c r="F928" s="3"/>
      <c r="G928" s="3"/>
    </row>
    <row r="929" spans="1:7" ht="14.25">
      <c r="A929" s="1"/>
      <c r="B929" s="1"/>
      <c r="C929" s="1"/>
      <c r="D929" s="3"/>
      <c r="E929" s="3"/>
      <c r="F929" s="3"/>
      <c r="G929" s="3"/>
    </row>
    <row r="930" spans="1:7" ht="14.25">
      <c r="A930" s="1"/>
      <c r="B930" s="1"/>
      <c r="C930" s="1"/>
      <c r="D930" s="3"/>
      <c r="E930" s="3"/>
      <c r="F930" s="3"/>
      <c r="G930" s="3"/>
    </row>
    <row r="931" spans="1:7" ht="14.25">
      <c r="A931" s="1"/>
      <c r="B931" s="1"/>
      <c r="C931" s="1"/>
      <c r="D931" s="3"/>
      <c r="E931" s="3"/>
      <c r="F931" s="3"/>
      <c r="G931" s="3"/>
    </row>
    <row r="932" spans="1:7" ht="14.25">
      <c r="A932" s="1"/>
      <c r="B932" s="1"/>
      <c r="C932" s="1"/>
      <c r="D932" s="3"/>
      <c r="E932" s="3"/>
      <c r="F932" s="3"/>
      <c r="G932" s="3"/>
    </row>
    <row r="933" spans="1:7" ht="14.25">
      <c r="A933" s="1"/>
      <c r="B933" s="1"/>
      <c r="C933" s="1"/>
      <c r="D933" s="3"/>
      <c r="E933" s="3"/>
      <c r="F933" s="3"/>
      <c r="G933" s="3"/>
    </row>
    <row r="934" spans="1:7" ht="14.25">
      <c r="A934" s="1"/>
      <c r="B934" s="1"/>
      <c r="C934" s="1"/>
      <c r="D934" s="3"/>
      <c r="E934" s="3"/>
      <c r="F934" s="3"/>
      <c r="G934" s="3"/>
    </row>
    <row r="935" spans="1:7" ht="14.25">
      <c r="A935" s="1"/>
      <c r="B935" s="1"/>
      <c r="C935" s="1"/>
      <c r="D935" s="3"/>
      <c r="E935" s="3"/>
      <c r="F935" s="3"/>
      <c r="G935" s="3"/>
    </row>
    <row r="936" spans="1:7" ht="14.25">
      <c r="A936" s="1"/>
      <c r="B936" s="1"/>
      <c r="C936" s="1"/>
      <c r="D936" s="3"/>
      <c r="E936" s="3"/>
      <c r="F936" s="3"/>
      <c r="G936" s="3"/>
    </row>
    <row r="937" spans="1:7" ht="14.25">
      <c r="A937" s="1"/>
      <c r="B937" s="1"/>
      <c r="C937" s="1"/>
      <c r="D937" s="3"/>
      <c r="E937" s="3"/>
      <c r="F937" s="3"/>
      <c r="G937" s="3"/>
    </row>
    <row r="938" spans="1:7" ht="14.25">
      <c r="A938" s="1"/>
      <c r="B938" s="1"/>
      <c r="C938" s="1"/>
      <c r="D938" s="3"/>
      <c r="E938" s="3"/>
      <c r="F938" s="3"/>
      <c r="G938" s="3"/>
    </row>
    <row r="939" spans="1:7" ht="14.25">
      <c r="A939" s="1"/>
      <c r="B939" s="1"/>
      <c r="C939" s="1"/>
      <c r="D939" s="3"/>
      <c r="E939" s="3"/>
      <c r="F939" s="3"/>
      <c r="G939" s="3"/>
    </row>
    <row r="940" spans="1:7" ht="14.25">
      <c r="A940" s="1"/>
      <c r="B940" s="1"/>
      <c r="C940" s="1"/>
      <c r="D940" s="3"/>
      <c r="E940" s="3"/>
      <c r="F940" s="3"/>
      <c r="G940" s="3"/>
    </row>
    <row r="941" spans="1:7" ht="14.25">
      <c r="A941" s="1"/>
      <c r="B941" s="1"/>
      <c r="C941" s="1"/>
      <c r="D941" s="3"/>
      <c r="E941" s="3"/>
      <c r="F941" s="3"/>
      <c r="G941" s="3"/>
    </row>
    <row r="942" spans="1:7" ht="14.25">
      <c r="A942" s="1"/>
      <c r="B942" s="1"/>
      <c r="C942" s="1"/>
      <c r="D942" s="3"/>
      <c r="E942" s="3"/>
      <c r="F942" s="3"/>
      <c r="G942" s="3"/>
    </row>
    <row r="943" spans="1:7" ht="14.25">
      <c r="A943" s="1"/>
      <c r="B943" s="1"/>
      <c r="C943" s="1"/>
      <c r="D943" s="3"/>
      <c r="E943" s="3"/>
      <c r="F943" s="3"/>
      <c r="G943" s="3"/>
    </row>
    <row r="944" spans="1:7" ht="14.25">
      <c r="A944" s="1"/>
      <c r="B944" s="1"/>
      <c r="C944" s="1"/>
      <c r="D944" s="3"/>
      <c r="E944" s="3"/>
      <c r="F944" s="3"/>
      <c r="G944" s="3"/>
    </row>
    <row r="945" spans="1:7" ht="14.25">
      <c r="A945" s="1"/>
      <c r="B945" s="1"/>
      <c r="C945" s="1"/>
      <c r="D945" s="3"/>
      <c r="E945" s="3"/>
      <c r="F945" s="3"/>
      <c r="G945" s="3"/>
    </row>
    <row r="946" spans="1:7" ht="14.25">
      <c r="A946" s="1"/>
      <c r="B946" s="1"/>
      <c r="C946" s="1"/>
      <c r="D946" s="3"/>
      <c r="E946" s="3"/>
      <c r="F946" s="3"/>
      <c r="G946" s="3"/>
    </row>
    <row r="947" spans="1:7" ht="14.25">
      <c r="A947" s="1"/>
      <c r="B947" s="1"/>
      <c r="C947" s="1"/>
      <c r="D947" s="3"/>
      <c r="E947" s="3"/>
      <c r="F947" s="3"/>
      <c r="G947" s="3"/>
    </row>
    <row r="948" spans="1:7" ht="14.25">
      <c r="A948" s="1"/>
      <c r="B948" s="1"/>
      <c r="C948" s="1"/>
      <c r="D948" s="3"/>
      <c r="E948" s="3"/>
      <c r="F948" s="3"/>
      <c r="G948" s="3"/>
    </row>
    <row r="949" spans="1:7" ht="14.25">
      <c r="A949" s="1"/>
      <c r="B949" s="1"/>
      <c r="C949" s="1"/>
      <c r="D949" s="3"/>
      <c r="E949" s="3"/>
      <c r="F949" s="3"/>
      <c r="G949" s="3"/>
    </row>
    <row r="950" spans="1:7" ht="14.25">
      <c r="A950" s="1"/>
      <c r="B950" s="1"/>
      <c r="C950" s="1"/>
      <c r="D950" s="3"/>
      <c r="E950" s="3"/>
      <c r="F950" s="3"/>
      <c r="G950" s="3"/>
    </row>
    <row r="951" spans="1:7" ht="14.25">
      <c r="A951" s="1"/>
      <c r="B951" s="1"/>
      <c r="C951" s="1"/>
      <c r="D951" s="3"/>
      <c r="E951" s="3"/>
      <c r="F951" s="3"/>
      <c r="G951" s="3"/>
    </row>
    <row r="952" spans="1:7" ht="14.25">
      <c r="A952" s="1"/>
      <c r="B952" s="1"/>
      <c r="C952" s="1"/>
      <c r="D952" s="3"/>
      <c r="E952" s="3"/>
      <c r="F952" s="3"/>
      <c r="G952" s="3"/>
    </row>
    <row r="953" spans="1:7" ht="14.25">
      <c r="A953" s="1"/>
      <c r="B953" s="1"/>
      <c r="C953" s="1"/>
      <c r="D953" s="3"/>
      <c r="E953" s="3"/>
      <c r="F953" s="3"/>
      <c r="G953" s="3"/>
    </row>
    <row r="954" spans="1:7" ht="14.25">
      <c r="A954" s="1"/>
      <c r="B954" s="1"/>
      <c r="C954" s="1"/>
      <c r="D954" s="3"/>
      <c r="E954" s="3"/>
      <c r="F954" s="3"/>
      <c r="G954" s="3"/>
    </row>
    <row r="955" spans="1:7" ht="14.25">
      <c r="A955" s="1"/>
      <c r="B955" s="1"/>
      <c r="C955" s="1"/>
      <c r="D955" s="3"/>
      <c r="E955" s="3"/>
      <c r="F955" s="3"/>
      <c r="G955" s="3"/>
    </row>
    <row r="956" spans="1:7" ht="14.25">
      <c r="A956" s="1"/>
      <c r="B956" s="1"/>
      <c r="C956" s="1"/>
      <c r="D956" s="3"/>
      <c r="E956" s="3"/>
      <c r="F956" s="3"/>
      <c r="G956" s="3"/>
    </row>
    <row r="957" spans="1:7" ht="14.25">
      <c r="A957" s="1"/>
      <c r="B957" s="1"/>
      <c r="C957" s="1"/>
      <c r="D957" s="3"/>
      <c r="E957" s="3"/>
      <c r="F957" s="3"/>
      <c r="G957" s="3"/>
    </row>
    <row r="958" spans="1:7" ht="14.25">
      <c r="A958" s="1"/>
      <c r="B958" s="1"/>
      <c r="C958" s="1"/>
      <c r="D958" s="3"/>
      <c r="E958" s="3"/>
      <c r="F958" s="3"/>
      <c r="G958" s="3"/>
    </row>
    <row r="959" spans="1:7" ht="14.25">
      <c r="A959" s="1"/>
      <c r="B959" s="1"/>
      <c r="C959" s="1"/>
      <c r="D959" s="3"/>
      <c r="E959" s="3"/>
      <c r="F959" s="3"/>
      <c r="G959" s="3"/>
    </row>
    <row r="960" spans="1:7" ht="14.25">
      <c r="A960" s="1"/>
      <c r="B960" s="1"/>
      <c r="C960" s="1"/>
      <c r="D960" s="3"/>
      <c r="E960" s="3"/>
      <c r="F960" s="3"/>
      <c r="G960" s="3"/>
    </row>
    <row r="961" spans="1:7" ht="14.25">
      <c r="A961" s="1"/>
      <c r="B961" s="1"/>
      <c r="C961" s="1"/>
      <c r="D961" s="3"/>
      <c r="E961" s="3"/>
      <c r="F961" s="3"/>
      <c r="G961" s="3"/>
    </row>
    <row r="962" spans="1:7" ht="14.25">
      <c r="A962" s="1"/>
      <c r="B962" s="1"/>
      <c r="C962" s="1"/>
      <c r="D962" s="3"/>
      <c r="E962" s="3"/>
      <c r="F962" s="3"/>
      <c r="G962" s="3"/>
    </row>
    <row r="963" spans="1:7" ht="14.25">
      <c r="A963" s="1"/>
      <c r="B963" s="1"/>
      <c r="C963" s="1"/>
      <c r="D963" s="3"/>
      <c r="E963" s="3"/>
      <c r="F963" s="3"/>
      <c r="G963" s="3"/>
    </row>
    <row r="964" spans="1:7" ht="14.25">
      <c r="A964" s="1"/>
      <c r="B964" s="1"/>
      <c r="C964" s="1"/>
      <c r="D964" s="3"/>
      <c r="E964" s="3"/>
      <c r="F964" s="3"/>
      <c r="G964" s="3"/>
    </row>
    <row r="965" spans="1:7" ht="14.25">
      <c r="A965" s="1"/>
      <c r="B965" s="1"/>
      <c r="C965" s="1"/>
      <c r="D965" s="3"/>
      <c r="E965" s="3"/>
      <c r="F965" s="3"/>
      <c r="G965" s="3"/>
    </row>
    <row r="966" spans="1:7" ht="14.25">
      <c r="A966" s="1"/>
      <c r="B966" s="1"/>
      <c r="C966" s="1"/>
      <c r="D966" s="3"/>
      <c r="E966" s="3"/>
      <c r="F966" s="3"/>
      <c r="G966" s="3"/>
    </row>
    <row r="967" spans="1:7" ht="14.25">
      <c r="A967" s="1"/>
      <c r="B967" s="1"/>
      <c r="C967" s="1"/>
      <c r="D967" s="3"/>
      <c r="E967" s="3"/>
      <c r="F967" s="3"/>
      <c r="G967" s="3"/>
    </row>
    <row r="968" spans="1:7" ht="14.25">
      <c r="A968" s="1"/>
      <c r="B968" s="1"/>
      <c r="C968" s="1"/>
      <c r="D968" s="3"/>
      <c r="E968" s="3"/>
      <c r="F968" s="3"/>
      <c r="G968" s="3"/>
    </row>
    <row r="969" spans="1:7" ht="14.25">
      <c r="A969" s="1"/>
      <c r="B969" s="1"/>
      <c r="C969" s="1"/>
      <c r="D969" s="3"/>
      <c r="E969" s="3"/>
      <c r="F969" s="3"/>
      <c r="G969" s="3"/>
    </row>
    <row r="970" spans="1:7" ht="14.25">
      <c r="A970" s="1"/>
      <c r="B970" s="1"/>
      <c r="C970" s="1"/>
      <c r="D970" s="3"/>
      <c r="E970" s="3"/>
      <c r="F970" s="3"/>
      <c r="G970" s="3"/>
    </row>
    <row r="971" spans="1:7" ht="14.25">
      <c r="A971" s="1"/>
      <c r="B971" s="1"/>
      <c r="C971" s="1"/>
      <c r="D971" s="3"/>
      <c r="E971" s="3"/>
      <c r="F971" s="3"/>
      <c r="G971" s="3"/>
    </row>
    <row r="972" spans="1:7" ht="14.25">
      <c r="A972" s="1"/>
      <c r="B972" s="1"/>
      <c r="C972" s="1"/>
      <c r="D972" s="3"/>
      <c r="E972" s="3"/>
      <c r="F972" s="3"/>
      <c r="G972" s="3"/>
    </row>
    <row r="973" spans="1:7" ht="14.25">
      <c r="A973" s="1"/>
      <c r="B973" s="1"/>
      <c r="C973" s="1"/>
      <c r="D973" s="3"/>
      <c r="E973" s="3"/>
      <c r="F973" s="3"/>
      <c r="G973" s="3"/>
    </row>
    <row r="974" spans="1:7" ht="14.25">
      <c r="A974" s="1"/>
      <c r="B974" s="1"/>
      <c r="C974" s="1"/>
      <c r="D974" s="3"/>
      <c r="E974" s="3"/>
      <c r="F974" s="3"/>
      <c r="G974" s="3"/>
    </row>
    <row r="975" spans="1:7" ht="14.25">
      <c r="A975" s="1"/>
      <c r="B975" s="1"/>
      <c r="C975" s="1"/>
      <c r="D975" s="3"/>
      <c r="E975" s="3"/>
      <c r="F975" s="3"/>
      <c r="G975" s="3"/>
    </row>
    <row r="976" spans="1:7" ht="14.25">
      <c r="A976" s="1"/>
      <c r="B976" s="1"/>
      <c r="C976" s="1"/>
      <c r="D976" s="3"/>
      <c r="E976" s="3"/>
      <c r="F976" s="3"/>
      <c r="G976" s="3"/>
    </row>
    <row r="977" spans="1:7" ht="14.25">
      <c r="A977" s="1"/>
      <c r="B977" s="1"/>
      <c r="C977" s="1"/>
      <c r="D977" s="3"/>
      <c r="E977" s="3"/>
      <c r="F977" s="3"/>
      <c r="G977" s="3"/>
    </row>
    <row r="978" spans="1:7" ht="14.25">
      <c r="A978" s="1"/>
      <c r="B978" s="1"/>
      <c r="C978" s="1"/>
      <c r="D978" s="3"/>
      <c r="E978" s="3"/>
      <c r="F978" s="3"/>
      <c r="G978" s="3"/>
    </row>
    <row r="979" spans="1:7" ht="14.25">
      <c r="A979" s="1"/>
      <c r="B979" s="1"/>
      <c r="C979" s="1"/>
      <c r="D979" s="3"/>
      <c r="E979" s="3"/>
      <c r="F979" s="3"/>
      <c r="G979" s="3"/>
    </row>
    <row r="980" spans="1:7" ht="14.25">
      <c r="A980" s="1"/>
      <c r="B980" s="1"/>
      <c r="C980" s="1"/>
      <c r="D980" s="3"/>
      <c r="E980" s="3"/>
      <c r="F980" s="3"/>
      <c r="G980" s="3"/>
    </row>
    <row r="981" spans="1:7" ht="14.25">
      <c r="A981" s="1"/>
      <c r="B981" s="1"/>
      <c r="C981" s="1"/>
      <c r="D981" s="3"/>
      <c r="E981" s="3"/>
      <c r="F981" s="3"/>
      <c r="G981" s="3"/>
    </row>
    <row r="982" spans="1:7" ht="14.25">
      <c r="A982" s="1"/>
      <c r="B982" s="1"/>
      <c r="C982" s="1"/>
      <c r="D982" s="3"/>
      <c r="E982" s="3"/>
      <c r="F982" s="3"/>
      <c r="G982" s="3"/>
    </row>
    <row r="983" spans="1:7" ht="14.25">
      <c r="A983" s="1"/>
      <c r="B983" s="1"/>
      <c r="C983" s="1"/>
      <c r="D983" s="3"/>
      <c r="E983" s="3"/>
      <c r="F983" s="3"/>
      <c r="G983" s="3"/>
    </row>
    <row r="984" spans="1:7" ht="14.25">
      <c r="A984" s="1"/>
      <c r="B984" s="1"/>
      <c r="C984" s="1"/>
      <c r="D984" s="3"/>
      <c r="E984" s="3"/>
      <c r="F984" s="3"/>
      <c r="G984" s="3"/>
    </row>
    <row r="985" spans="1:7" ht="14.25">
      <c r="A985" s="1"/>
      <c r="B985" s="1"/>
      <c r="C985" s="1"/>
      <c r="D985" s="3"/>
      <c r="E985" s="3"/>
      <c r="F985" s="3"/>
      <c r="G985" s="3"/>
    </row>
    <row r="986" spans="1:7" ht="14.25">
      <c r="A986" s="1"/>
      <c r="B986" s="1"/>
      <c r="C986" s="1"/>
      <c r="D986" s="3"/>
      <c r="E986" s="3"/>
      <c r="F986" s="3"/>
      <c r="G986" s="3"/>
    </row>
    <row r="987" spans="1:7" ht="14.25">
      <c r="A987" s="1"/>
      <c r="B987" s="1"/>
      <c r="C987" s="1"/>
      <c r="D987" s="3"/>
      <c r="E987" s="3"/>
      <c r="F987" s="3"/>
      <c r="G987" s="3"/>
    </row>
    <row r="988" spans="1:7" ht="14.25">
      <c r="A988" s="1"/>
      <c r="B988" s="1"/>
      <c r="C988" s="1"/>
      <c r="D988" s="3"/>
      <c r="E988" s="3"/>
      <c r="F988" s="3"/>
      <c r="G988" s="3"/>
    </row>
    <row r="989" spans="1:7" ht="14.25">
      <c r="A989" s="1"/>
      <c r="B989" s="1"/>
      <c r="C989" s="1"/>
      <c r="D989" s="3"/>
      <c r="E989" s="3"/>
      <c r="F989" s="3"/>
      <c r="G989" s="3"/>
    </row>
    <row r="990" spans="1:7" ht="14.25">
      <c r="A990" s="1"/>
      <c r="B990" s="1"/>
      <c r="C990" s="1"/>
      <c r="D990" s="3"/>
      <c r="E990" s="3"/>
      <c r="F990" s="3"/>
      <c r="G990" s="3"/>
    </row>
    <row r="991" spans="1:7" ht="14.25">
      <c r="A991" s="1"/>
      <c r="B991" s="1"/>
      <c r="C991" s="1"/>
      <c r="D991" s="3"/>
      <c r="E991" s="3"/>
      <c r="F991" s="3"/>
      <c r="G991" s="3"/>
    </row>
    <row r="992" spans="1:7" ht="14.25">
      <c r="A992" s="1"/>
      <c r="B992" s="1"/>
      <c r="C992" s="1"/>
      <c r="D992" s="3"/>
      <c r="E992" s="3"/>
      <c r="F992" s="3"/>
      <c r="G992" s="3"/>
    </row>
    <row r="993" spans="1:7" ht="14.25">
      <c r="A993" s="1"/>
      <c r="B993" s="1"/>
      <c r="C993" s="1"/>
      <c r="D993" s="3"/>
      <c r="E993" s="3"/>
      <c r="F993" s="3"/>
      <c r="G993" s="3"/>
    </row>
    <row r="994" spans="1:7" ht="14.25">
      <c r="A994" s="1"/>
      <c r="B994" s="1"/>
      <c r="C994" s="1"/>
      <c r="D994" s="3"/>
      <c r="E994" s="3"/>
      <c r="F994" s="3"/>
      <c r="G994" s="3"/>
    </row>
    <row r="995" spans="1:7" ht="14.25">
      <c r="A995" s="1"/>
      <c r="B995" s="1"/>
      <c r="C995" s="1"/>
      <c r="D995" s="3"/>
      <c r="E995" s="3"/>
      <c r="F995" s="3"/>
      <c r="G995" s="3"/>
    </row>
    <row r="996" spans="1:7" ht="14.25">
      <c r="A996" s="1"/>
      <c r="B996" s="1"/>
      <c r="C996" s="1"/>
      <c r="D996" s="3"/>
      <c r="E996" s="3"/>
      <c r="F996" s="3"/>
      <c r="G996" s="3"/>
    </row>
    <row r="997" spans="1:7" ht="14.25">
      <c r="A997" s="1"/>
      <c r="B997" s="1"/>
      <c r="C997" s="1"/>
      <c r="D997" s="3"/>
      <c r="E997" s="3"/>
      <c r="F997" s="3"/>
      <c r="G997" s="3"/>
    </row>
    <row r="998" spans="1:7" ht="14.25">
      <c r="A998" s="1"/>
      <c r="B998" s="1"/>
      <c r="C998" s="1"/>
      <c r="D998" s="3"/>
      <c r="E998" s="3"/>
      <c r="F998" s="3"/>
      <c r="G998" s="3"/>
    </row>
    <row r="999" spans="1:7" ht="14.25">
      <c r="A999" s="1"/>
      <c r="B999" s="1"/>
      <c r="C999" s="1"/>
      <c r="D999" s="3"/>
      <c r="E999" s="3"/>
      <c r="F999" s="3"/>
      <c r="G999" s="3"/>
    </row>
    <row r="1000" spans="1:7" ht="14.25">
      <c r="A1000" s="1"/>
      <c r="B1000" s="1"/>
      <c r="C1000" s="1"/>
      <c r="D1000" s="3"/>
      <c r="E1000" s="3"/>
      <c r="F1000" s="3"/>
      <c r="G1000" s="3"/>
    </row>
    <row r="1001" spans="1:7" ht="14.25">
      <c r="A1001" s="1"/>
      <c r="B1001" s="1"/>
      <c r="C1001" s="1"/>
      <c r="D1001" s="3"/>
      <c r="E1001" s="3"/>
      <c r="F1001" s="3"/>
      <c r="G1001" s="3"/>
    </row>
    <row r="1002" spans="1:7" ht="14.25">
      <c r="A1002" s="1"/>
      <c r="B1002" s="1"/>
      <c r="C1002" s="1"/>
      <c r="D1002" s="3"/>
      <c r="E1002" s="3"/>
      <c r="F1002" s="3"/>
      <c r="G1002" s="3"/>
    </row>
    <row r="1003" spans="1:7" ht="14.25">
      <c r="A1003" s="1"/>
      <c r="B1003" s="1"/>
      <c r="C1003" s="1"/>
      <c r="D1003" s="3"/>
      <c r="E1003" s="3"/>
      <c r="F1003" s="3"/>
      <c r="G1003" s="3"/>
    </row>
    <row r="1004" spans="1:7" ht="14.25">
      <c r="A1004" s="1"/>
      <c r="B1004" s="1"/>
      <c r="C1004" s="1"/>
      <c r="D1004" s="3"/>
      <c r="E1004" s="3"/>
      <c r="F1004" s="3"/>
      <c r="G1004" s="3"/>
    </row>
    <row r="1005" spans="1:7" ht="14.25">
      <c r="A1005" s="1"/>
      <c r="B1005" s="1"/>
      <c r="C1005" s="1"/>
      <c r="D1005" s="3"/>
      <c r="E1005" s="3"/>
      <c r="F1005" s="3"/>
      <c r="G1005" s="3"/>
    </row>
    <row r="1006" spans="1:7" ht="14.25">
      <c r="A1006" s="1"/>
      <c r="B1006" s="1"/>
      <c r="C1006" s="1"/>
      <c r="D1006" s="3"/>
      <c r="E1006" s="3"/>
      <c r="F1006" s="3"/>
      <c r="G1006" s="3"/>
    </row>
    <row r="1007" spans="1:7" ht="14.25">
      <c r="A1007" s="1"/>
      <c r="B1007" s="1"/>
      <c r="C1007" s="1"/>
      <c r="D1007" s="3"/>
      <c r="E1007" s="3"/>
      <c r="F1007" s="3"/>
      <c r="G1007" s="3"/>
    </row>
    <row r="1008" spans="1:7" ht="14.25">
      <c r="A1008" s="1"/>
      <c r="B1008" s="1"/>
      <c r="C1008" s="1"/>
      <c r="D1008" s="3"/>
      <c r="E1008" s="3"/>
      <c r="F1008" s="3"/>
      <c r="G1008" s="3"/>
    </row>
    <row r="1009" spans="1:7" ht="14.25">
      <c r="A1009" s="1"/>
      <c r="B1009" s="1"/>
      <c r="C1009" s="1"/>
      <c r="D1009" s="3"/>
      <c r="E1009" s="3"/>
      <c r="F1009" s="3"/>
      <c r="G1009" s="3"/>
    </row>
    <row r="1010" spans="1:7" ht="14.25">
      <c r="A1010" s="1"/>
      <c r="B1010" s="1"/>
      <c r="C1010" s="1"/>
      <c r="D1010" s="3"/>
      <c r="E1010" s="3"/>
      <c r="F1010" s="3"/>
      <c r="G1010" s="3"/>
    </row>
    <row r="1011" spans="1:7" ht="14.25">
      <c r="A1011" s="1"/>
      <c r="B1011" s="1"/>
      <c r="C1011" s="1"/>
      <c r="D1011" s="3"/>
      <c r="E1011" s="3"/>
      <c r="F1011" s="3"/>
      <c r="G1011" s="3"/>
    </row>
    <row r="1012" spans="1:7" ht="14.25">
      <c r="A1012" s="1"/>
      <c r="B1012" s="1"/>
      <c r="C1012" s="1"/>
      <c r="D1012" s="3"/>
      <c r="E1012" s="3"/>
      <c r="F1012" s="3"/>
      <c r="G1012" s="3"/>
    </row>
    <row r="1013" spans="1:7" ht="14.25">
      <c r="A1013" s="1"/>
      <c r="B1013" s="1"/>
      <c r="C1013" s="1"/>
      <c r="D1013" s="3"/>
      <c r="E1013" s="3"/>
      <c r="F1013" s="3"/>
      <c r="G1013" s="3"/>
    </row>
    <row r="1014" spans="1:7" ht="14.25">
      <c r="A1014" s="1"/>
      <c r="B1014" s="1"/>
      <c r="C1014" s="1"/>
      <c r="D1014" s="3"/>
      <c r="E1014" s="3"/>
      <c r="F1014" s="3"/>
      <c r="G1014" s="3"/>
    </row>
    <row r="1015" spans="1:7" ht="14.25">
      <c r="A1015" s="1"/>
      <c r="B1015" s="1"/>
      <c r="C1015" s="1"/>
      <c r="D1015" s="3"/>
      <c r="E1015" s="3"/>
      <c r="F1015" s="3"/>
      <c r="G1015" s="3"/>
    </row>
    <row r="1016" spans="1:7" ht="14.25">
      <c r="A1016" s="1"/>
      <c r="B1016" s="1"/>
      <c r="C1016" s="1"/>
      <c r="D1016" s="3"/>
      <c r="E1016" s="3"/>
      <c r="F1016" s="3"/>
      <c r="G1016" s="3"/>
    </row>
    <row r="1017" spans="1:7" ht="14.25">
      <c r="A1017" s="1"/>
      <c r="B1017" s="1"/>
      <c r="C1017" s="1"/>
      <c r="D1017" s="3"/>
      <c r="E1017" s="3"/>
      <c r="F1017" s="3"/>
      <c r="G1017" s="3"/>
    </row>
    <row r="1018" spans="1:7" ht="14.25">
      <c r="A1018" s="1"/>
      <c r="B1018" s="1"/>
      <c r="C1018" s="1"/>
      <c r="D1018" s="3"/>
      <c r="E1018" s="3"/>
      <c r="F1018" s="3"/>
      <c r="G1018" s="3"/>
    </row>
    <row r="1019" spans="1:7" ht="14.25">
      <c r="A1019" s="1"/>
      <c r="B1019" s="1"/>
      <c r="C1019" s="1"/>
      <c r="D1019" s="3"/>
      <c r="E1019" s="3"/>
      <c r="F1019" s="3"/>
      <c r="G1019" s="3"/>
    </row>
    <row r="1020" spans="1:7" ht="14.25">
      <c r="A1020" s="1"/>
      <c r="B1020" s="1"/>
      <c r="C1020" s="1"/>
      <c r="D1020" s="3"/>
      <c r="E1020" s="3"/>
      <c r="F1020" s="3"/>
      <c r="G1020" s="3"/>
    </row>
    <row r="1021" spans="1:7" ht="14.25">
      <c r="A1021" s="1"/>
      <c r="B1021" s="1"/>
      <c r="C1021" s="1"/>
      <c r="D1021" s="3"/>
      <c r="E1021" s="3"/>
      <c r="F1021" s="3"/>
      <c r="G1021" s="3"/>
    </row>
    <row r="1022" spans="1:7" ht="14.25">
      <c r="A1022" s="1"/>
      <c r="B1022" s="1"/>
      <c r="C1022" s="1"/>
      <c r="D1022" s="3"/>
      <c r="E1022" s="3"/>
      <c r="F1022" s="3"/>
      <c r="G1022" s="3"/>
    </row>
    <row r="1023" spans="1:7" ht="14.25">
      <c r="A1023" s="1"/>
      <c r="B1023" s="1"/>
      <c r="C1023" s="1"/>
      <c r="D1023" s="3"/>
      <c r="E1023" s="3"/>
      <c r="F1023" s="3"/>
      <c r="G1023" s="3"/>
    </row>
    <row r="1024" spans="1:7" ht="14.25">
      <c r="A1024" s="1"/>
      <c r="B1024" s="1"/>
      <c r="C1024" s="1"/>
      <c r="D1024" s="3"/>
      <c r="E1024" s="3"/>
      <c r="F1024" s="3"/>
      <c r="G1024" s="3"/>
    </row>
    <row r="1025" spans="1:7" ht="14.25">
      <c r="A1025" s="1"/>
      <c r="B1025" s="1"/>
      <c r="C1025" s="1"/>
      <c r="D1025" s="3"/>
      <c r="E1025" s="3"/>
      <c r="F1025" s="3"/>
      <c r="G1025" s="3"/>
    </row>
    <row r="1026" spans="1:7" ht="14.25">
      <c r="A1026" s="1"/>
      <c r="B1026" s="1"/>
      <c r="C1026" s="1"/>
      <c r="D1026" s="3"/>
      <c r="E1026" s="3"/>
      <c r="F1026" s="3"/>
      <c r="G1026" s="3"/>
    </row>
    <row r="1027" spans="1:7" ht="14.25">
      <c r="A1027" s="1"/>
      <c r="B1027" s="1"/>
      <c r="C1027" s="1"/>
      <c r="D1027" s="3"/>
      <c r="E1027" s="3"/>
      <c r="F1027" s="3"/>
      <c r="G1027" s="3"/>
    </row>
    <row r="1028" spans="1:7" ht="14.25">
      <c r="A1028" s="1"/>
      <c r="B1028" s="1"/>
      <c r="C1028" s="1"/>
      <c r="D1028" s="3"/>
      <c r="E1028" s="3"/>
      <c r="F1028" s="3"/>
      <c r="G1028" s="3"/>
    </row>
    <row r="1029" spans="1:7" ht="14.25">
      <c r="A1029" s="1"/>
      <c r="B1029" s="1"/>
      <c r="C1029" s="1"/>
      <c r="D1029" s="3"/>
      <c r="E1029" s="3"/>
      <c r="F1029" s="3"/>
      <c r="G1029" s="3"/>
    </row>
    <row r="1030" spans="1:7" ht="14.25">
      <c r="A1030" s="1"/>
      <c r="B1030" s="1"/>
      <c r="C1030" s="1"/>
      <c r="D1030" s="3"/>
      <c r="E1030" s="3"/>
      <c r="F1030" s="3"/>
      <c r="G1030" s="3"/>
    </row>
    <row r="1031" spans="1:7" ht="14.25">
      <c r="A1031" s="1"/>
      <c r="B1031" s="1"/>
      <c r="C1031" s="1"/>
      <c r="D1031" s="3"/>
      <c r="E1031" s="3"/>
      <c r="F1031" s="3"/>
      <c r="G1031" s="3"/>
    </row>
    <row r="1032" spans="1:7" ht="14.25">
      <c r="A1032" s="1"/>
      <c r="B1032" s="1"/>
      <c r="C1032" s="1"/>
      <c r="D1032" s="3"/>
      <c r="E1032" s="3"/>
      <c r="F1032" s="3"/>
      <c r="G1032" s="3"/>
    </row>
    <row r="1033" spans="1:7" ht="14.25">
      <c r="A1033" s="1"/>
      <c r="B1033" s="1"/>
      <c r="C1033" s="1"/>
      <c r="D1033" s="3"/>
      <c r="E1033" s="3"/>
      <c r="F1033" s="3"/>
      <c r="G1033" s="3"/>
    </row>
    <row r="1034" spans="1:7" ht="14.25">
      <c r="A1034" s="1"/>
      <c r="B1034" s="1"/>
      <c r="C1034" s="1"/>
      <c r="D1034" s="3"/>
      <c r="E1034" s="3"/>
      <c r="F1034" s="3"/>
      <c r="G1034" s="3"/>
    </row>
    <row r="1035" spans="1:7" ht="14.25">
      <c r="A1035" s="1"/>
      <c r="B1035" s="1"/>
      <c r="C1035" s="1"/>
      <c r="D1035" s="3"/>
      <c r="E1035" s="3"/>
      <c r="F1035" s="3"/>
      <c r="G1035" s="3"/>
    </row>
    <row r="1036" spans="1:7" ht="14.25">
      <c r="A1036" s="1"/>
      <c r="B1036" s="1"/>
      <c r="C1036" s="1"/>
      <c r="D1036" s="3"/>
      <c r="E1036" s="3"/>
      <c r="F1036" s="3"/>
      <c r="G1036" s="3"/>
    </row>
    <row r="1037" spans="1:7" ht="14.25">
      <c r="A1037" s="1"/>
      <c r="B1037" s="1"/>
      <c r="C1037" s="1"/>
      <c r="D1037" s="3"/>
      <c r="E1037" s="3"/>
      <c r="F1037" s="3"/>
      <c r="G1037" s="3"/>
    </row>
    <row r="1038" spans="1:7" ht="14.25">
      <c r="A1038" s="1"/>
      <c r="B1038" s="1"/>
      <c r="C1038" s="1"/>
      <c r="D1038" s="3"/>
      <c r="E1038" s="3"/>
      <c r="F1038" s="3"/>
      <c r="G1038" s="3"/>
    </row>
    <row r="1039" spans="1:7" ht="14.25">
      <c r="A1039" s="1"/>
      <c r="B1039" s="1"/>
      <c r="C1039" s="1"/>
      <c r="D1039" s="3"/>
      <c r="E1039" s="3"/>
      <c r="F1039" s="3"/>
      <c r="G1039" s="3"/>
    </row>
    <row r="1040" spans="1:7" ht="14.25">
      <c r="A1040" s="1"/>
      <c r="B1040" s="1"/>
      <c r="C1040" s="1"/>
      <c r="D1040" s="3"/>
      <c r="E1040" s="3"/>
      <c r="F1040" s="3"/>
      <c r="G1040" s="3"/>
    </row>
    <row r="1041" spans="1:7" ht="14.25">
      <c r="A1041" s="1"/>
      <c r="B1041" s="1"/>
      <c r="C1041" s="1"/>
      <c r="D1041" s="3"/>
      <c r="E1041" s="3"/>
      <c r="F1041" s="3"/>
      <c r="G1041" s="3"/>
    </row>
    <row r="1042" spans="1:7" ht="14.25">
      <c r="A1042" s="1"/>
      <c r="B1042" s="1"/>
      <c r="C1042" s="1"/>
      <c r="D1042" s="3"/>
      <c r="E1042" s="3"/>
      <c r="F1042" s="3"/>
      <c r="G1042" s="3"/>
    </row>
    <row r="1043" spans="1:7" ht="14.25">
      <c r="A1043" s="1"/>
      <c r="B1043" s="1"/>
      <c r="C1043" s="1"/>
      <c r="D1043" s="3"/>
      <c r="E1043" s="3"/>
      <c r="F1043" s="3"/>
      <c r="G1043" s="3"/>
    </row>
    <row r="1044" spans="1:7" ht="14.25">
      <c r="A1044" s="1"/>
      <c r="B1044" s="1"/>
      <c r="C1044" s="1"/>
      <c r="D1044" s="3"/>
      <c r="E1044" s="3"/>
      <c r="F1044" s="3"/>
      <c r="G1044" s="3"/>
    </row>
    <row r="1045" spans="1:7" ht="14.25">
      <c r="A1045" s="1"/>
      <c r="B1045" s="1"/>
      <c r="C1045" s="1"/>
      <c r="D1045" s="3"/>
      <c r="E1045" s="3"/>
      <c r="F1045" s="3"/>
      <c r="G1045" s="3"/>
    </row>
    <row r="1046" spans="1:7" ht="14.25">
      <c r="A1046" s="1"/>
      <c r="B1046" s="1"/>
      <c r="C1046" s="1"/>
      <c r="D1046" s="3"/>
      <c r="E1046" s="3"/>
      <c r="F1046" s="3"/>
      <c r="G1046" s="3"/>
    </row>
    <row r="1047" spans="1:7" ht="14.25">
      <c r="A1047" s="1"/>
      <c r="B1047" s="1"/>
      <c r="C1047" s="1"/>
      <c r="D1047" s="3"/>
      <c r="E1047" s="3"/>
      <c r="F1047" s="3"/>
      <c r="G1047" s="3"/>
    </row>
    <row r="1048" spans="1:7" ht="14.25">
      <c r="A1048" s="1"/>
      <c r="B1048" s="1"/>
      <c r="C1048" s="1"/>
      <c r="D1048" s="3"/>
      <c r="E1048" s="3"/>
      <c r="F1048" s="3"/>
      <c r="G1048" s="3"/>
    </row>
    <row r="1049" spans="1:7" ht="14.25">
      <c r="A1049" s="1"/>
      <c r="B1049" s="1"/>
      <c r="C1049" s="1"/>
      <c r="D1049" s="3"/>
      <c r="E1049" s="3"/>
      <c r="F1049" s="3"/>
      <c r="G1049" s="3"/>
    </row>
    <row r="1050" spans="1:7" ht="14.25">
      <c r="A1050" s="1"/>
      <c r="B1050" s="1"/>
      <c r="C1050" s="1"/>
      <c r="D1050" s="3"/>
      <c r="E1050" s="3"/>
      <c r="F1050" s="3"/>
      <c r="G1050" s="3"/>
    </row>
    <row r="1051" spans="1:7" ht="14.25">
      <c r="A1051" s="1"/>
      <c r="B1051" s="1"/>
      <c r="C1051" s="1"/>
      <c r="D1051" s="3"/>
      <c r="E1051" s="3"/>
      <c r="F1051" s="3"/>
      <c r="G1051" s="3"/>
    </row>
    <row r="1052" spans="1:7" ht="14.25">
      <c r="A1052" s="1"/>
      <c r="B1052" s="1"/>
      <c r="C1052" s="1"/>
      <c r="D1052" s="3"/>
      <c r="E1052" s="3"/>
      <c r="F1052" s="3"/>
      <c r="G1052" s="3"/>
    </row>
    <row r="1053" spans="1:7" ht="14.25">
      <c r="A1053" s="1"/>
      <c r="B1053" s="1"/>
      <c r="C1053" s="1"/>
      <c r="D1053" s="3"/>
      <c r="E1053" s="3"/>
      <c r="F1053" s="3"/>
      <c r="G1053" s="3"/>
    </row>
    <row r="1054" spans="1:7" ht="14.25">
      <c r="A1054" s="1"/>
      <c r="B1054" s="1"/>
      <c r="C1054" s="1"/>
      <c r="D1054" s="3"/>
      <c r="E1054" s="3"/>
      <c r="F1054" s="3"/>
      <c r="G1054" s="3"/>
    </row>
    <row r="1055" spans="1:7" ht="14.25">
      <c r="A1055" s="1"/>
      <c r="B1055" s="1"/>
      <c r="C1055" s="1"/>
      <c r="D1055" s="3"/>
      <c r="E1055" s="3"/>
      <c r="F1055" s="3"/>
      <c r="G1055" s="3"/>
    </row>
    <row r="1056" spans="1:7" ht="14.25">
      <c r="A1056" s="1"/>
      <c r="B1056" s="1"/>
      <c r="C1056" s="1"/>
      <c r="D1056" s="3"/>
      <c r="E1056" s="3"/>
      <c r="F1056" s="3"/>
      <c r="G1056" s="3"/>
    </row>
    <row r="1057" spans="1:7" ht="14.25">
      <c r="A1057" s="1"/>
      <c r="B1057" s="1"/>
      <c r="C1057" s="1"/>
      <c r="D1057" s="3"/>
      <c r="E1057" s="3"/>
      <c r="F1057" s="3"/>
      <c r="G1057" s="3"/>
    </row>
    <row r="1058" spans="1:7" ht="14.25">
      <c r="A1058" s="1"/>
      <c r="B1058" s="1"/>
      <c r="C1058" s="1"/>
      <c r="D1058" s="3"/>
      <c r="E1058" s="3"/>
      <c r="F1058" s="3"/>
      <c r="G1058" s="3"/>
    </row>
    <row r="1059" spans="1:7" ht="14.25">
      <c r="A1059" s="1"/>
      <c r="B1059" s="1"/>
      <c r="C1059" s="1"/>
      <c r="D1059" s="3"/>
      <c r="E1059" s="3"/>
      <c r="F1059" s="3"/>
      <c r="G1059" s="3"/>
    </row>
    <row r="1060" spans="1:7" ht="14.25">
      <c r="A1060" s="1"/>
      <c r="B1060" s="1"/>
      <c r="C1060" s="1"/>
      <c r="D1060" s="3"/>
      <c r="E1060" s="3"/>
      <c r="F1060" s="3"/>
      <c r="G1060" s="3"/>
    </row>
    <row r="1061" spans="1:7" ht="14.25">
      <c r="A1061" s="1"/>
      <c r="B1061" s="1"/>
      <c r="C1061" s="1"/>
      <c r="D1061" s="3"/>
      <c r="E1061" s="3"/>
      <c r="F1061" s="3"/>
      <c r="G1061" s="3"/>
    </row>
    <row r="1062" spans="1:7" ht="14.25">
      <c r="A1062" s="1"/>
      <c r="B1062" s="1"/>
      <c r="C1062" s="1"/>
      <c r="D1062" s="3"/>
      <c r="E1062" s="3"/>
      <c r="F1062" s="3"/>
      <c r="G1062" s="3"/>
    </row>
    <row r="1063" spans="1:7" ht="14.25">
      <c r="A1063" s="1"/>
      <c r="B1063" s="1"/>
      <c r="C1063" s="1"/>
      <c r="D1063" s="3"/>
      <c r="E1063" s="3"/>
      <c r="F1063" s="3"/>
      <c r="G1063" s="3"/>
    </row>
    <row r="1064" spans="1:7" ht="14.25">
      <c r="A1064" s="1"/>
      <c r="B1064" s="1"/>
      <c r="C1064" s="1"/>
      <c r="D1064" s="3"/>
      <c r="E1064" s="3"/>
      <c r="F1064" s="3"/>
      <c r="G1064" s="3"/>
    </row>
    <row r="1065" spans="1:7" ht="14.25">
      <c r="A1065" s="1"/>
      <c r="B1065" s="1"/>
      <c r="C1065" s="1"/>
      <c r="D1065" s="3"/>
      <c r="E1065" s="3"/>
      <c r="F1065" s="3"/>
      <c r="G1065" s="3"/>
    </row>
    <row r="1066" spans="1:7" ht="14.25">
      <c r="A1066" s="1"/>
      <c r="B1066" s="1"/>
      <c r="C1066" s="1"/>
      <c r="D1066" s="3"/>
      <c r="E1066" s="3"/>
      <c r="F1066" s="3"/>
      <c r="G1066" s="3"/>
    </row>
    <row r="1067" spans="1:7" ht="14.25">
      <c r="A1067" s="1"/>
      <c r="B1067" s="1"/>
      <c r="C1067" s="1"/>
      <c r="D1067" s="3"/>
      <c r="E1067" s="3"/>
      <c r="F1067" s="3"/>
      <c r="G1067" s="3"/>
    </row>
    <row r="1068" spans="1:7" ht="14.25">
      <c r="A1068" s="1"/>
      <c r="B1068" s="1"/>
      <c r="C1068" s="1"/>
      <c r="D1068" s="3"/>
      <c r="E1068" s="3"/>
      <c r="F1068" s="3"/>
      <c r="G1068" s="3"/>
    </row>
    <row r="1069" spans="1:7" ht="14.25">
      <c r="A1069" s="1"/>
      <c r="B1069" s="1"/>
      <c r="C1069" s="1"/>
      <c r="D1069" s="3"/>
      <c r="E1069" s="3"/>
      <c r="F1069" s="3"/>
      <c r="G1069" s="3"/>
    </row>
    <row r="1070" spans="1:7" ht="14.25">
      <c r="A1070" s="1"/>
      <c r="B1070" s="1"/>
      <c r="C1070" s="1"/>
      <c r="D1070" s="3"/>
      <c r="E1070" s="3"/>
      <c r="F1070" s="3"/>
      <c r="G1070" s="3"/>
    </row>
    <row r="1071" spans="1:7" ht="14.25">
      <c r="A1071" s="1"/>
      <c r="B1071" s="1"/>
      <c r="C1071" s="1"/>
      <c r="D1071" s="3"/>
      <c r="E1071" s="3"/>
      <c r="F1071" s="3"/>
      <c r="G1071" s="3"/>
    </row>
    <row r="1072" spans="1:7" ht="14.25">
      <c r="A1072" s="1"/>
      <c r="B1072" s="1"/>
      <c r="C1072" s="1"/>
      <c r="D1072" s="3"/>
      <c r="E1072" s="3"/>
      <c r="F1072" s="3"/>
      <c r="G1072" s="3"/>
    </row>
    <row r="1073" spans="1:7" ht="14.25">
      <c r="A1073" s="1"/>
      <c r="B1073" s="1"/>
      <c r="C1073" s="1"/>
      <c r="D1073" s="3"/>
      <c r="E1073" s="3"/>
      <c r="F1073" s="3"/>
      <c r="G1073" s="3"/>
    </row>
    <row r="1074" spans="1:7" ht="14.25">
      <c r="A1074" s="1"/>
      <c r="B1074" s="1"/>
      <c r="C1074" s="1"/>
      <c r="D1074" s="3"/>
      <c r="E1074" s="3"/>
      <c r="F1074" s="3"/>
      <c r="G1074" s="3"/>
    </row>
    <row r="1075" spans="1:7" ht="14.25">
      <c r="A1075" s="1"/>
      <c r="B1075" s="1"/>
      <c r="C1075" s="1"/>
      <c r="D1075" s="3"/>
      <c r="E1075" s="3"/>
      <c r="F1075" s="3"/>
      <c r="G1075" s="3"/>
    </row>
    <row r="1076" spans="1:7" ht="14.25">
      <c r="A1076" s="1"/>
      <c r="B1076" s="1"/>
      <c r="C1076" s="1"/>
      <c r="D1076" s="3"/>
      <c r="E1076" s="3"/>
      <c r="F1076" s="3"/>
      <c r="G1076" s="3"/>
    </row>
    <row r="1077" spans="1:7" ht="14.25">
      <c r="A1077" s="1"/>
      <c r="B1077" s="1"/>
      <c r="C1077" s="1"/>
      <c r="D1077" s="3"/>
      <c r="E1077" s="3"/>
      <c r="F1077" s="3"/>
      <c r="G1077" s="3"/>
    </row>
    <row r="1078" spans="1:7" ht="14.25">
      <c r="A1078" s="1"/>
      <c r="B1078" s="1"/>
      <c r="C1078" s="1"/>
      <c r="D1078" s="3"/>
      <c r="E1078" s="3"/>
      <c r="F1078" s="3"/>
      <c r="G1078" s="3"/>
    </row>
    <row r="1079" spans="1:7" ht="14.25">
      <c r="A1079" s="1"/>
      <c r="B1079" s="1"/>
      <c r="C1079" s="1"/>
      <c r="D1079" s="3"/>
      <c r="E1079" s="3"/>
      <c r="F1079" s="3"/>
      <c r="G1079" s="3"/>
    </row>
    <row r="1080" spans="1:7" ht="14.25">
      <c r="A1080" s="1"/>
      <c r="B1080" s="1"/>
      <c r="C1080" s="1"/>
      <c r="D1080" s="3"/>
      <c r="E1080" s="3"/>
      <c r="F1080" s="3"/>
      <c r="G1080" s="3"/>
    </row>
    <row r="1081" spans="1:7" ht="14.25">
      <c r="A1081" s="1"/>
      <c r="B1081" s="1"/>
      <c r="C1081" s="1"/>
      <c r="D1081" s="3"/>
      <c r="E1081" s="3"/>
      <c r="F1081" s="3"/>
      <c r="G1081" s="3"/>
    </row>
    <row r="1082" spans="1:7" ht="14.25">
      <c r="A1082" s="1"/>
      <c r="B1082" s="1"/>
      <c r="C1082" s="1"/>
      <c r="D1082" s="3"/>
      <c r="E1082" s="3"/>
      <c r="F1082" s="3"/>
      <c r="G1082" s="3"/>
    </row>
    <row r="1083" spans="1:7" ht="14.25">
      <c r="A1083" s="1"/>
      <c r="B1083" s="1"/>
      <c r="C1083" s="1"/>
      <c r="D1083" s="3"/>
      <c r="E1083" s="3"/>
      <c r="F1083" s="3"/>
      <c r="G1083" s="3"/>
    </row>
    <row r="1084" spans="1:7" ht="14.25">
      <c r="A1084" s="1"/>
      <c r="B1084" s="1"/>
      <c r="C1084" s="1"/>
      <c r="D1084" s="3"/>
      <c r="E1084" s="3"/>
      <c r="F1084" s="3"/>
      <c r="G1084" s="3"/>
    </row>
    <row r="1085" spans="1:7" ht="14.25">
      <c r="A1085" s="1"/>
      <c r="B1085" s="1"/>
      <c r="C1085" s="1"/>
      <c r="D1085" s="3"/>
      <c r="E1085" s="3"/>
      <c r="F1085" s="3"/>
      <c r="G1085" s="3"/>
    </row>
    <row r="1086" spans="1:7" ht="14.25">
      <c r="A1086" s="1"/>
      <c r="B1086" s="1"/>
      <c r="C1086" s="1"/>
      <c r="D1086" s="3"/>
      <c r="E1086" s="3"/>
      <c r="F1086" s="3"/>
      <c r="G1086" s="3"/>
    </row>
    <row r="1087" spans="1:7" ht="14.25">
      <c r="A1087" s="1"/>
      <c r="B1087" s="1"/>
      <c r="C1087" s="1"/>
      <c r="D1087" s="3"/>
      <c r="E1087" s="3"/>
      <c r="F1087" s="3"/>
      <c r="G1087" s="3"/>
    </row>
    <row r="1088" spans="1:7" ht="14.25">
      <c r="A1088" s="1"/>
      <c r="B1088" s="1"/>
      <c r="C1088" s="1"/>
      <c r="D1088" s="3"/>
      <c r="E1088" s="3"/>
      <c r="F1088" s="3"/>
      <c r="G1088" s="3"/>
    </row>
    <row r="1089" spans="1:7" ht="14.25">
      <c r="A1089" s="1"/>
      <c r="B1089" s="1"/>
      <c r="C1089" s="1"/>
      <c r="D1089" s="3"/>
      <c r="E1089" s="3"/>
      <c r="F1089" s="3"/>
      <c r="G1089" s="3"/>
    </row>
    <row r="1090" spans="1:7" ht="14.25">
      <c r="A1090" s="1"/>
      <c r="B1090" s="1"/>
      <c r="C1090" s="1"/>
      <c r="D1090" s="3"/>
      <c r="E1090" s="3"/>
      <c r="F1090" s="3"/>
      <c r="G1090" s="3"/>
    </row>
    <row r="1091" spans="1:7" ht="14.25">
      <c r="A1091" s="1"/>
      <c r="B1091" s="1"/>
      <c r="C1091" s="1"/>
      <c r="D1091" s="3"/>
      <c r="E1091" s="3"/>
      <c r="F1091" s="3"/>
      <c r="G1091" s="3"/>
    </row>
    <row r="1092" spans="1:7" ht="14.25">
      <c r="A1092" s="1"/>
      <c r="B1092" s="1"/>
      <c r="C1092" s="1"/>
      <c r="D1092" s="3"/>
      <c r="E1092" s="3"/>
      <c r="F1092" s="3"/>
      <c r="G1092" s="3"/>
    </row>
    <row r="1093" spans="1:7" ht="14.25">
      <c r="A1093" s="1"/>
      <c r="B1093" s="1"/>
      <c r="C1093" s="1"/>
      <c r="D1093" s="3"/>
      <c r="E1093" s="3"/>
      <c r="F1093" s="3"/>
      <c r="G1093" s="3"/>
    </row>
    <row r="1094" spans="1:7" ht="14.25">
      <c r="A1094" s="1"/>
      <c r="B1094" s="1"/>
      <c r="C1094" s="1"/>
      <c r="D1094" s="3"/>
      <c r="E1094" s="3"/>
      <c r="F1094" s="3"/>
      <c r="G1094" s="3"/>
    </row>
    <row r="1095" spans="1:7" ht="14.25">
      <c r="A1095" s="1"/>
      <c r="B1095" s="1"/>
      <c r="C1095" s="1"/>
      <c r="D1095" s="3"/>
      <c r="E1095" s="3"/>
      <c r="F1095" s="3"/>
      <c r="G1095" s="3"/>
    </row>
    <row r="1096" spans="1:7" ht="14.25">
      <c r="A1096" s="1"/>
      <c r="B1096" s="1"/>
      <c r="C1096" s="1"/>
      <c r="D1096" s="3"/>
      <c r="E1096" s="3"/>
      <c r="F1096" s="3"/>
      <c r="G1096" s="3"/>
    </row>
    <row r="1097" spans="1:7" ht="14.25">
      <c r="A1097" s="1"/>
      <c r="B1097" s="1"/>
      <c r="C1097" s="1"/>
      <c r="D1097" s="3"/>
      <c r="E1097" s="3"/>
      <c r="F1097" s="3"/>
      <c r="G1097" s="3"/>
    </row>
    <row r="1098" spans="1:7" ht="14.25">
      <c r="A1098" s="1"/>
      <c r="B1098" s="1"/>
      <c r="C1098" s="1"/>
      <c r="D1098" s="3"/>
      <c r="E1098" s="3"/>
      <c r="F1098" s="3"/>
      <c r="G1098" s="3"/>
    </row>
    <row r="1099" spans="1:7" ht="14.25">
      <c r="A1099" s="1"/>
      <c r="B1099" s="1"/>
      <c r="C1099" s="1"/>
      <c r="D1099" s="3"/>
      <c r="E1099" s="3"/>
      <c r="F1099" s="3"/>
      <c r="G1099" s="3"/>
    </row>
    <row r="1100" spans="1:7" ht="14.25">
      <c r="A1100" s="1"/>
      <c r="B1100" s="1"/>
      <c r="C1100" s="1"/>
      <c r="D1100" s="3"/>
      <c r="E1100" s="3"/>
      <c r="F1100" s="3"/>
      <c r="G1100" s="3"/>
    </row>
    <row r="1101" spans="1:7" ht="14.25">
      <c r="A1101" s="1"/>
      <c r="B1101" s="1"/>
      <c r="C1101" s="1"/>
      <c r="D1101" s="3"/>
      <c r="E1101" s="3"/>
      <c r="F1101" s="3"/>
      <c r="G1101" s="3"/>
    </row>
    <row r="1102" spans="1:7" ht="14.25">
      <c r="A1102" s="1"/>
      <c r="B1102" s="1"/>
      <c r="C1102" s="1"/>
      <c r="D1102" s="3"/>
      <c r="E1102" s="3"/>
      <c r="F1102" s="3"/>
      <c r="G1102" s="3"/>
    </row>
    <row r="1103" spans="1:7" ht="14.25">
      <c r="A1103" s="1"/>
      <c r="B1103" s="1"/>
      <c r="C1103" s="1"/>
      <c r="D1103" s="3"/>
      <c r="E1103" s="3"/>
      <c r="F1103" s="3"/>
      <c r="G1103" s="3"/>
    </row>
    <row r="1104" spans="1:7" ht="14.25">
      <c r="A1104" s="1"/>
      <c r="B1104" s="1"/>
      <c r="C1104" s="1"/>
      <c r="D1104" s="3"/>
      <c r="E1104" s="3"/>
      <c r="F1104" s="3"/>
      <c r="G1104" s="3"/>
    </row>
    <row r="1105" spans="1:7" ht="14.25">
      <c r="A1105" s="1"/>
      <c r="B1105" s="1"/>
      <c r="C1105" s="1"/>
      <c r="D1105" s="3"/>
      <c r="E1105" s="3"/>
      <c r="F1105" s="3"/>
      <c r="G1105" s="3"/>
    </row>
    <row r="1106" spans="1:7" ht="14.25">
      <c r="A1106" s="1"/>
      <c r="B1106" s="1"/>
      <c r="C1106" s="1"/>
      <c r="D1106" s="3"/>
      <c r="E1106" s="3"/>
      <c r="F1106" s="3"/>
      <c r="G1106" s="3"/>
    </row>
    <row r="1107" spans="1:7" ht="14.25">
      <c r="A1107" s="1"/>
      <c r="B1107" s="1"/>
      <c r="C1107" s="1"/>
      <c r="D1107" s="3"/>
      <c r="E1107" s="3"/>
      <c r="F1107" s="3"/>
      <c r="G1107" s="3"/>
    </row>
    <row r="1108" spans="1:7" ht="14.25">
      <c r="A1108" s="1"/>
      <c r="B1108" s="1"/>
      <c r="C1108" s="1"/>
      <c r="D1108" s="3"/>
      <c r="E1108" s="3"/>
      <c r="F1108" s="3"/>
      <c r="G1108" s="3"/>
    </row>
    <row r="1109" spans="1:7" ht="14.25">
      <c r="A1109" s="1"/>
      <c r="B1109" s="1"/>
      <c r="C1109" s="1"/>
      <c r="D1109" s="3"/>
      <c r="E1109" s="3"/>
      <c r="F1109" s="3"/>
      <c r="G1109" s="3"/>
    </row>
    <row r="1110" spans="1:7" ht="14.25">
      <c r="A1110" s="1"/>
      <c r="B1110" s="1"/>
      <c r="C1110" s="1"/>
      <c r="D1110" s="3"/>
      <c r="E1110" s="3"/>
      <c r="F1110" s="3"/>
      <c r="G1110" s="3"/>
    </row>
    <row r="1111" spans="1:7" ht="14.25">
      <c r="A1111" s="1"/>
      <c r="B1111" s="1"/>
      <c r="C1111" s="1"/>
      <c r="D1111" s="3"/>
      <c r="E1111" s="3"/>
      <c r="F1111" s="3"/>
      <c r="G1111" s="3"/>
    </row>
    <row r="1112" spans="1:7" ht="14.25">
      <c r="A1112" s="1"/>
      <c r="B1112" s="1"/>
      <c r="C1112" s="1"/>
      <c r="D1112" s="3"/>
      <c r="E1112" s="3"/>
      <c r="F1112" s="3"/>
      <c r="G1112" s="3"/>
    </row>
    <row r="1113" spans="1:7" ht="14.25">
      <c r="A1113" s="1"/>
      <c r="B1113" s="1"/>
      <c r="C1113" s="1"/>
      <c r="D1113" s="3"/>
      <c r="E1113" s="3"/>
      <c r="F1113" s="3"/>
      <c r="G1113" s="3"/>
    </row>
    <row r="1114" spans="1:7" ht="14.25">
      <c r="A1114" s="1"/>
      <c r="B1114" s="1"/>
      <c r="C1114" s="1"/>
      <c r="D1114" s="3"/>
      <c r="E1114" s="3"/>
      <c r="F1114" s="3"/>
      <c r="G1114" s="3"/>
    </row>
    <row r="1115" spans="1:7" ht="14.25">
      <c r="A1115" s="1"/>
      <c r="B1115" s="1"/>
      <c r="C1115" s="1"/>
      <c r="D1115" s="3"/>
      <c r="E1115" s="3"/>
      <c r="F1115" s="3"/>
      <c r="G1115" s="3"/>
    </row>
    <row r="1116" spans="1:7" ht="14.25">
      <c r="A1116" s="1"/>
      <c r="B1116" s="1"/>
      <c r="C1116" s="1"/>
      <c r="D1116" s="3"/>
      <c r="E1116" s="3"/>
      <c r="F1116" s="3"/>
      <c r="G1116" s="3"/>
    </row>
    <row r="1117" spans="1:7" ht="14.25">
      <c r="A1117" s="1"/>
      <c r="B1117" s="1"/>
      <c r="C1117" s="1"/>
      <c r="D1117" s="3"/>
      <c r="E1117" s="3"/>
      <c r="F1117" s="3"/>
      <c r="G1117" s="3"/>
    </row>
    <row r="1118" spans="1:7" ht="14.25">
      <c r="A1118" s="1"/>
      <c r="B1118" s="1"/>
      <c r="C1118" s="1"/>
      <c r="D1118" s="3"/>
      <c r="E1118" s="3"/>
      <c r="F1118" s="3"/>
      <c r="G1118" s="3"/>
    </row>
    <row r="1119" spans="1:7" ht="14.25">
      <c r="A1119" s="1"/>
      <c r="B1119" s="1"/>
      <c r="C1119" s="1"/>
      <c r="D1119" s="3"/>
      <c r="E1119" s="3"/>
      <c r="F1119" s="3"/>
      <c r="G1119" s="3"/>
    </row>
    <row r="1120" spans="1:7" ht="14.25">
      <c r="A1120" s="1"/>
      <c r="B1120" s="1"/>
      <c r="C1120" s="1"/>
      <c r="D1120" s="3"/>
      <c r="E1120" s="3"/>
      <c r="F1120" s="3"/>
      <c r="G1120" s="3"/>
    </row>
    <row r="1121" spans="1:7" ht="14.25">
      <c r="A1121" s="1"/>
      <c r="B1121" s="1"/>
      <c r="C1121" s="1"/>
      <c r="D1121" s="3"/>
      <c r="E1121" s="3"/>
      <c r="F1121" s="3"/>
      <c r="G1121" s="3"/>
    </row>
    <row r="1122" spans="1:7" ht="14.25">
      <c r="A1122" s="1"/>
      <c r="B1122" s="1"/>
      <c r="C1122" s="1"/>
      <c r="D1122" s="3"/>
      <c r="E1122" s="3"/>
      <c r="F1122" s="3"/>
      <c r="G1122" s="3"/>
    </row>
    <row r="1123" spans="1:7" ht="14.25">
      <c r="A1123" s="1"/>
      <c r="B1123" s="1"/>
      <c r="C1123" s="1"/>
      <c r="D1123" s="3"/>
      <c r="E1123" s="3"/>
      <c r="F1123" s="3"/>
      <c r="G1123" s="3"/>
    </row>
    <row r="1124" spans="1:7" ht="14.25">
      <c r="A1124" s="1"/>
      <c r="B1124" s="1"/>
      <c r="C1124" s="1"/>
      <c r="D1124" s="3"/>
      <c r="E1124" s="3"/>
      <c r="F1124" s="3"/>
      <c r="G1124" s="3"/>
    </row>
    <row r="1125" spans="1:7" ht="14.25">
      <c r="A1125" s="1"/>
      <c r="B1125" s="1"/>
      <c r="C1125" s="1"/>
      <c r="D1125" s="3"/>
      <c r="E1125" s="3"/>
      <c r="F1125" s="3"/>
      <c r="G1125" s="3"/>
    </row>
    <row r="1126" spans="1:7" ht="14.25">
      <c r="A1126" s="1"/>
      <c r="B1126" s="1"/>
      <c r="C1126" s="1"/>
      <c r="D1126" s="3"/>
      <c r="E1126" s="3"/>
      <c r="F1126" s="3"/>
      <c r="G1126" s="3"/>
    </row>
    <row r="1127" spans="1:7" ht="14.25">
      <c r="A1127" s="1"/>
      <c r="B1127" s="1"/>
      <c r="C1127" s="1"/>
      <c r="D1127" s="3"/>
      <c r="E1127" s="3"/>
      <c r="F1127" s="3"/>
      <c r="G1127" s="3"/>
    </row>
    <row r="1128" spans="1:7" ht="14.25">
      <c r="A1128" s="1"/>
      <c r="B1128" s="1"/>
      <c r="C1128" s="1"/>
      <c r="D1128" s="3"/>
      <c r="E1128" s="3"/>
      <c r="F1128" s="3"/>
      <c r="G1128" s="3"/>
    </row>
    <row r="1129" spans="1:7" ht="14.25">
      <c r="A1129" s="1"/>
      <c r="B1129" s="1"/>
      <c r="C1129" s="1"/>
      <c r="D1129" s="3"/>
      <c r="E1129" s="3"/>
      <c r="F1129" s="3"/>
      <c r="G1129" s="3"/>
    </row>
    <row r="1130" spans="1:7" ht="14.25">
      <c r="A1130" s="1"/>
      <c r="B1130" s="1"/>
      <c r="C1130" s="1"/>
      <c r="D1130" s="3"/>
      <c r="E1130" s="3"/>
      <c r="F1130" s="3"/>
      <c r="G1130" s="3"/>
    </row>
    <row r="1131" spans="1:7" ht="14.25">
      <c r="A1131" s="1"/>
      <c r="B1131" s="1"/>
      <c r="C1131" s="1"/>
      <c r="D1131" s="3"/>
      <c r="E1131" s="3"/>
      <c r="F1131" s="3"/>
      <c r="G1131" s="3"/>
    </row>
    <row r="1132" spans="1:7" ht="14.25">
      <c r="A1132" s="1"/>
      <c r="B1132" s="1"/>
      <c r="C1132" s="1"/>
      <c r="D1132" s="3"/>
      <c r="E1132" s="3"/>
      <c r="F1132" s="3"/>
      <c r="G1132" s="3"/>
    </row>
    <row r="1133" spans="1:7" ht="14.25">
      <c r="A1133" s="1"/>
      <c r="B1133" s="1"/>
      <c r="C1133" s="1"/>
      <c r="D1133" s="3"/>
      <c r="E1133" s="3"/>
      <c r="F1133" s="3"/>
      <c r="G1133" s="3"/>
    </row>
    <row r="1134" spans="1:7" ht="14.25">
      <c r="A1134" s="1"/>
      <c r="B1134" s="1"/>
      <c r="C1134" s="1"/>
      <c r="D1134" s="3"/>
      <c r="E1134" s="3"/>
      <c r="F1134" s="3"/>
      <c r="G1134" s="3"/>
    </row>
    <row r="1136" ht="14.25">
      <c r="A1136" s="1"/>
    </row>
    <row r="1139" ht="14.25">
      <c r="H1139" s="6"/>
    </row>
    <row r="1140" ht="14.25">
      <c r="H1140" s="6"/>
    </row>
  </sheetData>
  <sheetProtection/>
  <printOptions/>
  <pageMargins left="0.7" right="0.7" top="0.75" bottom="0.75" header="0.3" footer="0.3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Peters</cp:lastModifiedBy>
  <cp:lastPrinted>2009-04-08T23:11:24Z</cp:lastPrinted>
  <dcterms:created xsi:type="dcterms:W3CDTF">2009-03-29T05:43:54Z</dcterms:created>
  <dcterms:modified xsi:type="dcterms:W3CDTF">2009-12-04T20:57:29Z</dcterms:modified>
  <cp:category/>
  <cp:version/>
  <cp:contentType/>
  <cp:contentStatus/>
</cp:coreProperties>
</file>