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1215" windowWidth="15600" windowHeight="11760" activeTab="0"/>
  </bookViews>
  <sheets>
    <sheet name="Table-U1331-F-16-discrete-pmag" sheetId="1" r:id="rId1"/>
  </sheets>
  <definedNames/>
  <calcPr fullCalcOnLoad="1"/>
</workbook>
</file>

<file path=xl/sharedStrings.xml><?xml version="1.0" encoding="utf-8"?>
<sst xmlns="http://schemas.openxmlformats.org/spreadsheetml/2006/main" count="779" uniqueCount="79">
  <si>
    <t>Sample</t>
  </si>
  <si>
    <t>U1333A-1H-1W-85cm</t>
  </si>
  <si>
    <t>U1333A-1H-2W-85cm</t>
  </si>
  <si>
    <t>U1333A-1H-4W-85cm</t>
  </si>
  <si>
    <t>U1333A-1H-5W-85cm</t>
  </si>
  <si>
    <t>U1333A-1H-6W-85cm</t>
  </si>
  <si>
    <t>U1333A-1H-7W-65cm</t>
  </si>
  <si>
    <t>U1333A-2H-1W-85cm</t>
  </si>
  <si>
    <t>U1333A-2H-2W-85cm</t>
  </si>
  <si>
    <t>U1333A-2H-4W-85cm</t>
  </si>
  <si>
    <t>U1333A-2H-5W-65cm</t>
  </si>
  <si>
    <t>U1333A-2H-6W-95cm</t>
  </si>
  <si>
    <t>U1333A-2H-7W-40cm</t>
  </si>
  <si>
    <t>U1333A-3H-1W-85cm</t>
  </si>
  <si>
    <t>U1333A-3H-2W-85cm</t>
  </si>
  <si>
    <t>U1333A-3H-4W-85cm</t>
  </si>
  <si>
    <t>U1333A-3H-5W-85cm</t>
  </si>
  <si>
    <t>U1333A-3H-6W-85cm</t>
  </si>
  <si>
    <t>U1333A-3H-7W-40cm</t>
  </si>
  <si>
    <t>U1333A-4H-4W-85cm</t>
  </si>
  <si>
    <t>U1333A-4H-5W-85cm</t>
  </si>
  <si>
    <t>U1333A-4H-6W-85cm</t>
  </si>
  <si>
    <t>U1333A-5H-6W-85cm</t>
  </si>
  <si>
    <t>U1333A-6H-6W-85cm</t>
  </si>
  <si>
    <t>U1333A-7H-6W-85cm</t>
  </si>
  <si>
    <t>U1333A-8H-6W-85cm</t>
  </si>
  <si>
    <t>U1333A-9H-6W-85cm</t>
  </si>
  <si>
    <t>U1333A-10H-6W-85cm</t>
  </si>
  <si>
    <t>U1333A-10H-7W-50cm</t>
  </si>
  <si>
    <t>U1333A-11X-1W-85cm</t>
  </si>
  <si>
    <t>U1333A-11X-2W-85cm</t>
  </si>
  <si>
    <t>U1333A-4H-7W-40cm</t>
  </si>
  <si>
    <t>U1333A-5H-2W-85cm</t>
  </si>
  <si>
    <t>U1333A-5H-5W-85cm</t>
  </si>
  <si>
    <t>U1333A-6H-2W-110cm</t>
  </si>
  <si>
    <t>U1333A-6H-5W-65cm</t>
  </si>
  <si>
    <t>U1333A-7H-2W-85cm</t>
  </si>
  <si>
    <t>U1333A-7H-5W-85cm</t>
  </si>
  <si>
    <t>U1333A-8H-4W-85cm</t>
  </si>
  <si>
    <t>U1333A-9H-2W-85cm</t>
  </si>
  <si>
    <t>U1333A-10H-2W-85cm</t>
  </si>
  <si>
    <t>U1333A-5H-1W-105cm</t>
  </si>
  <si>
    <t>U1333A-5H-7W-42cm</t>
  </si>
  <si>
    <t>U1333A-6H-4W-75cm</t>
  </si>
  <si>
    <t>U1333A-7H-4W-85cm</t>
  </si>
  <si>
    <t>U1333A-8H-2W-85cm</t>
  </si>
  <si>
    <t>U1333A-8H-5W-85cm</t>
  </si>
  <si>
    <t>U1333A-9H-1W-85cm</t>
  </si>
  <si>
    <t>U1333A-9H-5W-85cm</t>
  </si>
  <si>
    <t>U1333A-10H-1W-85cm</t>
  </si>
  <si>
    <t>U1333A-10H-5W-85cm</t>
  </si>
  <si>
    <t>U1333A-5H-4W-85cm</t>
  </si>
  <si>
    <t>U1333A-6H-7W-40cm</t>
  </si>
  <si>
    <t>U1333A-8H-7W-55cm</t>
  </si>
  <si>
    <t>U1333A-9H-4W-85cm</t>
  </si>
  <si>
    <t>U1333A-9H-7W-65cm</t>
  </si>
  <si>
    <t>U1333A-10H-4W-85cm</t>
  </si>
  <si>
    <t>U1333A-12X-2W-85cm</t>
  </si>
  <si>
    <t>U1333A-16X-4W-85cm</t>
  </si>
  <si>
    <t>U1333B-1H-1W-85cm</t>
  </si>
  <si>
    <t>U1333B-17H-5W-85cm</t>
  </si>
  <si>
    <t>U1333A-12X-4W-85cm</t>
  </si>
  <si>
    <t>U1333A-12X-5W-85cm</t>
  </si>
  <si>
    <t>U1333A-13X-1W-60cm</t>
  </si>
  <si>
    <t>U1333A-13X-5W-85cm</t>
  </si>
  <si>
    <t>U1333A-14X-1W-85cm</t>
  </si>
  <si>
    <t>U1333A-14X-5W-85cm</t>
  </si>
  <si>
    <t>U1333A-15X-1W-85cm</t>
  </si>
  <si>
    <t>U1333A-15X-5W-85cm</t>
  </si>
  <si>
    <t>Site U1333, Table T22. Paleomagnetic data for discrete samples from U1333</t>
  </si>
  <si>
    <t>Declination Geographical Coordinates   (0 to 360 deg)</t>
  </si>
  <si>
    <t>Declination Geographical Coordinates    (-90 to 270 deg)</t>
  </si>
  <si>
    <t>Depth CFS-A (m)</t>
  </si>
  <si>
    <t>Demag (mT)</t>
  </si>
  <si>
    <t>Declination Azimuthally Unoriented (deg)</t>
  </si>
  <si>
    <t>Inclination (deg)</t>
  </si>
  <si>
    <t>Intensity (A/m)</t>
  </si>
  <si>
    <t>U1333A-16X-1W-85cm</t>
  </si>
  <si>
    <t>U1333A-16X-5W-105cm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</si>
</sst>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_ "/>
    <numFmt numFmtId="177" formatCode="0_ "/>
    <numFmt numFmtId="178" formatCode="0.0"/>
    <numFmt numFmtId="179" formatCode="0.00000"/>
    <numFmt numFmtId="180" formatCode="0.000E+00"/>
  </numFmts>
  <fonts count="27"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color indexed="8"/>
      <name val="Verdana"/>
      <family val="2"/>
    </font>
    <font>
      <sz val="11"/>
      <color indexed="10"/>
      <name val="Verdana"/>
      <family val="2"/>
    </font>
    <font>
      <b/>
      <sz val="11"/>
      <color indexed="8"/>
      <name val="Verdana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21" fillId="7" borderId="4" applyNumberFormat="0" applyAlignment="0" applyProtection="0"/>
    <xf numFmtId="0" fontId="19" fillId="23" borderId="5" applyNumberFormat="0" applyAlignment="0" applyProtection="0"/>
    <xf numFmtId="0" fontId="12" fillId="3" borderId="0" applyNumberFormat="0" applyBorder="0" applyAlignment="0" applyProtection="0"/>
    <xf numFmtId="0" fontId="22" fillId="4" borderId="0" applyNumberFormat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3" fillId="23" borderId="4" applyNumberFormat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9" applyNumberFormat="0" applyFill="0" applyAlignment="0" applyProtection="0"/>
  </cellStyleXfs>
  <cellXfs count="1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1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1" fontId="6" fillId="0" borderId="0" xfId="0" applyNumberFormat="1" applyFont="1" applyAlignment="1">
      <alignment vertical="center"/>
    </xf>
    <xf numFmtId="180" fontId="4" fillId="0" borderId="0" xfId="0" applyNumberFormat="1" applyFont="1" applyAlignment="1">
      <alignment vertical="center"/>
    </xf>
    <xf numFmtId="180" fontId="5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11" fontId="23" fillId="0" borderId="0" xfId="0" applyNumberFormat="1" applyFont="1" applyAlignment="1">
      <alignment vertical="center"/>
    </xf>
    <xf numFmtId="180" fontId="23" fillId="0" borderId="0" xfId="0" applyNumberFormat="1" applyFont="1" applyAlignment="1">
      <alignment vertical="center"/>
    </xf>
    <xf numFmtId="0" fontId="24" fillId="0" borderId="0" xfId="0" applyFont="1" applyAlignment="1">
      <alignment horizontal="center" vertical="center" wrapText="1"/>
    </xf>
    <xf numFmtId="179" fontId="25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80" fontId="25" fillId="0" borderId="0" xfId="0" applyNumberFormat="1" applyFont="1" applyAlignment="1">
      <alignment horizontal="center" vertical="center" wrapText="1"/>
    </xf>
    <xf numFmtId="176" fontId="23" fillId="0" borderId="0" xfId="0" applyNumberFormat="1" applyFont="1" applyAlignment="1">
      <alignment vertical="center"/>
    </xf>
    <xf numFmtId="176" fontId="26" fillId="0" borderId="0" xfId="0" applyNumberFormat="1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アクセント 1" xfId="40"/>
    <cellStyle name="アクセント 2" xfId="41"/>
    <cellStyle name="アクセント 3" xfId="42"/>
    <cellStyle name="アクセント 4" xfId="43"/>
    <cellStyle name="アクセント 5" xfId="44"/>
    <cellStyle name="アクセント 6" xfId="45"/>
    <cellStyle name="タイトル" xfId="46"/>
    <cellStyle name="チェック セル" xfId="47"/>
    <cellStyle name="どちらでもない" xfId="48"/>
    <cellStyle name="メモ" xfId="49"/>
    <cellStyle name="リンク セル" xfId="50"/>
    <cellStyle name="入力" xfId="51"/>
    <cellStyle name="出力" xfId="52"/>
    <cellStyle name="悪い" xfId="53"/>
    <cellStyle name="良い" xfId="54"/>
    <cellStyle name="見出し 1" xfId="55"/>
    <cellStyle name="見出し 2" xfId="56"/>
    <cellStyle name="見出し 3" xfId="57"/>
    <cellStyle name="見出し 4" xfId="58"/>
    <cellStyle name="計算" xfId="59"/>
    <cellStyle name="説明文" xfId="60"/>
    <cellStyle name="警告文" xfId="61"/>
    <cellStyle name="集計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32"/>
  <sheetViews>
    <sheetView tabSelected="1" zoomScalePageLayoutView="0" workbookViewId="0" topLeftCell="A1">
      <selection activeCell="E8" sqref="E8"/>
    </sheetView>
  </sheetViews>
  <sheetFormatPr defaultColWidth="8.875" defaultRowHeight="13.5"/>
  <cols>
    <col min="1" max="1" width="24.625" style="2" customWidth="1"/>
    <col min="2" max="2" width="8.625" style="2" bestFit="1" customWidth="1"/>
    <col min="3" max="3" width="8.375" style="2" bestFit="1" customWidth="1"/>
    <col min="4" max="4" width="11.875" style="2" bestFit="1" customWidth="1"/>
    <col min="5" max="5" width="14.25390625" style="2" bestFit="1" customWidth="1"/>
    <col min="6" max="6" width="13.00390625" style="2" bestFit="1" customWidth="1"/>
    <col min="7" max="7" width="11.75390625" style="2" bestFit="1" customWidth="1"/>
    <col min="8" max="8" width="11.25390625" style="5" bestFit="1" customWidth="1"/>
    <col min="9" max="11" width="9.00390625" style="2" customWidth="1"/>
    <col min="12" max="16384" width="8.875" style="2" customWidth="1"/>
  </cols>
  <sheetData>
    <row r="1" spans="1:8" ht="14.25">
      <c r="A1" s="7" t="s">
        <v>69</v>
      </c>
      <c r="B1" s="8"/>
      <c r="C1" s="8"/>
      <c r="D1" s="8"/>
      <c r="E1" s="8"/>
      <c r="F1" s="8"/>
      <c r="G1" s="8"/>
      <c r="H1" s="9"/>
    </row>
    <row r="2" spans="1:8" s="4" customFormat="1" ht="66.75" customHeight="1">
      <c r="A2" s="10" t="s">
        <v>0</v>
      </c>
      <c r="B2" s="11" t="s">
        <v>72</v>
      </c>
      <c r="C2" s="10" t="s">
        <v>73</v>
      </c>
      <c r="D2" s="11" t="s">
        <v>74</v>
      </c>
      <c r="E2" s="11" t="s">
        <v>70</v>
      </c>
      <c r="F2" s="11" t="s">
        <v>71</v>
      </c>
      <c r="G2" s="12" t="s">
        <v>75</v>
      </c>
      <c r="H2" s="13" t="s">
        <v>76</v>
      </c>
    </row>
    <row r="3" spans="1:8" ht="14.25">
      <c r="A3" s="7" t="s">
        <v>1</v>
      </c>
      <c r="B3" s="7">
        <v>0.85</v>
      </c>
      <c r="C3" s="7">
        <v>0</v>
      </c>
      <c r="D3" s="14">
        <v>3.711198558245814</v>
      </c>
      <c r="E3" s="15">
        <f>IF((D3-353.5)&lt;0,(D3-353.5)+360,(D3-353.5))</f>
        <v>10.211198558245826</v>
      </c>
      <c r="F3" s="15">
        <f>IF(E3&lt;-90,E3+360,IF(E3&gt;270,E3-360,E3))</f>
        <v>10.211198558245826</v>
      </c>
      <c r="G3" s="14">
        <v>7.557012400268499</v>
      </c>
      <c r="H3" s="9">
        <v>0.003839934243200006</v>
      </c>
    </row>
    <row r="4" spans="1:8" ht="14.25">
      <c r="A4" s="7" t="s">
        <v>1</v>
      </c>
      <c r="B4" s="7">
        <v>0.85</v>
      </c>
      <c r="C4" s="7">
        <v>5</v>
      </c>
      <c r="D4" s="14">
        <v>0.7334038943312685</v>
      </c>
      <c r="E4" s="15">
        <f aca="true" t="shared" si="0" ref="E4:E67">IF((D4-353.5)&lt;0,(D4-353.5)+360,(D4-353.5))</f>
        <v>7.233403894331275</v>
      </c>
      <c r="F4" s="15">
        <f aca="true" t="shared" si="1" ref="F4:F67">IF(E4&lt;-90,E4+360,IF(E4&gt;270,E4-360,E4))</f>
        <v>7.233403894331275</v>
      </c>
      <c r="G4" s="14">
        <v>-0.28939085071624626</v>
      </c>
      <c r="H4" s="9">
        <v>0.003637244364182451</v>
      </c>
    </row>
    <row r="5" spans="1:8" ht="14.25">
      <c r="A5" s="7" t="s">
        <v>1</v>
      </c>
      <c r="B5" s="7">
        <v>0.85</v>
      </c>
      <c r="C5" s="7">
        <v>10</v>
      </c>
      <c r="D5" s="14">
        <v>2.8088711579168057</v>
      </c>
      <c r="E5" s="15">
        <f t="shared" si="0"/>
        <v>9.308871157916826</v>
      </c>
      <c r="F5" s="15">
        <f t="shared" si="1"/>
        <v>9.308871157916826</v>
      </c>
      <c r="G5" s="14">
        <v>-2.5318405249370115</v>
      </c>
      <c r="H5" s="9">
        <v>0.002797989651589155</v>
      </c>
    </row>
    <row r="6" spans="1:8" ht="14.25">
      <c r="A6" s="7" t="s">
        <v>1</v>
      </c>
      <c r="B6" s="7">
        <v>0.85</v>
      </c>
      <c r="C6" s="7">
        <v>15</v>
      </c>
      <c r="D6" s="14">
        <v>0.5257431179344997</v>
      </c>
      <c r="E6" s="15">
        <f t="shared" si="0"/>
        <v>7.025743117934496</v>
      </c>
      <c r="F6" s="15">
        <f t="shared" si="1"/>
        <v>7.025743117934496</v>
      </c>
      <c r="G6" s="14">
        <v>0.8937887096416401</v>
      </c>
      <c r="H6" s="9">
        <v>0.0024901077905112863</v>
      </c>
    </row>
    <row r="7" spans="1:8" ht="14.25">
      <c r="A7" s="7" t="s">
        <v>1</v>
      </c>
      <c r="B7" s="7">
        <v>0.85</v>
      </c>
      <c r="C7" s="7">
        <v>20</v>
      </c>
      <c r="D7" s="14">
        <v>0.12496259333934528</v>
      </c>
      <c r="E7" s="15">
        <f t="shared" si="0"/>
        <v>6.624962593339319</v>
      </c>
      <c r="F7" s="15">
        <f t="shared" si="1"/>
        <v>6.624962593339319</v>
      </c>
      <c r="G7" s="14">
        <v>8.227669801058225</v>
      </c>
      <c r="H7" s="9">
        <v>0.0020284834769447742</v>
      </c>
    </row>
    <row r="8" spans="1:8" ht="14.25">
      <c r="A8" s="7" t="s">
        <v>1</v>
      </c>
      <c r="B8" s="7">
        <v>0.85</v>
      </c>
      <c r="C8" s="7">
        <v>25</v>
      </c>
      <c r="D8" s="14">
        <v>-0.523639141509649</v>
      </c>
      <c r="E8" s="15">
        <f t="shared" si="0"/>
        <v>5.976360858490352</v>
      </c>
      <c r="F8" s="15">
        <f t="shared" si="1"/>
        <v>5.976360858490352</v>
      </c>
      <c r="G8" s="14">
        <v>12.204843703686995</v>
      </c>
      <c r="H8" s="9">
        <v>0.0017407146410026544</v>
      </c>
    </row>
    <row r="9" spans="1:8" ht="14.25">
      <c r="A9" s="7" t="s">
        <v>1</v>
      </c>
      <c r="B9" s="7">
        <v>0.85</v>
      </c>
      <c r="C9" s="7">
        <v>30</v>
      </c>
      <c r="D9" s="14">
        <v>-2.925869467243755</v>
      </c>
      <c r="E9" s="15">
        <f t="shared" si="0"/>
        <v>3.5741305327562714</v>
      </c>
      <c r="F9" s="15">
        <f t="shared" si="1"/>
        <v>3.5741305327562714</v>
      </c>
      <c r="G9" s="14">
        <v>17.298319852717853</v>
      </c>
      <c r="H9" s="9">
        <v>0.0011276055898300612</v>
      </c>
    </row>
    <row r="10" spans="1:8" ht="14.25">
      <c r="A10" s="7" t="s">
        <v>1</v>
      </c>
      <c r="B10" s="7">
        <v>0.85</v>
      </c>
      <c r="C10" s="7">
        <v>35</v>
      </c>
      <c r="D10" s="14">
        <v>-1.9667587487947686</v>
      </c>
      <c r="E10" s="15">
        <f t="shared" si="0"/>
        <v>4.533241251205254</v>
      </c>
      <c r="F10" s="15">
        <f t="shared" si="1"/>
        <v>4.533241251205254</v>
      </c>
      <c r="G10" s="14">
        <v>25.39696189112935</v>
      </c>
      <c r="H10" s="9">
        <v>0.0011125068847791459</v>
      </c>
    </row>
    <row r="11" spans="1:8" ht="14.25">
      <c r="A11" s="7" t="s">
        <v>1</v>
      </c>
      <c r="B11" s="7">
        <v>0.85</v>
      </c>
      <c r="C11" s="7">
        <v>40</v>
      </c>
      <c r="D11" s="14">
        <v>-14.186335789208803</v>
      </c>
      <c r="E11" s="15">
        <f t="shared" si="0"/>
        <v>-7.686335789208783</v>
      </c>
      <c r="F11" s="15">
        <f t="shared" si="1"/>
        <v>-7.686335789208783</v>
      </c>
      <c r="G11" s="14">
        <v>37.54653223179507</v>
      </c>
      <c r="H11" s="9">
        <v>0.0006901315635442274</v>
      </c>
    </row>
    <row r="12" spans="1:8" ht="14.25">
      <c r="A12" s="7" t="s">
        <v>1</v>
      </c>
      <c r="B12" s="7">
        <v>0.85</v>
      </c>
      <c r="C12" s="7">
        <v>50</v>
      </c>
      <c r="D12" s="14">
        <v>-11.852748887875558</v>
      </c>
      <c r="E12" s="15">
        <f t="shared" si="0"/>
        <v>-5.352748887875578</v>
      </c>
      <c r="F12" s="15">
        <f t="shared" si="1"/>
        <v>-5.352748887875578</v>
      </c>
      <c r="G12" s="14">
        <v>45.600838813291794</v>
      </c>
      <c r="H12" s="9">
        <v>0.0007751899764573843</v>
      </c>
    </row>
    <row r="13" spans="1:8" ht="14.25">
      <c r="A13" s="7" t="s">
        <v>1</v>
      </c>
      <c r="B13" s="7">
        <v>0.85</v>
      </c>
      <c r="C13" s="7">
        <v>60</v>
      </c>
      <c r="D13" s="14">
        <v>-13.489249011558293</v>
      </c>
      <c r="E13" s="15">
        <f t="shared" si="0"/>
        <v>-6.989249011558286</v>
      </c>
      <c r="F13" s="15">
        <f t="shared" si="1"/>
        <v>-6.989249011558286</v>
      </c>
      <c r="G13" s="14">
        <v>57.041918505938305</v>
      </c>
      <c r="H13" s="9">
        <v>0.0008970777974066686</v>
      </c>
    </row>
    <row r="14" spans="1:8" ht="14.25">
      <c r="A14" s="7" t="s">
        <v>2</v>
      </c>
      <c r="B14" s="7">
        <v>2.35</v>
      </c>
      <c r="C14" s="7">
        <v>0</v>
      </c>
      <c r="D14" s="14">
        <v>-24.6183723254897</v>
      </c>
      <c r="E14" s="15">
        <f t="shared" si="0"/>
        <v>-18.118372325489702</v>
      </c>
      <c r="F14" s="15">
        <f t="shared" si="1"/>
        <v>-18.118372325489702</v>
      </c>
      <c r="G14" s="14">
        <v>15.930189359144846</v>
      </c>
      <c r="H14" s="9">
        <v>0.003955317940444232</v>
      </c>
    </row>
    <row r="15" spans="1:8" ht="14.25">
      <c r="A15" s="7" t="s">
        <v>2</v>
      </c>
      <c r="B15" s="7">
        <v>2.35</v>
      </c>
      <c r="C15" s="7">
        <v>5</v>
      </c>
      <c r="D15" s="14">
        <v>-26.29803768019404</v>
      </c>
      <c r="E15" s="15">
        <f t="shared" si="0"/>
        <v>-19.798037680194057</v>
      </c>
      <c r="F15" s="15">
        <f t="shared" si="1"/>
        <v>-19.798037680194057</v>
      </c>
      <c r="G15" s="14">
        <v>9.06697719005763</v>
      </c>
      <c r="H15" s="9">
        <v>0.003712189484657269</v>
      </c>
    </row>
    <row r="16" spans="1:8" ht="14.25">
      <c r="A16" s="7" t="s">
        <v>2</v>
      </c>
      <c r="B16" s="7">
        <v>2.35</v>
      </c>
      <c r="C16" s="7">
        <v>10</v>
      </c>
      <c r="D16" s="14">
        <v>-26.25552881162836</v>
      </c>
      <c r="E16" s="15">
        <f t="shared" si="0"/>
        <v>-19.75552881162838</v>
      </c>
      <c r="F16" s="15">
        <f t="shared" si="1"/>
        <v>-19.75552881162838</v>
      </c>
      <c r="G16" s="14">
        <v>8.445363894749189</v>
      </c>
      <c r="H16" s="9">
        <v>0.0028538893933717896</v>
      </c>
    </row>
    <row r="17" spans="1:8" ht="14.25">
      <c r="A17" s="7" t="s">
        <v>2</v>
      </c>
      <c r="B17" s="7">
        <v>2.35</v>
      </c>
      <c r="C17" s="7">
        <v>15</v>
      </c>
      <c r="D17" s="14">
        <v>-27.45327809899662</v>
      </c>
      <c r="E17" s="15">
        <f t="shared" si="0"/>
        <v>-20.953278098996634</v>
      </c>
      <c r="F17" s="15">
        <f t="shared" si="1"/>
        <v>-20.953278098996634</v>
      </c>
      <c r="G17" s="14">
        <v>10.628063313249529</v>
      </c>
      <c r="H17" s="9">
        <v>0.002357010664825257</v>
      </c>
    </row>
    <row r="18" spans="1:8" ht="14.25">
      <c r="A18" s="7" t="s">
        <v>2</v>
      </c>
      <c r="B18" s="7">
        <v>2.35</v>
      </c>
      <c r="C18" s="7">
        <v>20</v>
      </c>
      <c r="D18" s="14">
        <v>-25.952455619090333</v>
      </c>
      <c r="E18" s="15">
        <f t="shared" si="0"/>
        <v>-19.452455619090358</v>
      </c>
      <c r="F18" s="15">
        <f t="shared" si="1"/>
        <v>-19.452455619090358</v>
      </c>
      <c r="G18" s="14">
        <v>16.148965911999298</v>
      </c>
      <c r="H18" s="9">
        <v>0.0020118600435666493</v>
      </c>
    </row>
    <row r="19" spans="1:8" ht="14.25">
      <c r="A19" s="7" t="s">
        <v>2</v>
      </c>
      <c r="B19" s="7">
        <v>2.35</v>
      </c>
      <c r="C19" s="7">
        <v>25</v>
      </c>
      <c r="D19" s="14">
        <v>-28.28899631503216</v>
      </c>
      <c r="E19" s="15">
        <f t="shared" si="0"/>
        <v>-21.788996315032136</v>
      </c>
      <c r="F19" s="15">
        <f t="shared" si="1"/>
        <v>-21.788996315032136</v>
      </c>
      <c r="G19" s="14">
        <v>19.307854757040552</v>
      </c>
      <c r="H19" s="9">
        <v>0.0016189326336200653</v>
      </c>
    </row>
    <row r="20" spans="1:8" ht="14.25">
      <c r="A20" s="7" t="s">
        <v>2</v>
      </c>
      <c r="B20" s="7">
        <v>2.35</v>
      </c>
      <c r="C20" s="7">
        <v>30</v>
      </c>
      <c r="D20" s="14">
        <v>-25.03888554170616</v>
      </c>
      <c r="E20" s="15">
        <f t="shared" si="0"/>
        <v>-18.53888554170618</v>
      </c>
      <c r="F20" s="15">
        <f t="shared" si="1"/>
        <v>-18.53888554170618</v>
      </c>
      <c r="G20" s="14">
        <v>27.00414394811659</v>
      </c>
      <c r="H20" s="9">
        <v>0.0013248837212751917</v>
      </c>
    </row>
    <row r="21" spans="1:8" ht="14.25">
      <c r="A21" s="7" t="s">
        <v>2</v>
      </c>
      <c r="B21" s="7">
        <v>2.35</v>
      </c>
      <c r="C21" s="7">
        <v>35</v>
      </c>
      <c r="D21" s="14">
        <v>-25.297978477219758</v>
      </c>
      <c r="E21" s="15">
        <f t="shared" si="0"/>
        <v>-18.79797847721977</v>
      </c>
      <c r="F21" s="15">
        <f t="shared" si="1"/>
        <v>-18.79797847721977</v>
      </c>
      <c r="G21" s="14">
        <v>31.34674216954023</v>
      </c>
      <c r="H21" s="9">
        <v>0.0012162447660730138</v>
      </c>
    </row>
    <row r="22" spans="1:8" ht="14.25">
      <c r="A22" s="7" t="s">
        <v>2</v>
      </c>
      <c r="B22" s="7">
        <v>2.35</v>
      </c>
      <c r="C22" s="7">
        <v>40</v>
      </c>
      <c r="D22" s="14">
        <v>-40.86011748853738</v>
      </c>
      <c r="E22" s="15">
        <f t="shared" si="0"/>
        <v>-34.360117488537355</v>
      </c>
      <c r="F22" s="15">
        <f t="shared" si="1"/>
        <v>-34.360117488537355</v>
      </c>
      <c r="G22" s="14">
        <v>33.34843229777007</v>
      </c>
      <c r="H22" s="9">
        <v>0.0010971585178541886</v>
      </c>
    </row>
    <row r="23" spans="1:8" ht="14.25">
      <c r="A23" s="7" t="s">
        <v>2</v>
      </c>
      <c r="B23" s="7">
        <v>2.35</v>
      </c>
      <c r="C23" s="7">
        <v>50</v>
      </c>
      <c r="D23" s="14">
        <v>-32.434003925187255</v>
      </c>
      <c r="E23" s="15">
        <f t="shared" si="0"/>
        <v>-25.934003925187255</v>
      </c>
      <c r="F23" s="15">
        <f t="shared" si="1"/>
        <v>-25.934003925187255</v>
      </c>
      <c r="G23" s="14">
        <v>56.11247674566257</v>
      </c>
      <c r="H23" s="9">
        <v>0.001055420324136313</v>
      </c>
    </row>
    <row r="24" spans="1:8" ht="14.25">
      <c r="A24" s="7" t="s">
        <v>2</v>
      </c>
      <c r="B24" s="7">
        <v>2.35</v>
      </c>
      <c r="C24" s="7">
        <v>60</v>
      </c>
      <c r="D24" s="14">
        <v>-24.8754475104098</v>
      </c>
      <c r="E24" s="15">
        <f t="shared" si="0"/>
        <v>-18.3754475104098</v>
      </c>
      <c r="F24" s="15">
        <f t="shared" si="1"/>
        <v>-18.3754475104098</v>
      </c>
      <c r="G24" s="14">
        <v>64.15200922637824</v>
      </c>
      <c r="H24" s="9">
        <v>0.0006954356160709631</v>
      </c>
    </row>
    <row r="25" spans="1:8" ht="14.25">
      <c r="A25" s="7" t="s">
        <v>3</v>
      </c>
      <c r="B25" s="7">
        <v>5.35</v>
      </c>
      <c r="C25" s="7">
        <v>0</v>
      </c>
      <c r="D25" s="14">
        <v>-30.9078236966494</v>
      </c>
      <c r="E25" s="15">
        <f t="shared" si="0"/>
        <v>-24.407823696649416</v>
      </c>
      <c r="F25" s="15">
        <f t="shared" si="1"/>
        <v>-24.407823696649416</v>
      </c>
      <c r="G25" s="14">
        <v>28.35457196229916</v>
      </c>
      <c r="H25" s="9">
        <v>0.0005110473765709008</v>
      </c>
    </row>
    <row r="26" spans="1:8" ht="14.25">
      <c r="A26" s="7" t="s">
        <v>3</v>
      </c>
      <c r="B26" s="7">
        <v>5.35</v>
      </c>
      <c r="C26" s="7">
        <v>5</v>
      </c>
      <c r="D26" s="14">
        <v>-27.94239823899111</v>
      </c>
      <c r="E26" s="15">
        <f t="shared" si="0"/>
        <v>-21.44239823899113</v>
      </c>
      <c r="F26" s="15">
        <f t="shared" si="1"/>
        <v>-21.44239823899113</v>
      </c>
      <c r="G26" s="14">
        <v>18.52306148338357</v>
      </c>
      <c r="H26" s="9">
        <v>0.0003940049924810598</v>
      </c>
    </row>
    <row r="27" spans="1:8" ht="14.25">
      <c r="A27" s="7" t="s">
        <v>3</v>
      </c>
      <c r="B27" s="7">
        <v>5.35</v>
      </c>
      <c r="C27" s="7">
        <v>10</v>
      </c>
      <c r="D27" s="14">
        <v>21.091732127165823</v>
      </c>
      <c r="E27" s="15">
        <f t="shared" si="0"/>
        <v>27.591732127165812</v>
      </c>
      <c r="F27" s="15">
        <f t="shared" si="1"/>
        <v>27.591732127165812</v>
      </c>
      <c r="G27" s="14">
        <v>31.462381089450776</v>
      </c>
      <c r="H27" s="9">
        <v>0.0001621435835363213</v>
      </c>
    </row>
    <row r="28" spans="1:8" ht="14.25">
      <c r="A28" s="7" t="s">
        <v>3</v>
      </c>
      <c r="B28" s="7">
        <v>5.35</v>
      </c>
      <c r="C28" s="7">
        <v>15</v>
      </c>
      <c r="D28" s="14">
        <v>-1.6915745616592985</v>
      </c>
      <c r="E28" s="15">
        <f t="shared" si="0"/>
        <v>4.8084254383406915</v>
      </c>
      <c r="F28" s="15">
        <f t="shared" si="1"/>
        <v>4.8084254383406915</v>
      </c>
      <c r="G28" s="14">
        <v>24.693183295814993</v>
      </c>
      <c r="H28" s="9">
        <v>0.00031206989101496157</v>
      </c>
    </row>
    <row r="29" spans="1:8" ht="14.25">
      <c r="A29" s="7" t="s">
        <v>3</v>
      </c>
      <c r="B29" s="7">
        <v>5.35</v>
      </c>
      <c r="C29" s="7">
        <v>20</v>
      </c>
      <c r="D29" s="14">
        <v>1.362521342816589</v>
      </c>
      <c r="E29" s="15">
        <f t="shared" si="0"/>
        <v>7.862521342816592</v>
      </c>
      <c r="F29" s="15">
        <f t="shared" si="1"/>
        <v>7.862521342816592</v>
      </c>
      <c r="G29" s="14">
        <v>42.39888702902864</v>
      </c>
      <c r="H29" s="9">
        <v>0.00026292917671040235</v>
      </c>
    </row>
    <row r="30" spans="1:8" ht="14.25">
      <c r="A30" s="7" t="s">
        <v>3</v>
      </c>
      <c r="B30" s="7">
        <v>5.35</v>
      </c>
      <c r="C30" s="7">
        <v>25</v>
      </c>
      <c r="D30" s="14">
        <v>-1.2858609278572575</v>
      </c>
      <c r="E30" s="15">
        <f t="shared" si="0"/>
        <v>5.214139072142757</v>
      </c>
      <c r="F30" s="15">
        <f t="shared" si="1"/>
        <v>5.214139072142757</v>
      </c>
      <c r="G30" s="14">
        <v>39.319390875440945</v>
      </c>
      <c r="H30" s="9">
        <v>0.00031225798138878694</v>
      </c>
    </row>
    <row r="31" spans="1:8" ht="14.25">
      <c r="A31" s="7" t="s">
        <v>3</v>
      </c>
      <c r="B31" s="7">
        <v>5.35</v>
      </c>
      <c r="C31" s="7">
        <v>30</v>
      </c>
      <c r="D31" s="14">
        <v>16.807038495299203</v>
      </c>
      <c r="E31" s="15">
        <f t="shared" si="0"/>
        <v>23.307038495299196</v>
      </c>
      <c r="F31" s="15">
        <f t="shared" si="1"/>
        <v>23.307038495299196</v>
      </c>
      <c r="G31" s="14">
        <v>64.11812961904255</v>
      </c>
      <c r="H31" s="9">
        <v>0.00023197837069218328</v>
      </c>
    </row>
    <row r="32" spans="1:8" ht="14.25">
      <c r="A32" s="7" t="s">
        <v>3</v>
      </c>
      <c r="B32" s="7">
        <v>5.35</v>
      </c>
      <c r="C32" s="7">
        <v>35</v>
      </c>
      <c r="D32" s="14">
        <v>-36.70948933879285</v>
      </c>
      <c r="E32" s="15">
        <f t="shared" si="0"/>
        <v>-30.209489338792878</v>
      </c>
      <c r="F32" s="15">
        <f t="shared" si="1"/>
        <v>-30.209489338792878</v>
      </c>
      <c r="G32" s="14">
        <v>73.89941782033053</v>
      </c>
      <c r="H32" s="9">
        <v>0.00023106314300857243</v>
      </c>
    </row>
    <row r="33" spans="1:8" ht="14.25">
      <c r="A33" s="7" t="s">
        <v>3</v>
      </c>
      <c r="B33" s="7">
        <v>5.35</v>
      </c>
      <c r="C33" s="7">
        <v>40</v>
      </c>
      <c r="D33" s="14">
        <v>-124.57358157911608</v>
      </c>
      <c r="E33" s="15">
        <f t="shared" si="0"/>
        <v>-118.07358157911608</v>
      </c>
      <c r="F33" s="15">
        <f t="shared" si="1"/>
        <v>241.92641842088392</v>
      </c>
      <c r="G33" s="14">
        <v>62.65542985075558</v>
      </c>
      <c r="H33" s="9">
        <v>0.0001979825320501786</v>
      </c>
    </row>
    <row r="34" spans="1:8" ht="14.25">
      <c r="A34" s="7" t="s">
        <v>3</v>
      </c>
      <c r="B34" s="7">
        <v>5.35</v>
      </c>
      <c r="C34" s="7">
        <v>50</v>
      </c>
      <c r="D34" s="14">
        <v>-1.9132021770886627</v>
      </c>
      <c r="E34" s="15">
        <f t="shared" si="0"/>
        <v>4.586797822911365</v>
      </c>
      <c r="F34" s="15">
        <f t="shared" si="1"/>
        <v>4.586797822911365</v>
      </c>
      <c r="G34" s="14">
        <v>80.83609772921051</v>
      </c>
      <c r="H34" s="9">
        <v>0.00031371399503369305</v>
      </c>
    </row>
    <row r="35" spans="1:8" ht="14.25">
      <c r="A35" s="7" t="s">
        <v>3</v>
      </c>
      <c r="B35" s="7">
        <v>5.35</v>
      </c>
      <c r="C35" s="7">
        <v>60</v>
      </c>
      <c r="D35" s="14">
        <v>-19.092426697111975</v>
      </c>
      <c r="E35" s="15">
        <f t="shared" si="0"/>
        <v>-12.59242669711199</v>
      </c>
      <c r="F35" s="15">
        <f t="shared" si="1"/>
        <v>-12.59242669711199</v>
      </c>
      <c r="G35" s="14">
        <v>81.3801935276878</v>
      </c>
      <c r="H35" s="9">
        <v>0.00019563982432521247</v>
      </c>
    </row>
    <row r="36" spans="1:8" ht="14.25">
      <c r="A36" s="7" t="s">
        <v>4</v>
      </c>
      <c r="B36" s="7">
        <v>6.85</v>
      </c>
      <c r="C36" s="7">
        <v>0</v>
      </c>
      <c r="D36" s="14">
        <v>167.2758236704751</v>
      </c>
      <c r="E36" s="15">
        <f t="shared" si="0"/>
        <v>173.7758236704751</v>
      </c>
      <c r="F36" s="15">
        <f t="shared" si="1"/>
        <v>173.7758236704751</v>
      </c>
      <c r="G36" s="14">
        <v>-1.736643953654212</v>
      </c>
      <c r="H36" s="9">
        <v>0.0006033885426456158</v>
      </c>
    </row>
    <row r="37" spans="1:8" ht="14.25">
      <c r="A37" s="7" t="s">
        <v>4</v>
      </c>
      <c r="B37" s="7">
        <v>6.85</v>
      </c>
      <c r="C37" s="7">
        <v>5</v>
      </c>
      <c r="D37" s="14">
        <v>164.16898729981597</v>
      </c>
      <c r="E37" s="15">
        <f t="shared" si="0"/>
        <v>170.66898729981597</v>
      </c>
      <c r="F37" s="15">
        <f t="shared" si="1"/>
        <v>170.66898729981597</v>
      </c>
      <c r="G37" s="14">
        <v>-11.380970380849137</v>
      </c>
      <c r="H37" s="9">
        <v>0.0006169306178979934</v>
      </c>
    </row>
    <row r="38" spans="1:8" ht="14.25">
      <c r="A38" s="7" t="s">
        <v>4</v>
      </c>
      <c r="B38" s="7">
        <v>6.85</v>
      </c>
      <c r="C38" s="7">
        <v>10</v>
      </c>
      <c r="D38" s="14">
        <v>159.7121178418671</v>
      </c>
      <c r="E38" s="15">
        <f t="shared" si="0"/>
        <v>166.2121178418671</v>
      </c>
      <c r="F38" s="15">
        <f t="shared" si="1"/>
        <v>166.2121178418671</v>
      </c>
      <c r="G38" s="14">
        <v>-14.45599932049297</v>
      </c>
      <c r="H38" s="9">
        <v>0.0005485176877731473</v>
      </c>
    </row>
    <row r="39" spans="1:8" ht="14.25">
      <c r="A39" s="7" t="s">
        <v>4</v>
      </c>
      <c r="B39" s="7">
        <v>6.85</v>
      </c>
      <c r="C39" s="7">
        <v>15</v>
      </c>
      <c r="D39" s="14">
        <v>168.03811886711856</v>
      </c>
      <c r="E39" s="15">
        <f t="shared" si="0"/>
        <v>174.53811886711856</v>
      </c>
      <c r="F39" s="15">
        <f t="shared" si="1"/>
        <v>174.53811886711856</v>
      </c>
      <c r="G39" s="14">
        <v>-11.057169562462146</v>
      </c>
      <c r="H39" s="9">
        <v>0.0006253768314384536</v>
      </c>
    </row>
    <row r="40" spans="1:8" ht="14.25">
      <c r="A40" s="7" t="s">
        <v>4</v>
      </c>
      <c r="B40" s="7">
        <v>6.85</v>
      </c>
      <c r="C40" s="7">
        <v>20</v>
      </c>
      <c r="D40" s="14">
        <v>160.88221666829946</v>
      </c>
      <c r="E40" s="15">
        <f t="shared" si="0"/>
        <v>167.38221666829946</v>
      </c>
      <c r="F40" s="15">
        <f t="shared" si="1"/>
        <v>167.38221666829946</v>
      </c>
      <c r="G40" s="14">
        <v>-5.018105504484739</v>
      </c>
      <c r="H40" s="9">
        <v>0.0005593769275193606</v>
      </c>
    </row>
    <row r="41" spans="1:8" ht="14.25">
      <c r="A41" s="7" t="s">
        <v>4</v>
      </c>
      <c r="B41" s="7">
        <v>6.85</v>
      </c>
      <c r="C41" s="7">
        <v>25</v>
      </c>
      <c r="D41" s="14">
        <v>142.28784700465405</v>
      </c>
      <c r="E41" s="15">
        <f t="shared" si="0"/>
        <v>148.78784700465405</v>
      </c>
      <c r="F41" s="15">
        <f t="shared" si="1"/>
        <v>148.78784700465405</v>
      </c>
      <c r="G41" s="14">
        <v>0.4886843979539944</v>
      </c>
      <c r="H41" s="9">
        <v>0.00035090667584189667</v>
      </c>
    </row>
    <row r="42" spans="1:8" ht="14.25">
      <c r="A42" s="7" t="s">
        <v>4</v>
      </c>
      <c r="B42" s="7">
        <v>6.85</v>
      </c>
      <c r="C42" s="7">
        <v>30</v>
      </c>
      <c r="D42" s="14">
        <v>150.79548497190964</v>
      </c>
      <c r="E42" s="15">
        <f t="shared" si="0"/>
        <v>157.29548497190964</v>
      </c>
      <c r="F42" s="15">
        <f t="shared" si="1"/>
        <v>157.29548497190964</v>
      </c>
      <c r="G42" s="14">
        <v>6.549138359772146</v>
      </c>
      <c r="H42" s="9">
        <v>0.0002907098949967132</v>
      </c>
    </row>
    <row r="43" spans="1:8" ht="14.25">
      <c r="A43" s="7" t="s">
        <v>4</v>
      </c>
      <c r="B43" s="7">
        <v>6.85</v>
      </c>
      <c r="C43" s="7">
        <v>35</v>
      </c>
      <c r="D43" s="14">
        <v>139.76306237201158</v>
      </c>
      <c r="E43" s="15">
        <f t="shared" si="0"/>
        <v>146.26306237201158</v>
      </c>
      <c r="F43" s="15">
        <f t="shared" si="1"/>
        <v>146.26306237201158</v>
      </c>
      <c r="G43" s="14">
        <v>13.16292041503462</v>
      </c>
      <c r="H43" s="9">
        <v>0.0002385772819046273</v>
      </c>
    </row>
    <row r="44" spans="1:8" ht="14.25">
      <c r="A44" s="7" t="s">
        <v>4</v>
      </c>
      <c r="B44" s="7">
        <v>6.85</v>
      </c>
      <c r="C44" s="7">
        <v>40</v>
      </c>
      <c r="D44" s="14">
        <v>174.1803882496254</v>
      </c>
      <c r="E44" s="15">
        <f t="shared" si="0"/>
        <v>180.6803882496254</v>
      </c>
      <c r="F44" s="15">
        <f t="shared" si="1"/>
        <v>180.6803882496254</v>
      </c>
      <c r="G44" s="14">
        <v>17.978789884353613</v>
      </c>
      <c r="H44" s="9">
        <v>0.0001500948090941189</v>
      </c>
    </row>
    <row r="45" spans="1:8" ht="14.25">
      <c r="A45" s="7" t="s">
        <v>4</v>
      </c>
      <c r="B45" s="7">
        <v>6.85</v>
      </c>
      <c r="C45" s="7">
        <v>50</v>
      </c>
      <c r="D45" s="14">
        <v>106.38319572303138</v>
      </c>
      <c r="E45" s="15">
        <f t="shared" si="0"/>
        <v>112.88319572303138</v>
      </c>
      <c r="F45" s="15">
        <f t="shared" si="1"/>
        <v>112.88319572303138</v>
      </c>
      <c r="G45" s="14">
        <v>35.96734979770022</v>
      </c>
      <c r="H45" s="9">
        <v>0.0002128296666256845</v>
      </c>
    </row>
    <row r="46" spans="1:8" ht="14.25">
      <c r="A46" s="7" t="s">
        <v>4</v>
      </c>
      <c r="B46" s="7">
        <v>6.85</v>
      </c>
      <c r="C46" s="7">
        <v>60</v>
      </c>
      <c r="D46" s="14">
        <v>88.63901906939496</v>
      </c>
      <c r="E46" s="15">
        <f t="shared" si="0"/>
        <v>95.13901906939498</v>
      </c>
      <c r="F46" s="15">
        <f t="shared" si="1"/>
        <v>95.13901906939498</v>
      </c>
      <c r="G46" s="14">
        <v>30.972630992214274</v>
      </c>
      <c r="H46" s="9">
        <v>0.00016269792561028553</v>
      </c>
    </row>
    <row r="47" spans="1:8" ht="14.25">
      <c r="A47" s="7" t="s">
        <v>5</v>
      </c>
      <c r="B47" s="7">
        <v>8.35</v>
      </c>
      <c r="C47" s="7">
        <v>0</v>
      </c>
      <c r="D47" s="14">
        <v>2.6605469347629724</v>
      </c>
      <c r="E47" s="15">
        <f t="shared" si="0"/>
        <v>9.160546934762976</v>
      </c>
      <c r="F47" s="15">
        <f t="shared" si="1"/>
        <v>9.160546934762976</v>
      </c>
      <c r="G47" s="14">
        <v>34.30265073484572</v>
      </c>
      <c r="H47" s="9">
        <v>0.0006027883950409132</v>
      </c>
    </row>
    <row r="48" spans="1:8" ht="14.25">
      <c r="A48" s="7" t="s">
        <v>5</v>
      </c>
      <c r="B48" s="7">
        <v>8.35</v>
      </c>
      <c r="C48" s="7">
        <v>5</v>
      </c>
      <c r="D48" s="14">
        <v>0.698465265072894</v>
      </c>
      <c r="E48" s="15">
        <f t="shared" si="0"/>
        <v>7.198465265072912</v>
      </c>
      <c r="F48" s="15">
        <f t="shared" si="1"/>
        <v>7.198465265072912</v>
      </c>
      <c r="G48" s="14">
        <v>30.489462373368802</v>
      </c>
      <c r="H48" s="9">
        <v>0.00043951288930543325</v>
      </c>
    </row>
    <row r="49" spans="1:8" ht="14.25">
      <c r="A49" s="7" t="s">
        <v>5</v>
      </c>
      <c r="B49" s="7">
        <v>8.35</v>
      </c>
      <c r="C49" s="7">
        <v>10</v>
      </c>
      <c r="D49" s="14">
        <v>12.931108792845144</v>
      </c>
      <c r="E49" s="15">
        <f t="shared" si="0"/>
        <v>19.431108792845123</v>
      </c>
      <c r="F49" s="15">
        <f t="shared" si="1"/>
        <v>19.431108792845123</v>
      </c>
      <c r="G49" s="14">
        <v>28.83383331193129</v>
      </c>
      <c r="H49" s="9">
        <v>0.0003699786653862625</v>
      </c>
    </row>
    <row r="50" spans="1:8" ht="14.25">
      <c r="A50" s="7" t="s">
        <v>5</v>
      </c>
      <c r="B50" s="7">
        <v>8.35</v>
      </c>
      <c r="C50" s="7">
        <v>15</v>
      </c>
      <c r="D50" s="14">
        <v>12.90708998080208</v>
      </c>
      <c r="E50" s="15">
        <f t="shared" si="0"/>
        <v>19.407089980802084</v>
      </c>
      <c r="F50" s="15">
        <f t="shared" si="1"/>
        <v>19.407089980802084</v>
      </c>
      <c r="G50" s="14">
        <v>37.409539849729356</v>
      </c>
      <c r="H50" s="9">
        <v>0.0003033539785943148</v>
      </c>
    </row>
    <row r="51" spans="1:8" ht="14.25">
      <c r="A51" s="7" t="s">
        <v>5</v>
      </c>
      <c r="B51" s="7">
        <v>8.35</v>
      </c>
      <c r="C51" s="7">
        <v>20</v>
      </c>
      <c r="D51" s="14">
        <v>60.06343213912335</v>
      </c>
      <c r="E51" s="15">
        <f t="shared" si="0"/>
        <v>66.56343213912334</v>
      </c>
      <c r="F51" s="15">
        <f t="shared" si="1"/>
        <v>66.56343213912334</v>
      </c>
      <c r="G51" s="14">
        <v>48.47643788221246</v>
      </c>
      <c r="H51" s="9">
        <v>0.0003321965979657227</v>
      </c>
    </row>
    <row r="52" spans="1:8" ht="14.25">
      <c r="A52" s="7" t="s">
        <v>5</v>
      </c>
      <c r="B52" s="7">
        <v>8.35</v>
      </c>
      <c r="C52" s="7">
        <v>25</v>
      </c>
      <c r="D52" s="14">
        <v>50.613184865515294</v>
      </c>
      <c r="E52" s="15">
        <f t="shared" si="0"/>
        <v>57.11318486551528</v>
      </c>
      <c r="F52" s="15">
        <f t="shared" si="1"/>
        <v>57.11318486551528</v>
      </c>
      <c r="G52" s="14">
        <v>55.71933201396146</v>
      </c>
      <c r="H52" s="9">
        <v>0.0003203603060617841</v>
      </c>
    </row>
    <row r="53" spans="1:8" ht="14.25">
      <c r="A53" s="7" t="s">
        <v>5</v>
      </c>
      <c r="B53" s="7">
        <v>8.35</v>
      </c>
      <c r="C53" s="7">
        <v>30</v>
      </c>
      <c r="D53" s="14">
        <v>4.030180157920314</v>
      </c>
      <c r="E53" s="15">
        <f t="shared" si="0"/>
        <v>10.530180157920313</v>
      </c>
      <c r="F53" s="15">
        <f t="shared" si="1"/>
        <v>10.530180157920313</v>
      </c>
      <c r="G53" s="14">
        <v>82.5935227418438</v>
      </c>
      <c r="H53" s="9">
        <v>0.00022026778315350614</v>
      </c>
    </row>
    <row r="54" spans="1:8" ht="14.25">
      <c r="A54" s="7" t="s">
        <v>5</v>
      </c>
      <c r="B54" s="7">
        <v>8.35</v>
      </c>
      <c r="C54" s="7">
        <v>35</v>
      </c>
      <c r="D54" s="14">
        <v>20.60095481497307</v>
      </c>
      <c r="E54" s="15">
        <f t="shared" si="0"/>
        <v>27.10095481497308</v>
      </c>
      <c r="F54" s="15">
        <f t="shared" si="1"/>
        <v>27.10095481497308</v>
      </c>
      <c r="G54" s="14">
        <v>76.23100146498525</v>
      </c>
      <c r="H54" s="9">
        <v>0.00021268179355553687</v>
      </c>
    </row>
    <row r="55" spans="1:8" ht="14.25">
      <c r="A55" s="7" t="s">
        <v>5</v>
      </c>
      <c r="B55" s="7">
        <v>8.35</v>
      </c>
      <c r="C55" s="7">
        <v>40</v>
      </c>
      <c r="D55" s="14">
        <v>78.67773735889152</v>
      </c>
      <c r="E55" s="15">
        <f t="shared" si="0"/>
        <v>85.17773735889153</v>
      </c>
      <c r="F55" s="15">
        <f t="shared" si="1"/>
        <v>85.17773735889153</v>
      </c>
      <c r="G55" s="14">
        <v>75.0849969077178</v>
      </c>
      <c r="H55" s="9">
        <v>0.00020889804349730036</v>
      </c>
    </row>
    <row r="56" spans="1:8" ht="14.25">
      <c r="A56" s="7" t="s">
        <v>5</v>
      </c>
      <c r="B56" s="7">
        <v>8.35</v>
      </c>
      <c r="C56" s="7">
        <v>50</v>
      </c>
      <c r="D56" s="14">
        <v>-0.6482978301551839</v>
      </c>
      <c r="E56" s="15">
        <f t="shared" si="0"/>
        <v>5.8517021698448275</v>
      </c>
      <c r="F56" s="15">
        <f t="shared" si="1"/>
        <v>5.8517021698448275</v>
      </c>
      <c r="G56" s="14">
        <v>64.26306397830247</v>
      </c>
      <c r="H56" s="9">
        <v>0.0002424851921952349</v>
      </c>
    </row>
    <row r="57" spans="1:8" ht="14.25">
      <c r="A57" s="7" t="s">
        <v>5</v>
      </c>
      <c r="B57" s="7">
        <v>8.35</v>
      </c>
      <c r="C57" s="7">
        <v>60</v>
      </c>
      <c r="D57" s="14">
        <v>-0.8838102232083374</v>
      </c>
      <c r="E57" s="15">
        <f t="shared" si="0"/>
        <v>5.616189776791657</v>
      </c>
      <c r="F57" s="15">
        <f t="shared" si="1"/>
        <v>5.616189776791657</v>
      </c>
      <c r="G57" s="14">
        <v>65.25391344550773</v>
      </c>
      <c r="H57" s="9">
        <v>0.00021219554158843676</v>
      </c>
    </row>
    <row r="58" spans="1:8" ht="14.25">
      <c r="A58" s="7" t="s">
        <v>6</v>
      </c>
      <c r="B58" s="7">
        <v>9.65</v>
      </c>
      <c r="C58" s="7">
        <v>0</v>
      </c>
      <c r="D58" s="14">
        <v>-177.21095677055956</v>
      </c>
      <c r="E58" s="15">
        <f t="shared" si="0"/>
        <v>-170.7109567705595</v>
      </c>
      <c r="F58" s="15">
        <f t="shared" si="1"/>
        <v>189.2890432294405</v>
      </c>
      <c r="G58" s="14">
        <v>33.98929644385587</v>
      </c>
      <c r="H58" s="9">
        <v>0.000838690721940454</v>
      </c>
    </row>
    <row r="59" spans="1:8" ht="14.25">
      <c r="A59" s="7" t="s">
        <v>6</v>
      </c>
      <c r="B59" s="7">
        <v>9.65</v>
      </c>
      <c r="C59" s="7">
        <v>5</v>
      </c>
      <c r="D59" s="14">
        <v>-175.10561361110805</v>
      </c>
      <c r="E59" s="15">
        <f t="shared" si="0"/>
        <v>-168.60561361110808</v>
      </c>
      <c r="F59" s="15">
        <f t="shared" si="1"/>
        <v>191.39438638889192</v>
      </c>
      <c r="G59" s="14">
        <v>18.44887997355581</v>
      </c>
      <c r="H59" s="9">
        <v>0.0008585961997353588</v>
      </c>
    </row>
    <row r="60" spans="1:8" ht="14.25">
      <c r="A60" s="7" t="s">
        <v>6</v>
      </c>
      <c r="B60" s="7">
        <v>9.65</v>
      </c>
      <c r="C60" s="7">
        <v>10</v>
      </c>
      <c r="D60" s="14">
        <v>-175.5839072817523</v>
      </c>
      <c r="E60" s="15">
        <f t="shared" si="0"/>
        <v>-169.08390728175232</v>
      </c>
      <c r="F60" s="15">
        <f t="shared" si="1"/>
        <v>190.91609271824768</v>
      </c>
      <c r="G60" s="14">
        <v>8.678576245026907</v>
      </c>
      <c r="H60" s="9">
        <v>0.0009019744211096011</v>
      </c>
    </row>
    <row r="61" spans="1:8" ht="14.25">
      <c r="A61" s="7" t="s">
        <v>6</v>
      </c>
      <c r="B61" s="7">
        <v>9.65</v>
      </c>
      <c r="C61" s="7">
        <v>15</v>
      </c>
      <c r="D61" s="14">
        <v>-172.52976646915724</v>
      </c>
      <c r="E61" s="15">
        <f t="shared" si="0"/>
        <v>-166.02976646915727</v>
      </c>
      <c r="F61" s="15">
        <f t="shared" si="1"/>
        <v>193.97023353084273</v>
      </c>
      <c r="G61" s="14">
        <v>6.767046591799324</v>
      </c>
      <c r="H61" s="9">
        <v>0.000841870503224813</v>
      </c>
    </row>
    <row r="62" spans="1:8" ht="14.25">
      <c r="A62" s="7" t="s">
        <v>6</v>
      </c>
      <c r="B62" s="7">
        <v>9.65</v>
      </c>
      <c r="C62" s="7">
        <v>20</v>
      </c>
      <c r="D62" s="14">
        <v>-179.51897904468228</v>
      </c>
      <c r="E62" s="15">
        <f t="shared" si="0"/>
        <v>-173.01897904468228</v>
      </c>
      <c r="F62" s="15">
        <f t="shared" si="1"/>
        <v>186.98102095531772</v>
      </c>
      <c r="G62" s="14">
        <v>14.30653945491663</v>
      </c>
      <c r="H62" s="9">
        <v>0.000735948715992908</v>
      </c>
    </row>
    <row r="63" spans="1:8" ht="14.25">
      <c r="A63" s="7" t="s">
        <v>6</v>
      </c>
      <c r="B63" s="7">
        <v>9.65</v>
      </c>
      <c r="C63" s="7">
        <v>25</v>
      </c>
      <c r="D63" s="14">
        <v>-175.7137672701128</v>
      </c>
      <c r="E63" s="15">
        <f t="shared" si="0"/>
        <v>-169.21376727011284</v>
      </c>
      <c r="F63" s="15">
        <f t="shared" si="1"/>
        <v>190.78623272988716</v>
      </c>
      <c r="G63" s="14">
        <v>19.673300082841</v>
      </c>
      <c r="H63" s="9">
        <v>0.0006492374367525335</v>
      </c>
    </row>
    <row r="64" spans="1:8" ht="14.25">
      <c r="A64" s="7" t="s">
        <v>6</v>
      </c>
      <c r="B64" s="7">
        <v>9.65</v>
      </c>
      <c r="C64" s="7">
        <v>30</v>
      </c>
      <c r="D64" s="14">
        <v>-168.52129038714412</v>
      </c>
      <c r="E64" s="15">
        <f t="shared" si="0"/>
        <v>-162.02129038714406</v>
      </c>
      <c r="F64" s="15">
        <f t="shared" si="1"/>
        <v>197.97870961285594</v>
      </c>
      <c r="G64" s="14">
        <v>22.138383810394526</v>
      </c>
      <c r="H64" s="9">
        <v>0.0005599120749724906</v>
      </c>
    </row>
    <row r="65" spans="1:8" ht="14.25">
      <c r="A65" s="7" t="s">
        <v>6</v>
      </c>
      <c r="B65" s="7">
        <v>9.65</v>
      </c>
      <c r="C65" s="7">
        <v>35</v>
      </c>
      <c r="D65" s="14">
        <v>-164.90234784813214</v>
      </c>
      <c r="E65" s="15">
        <f t="shared" si="0"/>
        <v>-158.4023478481322</v>
      </c>
      <c r="F65" s="15">
        <f t="shared" si="1"/>
        <v>201.5976521518678</v>
      </c>
      <c r="G65" s="14">
        <v>43.47116331642413</v>
      </c>
      <c r="H65" s="9">
        <v>0.00038164831570570306</v>
      </c>
    </row>
    <row r="66" spans="1:8" ht="14.25">
      <c r="A66" s="7" t="s">
        <v>6</v>
      </c>
      <c r="B66" s="7">
        <v>9.65</v>
      </c>
      <c r="C66" s="7">
        <v>40</v>
      </c>
      <c r="D66" s="14">
        <v>-167.02990207230522</v>
      </c>
      <c r="E66" s="15">
        <f t="shared" si="0"/>
        <v>-160.52990207230528</v>
      </c>
      <c r="F66" s="15">
        <f t="shared" si="1"/>
        <v>199.47009792769472</v>
      </c>
      <c r="G66" s="14">
        <v>60.802900478557326</v>
      </c>
      <c r="H66" s="9">
        <v>0.0003367902936190412</v>
      </c>
    </row>
    <row r="67" spans="1:8" ht="14.25">
      <c r="A67" s="7" t="s">
        <v>6</v>
      </c>
      <c r="B67" s="7">
        <v>9.65</v>
      </c>
      <c r="C67" s="7">
        <v>50</v>
      </c>
      <c r="D67" s="14">
        <v>-178.93808642219776</v>
      </c>
      <c r="E67" s="15">
        <f t="shared" si="0"/>
        <v>-172.43808642219778</v>
      </c>
      <c r="F67" s="15">
        <f t="shared" si="1"/>
        <v>187.56191357780222</v>
      </c>
      <c r="G67" s="14">
        <v>73.81037480908059</v>
      </c>
      <c r="H67" s="9">
        <v>0.00032280093307331066</v>
      </c>
    </row>
    <row r="68" spans="1:8" ht="14.25">
      <c r="A68" s="7" t="s">
        <v>6</v>
      </c>
      <c r="B68" s="7">
        <v>9.65</v>
      </c>
      <c r="C68" s="7">
        <v>60</v>
      </c>
      <c r="D68" s="14">
        <v>-146.65661355293383</v>
      </c>
      <c r="E68" s="15">
        <f>IF((D68-353.5)&lt;0,(D68-353.5)+360,(D68-353.5))</f>
        <v>-140.15661355293383</v>
      </c>
      <c r="F68" s="15">
        <f aca="true" t="shared" si="2" ref="F68:F131">IF(E68&lt;-90,E68+360,IF(E68&gt;270,E68-360,E68))</f>
        <v>219.84338644706617</v>
      </c>
      <c r="G68" s="14">
        <v>55.14332786182812</v>
      </c>
      <c r="H68" s="9">
        <v>0.00028463863895999785</v>
      </c>
    </row>
    <row r="69" spans="1:8" ht="14.25">
      <c r="A69" s="7" t="s">
        <v>7</v>
      </c>
      <c r="B69" s="7">
        <v>10.35</v>
      </c>
      <c r="C69" s="7">
        <v>0</v>
      </c>
      <c r="D69" s="14">
        <v>157.90096159596519</v>
      </c>
      <c r="E69" s="15">
        <f>IF((D69-29.5)&lt;0,(D69-29.5)+360,(D69-29.5))</f>
        <v>128.40096159596519</v>
      </c>
      <c r="F69" s="15">
        <f t="shared" si="2"/>
        <v>128.40096159596519</v>
      </c>
      <c r="G69" s="14">
        <v>5.433604549626722</v>
      </c>
      <c r="H69" s="9">
        <v>0.0006610892685560703</v>
      </c>
    </row>
    <row r="70" spans="1:8" ht="14.25">
      <c r="A70" s="7" t="s">
        <v>7</v>
      </c>
      <c r="B70" s="7">
        <v>10.35</v>
      </c>
      <c r="C70" s="7">
        <v>5</v>
      </c>
      <c r="D70" s="14">
        <v>163.46094241815183</v>
      </c>
      <c r="E70" s="15">
        <f aca="true" t="shared" si="3" ref="E70:E133">IF((D70-29.5)&lt;0,(D70-29.5)+360,(D70-29.5))</f>
        <v>133.96094241815183</v>
      </c>
      <c r="F70" s="15">
        <f t="shared" si="2"/>
        <v>133.96094241815183</v>
      </c>
      <c r="G70" s="14">
        <v>-13.441409958331771</v>
      </c>
      <c r="H70" s="9">
        <v>0.0009556426464950171</v>
      </c>
    </row>
    <row r="71" spans="1:8" ht="14.25">
      <c r="A71" s="7" t="s">
        <v>7</v>
      </c>
      <c r="B71" s="7">
        <v>10.35</v>
      </c>
      <c r="C71" s="7">
        <v>10</v>
      </c>
      <c r="D71" s="14">
        <v>164.99021996218818</v>
      </c>
      <c r="E71" s="15">
        <f t="shared" si="3"/>
        <v>135.49021996218818</v>
      </c>
      <c r="F71" s="15">
        <f t="shared" si="2"/>
        <v>135.49021996218818</v>
      </c>
      <c r="G71" s="14">
        <v>-21.899902296168055</v>
      </c>
      <c r="H71" s="9">
        <v>0.0007832461353878485</v>
      </c>
    </row>
    <row r="72" spans="1:8" ht="14.25">
      <c r="A72" s="7" t="s">
        <v>7</v>
      </c>
      <c r="B72" s="7">
        <v>10.35</v>
      </c>
      <c r="C72" s="7">
        <v>15</v>
      </c>
      <c r="D72" s="14">
        <v>172.58386375229443</v>
      </c>
      <c r="E72" s="15">
        <f t="shared" si="3"/>
        <v>143.08386375229443</v>
      </c>
      <c r="F72" s="15">
        <f t="shared" si="2"/>
        <v>143.08386375229443</v>
      </c>
      <c r="G72" s="14">
        <v>-19.099307629272705</v>
      </c>
      <c r="H72" s="9">
        <v>0.0007509325608741441</v>
      </c>
    </row>
    <row r="73" spans="1:8" ht="14.25">
      <c r="A73" s="7" t="s">
        <v>7</v>
      </c>
      <c r="B73" s="7">
        <v>10.35</v>
      </c>
      <c r="C73" s="7">
        <v>20</v>
      </c>
      <c r="D73" s="14">
        <v>167.7419373534882</v>
      </c>
      <c r="E73" s="15">
        <f t="shared" si="3"/>
        <v>138.2419373534882</v>
      </c>
      <c r="F73" s="15">
        <f t="shared" si="2"/>
        <v>138.2419373534882</v>
      </c>
      <c r="G73" s="14">
        <v>-15.059178948188004</v>
      </c>
      <c r="H73" s="9">
        <v>0.0006460711623343051</v>
      </c>
    </row>
    <row r="74" spans="1:8" ht="14.25">
      <c r="A74" s="7" t="s">
        <v>7</v>
      </c>
      <c r="B74" s="7">
        <v>10.35</v>
      </c>
      <c r="C74" s="7">
        <v>25</v>
      </c>
      <c r="D74" s="14">
        <v>162.3194464221133</v>
      </c>
      <c r="E74" s="15">
        <f t="shared" si="3"/>
        <v>132.8194464221133</v>
      </c>
      <c r="F74" s="15">
        <f t="shared" si="2"/>
        <v>132.8194464221133</v>
      </c>
      <c r="G74" s="14">
        <v>-9.315773337880648</v>
      </c>
      <c r="H74" s="9">
        <v>0.0005388647678601748</v>
      </c>
    </row>
    <row r="75" spans="1:8" ht="14.25">
      <c r="A75" s="7" t="s">
        <v>7</v>
      </c>
      <c r="B75" s="7">
        <v>10.35</v>
      </c>
      <c r="C75" s="7">
        <v>30</v>
      </c>
      <c r="D75" s="14">
        <v>172.47426862642976</v>
      </c>
      <c r="E75" s="15">
        <f t="shared" si="3"/>
        <v>142.97426862642976</v>
      </c>
      <c r="F75" s="15">
        <f t="shared" si="2"/>
        <v>142.97426862642976</v>
      </c>
      <c r="G75" s="14">
        <v>-7.499876537342121</v>
      </c>
      <c r="H75" s="9">
        <v>0.0002585193954232448</v>
      </c>
    </row>
    <row r="76" spans="1:8" ht="14.25">
      <c r="A76" s="7" t="s">
        <v>7</v>
      </c>
      <c r="B76" s="7">
        <v>10.35</v>
      </c>
      <c r="C76" s="7">
        <v>35</v>
      </c>
      <c r="D76" s="14">
        <v>169.98562847717483</v>
      </c>
      <c r="E76" s="15">
        <f t="shared" si="3"/>
        <v>140.48562847717483</v>
      </c>
      <c r="F76" s="15">
        <f t="shared" si="2"/>
        <v>140.48562847717483</v>
      </c>
      <c r="G76" s="14">
        <v>8.005144667551004</v>
      </c>
      <c r="H76" s="9">
        <v>0.0002155217944083614</v>
      </c>
    </row>
    <row r="77" spans="1:8" ht="14.25">
      <c r="A77" s="7" t="s">
        <v>7</v>
      </c>
      <c r="B77" s="7">
        <v>10.35</v>
      </c>
      <c r="C77" s="7">
        <v>40</v>
      </c>
      <c r="D77" s="14">
        <v>178.2024389844238</v>
      </c>
      <c r="E77" s="15">
        <f t="shared" si="3"/>
        <v>148.7024389844238</v>
      </c>
      <c r="F77" s="15">
        <f t="shared" si="2"/>
        <v>148.7024389844238</v>
      </c>
      <c r="G77" s="14">
        <v>8.805086306019975</v>
      </c>
      <c r="H77" s="9">
        <v>0.0002402178349206403</v>
      </c>
    </row>
    <row r="78" spans="1:8" ht="14.25">
      <c r="A78" s="7" t="s">
        <v>7</v>
      </c>
      <c r="B78" s="7">
        <v>10.35</v>
      </c>
      <c r="C78" s="7">
        <v>50</v>
      </c>
      <c r="D78" s="14">
        <v>174.62977225193143</v>
      </c>
      <c r="E78" s="15">
        <f t="shared" si="3"/>
        <v>145.12977225193143</v>
      </c>
      <c r="F78" s="15">
        <f t="shared" si="2"/>
        <v>145.12977225193143</v>
      </c>
      <c r="G78" s="14">
        <v>71.7189088824877</v>
      </c>
      <c r="H78" s="9">
        <v>0.00016233310600579907</v>
      </c>
    </row>
    <row r="79" spans="1:8" ht="14.25">
      <c r="A79" s="7" t="s">
        <v>7</v>
      </c>
      <c r="B79" s="7">
        <v>10.35</v>
      </c>
      <c r="C79" s="7">
        <v>60</v>
      </c>
      <c r="D79" s="14">
        <v>-105.21620608514813</v>
      </c>
      <c r="E79" s="15">
        <f t="shared" si="3"/>
        <v>225.28379391485186</v>
      </c>
      <c r="F79" s="15">
        <f t="shared" si="2"/>
        <v>225.28379391485186</v>
      </c>
      <c r="G79" s="14">
        <v>43.15458685206528</v>
      </c>
      <c r="H79" s="9">
        <v>0.00014073296505794227</v>
      </c>
    </row>
    <row r="80" spans="1:8" ht="14.25">
      <c r="A80" s="7" t="s">
        <v>8</v>
      </c>
      <c r="B80" s="7">
        <v>11.85</v>
      </c>
      <c r="C80" s="7">
        <v>0</v>
      </c>
      <c r="D80" s="14">
        <v>-162.89053713140672</v>
      </c>
      <c r="E80" s="15">
        <f t="shared" si="3"/>
        <v>167.60946286859328</v>
      </c>
      <c r="F80" s="15">
        <f t="shared" si="2"/>
        <v>167.60946286859328</v>
      </c>
      <c r="G80" s="14">
        <v>57.96140368765524</v>
      </c>
      <c r="H80" s="9">
        <v>0.0004221585794414227</v>
      </c>
    </row>
    <row r="81" spans="1:8" ht="14.25">
      <c r="A81" s="7" t="s">
        <v>8</v>
      </c>
      <c r="B81" s="7">
        <v>11.85</v>
      </c>
      <c r="C81" s="7">
        <v>5</v>
      </c>
      <c r="D81" s="14">
        <v>-179.5024059988521</v>
      </c>
      <c r="E81" s="15">
        <f t="shared" si="3"/>
        <v>150.9975940011479</v>
      </c>
      <c r="F81" s="15">
        <f t="shared" si="2"/>
        <v>150.9975940011479</v>
      </c>
      <c r="G81" s="14">
        <v>23.42185798459497</v>
      </c>
      <c r="H81" s="9">
        <v>0.0005419650190715356</v>
      </c>
    </row>
    <row r="82" spans="1:8" ht="14.25">
      <c r="A82" s="7" t="s">
        <v>8</v>
      </c>
      <c r="B82" s="7">
        <v>11.85</v>
      </c>
      <c r="C82" s="7">
        <v>10</v>
      </c>
      <c r="D82" s="14">
        <v>-172.45023446030416</v>
      </c>
      <c r="E82" s="15">
        <f t="shared" si="3"/>
        <v>158.04976553969584</v>
      </c>
      <c r="F82" s="15">
        <f t="shared" si="2"/>
        <v>158.04976553969584</v>
      </c>
      <c r="G82" s="14">
        <v>10.915165660946753</v>
      </c>
      <c r="H82" s="9">
        <v>0.0004906119587168662</v>
      </c>
    </row>
    <row r="83" spans="1:8" ht="14.25">
      <c r="A83" s="7" t="s">
        <v>8</v>
      </c>
      <c r="B83" s="7">
        <v>11.85</v>
      </c>
      <c r="C83" s="7">
        <v>15</v>
      </c>
      <c r="D83" s="14">
        <v>-162.56434427171746</v>
      </c>
      <c r="E83" s="15">
        <f t="shared" si="3"/>
        <v>167.93565572828254</v>
      </c>
      <c r="F83" s="15">
        <f t="shared" si="2"/>
        <v>167.93565572828254</v>
      </c>
      <c r="G83" s="14">
        <v>13.791283674611625</v>
      </c>
      <c r="H83" s="9">
        <v>0.0004169125609717222</v>
      </c>
    </row>
    <row r="84" spans="1:8" ht="14.25">
      <c r="A84" s="7" t="s">
        <v>8</v>
      </c>
      <c r="B84" s="7">
        <v>11.85</v>
      </c>
      <c r="C84" s="7">
        <v>20</v>
      </c>
      <c r="D84" s="14">
        <v>-177.30582109144726</v>
      </c>
      <c r="E84" s="15">
        <f t="shared" si="3"/>
        <v>153.19417890855274</v>
      </c>
      <c r="F84" s="15">
        <f t="shared" si="2"/>
        <v>153.19417890855274</v>
      </c>
      <c r="G84" s="14">
        <v>16.221020499511184</v>
      </c>
      <c r="H84" s="9">
        <v>0.00039925769234918946</v>
      </c>
    </row>
    <row r="85" spans="1:8" ht="14.25">
      <c r="A85" s="7" t="s">
        <v>8</v>
      </c>
      <c r="B85" s="7">
        <v>11.85</v>
      </c>
      <c r="C85" s="7">
        <v>25</v>
      </c>
      <c r="D85" s="14">
        <v>-167.09147593107997</v>
      </c>
      <c r="E85" s="15">
        <f t="shared" si="3"/>
        <v>163.40852406892003</v>
      </c>
      <c r="F85" s="15">
        <f t="shared" si="2"/>
        <v>163.40852406892003</v>
      </c>
      <c r="G85" s="14">
        <v>21.702508094904235</v>
      </c>
      <c r="H85" s="9">
        <v>0.00034354872543643645</v>
      </c>
    </row>
    <row r="86" spans="1:8" ht="14.25">
      <c r="A86" s="7" t="s">
        <v>8</v>
      </c>
      <c r="B86" s="7">
        <v>11.85</v>
      </c>
      <c r="C86" s="7">
        <v>30</v>
      </c>
      <c r="D86" s="14">
        <v>-169.91778944528383</v>
      </c>
      <c r="E86" s="15">
        <f t="shared" si="3"/>
        <v>160.58221055471617</v>
      </c>
      <c r="F86" s="15">
        <f t="shared" si="2"/>
        <v>160.58221055471617</v>
      </c>
      <c r="G86" s="14">
        <v>31.56450451525834</v>
      </c>
      <c r="H86" s="9">
        <v>0.0002645865770518225</v>
      </c>
    </row>
    <row r="87" spans="1:8" ht="14.25">
      <c r="A87" s="7" t="s">
        <v>8</v>
      </c>
      <c r="B87" s="7">
        <v>11.85</v>
      </c>
      <c r="C87" s="7">
        <v>35</v>
      </c>
      <c r="D87" s="14">
        <v>177.74914931103893</v>
      </c>
      <c r="E87" s="15">
        <f t="shared" si="3"/>
        <v>148.24914931103893</v>
      </c>
      <c r="F87" s="15">
        <f t="shared" si="2"/>
        <v>148.24914931103893</v>
      </c>
      <c r="G87" s="14">
        <v>35.52231707062398</v>
      </c>
      <c r="H87" s="9">
        <v>0.00019195552158979433</v>
      </c>
    </row>
    <row r="88" spans="1:8" ht="14.25">
      <c r="A88" s="7" t="s">
        <v>8</v>
      </c>
      <c r="B88" s="7">
        <v>11.85</v>
      </c>
      <c r="C88" s="7">
        <v>40</v>
      </c>
      <c r="D88" s="14">
        <v>-169.9112257465673</v>
      </c>
      <c r="E88" s="15">
        <f t="shared" si="3"/>
        <v>160.5887742534327</v>
      </c>
      <c r="F88" s="15">
        <f t="shared" si="2"/>
        <v>160.5887742534327</v>
      </c>
      <c r="G88" s="14">
        <v>37.62546801354596</v>
      </c>
      <c r="H88" s="9">
        <v>0.0001713193554768404</v>
      </c>
    </row>
    <row r="89" spans="1:8" ht="14.25">
      <c r="A89" s="7" t="s">
        <v>8</v>
      </c>
      <c r="B89" s="7">
        <v>11.85</v>
      </c>
      <c r="C89" s="7">
        <v>50</v>
      </c>
      <c r="D89" s="14">
        <v>176.57788070495127</v>
      </c>
      <c r="E89" s="15">
        <f t="shared" si="3"/>
        <v>147.07788070495127</v>
      </c>
      <c r="F89" s="15">
        <f t="shared" si="2"/>
        <v>147.07788070495127</v>
      </c>
      <c r="G89" s="14">
        <v>54.56855509923582</v>
      </c>
      <c r="H89" s="9">
        <v>0.00019969078583172034</v>
      </c>
    </row>
    <row r="90" spans="1:8" ht="14.25">
      <c r="A90" s="7" t="s">
        <v>8</v>
      </c>
      <c r="B90" s="7">
        <v>11.85</v>
      </c>
      <c r="C90" s="7">
        <v>60</v>
      </c>
      <c r="D90" s="14">
        <v>-178.70710014172175</v>
      </c>
      <c r="E90" s="15">
        <f t="shared" si="3"/>
        <v>151.79289985827825</v>
      </c>
      <c r="F90" s="15">
        <f t="shared" si="2"/>
        <v>151.79289985827825</v>
      </c>
      <c r="G90" s="14">
        <v>42.23766454305486</v>
      </c>
      <c r="H90" s="9">
        <v>0.00021039636621408175</v>
      </c>
    </row>
    <row r="91" spans="1:8" ht="14.25">
      <c r="A91" s="7" t="s">
        <v>9</v>
      </c>
      <c r="B91" s="7">
        <v>14.85</v>
      </c>
      <c r="C91" s="7">
        <v>5</v>
      </c>
      <c r="D91" s="14">
        <v>37.328042614591475</v>
      </c>
      <c r="E91" s="15">
        <f t="shared" si="3"/>
        <v>7.8280426145914745</v>
      </c>
      <c r="F91" s="15">
        <f t="shared" si="2"/>
        <v>7.8280426145914745</v>
      </c>
      <c r="G91" s="14">
        <v>10.193893829109994</v>
      </c>
      <c r="H91" s="9">
        <v>0.001149452884201871</v>
      </c>
    </row>
    <row r="92" spans="1:8" ht="14.25">
      <c r="A92" s="7" t="s">
        <v>9</v>
      </c>
      <c r="B92" s="7">
        <v>14.85</v>
      </c>
      <c r="C92" s="7">
        <v>5</v>
      </c>
      <c r="D92" s="14">
        <v>37.328042614591475</v>
      </c>
      <c r="E92" s="15">
        <f t="shared" si="3"/>
        <v>7.8280426145914745</v>
      </c>
      <c r="F92" s="15">
        <f t="shared" si="2"/>
        <v>7.8280426145914745</v>
      </c>
      <c r="G92" s="14">
        <v>10.193893829109994</v>
      </c>
      <c r="H92" s="9">
        <v>0.001149452884201871</v>
      </c>
    </row>
    <row r="93" spans="1:8" ht="14.25">
      <c r="A93" s="7" t="s">
        <v>9</v>
      </c>
      <c r="B93" s="7">
        <v>14.85</v>
      </c>
      <c r="C93" s="7">
        <v>10</v>
      </c>
      <c r="D93" s="14">
        <v>28.182713838816262</v>
      </c>
      <c r="E93" s="15">
        <f t="shared" si="3"/>
        <v>358.68271383881626</v>
      </c>
      <c r="F93" s="15">
        <f t="shared" si="2"/>
        <v>-1.3172861611837448</v>
      </c>
      <c r="G93" s="14">
        <v>7.241740506661482</v>
      </c>
      <c r="H93" s="9">
        <v>0.0008950786263787108</v>
      </c>
    </row>
    <row r="94" spans="1:8" ht="14.25">
      <c r="A94" s="7" t="s">
        <v>9</v>
      </c>
      <c r="B94" s="7">
        <v>14.85</v>
      </c>
      <c r="C94" s="7">
        <v>15</v>
      </c>
      <c r="D94" s="14">
        <v>33.25819068758056</v>
      </c>
      <c r="E94" s="15">
        <f t="shared" si="3"/>
        <v>3.7581906875805586</v>
      </c>
      <c r="F94" s="15">
        <f t="shared" si="2"/>
        <v>3.7581906875805586</v>
      </c>
      <c r="G94" s="14">
        <v>9.484357420707319</v>
      </c>
      <c r="H94" s="9">
        <v>0.0007226071559983336</v>
      </c>
    </row>
    <row r="95" spans="1:8" ht="14.25">
      <c r="A95" s="7" t="s">
        <v>9</v>
      </c>
      <c r="B95" s="7">
        <v>14.85</v>
      </c>
      <c r="C95" s="7">
        <v>20</v>
      </c>
      <c r="D95" s="14">
        <v>22.206432812804373</v>
      </c>
      <c r="E95" s="15">
        <f t="shared" si="3"/>
        <v>352.7064328128044</v>
      </c>
      <c r="F95" s="15">
        <f t="shared" si="2"/>
        <v>-7.293567187195606</v>
      </c>
      <c r="G95" s="14">
        <v>12.42815676719542</v>
      </c>
      <c r="H95" s="9">
        <v>0.0008217818540829433</v>
      </c>
    </row>
    <row r="96" spans="1:8" ht="14.25">
      <c r="A96" s="7" t="s">
        <v>9</v>
      </c>
      <c r="B96" s="7">
        <v>14.85</v>
      </c>
      <c r="C96" s="7">
        <v>25</v>
      </c>
      <c r="D96" s="14">
        <v>29.359374207156975</v>
      </c>
      <c r="E96" s="15">
        <f t="shared" si="3"/>
        <v>359.859374207157</v>
      </c>
      <c r="F96" s="15">
        <f t="shared" si="2"/>
        <v>-0.140625792843025</v>
      </c>
      <c r="G96" s="14">
        <v>19.056421671904037</v>
      </c>
      <c r="H96" s="9">
        <v>0.0006112421321375025</v>
      </c>
    </row>
    <row r="97" spans="1:8" ht="14.25">
      <c r="A97" s="7" t="s">
        <v>9</v>
      </c>
      <c r="B97" s="7">
        <v>14.85</v>
      </c>
      <c r="C97" s="7">
        <v>30</v>
      </c>
      <c r="D97" s="14">
        <v>34.42150429893521</v>
      </c>
      <c r="E97" s="15">
        <f t="shared" si="3"/>
        <v>4.921504298935211</v>
      </c>
      <c r="F97" s="15">
        <f t="shared" si="2"/>
        <v>4.921504298935211</v>
      </c>
      <c r="G97" s="14">
        <v>27.947679982197933</v>
      </c>
      <c r="H97" s="9">
        <v>0.0004291764011452633</v>
      </c>
    </row>
    <row r="98" spans="1:8" ht="14.25">
      <c r="A98" s="7" t="s">
        <v>9</v>
      </c>
      <c r="B98" s="7">
        <v>14.85</v>
      </c>
      <c r="C98" s="7">
        <v>35</v>
      </c>
      <c r="D98" s="14">
        <v>36.35571131729184</v>
      </c>
      <c r="E98" s="15">
        <f t="shared" si="3"/>
        <v>6.855711317291842</v>
      </c>
      <c r="F98" s="15">
        <f t="shared" si="2"/>
        <v>6.855711317291842</v>
      </c>
      <c r="G98" s="14">
        <v>33.75617526307649</v>
      </c>
      <c r="H98" s="9">
        <v>0.00041494810591205256</v>
      </c>
    </row>
    <row r="99" spans="1:8" ht="14.25">
      <c r="A99" s="7" t="s">
        <v>9</v>
      </c>
      <c r="B99" s="7">
        <v>14.85</v>
      </c>
      <c r="C99" s="7">
        <v>40</v>
      </c>
      <c r="D99" s="14">
        <v>27.491851811593015</v>
      </c>
      <c r="E99" s="15">
        <f t="shared" si="3"/>
        <v>357.991851811593</v>
      </c>
      <c r="F99" s="15">
        <f t="shared" si="2"/>
        <v>-2.008148188407006</v>
      </c>
      <c r="G99" s="14">
        <v>39.56532359078862</v>
      </c>
      <c r="H99" s="9">
        <v>0.0003346219880701207</v>
      </c>
    </row>
    <row r="100" spans="1:8" ht="14.25">
      <c r="A100" s="7" t="s">
        <v>9</v>
      </c>
      <c r="B100" s="7">
        <v>14.85</v>
      </c>
      <c r="C100" s="7">
        <v>50</v>
      </c>
      <c r="D100" s="14">
        <v>6.296602122545344</v>
      </c>
      <c r="E100" s="15">
        <f t="shared" si="3"/>
        <v>336.7966021225453</v>
      </c>
      <c r="F100" s="15">
        <f t="shared" si="2"/>
        <v>-23.203397877454677</v>
      </c>
      <c r="G100" s="14">
        <v>43.13442819258663</v>
      </c>
      <c r="H100" s="9">
        <v>0.0003230305635942209</v>
      </c>
    </row>
    <row r="101" spans="1:8" ht="14.25">
      <c r="A101" s="7" t="s">
        <v>9</v>
      </c>
      <c r="B101" s="7">
        <v>14.85</v>
      </c>
      <c r="C101" s="7">
        <v>60</v>
      </c>
      <c r="D101" s="14">
        <v>17.942877238527334</v>
      </c>
      <c r="E101" s="15">
        <f t="shared" si="3"/>
        <v>348.44287723852733</v>
      </c>
      <c r="F101" s="15">
        <f t="shared" si="2"/>
        <v>-11.55712276147267</v>
      </c>
      <c r="G101" s="14">
        <v>51.860502704253925</v>
      </c>
      <c r="H101" s="9">
        <v>0.00033221468756814473</v>
      </c>
    </row>
    <row r="102" spans="1:8" ht="14.25">
      <c r="A102" s="7" t="s">
        <v>10</v>
      </c>
      <c r="B102" s="7">
        <v>16.15</v>
      </c>
      <c r="C102" s="7">
        <v>5</v>
      </c>
      <c r="D102" s="14">
        <v>-149.7327773747047</v>
      </c>
      <c r="E102" s="15">
        <f t="shared" si="3"/>
        <v>180.7672226252953</v>
      </c>
      <c r="F102" s="15">
        <f t="shared" si="2"/>
        <v>180.7672226252953</v>
      </c>
      <c r="G102" s="14">
        <v>50.154463884444034</v>
      </c>
      <c r="H102" s="9">
        <v>0.00020410939629522204</v>
      </c>
    </row>
    <row r="103" spans="1:8" ht="14.25">
      <c r="A103" s="7" t="s">
        <v>10</v>
      </c>
      <c r="B103" s="7">
        <v>16.15</v>
      </c>
      <c r="C103" s="7">
        <v>5</v>
      </c>
      <c r="D103" s="14">
        <v>-149.7327773747047</v>
      </c>
      <c r="E103" s="15">
        <f t="shared" si="3"/>
        <v>180.7672226252953</v>
      </c>
      <c r="F103" s="15">
        <f t="shared" si="2"/>
        <v>180.7672226252953</v>
      </c>
      <c r="G103" s="14">
        <v>50.154463884444034</v>
      </c>
      <c r="H103" s="9">
        <v>0.00020410939629522204</v>
      </c>
    </row>
    <row r="104" spans="1:8" ht="14.25">
      <c r="A104" s="7" t="s">
        <v>10</v>
      </c>
      <c r="B104" s="7">
        <v>16.15</v>
      </c>
      <c r="C104" s="7">
        <v>10</v>
      </c>
      <c r="D104" s="14">
        <v>-139.7994904630347</v>
      </c>
      <c r="E104" s="15">
        <f t="shared" si="3"/>
        <v>190.7005095369653</v>
      </c>
      <c r="F104" s="15">
        <f t="shared" si="2"/>
        <v>190.7005095369653</v>
      </c>
      <c r="G104" s="14">
        <v>-7.756903258909077</v>
      </c>
      <c r="H104" s="9">
        <v>0.0005399039105627964</v>
      </c>
    </row>
    <row r="105" spans="1:8" ht="14.25">
      <c r="A105" s="7" t="s">
        <v>10</v>
      </c>
      <c r="B105" s="7">
        <v>16.15</v>
      </c>
      <c r="C105" s="7">
        <v>15</v>
      </c>
      <c r="D105" s="14">
        <v>-130.33310271920374</v>
      </c>
      <c r="E105" s="15">
        <f t="shared" si="3"/>
        <v>200.16689728079626</v>
      </c>
      <c r="F105" s="15">
        <f t="shared" si="2"/>
        <v>200.16689728079626</v>
      </c>
      <c r="G105" s="14">
        <v>-6.989171809487791</v>
      </c>
      <c r="H105" s="9">
        <v>0.00042676074871173425</v>
      </c>
    </row>
    <row r="106" spans="1:8" ht="14.25">
      <c r="A106" s="7" t="s">
        <v>10</v>
      </c>
      <c r="B106" s="7">
        <v>16.15</v>
      </c>
      <c r="C106" s="7">
        <v>20</v>
      </c>
      <c r="D106" s="14">
        <v>-146.41038302473348</v>
      </c>
      <c r="E106" s="15">
        <f t="shared" si="3"/>
        <v>184.08961697526652</v>
      </c>
      <c r="F106" s="15">
        <f t="shared" si="2"/>
        <v>184.08961697526652</v>
      </c>
      <c r="G106" s="14">
        <v>1.0328646336256835</v>
      </c>
      <c r="H106" s="9">
        <v>0.00044935312528122023</v>
      </c>
    </row>
    <row r="107" spans="1:8" ht="14.25">
      <c r="A107" s="7" t="s">
        <v>10</v>
      </c>
      <c r="B107" s="7">
        <v>16.15</v>
      </c>
      <c r="C107" s="7">
        <v>25</v>
      </c>
      <c r="D107" s="14">
        <v>-150.99954767507646</v>
      </c>
      <c r="E107" s="15">
        <f t="shared" si="3"/>
        <v>179.50045232492354</v>
      </c>
      <c r="F107" s="15">
        <f t="shared" si="2"/>
        <v>179.50045232492354</v>
      </c>
      <c r="G107" s="14">
        <v>18.074684983936724</v>
      </c>
      <c r="H107" s="9">
        <v>0.00031241576263210533</v>
      </c>
    </row>
    <row r="108" spans="1:8" ht="14.25">
      <c r="A108" s="7" t="s">
        <v>10</v>
      </c>
      <c r="B108" s="7">
        <v>16.15</v>
      </c>
      <c r="C108" s="7">
        <v>30</v>
      </c>
      <c r="D108" s="14">
        <v>-120.51288340849261</v>
      </c>
      <c r="E108" s="15">
        <f t="shared" si="3"/>
        <v>209.9871165915074</v>
      </c>
      <c r="F108" s="15">
        <f t="shared" si="2"/>
        <v>209.9871165915074</v>
      </c>
      <c r="G108" s="14">
        <v>28.68489334857493</v>
      </c>
      <c r="H108" s="9">
        <v>0.00026581681304988967</v>
      </c>
    </row>
    <row r="109" spans="1:8" ht="14.25">
      <c r="A109" s="7" t="s">
        <v>10</v>
      </c>
      <c r="B109" s="7">
        <v>16.15</v>
      </c>
      <c r="C109" s="7">
        <v>35</v>
      </c>
      <c r="D109" s="14">
        <v>-160.73962271807633</v>
      </c>
      <c r="E109" s="15">
        <f t="shared" si="3"/>
        <v>169.76037728192367</v>
      </c>
      <c r="F109" s="15">
        <f t="shared" si="2"/>
        <v>169.76037728192367</v>
      </c>
      <c r="G109" s="14">
        <v>24.323922261782915</v>
      </c>
      <c r="H109" s="9">
        <v>0.00030104770389591083</v>
      </c>
    </row>
    <row r="110" spans="1:8" ht="14.25">
      <c r="A110" s="7" t="s">
        <v>10</v>
      </c>
      <c r="B110" s="7">
        <v>16.15</v>
      </c>
      <c r="C110" s="7">
        <v>40</v>
      </c>
      <c r="D110" s="14">
        <v>-119.60298561676366</v>
      </c>
      <c r="E110" s="15">
        <f t="shared" si="3"/>
        <v>210.89701438323635</v>
      </c>
      <c r="F110" s="15">
        <f t="shared" si="2"/>
        <v>210.89701438323635</v>
      </c>
      <c r="G110" s="14">
        <v>39.454958544554</v>
      </c>
      <c r="H110" s="9">
        <v>0.00021217318828966114</v>
      </c>
    </row>
    <row r="111" spans="1:8" ht="14.25">
      <c r="A111" s="7" t="s">
        <v>10</v>
      </c>
      <c r="B111" s="7">
        <v>16.15</v>
      </c>
      <c r="C111" s="7">
        <v>50</v>
      </c>
      <c r="D111" s="14">
        <v>-71.01898518204267</v>
      </c>
      <c r="E111" s="15">
        <f t="shared" si="3"/>
        <v>259.4810148179573</v>
      </c>
      <c r="F111" s="15">
        <f t="shared" si="2"/>
        <v>259.4810148179573</v>
      </c>
      <c r="G111" s="14">
        <v>72.3466896259697</v>
      </c>
      <c r="H111" s="9">
        <v>0.00020898114845602702</v>
      </c>
    </row>
    <row r="112" spans="1:8" ht="14.25">
      <c r="A112" s="7" t="s">
        <v>10</v>
      </c>
      <c r="B112" s="7">
        <v>16.15</v>
      </c>
      <c r="C112" s="7">
        <v>60</v>
      </c>
      <c r="D112" s="14">
        <v>-100.11340978709923</v>
      </c>
      <c r="E112" s="15">
        <f t="shared" si="3"/>
        <v>230.38659021290078</v>
      </c>
      <c r="F112" s="15">
        <f t="shared" si="2"/>
        <v>230.38659021290078</v>
      </c>
      <c r="G112" s="14">
        <v>63.0015365020748</v>
      </c>
      <c r="H112" s="9">
        <v>0.0002600506592954534</v>
      </c>
    </row>
    <row r="113" spans="1:8" ht="14.25">
      <c r="A113" s="7" t="s">
        <v>11</v>
      </c>
      <c r="B113" s="7">
        <v>17.95</v>
      </c>
      <c r="C113" s="7">
        <v>0</v>
      </c>
      <c r="D113" s="14">
        <v>97.73660533739071</v>
      </c>
      <c r="E113" s="15">
        <f t="shared" si="3"/>
        <v>68.23660533739071</v>
      </c>
      <c r="F113" s="15">
        <f t="shared" si="2"/>
        <v>68.23660533739071</v>
      </c>
      <c r="G113" s="14">
        <v>29.90967676084811</v>
      </c>
      <c r="H113" s="9">
        <v>0.0009276741385853116</v>
      </c>
    </row>
    <row r="114" spans="1:8" ht="14.25">
      <c r="A114" s="7" t="s">
        <v>11</v>
      </c>
      <c r="B114" s="7">
        <v>17.95</v>
      </c>
      <c r="C114" s="7">
        <v>5</v>
      </c>
      <c r="D114" s="14">
        <v>121.17492455025133</v>
      </c>
      <c r="E114" s="15">
        <f t="shared" si="3"/>
        <v>91.67492455025133</v>
      </c>
      <c r="F114" s="15">
        <f t="shared" si="2"/>
        <v>91.67492455025133</v>
      </c>
      <c r="G114" s="14">
        <v>11.221323562399247</v>
      </c>
      <c r="H114" s="9">
        <v>0.00023814562697853597</v>
      </c>
    </row>
    <row r="115" spans="1:8" ht="14.25">
      <c r="A115" s="7" t="s">
        <v>11</v>
      </c>
      <c r="B115" s="7">
        <v>17.95</v>
      </c>
      <c r="C115" s="7">
        <v>10</v>
      </c>
      <c r="D115" s="14">
        <v>-162.93618729300016</v>
      </c>
      <c r="E115" s="15">
        <f t="shared" si="3"/>
        <v>167.56381270699984</v>
      </c>
      <c r="F115" s="15">
        <f t="shared" si="2"/>
        <v>167.56381270699984</v>
      </c>
      <c r="G115" s="14">
        <v>-3.987312163117394</v>
      </c>
      <c r="H115" s="9">
        <v>0.0001684030276331159</v>
      </c>
    </row>
    <row r="116" spans="1:8" ht="14.25">
      <c r="A116" s="7" t="s">
        <v>11</v>
      </c>
      <c r="B116" s="7">
        <v>17.95</v>
      </c>
      <c r="C116" s="7">
        <v>15</v>
      </c>
      <c r="D116" s="14">
        <v>-142.43291220281006</v>
      </c>
      <c r="E116" s="15">
        <f t="shared" si="3"/>
        <v>188.06708779718994</v>
      </c>
      <c r="F116" s="15">
        <f t="shared" si="2"/>
        <v>188.06708779718994</v>
      </c>
      <c r="G116" s="14">
        <v>23.852463634589732</v>
      </c>
      <c r="H116" s="9">
        <v>0.00010410924328800013</v>
      </c>
    </row>
    <row r="117" spans="1:8" ht="14.25">
      <c r="A117" s="7" t="s">
        <v>11</v>
      </c>
      <c r="B117" s="7">
        <v>17.95</v>
      </c>
      <c r="C117" s="7">
        <v>20</v>
      </c>
      <c r="D117" s="14">
        <v>-133.24246215423184</v>
      </c>
      <c r="E117" s="15">
        <f t="shared" si="3"/>
        <v>197.25753784576816</v>
      </c>
      <c r="F117" s="15">
        <f t="shared" si="2"/>
        <v>197.25753784576816</v>
      </c>
      <c r="G117" s="14">
        <v>-2.06940103765426</v>
      </c>
      <c r="H117" s="9">
        <v>0.0002080946556365396</v>
      </c>
    </row>
    <row r="118" spans="1:8" ht="14.25">
      <c r="A118" s="7" t="s">
        <v>11</v>
      </c>
      <c r="B118" s="7">
        <v>17.95</v>
      </c>
      <c r="C118" s="7">
        <v>25</v>
      </c>
      <c r="D118" s="14">
        <v>-131.85776760215006</v>
      </c>
      <c r="E118" s="15">
        <f t="shared" si="3"/>
        <v>198.64223239784994</v>
      </c>
      <c r="F118" s="15">
        <f t="shared" si="2"/>
        <v>198.64223239784994</v>
      </c>
      <c r="G118" s="14">
        <v>12.024350686555962</v>
      </c>
      <c r="H118" s="9">
        <v>0.0001601181721385802</v>
      </c>
    </row>
    <row r="119" spans="1:8" ht="14.25">
      <c r="A119" s="7" t="s">
        <v>11</v>
      </c>
      <c r="B119" s="7">
        <v>17.95</v>
      </c>
      <c r="C119" s="7">
        <v>30</v>
      </c>
      <c r="D119" s="14">
        <v>-102.74132670078164</v>
      </c>
      <c r="E119" s="15">
        <f t="shared" si="3"/>
        <v>227.75867329921834</v>
      </c>
      <c r="F119" s="15">
        <f t="shared" si="2"/>
        <v>227.75867329921834</v>
      </c>
      <c r="G119" s="14">
        <v>83.98000089162932</v>
      </c>
      <c r="H119" s="9">
        <v>0.0001255021002709118</v>
      </c>
    </row>
    <row r="120" spans="1:8" ht="14.25">
      <c r="A120" s="7" t="s">
        <v>11</v>
      </c>
      <c r="B120" s="7">
        <v>17.95</v>
      </c>
      <c r="C120" s="7">
        <v>35</v>
      </c>
      <c r="D120" s="14">
        <v>-126.98404280252122</v>
      </c>
      <c r="E120" s="15">
        <f t="shared" si="3"/>
        <v>203.51595719747877</v>
      </c>
      <c r="F120" s="15">
        <f t="shared" si="2"/>
        <v>203.51595719747877</v>
      </c>
      <c r="G120" s="14">
        <v>46.910907678345716</v>
      </c>
      <c r="H120" s="9">
        <v>0.00016238702400438282</v>
      </c>
    </row>
    <row r="121" spans="1:8" ht="14.25">
      <c r="A121" s="7" t="s">
        <v>11</v>
      </c>
      <c r="B121" s="7">
        <v>17.95</v>
      </c>
      <c r="C121" s="7">
        <v>40</v>
      </c>
      <c r="D121" s="14">
        <v>-162.59674760608934</v>
      </c>
      <c r="E121" s="15">
        <f t="shared" si="3"/>
        <v>167.90325239391066</v>
      </c>
      <c r="F121" s="15">
        <f t="shared" si="2"/>
        <v>167.90325239391066</v>
      </c>
      <c r="G121" s="14">
        <v>57.639910706296064</v>
      </c>
      <c r="H121" s="9">
        <v>0.00015294169845074952</v>
      </c>
    </row>
    <row r="122" spans="1:8" ht="14.25">
      <c r="A122" s="7" t="s">
        <v>11</v>
      </c>
      <c r="B122" s="7">
        <v>17.95</v>
      </c>
      <c r="C122" s="7">
        <v>50</v>
      </c>
      <c r="D122" s="14">
        <v>-30.88717423566791</v>
      </c>
      <c r="E122" s="15">
        <f t="shared" si="3"/>
        <v>299.6128257643321</v>
      </c>
      <c r="F122" s="15">
        <f t="shared" si="2"/>
        <v>-60.387174235667885</v>
      </c>
      <c r="G122" s="14">
        <v>78.9873357970618</v>
      </c>
      <c r="H122" s="9">
        <v>0.0002827773492502537</v>
      </c>
    </row>
    <row r="123" spans="1:8" ht="14.25">
      <c r="A123" s="7" t="s">
        <v>11</v>
      </c>
      <c r="B123" s="7">
        <v>17.95</v>
      </c>
      <c r="C123" s="7">
        <v>60</v>
      </c>
      <c r="D123" s="14">
        <v>-119.35888425980515</v>
      </c>
      <c r="E123" s="15">
        <f t="shared" si="3"/>
        <v>211.14111574019483</v>
      </c>
      <c r="F123" s="15">
        <f t="shared" si="2"/>
        <v>211.14111574019483</v>
      </c>
      <c r="G123" s="14">
        <v>88.55533027251487</v>
      </c>
      <c r="H123" s="9">
        <v>0.0002846604828053237</v>
      </c>
    </row>
    <row r="124" spans="1:8" ht="14.25">
      <c r="A124" s="7" t="s">
        <v>12</v>
      </c>
      <c r="B124" s="7">
        <v>18.9</v>
      </c>
      <c r="C124" s="7">
        <v>0</v>
      </c>
      <c r="D124" s="14">
        <v>-106.04519865510632</v>
      </c>
      <c r="E124" s="15">
        <f t="shared" si="3"/>
        <v>224.45480134489367</v>
      </c>
      <c r="F124" s="15">
        <f t="shared" si="2"/>
        <v>224.45480134489367</v>
      </c>
      <c r="G124" s="14">
        <v>51.93175168467817</v>
      </c>
      <c r="H124" s="9">
        <v>0.0006138755422722102</v>
      </c>
    </row>
    <row r="125" spans="1:8" ht="14.25">
      <c r="A125" s="7" t="s">
        <v>12</v>
      </c>
      <c r="B125" s="7">
        <v>18.9</v>
      </c>
      <c r="C125" s="7">
        <v>5</v>
      </c>
      <c r="D125" s="14">
        <v>-95.53333461554178</v>
      </c>
      <c r="E125" s="15">
        <f t="shared" si="3"/>
        <v>234.96666538445822</v>
      </c>
      <c r="F125" s="15">
        <f t="shared" si="2"/>
        <v>234.96666538445822</v>
      </c>
      <c r="G125" s="14">
        <v>7.5836432744501625</v>
      </c>
      <c r="H125" s="9">
        <v>0.0007706097536600481</v>
      </c>
    </row>
    <row r="126" spans="1:8" ht="14.25">
      <c r="A126" s="7" t="s">
        <v>12</v>
      </c>
      <c r="B126" s="7">
        <v>18.9</v>
      </c>
      <c r="C126" s="7">
        <v>10</v>
      </c>
      <c r="D126" s="14">
        <v>-93.97577770361805</v>
      </c>
      <c r="E126" s="15">
        <f t="shared" si="3"/>
        <v>236.52422229638194</v>
      </c>
      <c r="F126" s="15">
        <f t="shared" si="2"/>
        <v>236.52422229638194</v>
      </c>
      <c r="G126" s="14">
        <v>2.732461440112438</v>
      </c>
      <c r="H126" s="9">
        <v>0.0009013815997772531</v>
      </c>
    </row>
    <row r="127" spans="1:8" ht="14.25">
      <c r="A127" s="7" t="s">
        <v>12</v>
      </c>
      <c r="B127" s="7">
        <v>18.9</v>
      </c>
      <c r="C127" s="7">
        <v>15</v>
      </c>
      <c r="D127" s="14">
        <v>-93.17805785047565</v>
      </c>
      <c r="E127" s="15">
        <f t="shared" si="3"/>
        <v>237.32194214952435</v>
      </c>
      <c r="F127" s="15">
        <f t="shared" si="2"/>
        <v>237.32194214952435</v>
      </c>
      <c r="G127" s="14">
        <v>5.24590338084786</v>
      </c>
      <c r="H127" s="9">
        <v>0.0007743593528846927</v>
      </c>
    </row>
    <row r="128" spans="1:8" ht="14.25">
      <c r="A128" s="7" t="s">
        <v>12</v>
      </c>
      <c r="B128" s="7">
        <v>18.9</v>
      </c>
      <c r="C128" s="7">
        <v>20</v>
      </c>
      <c r="D128" s="14">
        <v>-101.89375184504598</v>
      </c>
      <c r="E128" s="15">
        <f t="shared" si="3"/>
        <v>228.60624815495402</v>
      </c>
      <c r="F128" s="15">
        <f t="shared" si="2"/>
        <v>228.60624815495402</v>
      </c>
      <c r="G128" s="14">
        <v>1.2628420867105177</v>
      </c>
      <c r="H128" s="9">
        <v>0.0007648724804495191</v>
      </c>
    </row>
    <row r="129" spans="1:8" ht="14.25">
      <c r="A129" s="7" t="s">
        <v>12</v>
      </c>
      <c r="B129" s="7">
        <v>18.9</v>
      </c>
      <c r="C129" s="7">
        <v>25</v>
      </c>
      <c r="D129" s="14">
        <v>-105.10031058482492</v>
      </c>
      <c r="E129" s="15">
        <f t="shared" si="3"/>
        <v>225.3996894151751</v>
      </c>
      <c r="F129" s="15">
        <f t="shared" si="2"/>
        <v>225.3996894151751</v>
      </c>
      <c r="G129" s="14">
        <v>7.145549893967919</v>
      </c>
      <c r="H129" s="9">
        <v>0.0006179820857767643</v>
      </c>
    </row>
    <row r="130" spans="1:8" ht="14.25">
      <c r="A130" s="7" t="s">
        <v>12</v>
      </c>
      <c r="B130" s="7">
        <v>18.9</v>
      </c>
      <c r="C130" s="7">
        <v>30</v>
      </c>
      <c r="D130" s="14">
        <v>-82.60292981981671</v>
      </c>
      <c r="E130" s="15">
        <f t="shared" si="3"/>
        <v>247.89707018018328</v>
      </c>
      <c r="F130" s="15">
        <f t="shared" si="2"/>
        <v>247.89707018018328</v>
      </c>
      <c r="G130" s="14">
        <v>17.50842033646464</v>
      </c>
      <c r="H130" s="9">
        <v>0.00046066764996144453</v>
      </c>
    </row>
    <row r="131" spans="1:8" ht="14.25">
      <c r="A131" s="7" t="s">
        <v>12</v>
      </c>
      <c r="B131" s="7">
        <v>18.9</v>
      </c>
      <c r="C131" s="7">
        <v>35</v>
      </c>
      <c r="D131" s="14">
        <v>-99.50693419362705</v>
      </c>
      <c r="E131" s="15">
        <f t="shared" si="3"/>
        <v>230.99306580637295</v>
      </c>
      <c r="F131" s="15">
        <f t="shared" si="2"/>
        <v>230.99306580637295</v>
      </c>
      <c r="G131" s="14">
        <v>22.011030270737507</v>
      </c>
      <c r="H131" s="9">
        <v>0.00034160911375430257</v>
      </c>
    </row>
    <row r="132" spans="1:8" ht="14.25">
      <c r="A132" s="7" t="s">
        <v>12</v>
      </c>
      <c r="B132" s="7">
        <v>18.9</v>
      </c>
      <c r="C132" s="7">
        <v>40</v>
      </c>
      <c r="D132" s="14">
        <v>-77.96666506684556</v>
      </c>
      <c r="E132" s="15">
        <f t="shared" si="3"/>
        <v>252.53333493315444</v>
      </c>
      <c r="F132" s="15">
        <f aca="true" t="shared" si="4" ref="F132:F195">IF(E132&lt;-90,E132+360,IF(E132&gt;270,E132-360,E132))</f>
        <v>252.53333493315444</v>
      </c>
      <c r="G132" s="14">
        <v>29.611494454440287</v>
      </c>
      <c r="H132" s="9">
        <v>0.00036689743526086417</v>
      </c>
    </row>
    <row r="133" spans="1:8" ht="14.25">
      <c r="A133" s="7" t="s">
        <v>12</v>
      </c>
      <c r="B133" s="7">
        <v>18.9</v>
      </c>
      <c r="C133" s="7">
        <v>50</v>
      </c>
      <c r="D133" s="14">
        <v>-68.56161640641179</v>
      </c>
      <c r="E133" s="15">
        <f t="shared" si="3"/>
        <v>261.93838359358824</v>
      </c>
      <c r="F133" s="15">
        <f t="shared" si="4"/>
        <v>261.93838359358824</v>
      </c>
      <c r="G133" s="14">
        <v>38.65272570730741</v>
      </c>
      <c r="H133" s="9">
        <v>0.0002717105396115506</v>
      </c>
    </row>
    <row r="134" spans="1:8" ht="14.25">
      <c r="A134" s="7" t="s">
        <v>12</v>
      </c>
      <c r="B134" s="7">
        <v>18.9</v>
      </c>
      <c r="C134" s="7">
        <v>60</v>
      </c>
      <c r="D134" s="14">
        <v>-34.00290483105661</v>
      </c>
      <c r="E134" s="15">
        <f>IF((D134-29.5)&lt;0,(D134-29.5)+360,(D134-29.5))</f>
        <v>296.49709516894336</v>
      </c>
      <c r="F134" s="15">
        <f t="shared" si="4"/>
        <v>-63.50290483105664</v>
      </c>
      <c r="G134" s="14">
        <v>58.742149427945904</v>
      </c>
      <c r="H134" s="9">
        <v>0.000406262789091002</v>
      </c>
    </row>
    <row r="135" spans="1:8" ht="14.25">
      <c r="A135" s="7" t="s">
        <v>13</v>
      </c>
      <c r="B135" s="7">
        <v>19.85</v>
      </c>
      <c r="C135" s="7">
        <v>0</v>
      </c>
      <c r="D135" s="14">
        <v>-150.66665916291353</v>
      </c>
      <c r="E135" s="15">
        <f>IF((D135-48.3)&lt;0,(D135-48.3)+360,(D135-48.3))</f>
        <v>161.03334083708648</v>
      </c>
      <c r="F135" s="15">
        <f t="shared" si="4"/>
        <v>161.03334083708648</v>
      </c>
      <c r="G135" s="14">
        <v>29.206236566682964</v>
      </c>
      <c r="H135" s="9">
        <v>0.001016487858068162</v>
      </c>
    </row>
    <row r="136" spans="1:8" ht="14.25">
      <c r="A136" s="7" t="s">
        <v>13</v>
      </c>
      <c r="B136" s="7">
        <v>19.85</v>
      </c>
      <c r="C136" s="7">
        <v>5</v>
      </c>
      <c r="D136" s="14">
        <v>-134.28282126141684</v>
      </c>
      <c r="E136" s="15">
        <f aca="true" t="shared" si="5" ref="E136:E199">IF((D136-48.3)&lt;0,(D136-48.3)+360,(D136-48.3))</f>
        <v>177.41717873858317</v>
      </c>
      <c r="F136" s="15">
        <f t="shared" si="4"/>
        <v>177.41717873858317</v>
      </c>
      <c r="G136" s="14">
        <v>1.8688479394162567</v>
      </c>
      <c r="H136" s="9">
        <v>0.0012830645072828568</v>
      </c>
    </row>
    <row r="137" spans="1:8" ht="14.25">
      <c r="A137" s="7" t="s">
        <v>13</v>
      </c>
      <c r="B137" s="7">
        <v>19.85</v>
      </c>
      <c r="C137" s="7">
        <v>10</v>
      </c>
      <c r="D137" s="14">
        <v>-135.34092902471247</v>
      </c>
      <c r="E137" s="15">
        <f t="shared" si="5"/>
        <v>176.35907097528752</v>
      </c>
      <c r="F137" s="15">
        <f t="shared" si="4"/>
        <v>176.35907097528752</v>
      </c>
      <c r="G137" s="14">
        <v>-0.7725298614938664</v>
      </c>
      <c r="H137" s="9">
        <v>0.0012989901592760432</v>
      </c>
    </row>
    <row r="138" spans="1:8" ht="14.25">
      <c r="A138" s="7" t="s">
        <v>13</v>
      </c>
      <c r="B138" s="7">
        <v>19.85</v>
      </c>
      <c r="C138" s="7">
        <v>15</v>
      </c>
      <c r="D138" s="14">
        <v>-135.83711759857954</v>
      </c>
      <c r="E138" s="15">
        <f t="shared" si="5"/>
        <v>175.86288240142045</v>
      </c>
      <c r="F138" s="15">
        <f t="shared" si="4"/>
        <v>175.86288240142045</v>
      </c>
      <c r="G138" s="14">
        <v>-1.5815631556120457</v>
      </c>
      <c r="H138" s="9">
        <v>0.0011397472397198425</v>
      </c>
    </row>
    <row r="139" spans="1:8" ht="14.25">
      <c r="A139" s="7" t="s">
        <v>13</v>
      </c>
      <c r="B139" s="7">
        <v>19.85</v>
      </c>
      <c r="C139" s="7">
        <v>20</v>
      </c>
      <c r="D139" s="14">
        <v>-134.96562175670488</v>
      </c>
      <c r="E139" s="15">
        <f t="shared" si="5"/>
        <v>176.7343782432951</v>
      </c>
      <c r="F139" s="15">
        <f t="shared" si="4"/>
        <v>176.7343782432951</v>
      </c>
      <c r="G139" s="14">
        <v>-2.4351553100429255</v>
      </c>
      <c r="H139" s="9">
        <v>0.0011441634804065372</v>
      </c>
    </row>
    <row r="140" spans="1:8" ht="14.25">
      <c r="A140" s="7" t="s">
        <v>13</v>
      </c>
      <c r="B140" s="7">
        <v>19.85</v>
      </c>
      <c r="C140" s="7">
        <v>25</v>
      </c>
      <c r="D140" s="14">
        <v>-132.46096274890513</v>
      </c>
      <c r="E140" s="15">
        <f t="shared" si="5"/>
        <v>179.23903725109489</v>
      </c>
      <c r="F140" s="15">
        <f t="shared" si="4"/>
        <v>179.23903725109489</v>
      </c>
      <c r="G140" s="14">
        <v>2.294297092952276</v>
      </c>
      <c r="H140" s="9">
        <v>0.0008100700985353058</v>
      </c>
    </row>
    <row r="141" spans="1:8" ht="14.25">
      <c r="A141" s="7" t="s">
        <v>13</v>
      </c>
      <c r="B141" s="7">
        <v>19.85</v>
      </c>
      <c r="C141" s="7">
        <v>30</v>
      </c>
      <c r="D141" s="14">
        <v>-145.62634395638221</v>
      </c>
      <c r="E141" s="15">
        <f t="shared" si="5"/>
        <v>166.0736560436178</v>
      </c>
      <c r="F141" s="15">
        <f t="shared" si="4"/>
        <v>166.0736560436178</v>
      </c>
      <c r="G141" s="14">
        <v>5.8778132826984635</v>
      </c>
      <c r="H141" s="9">
        <v>0.0006433717951511396</v>
      </c>
    </row>
    <row r="142" spans="1:8" ht="14.25">
      <c r="A142" s="7" t="s">
        <v>13</v>
      </c>
      <c r="B142" s="7">
        <v>19.85</v>
      </c>
      <c r="C142" s="7">
        <v>35</v>
      </c>
      <c r="D142" s="14">
        <v>-144.7143276039396</v>
      </c>
      <c r="E142" s="15">
        <f t="shared" si="5"/>
        <v>166.9856723960604</v>
      </c>
      <c r="F142" s="15">
        <f t="shared" si="4"/>
        <v>166.9856723960604</v>
      </c>
      <c r="G142" s="14">
        <v>8.058469662429037</v>
      </c>
      <c r="H142" s="9">
        <v>0.0006817559981701665</v>
      </c>
    </row>
    <row r="143" spans="1:8" ht="14.25">
      <c r="A143" s="7" t="s">
        <v>13</v>
      </c>
      <c r="B143" s="7">
        <v>19.85</v>
      </c>
      <c r="C143" s="7">
        <v>40</v>
      </c>
      <c r="D143" s="14">
        <v>-123.51093776110014</v>
      </c>
      <c r="E143" s="15">
        <f t="shared" si="5"/>
        <v>188.18906223889985</v>
      </c>
      <c r="F143" s="15">
        <f t="shared" si="4"/>
        <v>188.18906223889985</v>
      </c>
      <c r="G143" s="14">
        <v>22.36126399863396</v>
      </c>
      <c r="H143" s="9">
        <v>0.0004307058854949628</v>
      </c>
    </row>
    <row r="144" spans="1:8" ht="14.25">
      <c r="A144" s="7" t="s">
        <v>13</v>
      </c>
      <c r="B144" s="7">
        <v>19.85</v>
      </c>
      <c r="C144" s="7">
        <v>50</v>
      </c>
      <c r="D144" s="14">
        <v>-145.80973574667613</v>
      </c>
      <c r="E144" s="15">
        <f t="shared" si="5"/>
        <v>165.8902642533239</v>
      </c>
      <c r="F144" s="15">
        <f t="shared" si="4"/>
        <v>165.8902642533239</v>
      </c>
      <c r="G144" s="14">
        <v>27.304934033027497</v>
      </c>
      <c r="H144" s="9">
        <v>0.0003814912844351755</v>
      </c>
    </row>
    <row r="145" spans="1:8" ht="14.25">
      <c r="A145" s="7" t="s">
        <v>13</v>
      </c>
      <c r="B145" s="7">
        <v>19.85</v>
      </c>
      <c r="C145" s="7">
        <v>60</v>
      </c>
      <c r="D145" s="14">
        <v>-158.85430413708863</v>
      </c>
      <c r="E145" s="15">
        <f t="shared" si="5"/>
        <v>152.84569586291138</v>
      </c>
      <c r="F145" s="15">
        <f t="shared" si="4"/>
        <v>152.84569586291138</v>
      </c>
      <c r="G145" s="14">
        <v>59.82170540407322</v>
      </c>
      <c r="H145" s="9">
        <v>0.0003524837841660237</v>
      </c>
    </row>
    <row r="146" spans="1:8" ht="14.25">
      <c r="A146" s="7" t="s">
        <v>14</v>
      </c>
      <c r="B146" s="7">
        <v>21.35</v>
      </c>
      <c r="C146" s="7">
        <v>0</v>
      </c>
      <c r="D146" s="14">
        <v>-92.91034411289115</v>
      </c>
      <c r="E146" s="15">
        <f t="shared" si="5"/>
        <v>218.78965588710884</v>
      </c>
      <c r="F146" s="15">
        <f t="shared" si="4"/>
        <v>218.78965588710884</v>
      </c>
      <c r="G146" s="14">
        <v>77.87544419260404</v>
      </c>
      <c r="H146" s="9">
        <v>0.0011877957941030942</v>
      </c>
    </row>
    <row r="147" spans="1:8" ht="14.25">
      <c r="A147" s="7" t="s">
        <v>14</v>
      </c>
      <c r="B147" s="7">
        <v>21.35</v>
      </c>
      <c r="C147" s="7">
        <v>5</v>
      </c>
      <c r="D147" s="14">
        <v>-143.7740563621641</v>
      </c>
      <c r="E147" s="15">
        <f t="shared" si="5"/>
        <v>167.92594363783593</v>
      </c>
      <c r="F147" s="15">
        <f t="shared" si="4"/>
        <v>167.92594363783593</v>
      </c>
      <c r="G147" s="14">
        <v>25.04911607547104</v>
      </c>
      <c r="H147" s="9">
        <v>0.0010506972720055953</v>
      </c>
    </row>
    <row r="148" spans="1:8" ht="14.25">
      <c r="A148" s="7" t="s">
        <v>14</v>
      </c>
      <c r="B148" s="7">
        <v>21.35</v>
      </c>
      <c r="C148" s="7">
        <v>10</v>
      </c>
      <c r="D148" s="14">
        <v>-150.1534854978789</v>
      </c>
      <c r="E148" s="15">
        <f t="shared" si="5"/>
        <v>161.5465145021211</v>
      </c>
      <c r="F148" s="15">
        <f t="shared" si="4"/>
        <v>161.5465145021211</v>
      </c>
      <c r="G148" s="14">
        <v>10.774651939074616</v>
      </c>
      <c r="H148" s="9">
        <v>0.001153109259090395</v>
      </c>
    </row>
    <row r="149" spans="1:8" ht="14.25">
      <c r="A149" s="7" t="s">
        <v>14</v>
      </c>
      <c r="B149" s="7">
        <v>21.35</v>
      </c>
      <c r="C149" s="7">
        <v>15</v>
      </c>
      <c r="D149" s="14">
        <v>-148.85444084469677</v>
      </c>
      <c r="E149" s="15">
        <f t="shared" si="5"/>
        <v>162.84555915530325</v>
      </c>
      <c r="F149" s="15">
        <f t="shared" si="4"/>
        <v>162.84555915530325</v>
      </c>
      <c r="G149" s="14">
        <v>10.125291801973283</v>
      </c>
      <c r="H149" s="9">
        <v>0.0009564207215446558</v>
      </c>
    </row>
    <row r="150" spans="1:8" ht="14.25">
      <c r="A150" s="7" t="s">
        <v>14</v>
      </c>
      <c r="B150" s="7">
        <v>21.35</v>
      </c>
      <c r="C150" s="7">
        <v>20</v>
      </c>
      <c r="D150" s="14">
        <v>-151.70550217320653</v>
      </c>
      <c r="E150" s="15">
        <f t="shared" si="5"/>
        <v>159.99449782679346</v>
      </c>
      <c r="F150" s="15">
        <f t="shared" si="4"/>
        <v>159.99449782679346</v>
      </c>
      <c r="G150" s="14">
        <v>8.290146096058466</v>
      </c>
      <c r="H150" s="9">
        <v>0.0009023759899842193</v>
      </c>
    </row>
    <row r="151" spans="1:8" ht="14.25">
      <c r="A151" s="7" t="s">
        <v>14</v>
      </c>
      <c r="B151" s="7">
        <v>21.35</v>
      </c>
      <c r="C151" s="7">
        <v>25</v>
      </c>
      <c r="D151" s="14">
        <v>-150.8274876164853</v>
      </c>
      <c r="E151" s="15">
        <f t="shared" si="5"/>
        <v>160.87251238351467</v>
      </c>
      <c r="F151" s="15">
        <f t="shared" si="4"/>
        <v>160.87251238351467</v>
      </c>
      <c r="G151" s="14">
        <v>10.36268569359916</v>
      </c>
      <c r="H151" s="9">
        <v>0.0006808482772248161</v>
      </c>
    </row>
    <row r="152" spans="1:8" ht="14.25">
      <c r="A152" s="7" t="s">
        <v>14</v>
      </c>
      <c r="B152" s="7">
        <v>21.35</v>
      </c>
      <c r="C152" s="7">
        <v>30</v>
      </c>
      <c r="D152" s="14">
        <v>-164.08449030239095</v>
      </c>
      <c r="E152" s="15">
        <f t="shared" si="5"/>
        <v>147.61550969760907</v>
      </c>
      <c r="F152" s="15">
        <f t="shared" si="4"/>
        <v>147.61550969760907</v>
      </c>
      <c r="G152" s="14">
        <v>27.34181655926113</v>
      </c>
      <c r="H152" s="9">
        <v>0.00047433259143769575</v>
      </c>
    </row>
    <row r="153" spans="1:8" ht="14.25">
      <c r="A153" s="7" t="s">
        <v>14</v>
      </c>
      <c r="B153" s="7">
        <v>21.35</v>
      </c>
      <c r="C153" s="7">
        <v>35</v>
      </c>
      <c r="D153" s="14">
        <v>-145.84226291728163</v>
      </c>
      <c r="E153" s="15">
        <f t="shared" si="5"/>
        <v>165.85773708271836</v>
      </c>
      <c r="F153" s="15">
        <f t="shared" si="4"/>
        <v>165.85773708271836</v>
      </c>
      <c r="G153" s="14">
        <v>34.783192300892146</v>
      </c>
      <c r="H153" s="9">
        <v>0.00036862415154191943</v>
      </c>
    </row>
    <row r="154" spans="1:8" ht="14.25">
      <c r="A154" s="7" t="s">
        <v>14</v>
      </c>
      <c r="B154" s="7">
        <v>21.35</v>
      </c>
      <c r="C154" s="7">
        <v>40</v>
      </c>
      <c r="D154" s="14">
        <v>-143.74977566007155</v>
      </c>
      <c r="E154" s="15">
        <f t="shared" si="5"/>
        <v>167.95022433992847</v>
      </c>
      <c r="F154" s="15">
        <f t="shared" si="4"/>
        <v>167.95022433992847</v>
      </c>
      <c r="G154" s="14">
        <v>38.907812556534005</v>
      </c>
      <c r="H154" s="9">
        <v>0.00033959635422071304</v>
      </c>
    </row>
    <row r="155" spans="1:8" ht="14.25">
      <c r="A155" s="7" t="s">
        <v>14</v>
      </c>
      <c r="B155" s="7">
        <v>21.35</v>
      </c>
      <c r="C155" s="7">
        <v>50</v>
      </c>
      <c r="D155" s="14">
        <v>-140.5292123864137</v>
      </c>
      <c r="E155" s="15">
        <f t="shared" si="5"/>
        <v>171.1707876135863</v>
      </c>
      <c r="F155" s="15">
        <f t="shared" si="4"/>
        <v>171.1707876135863</v>
      </c>
      <c r="G155" s="14">
        <v>70.30732237846215</v>
      </c>
      <c r="H155" s="9">
        <v>0.00022623145962045156</v>
      </c>
    </row>
    <row r="156" spans="1:8" ht="14.25">
      <c r="A156" s="7" t="s">
        <v>14</v>
      </c>
      <c r="B156" s="7">
        <v>21.35</v>
      </c>
      <c r="C156" s="7">
        <v>60</v>
      </c>
      <c r="D156" s="14">
        <v>50.69465014223429</v>
      </c>
      <c r="E156" s="15">
        <f t="shared" si="5"/>
        <v>2.3946501422342905</v>
      </c>
      <c r="F156" s="15">
        <f t="shared" si="4"/>
        <v>2.3946501422342905</v>
      </c>
      <c r="G156" s="14">
        <v>66.51953765604623</v>
      </c>
      <c r="H156" s="9">
        <v>0.0002811394750386363</v>
      </c>
    </row>
    <row r="157" spans="1:8" ht="14.25">
      <c r="A157" s="7" t="s">
        <v>15</v>
      </c>
      <c r="B157" s="7">
        <v>24.35</v>
      </c>
      <c r="C157" s="7">
        <v>0</v>
      </c>
      <c r="D157" s="14">
        <v>103.18254358770834</v>
      </c>
      <c r="E157" s="15">
        <f t="shared" si="5"/>
        <v>54.88254358770834</v>
      </c>
      <c r="F157" s="15">
        <f t="shared" si="4"/>
        <v>54.88254358770834</v>
      </c>
      <c r="G157" s="14">
        <v>67.0872355710678</v>
      </c>
      <c r="H157" s="9">
        <v>0.0010012933541719928</v>
      </c>
    </row>
    <row r="158" spans="1:8" ht="14.25">
      <c r="A158" s="7" t="s">
        <v>15</v>
      </c>
      <c r="B158" s="7">
        <v>24.35</v>
      </c>
      <c r="C158" s="7">
        <v>5</v>
      </c>
      <c r="D158" s="14">
        <v>-127.08883009225775</v>
      </c>
      <c r="E158" s="15">
        <f t="shared" si="5"/>
        <v>184.61116990774224</v>
      </c>
      <c r="F158" s="15">
        <f t="shared" si="4"/>
        <v>184.61116990774224</v>
      </c>
      <c r="G158" s="14">
        <v>44.716984272153105</v>
      </c>
      <c r="H158" s="9">
        <v>0.0003484055247839793</v>
      </c>
    </row>
    <row r="159" spans="1:8" ht="14.25">
      <c r="A159" s="7" t="s">
        <v>15</v>
      </c>
      <c r="B159" s="7">
        <v>24.35</v>
      </c>
      <c r="C159" s="7">
        <v>10</v>
      </c>
      <c r="D159" s="14">
        <v>-132.39004441487785</v>
      </c>
      <c r="E159" s="15">
        <f t="shared" si="5"/>
        <v>179.30995558512217</v>
      </c>
      <c r="F159" s="15">
        <f t="shared" si="4"/>
        <v>179.30995558512217</v>
      </c>
      <c r="G159" s="14">
        <v>11.922108527940484</v>
      </c>
      <c r="H159" s="9">
        <v>0.0005315087281503475</v>
      </c>
    </row>
    <row r="160" spans="1:8" ht="14.25">
      <c r="A160" s="7" t="s">
        <v>15</v>
      </c>
      <c r="B160" s="7">
        <v>24.35</v>
      </c>
      <c r="C160" s="7">
        <v>15</v>
      </c>
      <c r="D160" s="14">
        <v>-139.68940134773368</v>
      </c>
      <c r="E160" s="15">
        <f t="shared" si="5"/>
        <v>172.0105986522663</v>
      </c>
      <c r="F160" s="15">
        <f t="shared" si="4"/>
        <v>172.0105986522663</v>
      </c>
      <c r="G160" s="14">
        <v>15.735305766569722</v>
      </c>
      <c r="H160" s="9">
        <v>0.0005499392173686106</v>
      </c>
    </row>
    <row r="161" spans="1:8" ht="14.25">
      <c r="A161" s="7" t="s">
        <v>15</v>
      </c>
      <c r="B161" s="7">
        <v>24.35</v>
      </c>
      <c r="C161" s="7">
        <v>20</v>
      </c>
      <c r="D161" s="14">
        <v>-128.18663712167577</v>
      </c>
      <c r="E161" s="15">
        <f t="shared" si="5"/>
        <v>183.51336287832424</v>
      </c>
      <c r="F161" s="15">
        <f t="shared" si="4"/>
        <v>183.51336287832424</v>
      </c>
      <c r="G161" s="14">
        <v>26.933841260555848</v>
      </c>
      <c r="H161" s="9">
        <v>0.00041851251677817235</v>
      </c>
    </row>
    <row r="162" spans="1:8" ht="14.25">
      <c r="A162" s="7" t="s">
        <v>15</v>
      </c>
      <c r="B162" s="7">
        <v>24.35</v>
      </c>
      <c r="C162" s="7">
        <v>25</v>
      </c>
      <c r="D162" s="14">
        <v>-131.32196314591638</v>
      </c>
      <c r="E162" s="15">
        <f t="shared" si="5"/>
        <v>180.37803685408363</v>
      </c>
      <c r="F162" s="15">
        <f t="shared" si="4"/>
        <v>180.37803685408363</v>
      </c>
      <c r="G162" s="14">
        <v>25.55934131959966</v>
      </c>
      <c r="H162" s="9">
        <v>0.00044401882156052796</v>
      </c>
    </row>
    <row r="163" spans="1:8" ht="14.25">
      <c r="A163" s="7" t="s">
        <v>15</v>
      </c>
      <c r="B163" s="7">
        <v>24.35</v>
      </c>
      <c r="C163" s="7">
        <v>30</v>
      </c>
      <c r="D163" s="14">
        <v>-122.61592531158777</v>
      </c>
      <c r="E163" s="15">
        <f t="shared" si="5"/>
        <v>189.08407468841222</v>
      </c>
      <c r="F163" s="15">
        <f t="shared" si="4"/>
        <v>189.08407468841222</v>
      </c>
      <c r="G163" s="14">
        <v>46.19685389865074</v>
      </c>
      <c r="H163" s="9">
        <v>0.00036144099795125623</v>
      </c>
    </row>
    <row r="164" spans="1:8" ht="14.25">
      <c r="A164" s="7" t="s">
        <v>15</v>
      </c>
      <c r="B164" s="7">
        <v>24.35</v>
      </c>
      <c r="C164" s="7">
        <v>35</v>
      </c>
      <c r="D164" s="14">
        <v>-114.62487422440073</v>
      </c>
      <c r="E164" s="15">
        <f t="shared" si="5"/>
        <v>197.07512577559928</v>
      </c>
      <c r="F164" s="15">
        <f t="shared" si="4"/>
        <v>197.07512577559928</v>
      </c>
      <c r="G164" s="14">
        <v>51.674013213203075</v>
      </c>
      <c r="H164" s="9">
        <v>0.00045434313222497376</v>
      </c>
    </row>
    <row r="165" spans="1:8" ht="14.25">
      <c r="A165" s="7" t="s">
        <v>15</v>
      </c>
      <c r="B165" s="7">
        <v>24.35</v>
      </c>
      <c r="C165" s="7">
        <v>40</v>
      </c>
      <c r="D165" s="14">
        <v>-135.97704806646811</v>
      </c>
      <c r="E165" s="15">
        <f t="shared" si="5"/>
        <v>175.72295193353187</v>
      </c>
      <c r="F165" s="15">
        <f t="shared" si="4"/>
        <v>175.72295193353187</v>
      </c>
      <c r="G165" s="14">
        <v>54.648512283388</v>
      </c>
      <c r="H165" s="9">
        <v>0.00039777200580231887</v>
      </c>
    </row>
    <row r="166" spans="1:8" ht="14.25">
      <c r="A166" s="7" t="s">
        <v>15</v>
      </c>
      <c r="B166" s="7">
        <v>24.35</v>
      </c>
      <c r="C166" s="7">
        <v>50</v>
      </c>
      <c r="D166" s="14">
        <v>-146.3595775330679</v>
      </c>
      <c r="E166" s="15">
        <f t="shared" si="5"/>
        <v>165.34042246693213</v>
      </c>
      <c r="F166" s="15">
        <f t="shared" si="4"/>
        <v>165.34042246693213</v>
      </c>
      <c r="G166" s="14">
        <v>71.9960980232548</v>
      </c>
      <c r="H166" s="9">
        <v>0.00042149847501622115</v>
      </c>
    </row>
    <row r="167" spans="1:8" ht="14.25">
      <c r="A167" s="7" t="s">
        <v>15</v>
      </c>
      <c r="B167" s="7">
        <v>24.35</v>
      </c>
      <c r="C167" s="7">
        <v>60</v>
      </c>
      <c r="D167" s="14">
        <v>-138.42347335229786</v>
      </c>
      <c r="E167" s="15">
        <f t="shared" si="5"/>
        <v>173.27652664770216</v>
      </c>
      <c r="F167" s="15">
        <f t="shared" si="4"/>
        <v>173.27652664770216</v>
      </c>
      <c r="G167" s="14">
        <v>65.66387937465872</v>
      </c>
      <c r="H167" s="9">
        <v>0.000463779769610534</v>
      </c>
    </row>
    <row r="168" spans="1:8" ht="14.25">
      <c r="A168" s="7" t="s">
        <v>16</v>
      </c>
      <c r="B168" s="7">
        <v>25.85</v>
      </c>
      <c r="C168" s="7">
        <v>0</v>
      </c>
      <c r="D168" s="14">
        <v>65.03775717145716</v>
      </c>
      <c r="E168" s="15">
        <f t="shared" si="5"/>
        <v>16.73775717145716</v>
      </c>
      <c r="F168" s="15">
        <f t="shared" si="4"/>
        <v>16.73775717145716</v>
      </c>
      <c r="G168" s="14">
        <v>22.644198849901077</v>
      </c>
      <c r="H168" s="9">
        <v>0.0035479838739768815</v>
      </c>
    </row>
    <row r="169" spans="1:8" ht="14.25">
      <c r="A169" s="7" t="s">
        <v>16</v>
      </c>
      <c r="B169" s="7">
        <v>25.85</v>
      </c>
      <c r="C169" s="7">
        <v>5</v>
      </c>
      <c r="D169" s="14">
        <v>61.999756392473785</v>
      </c>
      <c r="E169" s="15">
        <f t="shared" si="5"/>
        <v>13.699756392473788</v>
      </c>
      <c r="F169" s="15">
        <f t="shared" si="4"/>
        <v>13.699756392473788</v>
      </c>
      <c r="G169" s="14">
        <v>11.472459421579561</v>
      </c>
      <c r="H169" s="9">
        <v>0.0025325182653043194</v>
      </c>
    </row>
    <row r="170" spans="1:8" ht="14.25">
      <c r="A170" s="7" t="s">
        <v>16</v>
      </c>
      <c r="B170" s="7">
        <v>25.85</v>
      </c>
      <c r="C170" s="7">
        <v>10</v>
      </c>
      <c r="D170" s="14">
        <v>55.11093334966205</v>
      </c>
      <c r="E170" s="15">
        <f t="shared" si="5"/>
        <v>6.810933349662051</v>
      </c>
      <c r="F170" s="15">
        <f t="shared" si="4"/>
        <v>6.810933349662051</v>
      </c>
      <c r="G170" s="14">
        <v>9.388338990797008</v>
      </c>
      <c r="H170" s="9">
        <v>0.002070250732181974</v>
      </c>
    </row>
    <row r="171" spans="1:8" ht="14.25">
      <c r="A171" s="7" t="s">
        <v>16</v>
      </c>
      <c r="B171" s="7">
        <v>25.85</v>
      </c>
      <c r="C171" s="7">
        <v>15</v>
      </c>
      <c r="D171" s="14">
        <v>56.157808733769095</v>
      </c>
      <c r="E171" s="15">
        <f t="shared" si="5"/>
        <v>7.857808733769097</v>
      </c>
      <c r="F171" s="15">
        <f t="shared" si="4"/>
        <v>7.857808733769097</v>
      </c>
      <c r="G171" s="14">
        <v>10.697762047412946</v>
      </c>
      <c r="H171" s="9">
        <v>0.0018816641794167205</v>
      </c>
    </row>
    <row r="172" spans="1:8" ht="14.25">
      <c r="A172" s="7" t="s">
        <v>16</v>
      </c>
      <c r="B172" s="7">
        <v>25.85</v>
      </c>
      <c r="C172" s="7">
        <v>20</v>
      </c>
      <c r="D172" s="14">
        <v>57.29472790959719</v>
      </c>
      <c r="E172" s="15">
        <f t="shared" si="5"/>
        <v>8.994727909597195</v>
      </c>
      <c r="F172" s="15">
        <f t="shared" si="4"/>
        <v>8.994727909597195</v>
      </c>
      <c r="G172" s="14">
        <v>11.815181650547446</v>
      </c>
      <c r="H172" s="9">
        <v>0.0014442108897595256</v>
      </c>
    </row>
    <row r="173" spans="1:8" ht="14.25">
      <c r="A173" s="7" t="s">
        <v>16</v>
      </c>
      <c r="B173" s="7">
        <v>25.85</v>
      </c>
      <c r="C173" s="7">
        <v>25</v>
      </c>
      <c r="D173" s="14">
        <v>50.51933573349964</v>
      </c>
      <c r="E173" s="15">
        <f t="shared" si="5"/>
        <v>2.2193357334996406</v>
      </c>
      <c r="F173" s="15">
        <f t="shared" si="4"/>
        <v>2.2193357334996406</v>
      </c>
      <c r="G173" s="14">
        <v>14.855169254957616</v>
      </c>
      <c r="H173" s="9">
        <v>0.0012565110313085197</v>
      </c>
    </row>
    <row r="174" spans="1:8" ht="14.25">
      <c r="A174" s="7" t="s">
        <v>16</v>
      </c>
      <c r="B174" s="7">
        <v>25.85</v>
      </c>
      <c r="C174" s="7">
        <v>30</v>
      </c>
      <c r="D174" s="14">
        <v>65.73871663748676</v>
      </c>
      <c r="E174" s="15">
        <f t="shared" si="5"/>
        <v>17.438716637486763</v>
      </c>
      <c r="F174" s="15">
        <f t="shared" si="4"/>
        <v>17.438716637486763</v>
      </c>
      <c r="G174" s="14">
        <v>20.76449074491945</v>
      </c>
      <c r="H174" s="9">
        <v>0.0010504966906658964</v>
      </c>
    </row>
    <row r="175" spans="1:8" ht="14.25">
      <c r="A175" s="7" t="s">
        <v>16</v>
      </c>
      <c r="B175" s="7">
        <v>25.85</v>
      </c>
      <c r="C175" s="7">
        <v>35</v>
      </c>
      <c r="D175" s="14">
        <v>59.94622692223133</v>
      </c>
      <c r="E175" s="15">
        <f t="shared" si="5"/>
        <v>11.646226922231335</v>
      </c>
      <c r="F175" s="15">
        <f t="shared" si="4"/>
        <v>11.646226922231335</v>
      </c>
      <c r="G175" s="14">
        <v>27.955624691101963</v>
      </c>
      <c r="H175" s="9">
        <v>0.0008139507392342611</v>
      </c>
    </row>
    <row r="176" spans="1:8" ht="14.25">
      <c r="A176" s="7" t="s">
        <v>16</v>
      </c>
      <c r="B176" s="7">
        <v>25.85</v>
      </c>
      <c r="C176" s="7">
        <v>40</v>
      </c>
      <c r="D176" s="14">
        <v>69.64219553973841</v>
      </c>
      <c r="E176" s="15">
        <f t="shared" si="5"/>
        <v>21.342195539738412</v>
      </c>
      <c r="F176" s="15">
        <f t="shared" si="4"/>
        <v>21.342195539738412</v>
      </c>
      <c r="G176" s="14">
        <v>33.101231406344745</v>
      </c>
      <c r="H176" s="9">
        <v>0.0007256464243004302</v>
      </c>
    </row>
    <row r="177" spans="1:8" ht="14.25">
      <c r="A177" s="7" t="s">
        <v>16</v>
      </c>
      <c r="B177" s="7">
        <v>25.85</v>
      </c>
      <c r="C177" s="7">
        <v>50</v>
      </c>
      <c r="D177" s="14">
        <v>71.80773771668406</v>
      </c>
      <c r="E177" s="15">
        <f t="shared" si="5"/>
        <v>23.507737716684062</v>
      </c>
      <c r="F177" s="15">
        <f t="shared" si="4"/>
        <v>23.507737716684062</v>
      </c>
      <c r="G177" s="14">
        <v>41.78370626502759</v>
      </c>
      <c r="H177" s="9">
        <v>0.0006127532223497482</v>
      </c>
    </row>
    <row r="178" spans="1:8" ht="14.25">
      <c r="A178" s="7" t="s">
        <v>16</v>
      </c>
      <c r="B178" s="7">
        <v>25.85</v>
      </c>
      <c r="C178" s="7">
        <v>60</v>
      </c>
      <c r="D178" s="14">
        <v>77.53775396943179</v>
      </c>
      <c r="E178" s="15">
        <f t="shared" si="5"/>
        <v>29.237753969431793</v>
      </c>
      <c r="F178" s="15">
        <f t="shared" si="4"/>
        <v>29.237753969431793</v>
      </c>
      <c r="G178" s="14">
        <v>60.00744211032009</v>
      </c>
      <c r="H178" s="9">
        <v>0.0005349211023281845</v>
      </c>
    </row>
    <row r="179" spans="1:8" ht="14.25">
      <c r="A179" s="7" t="s">
        <v>17</v>
      </c>
      <c r="B179" s="7">
        <v>27.35</v>
      </c>
      <c r="C179" s="7">
        <v>0</v>
      </c>
      <c r="D179" s="14">
        <v>73.92541428529019</v>
      </c>
      <c r="E179" s="15">
        <f t="shared" si="5"/>
        <v>25.62541428529019</v>
      </c>
      <c r="F179" s="15">
        <f t="shared" si="4"/>
        <v>25.62541428529019</v>
      </c>
      <c r="G179" s="14">
        <v>59.35627824539249</v>
      </c>
      <c r="H179" s="9">
        <v>0.0025338426865139044</v>
      </c>
    </row>
    <row r="180" spans="1:8" ht="14.25">
      <c r="A180" s="7" t="s">
        <v>17</v>
      </c>
      <c r="B180" s="7">
        <v>27.35</v>
      </c>
      <c r="C180" s="7">
        <v>5</v>
      </c>
      <c r="D180" s="14">
        <v>-129.7885704617597</v>
      </c>
      <c r="E180" s="15">
        <f t="shared" si="5"/>
        <v>181.91142953824033</v>
      </c>
      <c r="F180" s="15">
        <f t="shared" si="4"/>
        <v>181.91142953824033</v>
      </c>
      <c r="G180" s="14">
        <v>50.90392979780042</v>
      </c>
      <c r="H180" s="9">
        <v>0.0008279584582574176</v>
      </c>
    </row>
    <row r="181" spans="1:8" ht="14.25">
      <c r="A181" s="7" t="s">
        <v>17</v>
      </c>
      <c r="B181" s="7">
        <v>27.35</v>
      </c>
      <c r="C181" s="7">
        <v>10</v>
      </c>
      <c r="D181" s="14">
        <v>-124.90206072031785</v>
      </c>
      <c r="E181" s="15">
        <f t="shared" si="5"/>
        <v>186.79793927968217</v>
      </c>
      <c r="F181" s="15">
        <f t="shared" si="4"/>
        <v>186.79793927968217</v>
      </c>
      <c r="G181" s="14">
        <v>22.795371276668234</v>
      </c>
      <c r="H181" s="9">
        <v>0.001035744500202632</v>
      </c>
    </row>
    <row r="182" spans="1:8" ht="14.25">
      <c r="A182" s="7" t="s">
        <v>17</v>
      </c>
      <c r="B182" s="7">
        <v>27.35</v>
      </c>
      <c r="C182" s="7">
        <v>15</v>
      </c>
      <c r="D182" s="14">
        <v>-120.1902952119875</v>
      </c>
      <c r="E182" s="15">
        <f t="shared" si="5"/>
        <v>191.5097047880125</v>
      </c>
      <c r="F182" s="15">
        <f t="shared" si="4"/>
        <v>191.5097047880125</v>
      </c>
      <c r="G182" s="14">
        <v>21.149778359201665</v>
      </c>
      <c r="H182" s="9">
        <v>0.0009961829513698776</v>
      </c>
    </row>
    <row r="183" spans="1:8" ht="14.25">
      <c r="A183" s="7" t="s">
        <v>17</v>
      </c>
      <c r="B183" s="7">
        <v>27.35</v>
      </c>
      <c r="C183" s="7">
        <v>20</v>
      </c>
      <c r="D183" s="14">
        <v>-122.26045952038749</v>
      </c>
      <c r="E183" s="15">
        <f t="shared" si="5"/>
        <v>189.4395404796125</v>
      </c>
      <c r="F183" s="15">
        <f t="shared" si="4"/>
        <v>189.4395404796125</v>
      </c>
      <c r="G183" s="14">
        <v>19.48912088901098</v>
      </c>
      <c r="H183" s="9">
        <v>0.0009600217211605162</v>
      </c>
    </row>
    <row r="184" spans="1:8" ht="14.25">
      <c r="A184" s="7" t="s">
        <v>17</v>
      </c>
      <c r="B184" s="7">
        <v>27.35</v>
      </c>
      <c r="C184" s="7">
        <v>25</v>
      </c>
      <c r="D184" s="14">
        <v>-128.27988791303278</v>
      </c>
      <c r="E184" s="15">
        <f t="shared" si="5"/>
        <v>183.4201120869672</v>
      </c>
      <c r="F184" s="15">
        <f t="shared" si="4"/>
        <v>183.4201120869672</v>
      </c>
      <c r="G184" s="14">
        <v>29.788088752028976</v>
      </c>
      <c r="H184" s="9">
        <v>0.0007962462474008905</v>
      </c>
    </row>
    <row r="185" spans="1:8" ht="14.25">
      <c r="A185" s="7" t="s">
        <v>17</v>
      </c>
      <c r="B185" s="7">
        <v>27.35</v>
      </c>
      <c r="C185" s="7">
        <v>30</v>
      </c>
      <c r="D185" s="14">
        <v>-121.17754648256155</v>
      </c>
      <c r="E185" s="15">
        <f t="shared" si="5"/>
        <v>190.52245351743846</v>
      </c>
      <c r="F185" s="15">
        <f t="shared" si="4"/>
        <v>190.52245351743846</v>
      </c>
      <c r="G185" s="14">
        <v>44.005271698184686</v>
      </c>
      <c r="H185" s="9">
        <v>0.0007073738763906962</v>
      </c>
    </row>
    <row r="186" spans="1:8" ht="14.25">
      <c r="A186" s="7" t="s">
        <v>17</v>
      </c>
      <c r="B186" s="7">
        <v>27.35</v>
      </c>
      <c r="C186" s="7">
        <v>35</v>
      </c>
      <c r="D186" s="14">
        <v>-112.78417915005231</v>
      </c>
      <c r="E186" s="15">
        <f t="shared" si="5"/>
        <v>198.9158208499477</v>
      </c>
      <c r="F186" s="15">
        <f t="shared" si="4"/>
        <v>198.9158208499477</v>
      </c>
      <c r="G186" s="14">
        <v>51.10830912227532</v>
      </c>
      <c r="H186" s="9">
        <v>0.0007211426580781365</v>
      </c>
    </row>
    <row r="187" spans="1:8" ht="14.25">
      <c r="A187" s="7" t="s">
        <v>17</v>
      </c>
      <c r="B187" s="7">
        <v>27.35</v>
      </c>
      <c r="C187" s="7">
        <v>40</v>
      </c>
      <c r="D187" s="14">
        <v>-107.37464279327091</v>
      </c>
      <c r="E187" s="15">
        <f t="shared" si="5"/>
        <v>204.3253572067291</v>
      </c>
      <c r="F187" s="15">
        <f t="shared" si="4"/>
        <v>204.3253572067291</v>
      </c>
      <c r="G187" s="14">
        <v>63.09570418666111</v>
      </c>
      <c r="H187" s="9">
        <v>0.0006206016893958637</v>
      </c>
    </row>
    <row r="188" spans="1:8" ht="14.25">
      <c r="A188" s="7" t="s">
        <v>17</v>
      </c>
      <c r="B188" s="7">
        <v>27.35</v>
      </c>
      <c r="C188" s="7">
        <v>50</v>
      </c>
      <c r="D188" s="14">
        <v>-101.69780103866054</v>
      </c>
      <c r="E188" s="15">
        <f t="shared" si="5"/>
        <v>210.00219896133945</v>
      </c>
      <c r="F188" s="15">
        <f t="shared" si="4"/>
        <v>210.00219896133945</v>
      </c>
      <c r="G188" s="14">
        <v>74.66495211284503</v>
      </c>
      <c r="H188" s="9">
        <v>0.0006862949649392745</v>
      </c>
    </row>
    <row r="189" spans="1:8" ht="14.25">
      <c r="A189" s="7" t="s">
        <v>17</v>
      </c>
      <c r="B189" s="7">
        <v>27.35</v>
      </c>
      <c r="C189" s="7">
        <v>60</v>
      </c>
      <c r="D189" s="14">
        <v>-87.09096203080225</v>
      </c>
      <c r="E189" s="15">
        <f t="shared" si="5"/>
        <v>224.60903796919774</v>
      </c>
      <c r="F189" s="15">
        <f t="shared" si="4"/>
        <v>224.60903796919774</v>
      </c>
      <c r="G189" s="14">
        <v>74.11976628045296</v>
      </c>
      <c r="H189" s="9">
        <v>0.0007601505651093078</v>
      </c>
    </row>
    <row r="190" spans="1:8" ht="14.25">
      <c r="A190" s="7" t="s">
        <v>18</v>
      </c>
      <c r="B190" s="7">
        <v>28.4</v>
      </c>
      <c r="C190" s="7">
        <v>0</v>
      </c>
      <c r="D190" s="14">
        <v>-107.22015734368712</v>
      </c>
      <c r="E190" s="15">
        <f t="shared" si="5"/>
        <v>204.47984265631288</v>
      </c>
      <c r="F190" s="15">
        <f t="shared" si="4"/>
        <v>204.47984265631288</v>
      </c>
      <c r="G190" s="14">
        <v>65.20145213018672</v>
      </c>
      <c r="H190" s="9">
        <v>0.0008595508051302145</v>
      </c>
    </row>
    <row r="191" spans="1:8" ht="14.25">
      <c r="A191" s="7" t="s">
        <v>18</v>
      </c>
      <c r="B191" s="7">
        <v>28.4</v>
      </c>
      <c r="C191" s="7">
        <v>5</v>
      </c>
      <c r="D191" s="14">
        <v>-106.99649389564075</v>
      </c>
      <c r="E191" s="15">
        <f t="shared" si="5"/>
        <v>204.70350610435923</v>
      </c>
      <c r="F191" s="15">
        <f t="shared" si="4"/>
        <v>204.70350610435923</v>
      </c>
      <c r="G191" s="14">
        <v>-0.02702224968216831</v>
      </c>
      <c r="H191" s="9">
        <v>0.001046822551223255</v>
      </c>
    </row>
    <row r="192" spans="1:8" ht="14.25">
      <c r="A192" s="7" t="s">
        <v>18</v>
      </c>
      <c r="B192" s="7">
        <v>28.4</v>
      </c>
      <c r="C192" s="7">
        <v>10</v>
      </c>
      <c r="D192" s="14">
        <v>-110.32599824625237</v>
      </c>
      <c r="E192" s="15">
        <f t="shared" si="5"/>
        <v>201.37400175374762</v>
      </c>
      <c r="F192" s="15">
        <f t="shared" si="4"/>
        <v>201.37400175374762</v>
      </c>
      <c r="G192" s="14">
        <v>-3.0166416651764103</v>
      </c>
      <c r="H192" s="9">
        <v>0.0011699728431211554</v>
      </c>
    </row>
    <row r="193" spans="1:8" ht="14.25">
      <c r="A193" s="7" t="s">
        <v>18</v>
      </c>
      <c r="B193" s="7">
        <v>28.4</v>
      </c>
      <c r="C193" s="7">
        <v>15</v>
      </c>
      <c r="D193" s="14">
        <v>-110.57806111946203</v>
      </c>
      <c r="E193" s="15">
        <f t="shared" si="5"/>
        <v>201.12193888053798</v>
      </c>
      <c r="F193" s="15">
        <f t="shared" si="4"/>
        <v>201.12193888053798</v>
      </c>
      <c r="G193" s="14">
        <v>-2.066024723445456</v>
      </c>
      <c r="H193" s="9">
        <v>0.0010576370411161855</v>
      </c>
    </row>
    <row r="194" spans="1:8" ht="14.25">
      <c r="A194" s="7" t="s">
        <v>18</v>
      </c>
      <c r="B194" s="7">
        <v>28.4</v>
      </c>
      <c r="C194" s="7">
        <v>20</v>
      </c>
      <c r="D194" s="14">
        <v>-107.71155570349437</v>
      </c>
      <c r="E194" s="15">
        <f t="shared" si="5"/>
        <v>203.98844429650563</v>
      </c>
      <c r="F194" s="15">
        <f t="shared" si="4"/>
        <v>203.98844429650563</v>
      </c>
      <c r="G194" s="14">
        <v>-2.975145326574667</v>
      </c>
      <c r="H194" s="9">
        <v>0.0010032416404042446</v>
      </c>
    </row>
    <row r="195" spans="1:8" ht="14.25">
      <c r="A195" s="7" t="s">
        <v>18</v>
      </c>
      <c r="B195" s="7">
        <v>28.4</v>
      </c>
      <c r="C195" s="7">
        <v>25</v>
      </c>
      <c r="D195" s="14">
        <v>-106.54179775316724</v>
      </c>
      <c r="E195" s="15">
        <f t="shared" si="5"/>
        <v>205.15820224683276</v>
      </c>
      <c r="F195" s="15">
        <f t="shared" si="4"/>
        <v>205.15820224683276</v>
      </c>
      <c r="G195" s="14">
        <v>3.7249523212611986</v>
      </c>
      <c r="H195" s="9">
        <v>0.0007537839133604537</v>
      </c>
    </row>
    <row r="196" spans="1:8" ht="14.25">
      <c r="A196" s="7" t="s">
        <v>18</v>
      </c>
      <c r="B196" s="7">
        <v>28.4</v>
      </c>
      <c r="C196" s="7">
        <v>30</v>
      </c>
      <c r="D196" s="14">
        <v>-104.82832655964341</v>
      </c>
      <c r="E196" s="15">
        <f t="shared" si="5"/>
        <v>206.87167344035657</v>
      </c>
      <c r="F196" s="15">
        <f aca="true" t="shared" si="6" ref="F196:F259">IF(E196&lt;-90,E196+360,IF(E196&gt;270,E196-360,E196))</f>
        <v>206.87167344035657</v>
      </c>
      <c r="G196" s="14">
        <v>6.360399391507837</v>
      </c>
      <c r="H196" s="9">
        <v>0.0005947353276845086</v>
      </c>
    </row>
    <row r="197" spans="1:8" ht="14.25">
      <c r="A197" s="7" t="s">
        <v>18</v>
      </c>
      <c r="B197" s="7">
        <v>28.4</v>
      </c>
      <c r="C197" s="7">
        <v>35</v>
      </c>
      <c r="D197" s="14">
        <v>-113.75068301436897</v>
      </c>
      <c r="E197" s="15">
        <f t="shared" si="5"/>
        <v>197.94931698563101</v>
      </c>
      <c r="F197" s="15">
        <f t="shared" si="6"/>
        <v>197.94931698563101</v>
      </c>
      <c r="G197" s="14">
        <v>21.056548561176495</v>
      </c>
      <c r="H197" s="9">
        <v>0.00043499779194841896</v>
      </c>
    </row>
    <row r="198" spans="1:8" ht="14.25">
      <c r="A198" s="7" t="s">
        <v>18</v>
      </c>
      <c r="B198" s="7">
        <v>28.4</v>
      </c>
      <c r="C198" s="7">
        <v>40</v>
      </c>
      <c r="D198" s="14">
        <v>-113.57709363032782</v>
      </c>
      <c r="E198" s="15">
        <f t="shared" si="5"/>
        <v>198.1229063696722</v>
      </c>
      <c r="F198" s="15">
        <f t="shared" si="6"/>
        <v>198.1229063696722</v>
      </c>
      <c r="G198" s="14">
        <v>32.809713321477844</v>
      </c>
      <c r="H198" s="9">
        <v>0.00039494273736834305</v>
      </c>
    </row>
    <row r="199" spans="1:8" ht="14.25">
      <c r="A199" s="7" t="s">
        <v>18</v>
      </c>
      <c r="B199" s="7">
        <v>28.4</v>
      </c>
      <c r="C199" s="7">
        <v>50</v>
      </c>
      <c r="D199" s="14">
        <v>-83.0352014644905</v>
      </c>
      <c r="E199" s="15">
        <f t="shared" si="5"/>
        <v>228.6647985355095</v>
      </c>
      <c r="F199" s="15">
        <f t="shared" si="6"/>
        <v>228.6647985355095</v>
      </c>
      <c r="G199" s="14">
        <v>53.33963734462713</v>
      </c>
      <c r="H199" s="9">
        <v>0.00029686274985083594</v>
      </c>
    </row>
    <row r="200" spans="1:8" ht="14.25">
      <c r="A200" s="7" t="s">
        <v>18</v>
      </c>
      <c r="B200" s="7">
        <v>28.4</v>
      </c>
      <c r="C200" s="7">
        <v>60</v>
      </c>
      <c r="D200" s="14">
        <v>-158.05276850175312</v>
      </c>
      <c r="E200" s="15">
        <f>IF((D200-48.3)&lt;0,(D200-48.3)+360,(D200-48.3))</f>
        <v>153.64723149824687</v>
      </c>
      <c r="F200" s="15">
        <f t="shared" si="6"/>
        <v>153.64723149824687</v>
      </c>
      <c r="G200" s="14">
        <v>42.25444492730475</v>
      </c>
      <c r="H200" s="9">
        <v>0.000394304648717207</v>
      </c>
    </row>
    <row r="201" spans="1:8" ht="14.25">
      <c r="A201" s="7" t="s">
        <v>19</v>
      </c>
      <c r="B201" s="7">
        <v>33.85</v>
      </c>
      <c r="C201" s="7">
        <v>0</v>
      </c>
      <c r="D201" s="14">
        <v>148.8304400122722</v>
      </c>
      <c r="E201" s="15">
        <f>IF((D201-191.6)&lt;0,(D201-191.6)+360,(D201-191.6))</f>
        <v>317.2304400122722</v>
      </c>
      <c r="F201" s="15">
        <f t="shared" si="6"/>
        <v>-42.7695599877278</v>
      </c>
      <c r="G201" s="14">
        <v>11.231707198030707</v>
      </c>
      <c r="H201" s="9">
        <v>0.004035380384796457</v>
      </c>
    </row>
    <row r="202" spans="1:8" ht="14.25">
      <c r="A202" s="7" t="s">
        <v>19</v>
      </c>
      <c r="B202" s="7">
        <v>33.85</v>
      </c>
      <c r="C202" s="7">
        <v>5</v>
      </c>
      <c r="D202" s="14">
        <v>174.74211808832342</v>
      </c>
      <c r="E202" s="15">
        <f aca="true" t="shared" si="7" ref="E202:E244">IF((D202-191.6)&lt;0,(D202-191.6)+360,(D202-191.6))</f>
        <v>343.1421180883234</v>
      </c>
      <c r="F202" s="15">
        <f t="shared" si="6"/>
        <v>-16.8578819116766</v>
      </c>
      <c r="G202" s="14">
        <v>5.211166299441247</v>
      </c>
      <c r="H202" s="9">
        <v>0.002077693811946313</v>
      </c>
    </row>
    <row r="203" spans="1:8" ht="14.25">
      <c r="A203" s="7" t="s">
        <v>19</v>
      </c>
      <c r="B203" s="7">
        <v>33.85</v>
      </c>
      <c r="C203" s="7">
        <v>10</v>
      </c>
      <c r="D203" s="14">
        <v>175.85296782362127</v>
      </c>
      <c r="E203" s="15">
        <f t="shared" si="7"/>
        <v>344.25296782362125</v>
      </c>
      <c r="F203" s="15">
        <f t="shared" si="6"/>
        <v>-15.747032176378752</v>
      </c>
      <c r="G203" s="14">
        <v>2.537436312607794</v>
      </c>
      <c r="H203" s="9">
        <v>0.0016659911838449205</v>
      </c>
    </row>
    <row r="204" spans="1:8" ht="14.25">
      <c r="A204" s="7" t="s">
        <v>19</v>
      </c>
      <c r="B204" s="7">
        <v>33.85</v>
      </c>
      <c r="C204" s="7">
        <v>15</v>
      </c>
      <c r="D204" s="14">
        <v>174.63033156255491</v>
      </c>
      <c r="E204" s="15">
        <f t="shared" si="7"/>
        <v>343.0303315625549</v>
      </c>
      <c r="F204" s="15">
        <f t="shared" si="6"/>
        <v>-16.96966843744508</v>
      </c>
      <c r="G204" s="14">
        <v>4.760920007728633</v>
      </c>
      <c r="H204" s="9">
        <v>0.0013206319804169517</v>
      </c>
    </row>
    <row r="205" spans="1:8" ht="14.25">
      <c r="A205" s="7" t="s">
        <v>19</v>
      </c>
      <c r="B205" s="7">
        <v>33.85</v>
      </c>
      <c r="C205" s="7">
        <v>20</v>
      </c>
      <c r="D205" s="14">
        <v>177.69032033711008</v>
      </c>
      <c r="E205" s="15">
        <f t="shared" si="7"/>
        <v>346.0903203371101</v>
      </c>
      <c r="F205" s="15">
        <f t="shared" si="6"/>
        <v>-13.909679662889914</v>
      </c>
      <c r="G205" s="14">
        <v>5.744306631971018</v>
      </c>
      <c r="H205" s="9">
        <v>0.0010711446132530378</v>
      </c>
    </row>
    <row r="206" spans="1:8" ht="14.25">
      <c r="A206" s="7" t="s">
        <v>19</v>
      </c>
      <c r="B206" s="7">
        <v>33.85</v>
      </c>
      <c r="C206" s="7">
        <v>25</v>
      </c>
      <c r="D206" s="14">
        <v>174.55815735900532</v>
      </c>
      <c r="E206" s="15">
        <f t="shared" si="7"/>
        <v>342.9581573590053</v>
      </c>
      <c r="F206" s="15">
        <f t="shared" si="6"/>
        <v>-17.041842640994673</v>
      </c>
      <c r="G206" s="14">
        <v>9.164220991216398</v>
      </c>
      <c r="H206" s="9">
        <v>0.0008996970128637751</v>
      </c>
    </row>
    <row r="207" spans="1:8" ht="14.25">
      <c r="A207" s="7" t="s">
        <v>19</v>
      </c>
      <c r="B207" s="7">
        <v>33.85</v>
      </c>
      <c r="C207" s="7">
        <v>30</v>
      </c>
      <c r="D207" s="14">
        <v>170.14247076134936</v>
      </c>
      <c r="E207" s="15">
        <f t="shared" si="7"/>
        <v>338.54247076134936</v>
      </c>
      <c r="F207" s="15">
        <f t="shared" si="6"/>
        <v>-21.457529238650636</v>
      </c>
      <c r="G207" s="14">
        <v>19.992446782881174</v>
      </c>
      <c r="H207" s="9">
        <v>0.0006814932651904933</v>
      </c>
    </row>
    <row r="208" spans="1:8" ht="14.25">
      <c r="A208" s="7" t="s">
        <v>19</v>
      </c>
      <c r="B208" s="7">
        <v>33.85</v>
      </c>
      <c r="C208" s="7">
        <v>35</v>
      </c>
      <c r="D208" s="14">
        <v>174.61249926452004</v>
      </c>
      <c r="E208" s="15">
        <f t="shared" si="7"/>
        <v>343.01249926452005</v>
      </c>
      <c r="F208" s="15">
        <f t="shared" si="6"/>
        <v>-16.987500735479955</v>
      </c>
      <c r="G208" s="14">
        <v>27.23438564518593</v>
      </c>
      <c r="H208" s="9">
        <v>0.0005540919554090278</v>
      </c>
    </row>
    <row r="209" spans="1:8" ht="14.25">
      <c r="A209" s="7" t="s">
        <v>19</v>
      </c>
      <c r="B209" s="7">
        <v>33.85</v>
      </c>
      <c r="C209" s="7">
        <v>40</v>
      </c>
      <c r="D209" s="14">
        <v>-174.30007420233264</v>
      </c>
      <c r="E209" s="15">
        <f t="shared" si="7"/>
        <v>-5.9000742023326325</v>
      </c>
      <c r="F209" s="15">
        <f t="shared" si="6"/>
        <v>-5.9000742023326325</v>
      </c>
      <c r="G209" s="14">
        <v>33.531333459266385</v>
      </c>
      <c r="H209" s="9">
        <v>0.0004295674083260973</v>
      </c>
    </row>
    <row r="210" spans="1:8" ht="14.25">
      <c r="A210" s="7" t="s">
        <v>19</v>
      </c>
      <c r="B210" s="7">
        <v>33.85</v>
      </c>
      <c r="C210" s="7">
        <v>50</v>
      </c>
      <c r="D210" s="14">
        <v>167.06356600073306</v>
      </c>
      <c r="E210" s="15">
        <f t="shared" si="7"/>
        <v>335.46356600073307</v>
      </c>
      <c r="F210" s="15">
        <f t="shared" si="6"/>
        <v>-24.536433999266933</v>
      </c>
      <c r="G210" s="14">
        <v>40.00606046644529</v>
      </c>
      <c r="H210" s="9">
        <v>0.00045665628129808964</v>
      </c>
    </row>
    <row r="211" spans="1:8" ht="14.25">
      <c r="A211" s="7" t="s">
        <v>19</v>
      </c>
      <c r="B211" s="7">
        <v>33.85</v>
      </c>
      <c r="C211" s="7">
        <v>60</v>
      </c>
      <c r="D211" s="14">
        <v>166.86922891214508</v>
      </c>
      <c r="E211" s="15">
        <f t="shared" si="7"/>
        <v>335.2692289121451</v>
      </c>
      <c r="F211" s="15">
        <f t="shared" si="6"/>
        <v>-24.73077108785492</v>
      </c>
      <c r="G211" s="14">
        <v>62.54711974363315</v>
      </c>
      <c r="H211" s="9">
        <v>0.0004715287206056488</v>
      </c>
    </row>
    <row r="212" spans="1:8" ht="14.25">
      <c r="A212" s="7" t="s">
        <v>20</v>
      </c>
      <c r="B212" s="7">
        <v>35.35</v>
      </c>
      <c r="C212" s="7">
        <v>0</v>
      </c>
      <c r="D212" s="14">
        <v>-167.36003706166701</v>
      </c>
      <c r="E212" s="15">
        <f t="shared" si="7"/>
        <v>1.0399629383330193</v>
      </c>
      <c r="F212" s="15">
        <f t="shared" si="6"/>
        <v>1.0399629383330193</v>
      </c>
      <c r="G212" s="14">
        <v>-55.16869524899702</v>
      </c>
      <c r="H212" s="9">
        <v>0.010738182064949356</v>
      </c>
    </row>
    <row r="213" spans="1:8" ht="14.25">
      <c r="A213" s="7" t="s">
        <v>20</v>
      </c>
      <c r="B213" s="7">
        <v>35.35</v>
      </c>
      <c r="C213" s="7">
        <v>5</v>
      </c>
      <c r="D213" s="14">
        <v>-166.6901386525062</v>
      </c>
      <c r="E213" s="15">
        <f t="shared" si="7"/>
        <v>1.7098613474938134</v>
      </c>
      <c r="F213" s="15">
        <f t="shared" si="6"/>
        <v>1.7098613474938134</v>
      </c>
      <c r="G213" s="14">
        <v>-6.559094793984422</v>
      </c>
      <c r="H213" s="9">
        <v>0.0028289055250396754</v>
      </c>
    </row>
    <row r="214" spans="1:8" ht="14.25">
      <c r="A214" s="7" t="s">
        <v>20</v>
      </c>
      <c r="B214" s="7">
        <v>35.35</v>
      </c>
      <c r="C214" s="7">
        <v>10</v>
      </c>
      <c r="D214" s="14">
        <v>-166.36860497743223</v>
      </c>
      <c r="E214" s="15">
        <f t="shared" si="7"/>
        <v>2.0313950225677786</v>
      </c>
      <c r="F214" s="15">
        <f t="shared" si="6"/>
        <v>2.0313950225677786</v>
      </c>
      <c r="G214" s="14">
        <v>-1.2913165269480689</v>
      </c>
      <c r="H214" s="9">
        <v>0.001806635178639008</v>
      </c>
    </row>
    <row r="215" spans="1:8" ht="14.25">
      <c r="A215" s="7" t="s">
        <v>20</v>
      </c>
      <c r="B215" s="7">
        <v>35.35</v>
      </c>
      <c r="C215" s="7">
        <v>15</v>
      </c>
      <c r="D215" s="14">
        <v>-168.06502484604383</v>
      </c>
      <c r="E215" s="15">
        <f t="shared" si="7"/>
        <v>0.3349751539561794</v>
      </c>
      <c r="F215" s="15">
        <f t="shared" si="6"/>
        <v>0.3349751539561794</v>
      </c>
      <c r="G215" s="14">
        <v>1.744615920519657</v>
      </c>
      <c r="H215" s="9">
        <v>0.0015189235451295764</v>
      </c>
    </row>
    <row r="216" spans="1:8" ht="14.25">
      <c r="A216" s="7" t="s">
        <v>20</v>
      </c>
      <c r="B216" s="7">
        <v>35.35</v>
      </c>
      <c r="C216" s="7">
        <v>20</v>
      </c>
      <c r="D216" s="14">
        <v>-165.98600108008418</v>
      </c>
      <c r="E216" s="15">
        <f t="shared" si="7"/>
        <v>2.413998919915798</v>
      </c>
      <c r="F216" s="15">
        <f t="shared" si="6"/>
        <v>2.413998919915798</v>
      </c>
      <c r="G216" s="14">
        <v>5.053838761746035</v>
      </c>
      <c r="H216" s="9">
        <v>0.0011288565897619592</v>
      </c>
    </row>
    <row r="217" spans="1:8" ht="14.25">
      <c r="A217" s="7" t="s">
        <v>20</v>
      </c>
      <c r="B217" s="7">
        <v>35.35</v>
      </c>
      <c r="C217" s="7">
        <v>25</v>
      </c>
      <c r="D217" s="14">
        <v>-166.00723658783534</v>
      </c>
      <c r="E217" s="15">
        <f t="shared" si="7"/>
        <v>2.3927634121646406</v>
      </c>
      <c r="F217" s="15">
        <f t="shared" si="6"/>
        <v>2.3927634121646406</v>
      </c>
      <c r="G217" s="14">
        <v>8.788356476106133</v>
      </c>
      <c r="H217" s="9">
        <v>0.0009378538008666383</v>
      </c>
    </row>
    <row r="218" spans="1:8" ht="14.25">
      <c r="A218" s="7" t="s">
        <v>20</v>
      </c>
      <c r="B218" s="7">
        <v>35.35</v>
      </c>
      <c r="C218" s="7">
        <v>30</v>
      </c>
      <c r="D218" s="14">
        <v>-166.9710755174355</v>
      </c>
      <c r="E218" s="15">
        <f t="shared" si="7"/>
        <v>1.4289244825645255</v>
      </c>
      <c r="F218" s="15">
        <f t="shared" si="6"/>
        <v>1.4289244825645255</v>
      </c>
      <c r="G218" s="14">
        <v>31.764837033699955</v>
      </c>
      <c r="H218" s="9">
        <v>0.0006021646290675001</v>
      </c>
    </row>
    <row r="219" spans="1:8" ht="14.25">
      <c r="A219" s="7" t="s">
        <v>20</v>
      </c>
      <c r="B219" s="7">
        <v>35.35</v>
      </c>
      <c r="C219" s="7">
        <v>35</v>
      </c>
      <c r="D219" s="14">
        <v>-160.14903431325212</v>
      </c>
      <c r="E219" s="15">
        <f t="shared" si="7"/>
        <v>8.250965686747918</v>
      </c>
      <c r="F219" s="15">
        <f t="shared" si="6"/>
        <v>8.250965686747918</v>
      </c>
      <c r="G219" s="14">
        <v>30.86020040341581</v>
      </c>
      <c r="H219" s="9">
        <v>0.000562301905652115</v>
      </c>
    </row>
    <row r="220" spans="1:8" ht="14.25">
      <c r="A220" s="7" t="s">
        <v>20</v>
      </c>
      <c r="B220" s="7">
        <v>35.35</v>
      </c>
      <c r="C220" s="7">
        <v>40</v>
      </c>
      <c r="D220" s="14">
        <v>-168.44010652556733</v>
      </c>
      <c r="E220" s="15">
        <f t="shared" si="7"/>
        <v>-0.040106525567352946</v>
      </c>
      <c r="F220" s="15">
        <f t="shared" si="6"/>
        <v>-0.040106525567352946</v>
      </c>
      <c r="G220" s="14">
        <v>32.38747948225732</v>
      </c>
      <c r="H220" s="9">
        <v>0.0005347412121961426</v>
      </c>
    </row>
    <row r="221" spans="1:8" ht="14.25">
      <c r="A221" s="7" t="s">
        <v>20</v>
      </c>
      <c r="B221" s="7">
        <v>35.35</v>
      </c>
      <c r="C221" s="7">
        <v>50</v>
      </c>
      <c r="D221" s="14">
        <v>-174.3870404839384</v>
      </c>
      <c r="E221" s="15">
        <f t="shared" si="7"/>
        <v>-5.987040483938358</v>
      </c>
      <c r="F221" s="15">
        <f t="shared" si="6"/>
        <v>-5.987040483938358</v>
      </c>
      <c r="G221" s="14">
        <v>43.39193401699065</v>
      </c>
      <c r="H221" s="9">
        <v>0.000574553846994344</v>
      </c>
    </row>
    <row r="222" spans="1:8" ht="14.25">
      <c r="A222" s="7" t="s">
        <v>20</v>
      </c>
      <c r="B222" s="7">
        <v>35.35</v>
      </c>
      <c r="C222" s="7">
        <v>60</v>
      </c>
      <c r="D222" s="14">
        <v>179.21712821384602</v>
      </c>
      <c r="E222" s="15">
        <f t="shared" si="7"/>
        <v>347.61712821384606</v>
      </c>
      <c r="F222" s="15">
        <f t="shared" si="6"/>
        <v>-12.382871786153942</v>
      </c>
      <c r="G222" s="14">
        <v>74.36132410982587</v>
      </c>
      <c r="H222" s="9">
        <v>0.0006631180873854671</v>
      </c>
    </row>
    <row r="223" spans="1:8" ht="14.25">
      <c r="A223" s="7" t="s">
        <v>21</v>
      </c>
      <c r="B223" s="7">
        <v>36.85</v>
      </c>
      <c r="C223" s="7">
        <v>0</v>
      </c>
      <c r="D223" s="14">
        <v>-147.18525826339058</v>
      </c>
      <c r="E223" s="15">
        <f t="shared" si="7"/>
        <v>21.214741736609426</v>
      </c>
      <c r="F223" s="15">
        <f t="shared" si="6"/>
        <v>21.214741736609426</v>
      </c>
      <c r="G223" s="14">
        <v>53.559120215373234</v>
      </c>
      <c r="H223" s="9">
        <v>0.00206707471371985</v>
      </c>
    </row>
    <row r="224" spans="1:8" ht="14.25">
      <c r="A224" s="7" t="s">
        <v>21</v>
      </c>
      <c r="B224" s="7">
        <v>36.85</v>
      </c>
      <c r="C224" s="7">
        <v>5</v>
      </c>
      <c r="D224" s="14">
        <v>-134.13650765920994</v>
      </c>
      <c r="E224" s="15">
        <f t="shared" si="7"/>
        <v>34.263492340790094</v>
      </c>
      <c r="F224" s="15">
        <f t="shared" si="6"/>
        <v>34.263492340790094</v>
      </c>
      <c r="G224" s="14">
        <v>14.436774564116979</v>
      </c>
      <c r="H224" s="9">
        <v>0.000574141164958584</v>
      </c>
    </row>
    <row r="225" spans="1:8" ht="14.25">
      <c r="A225" s="7" t="s">
        <v>21</v>
      </c>
      <c r="B225" s="7">
        <v>36.85</v>
      </c>
      <c r="C225" s="7">
        <v>10</v>
      </c>
      <c r="D225" s="14">
        <v>-76.50658060034856</v>
      </c>
      <c r="E225" s="15">
        <f t="shared" si="7"/>
        <v>91.89341939965146</v>
      </c>
      <c r="F225" s="15">
        <f t="shared" si="6"/>
        <v>91.89341939965146</v>
      </c>
      <c r="G225" s="14">
        <v>-19.13301238738204</v>
      </c>
      <c r="H225" s="9">
        <v>0.000285441613863501</v>
      </c>
    </row>
    <row r="226" spans="1:8" ht="14.25">
      <c r="A226" s="7" t="s">
        <v>21</v>
      </c>
      <c r="B226" s="7">
        <v>36.85</v>
      </c>
      <c r="C226" s="7">
        <v>15</v>
      </c>
      <c r="D226" s="14">
        <v>-62.872146811356146</v>
      </c>
      <c r="E226" s="15">
        <f t="shared" si="7"/>
        <v>105.52785318864386</v>
      </c>
      <c r="F226" s="15">
        <f t="shared" si="6"/>
        <v>105.52785318864386</v>
      </c>
      <c r="G226" s="14">
        <v>-18.16189249874419</v>
      </c>
      <c r="H226" s="9">
        <v>0.00023383154769192287</v>
      </c>
    </row>
    <row r="227" spans="1:8" ht="14.25">
      <c r="A227" s="7" t="s">
        <v>21</v>
      </c>
      <c r="B227" s="7">
        <v>36.85</v>
      </c>
      <c r="C227" s="7">
        <v>20</v>
      </c>
      <c r="D227" s="14">
        <v>-9.071350208692108</v>
      </c>
      <c r="E227" s="15">
        <f t="shared" si="7"/>
        <v>159.3286497913079</v>
      </c>
      <c r="F227" s="15">
        <f t="shared" si="6"/>
        <v>159.3286497913079</v>
      </c>
      <c r="G227" s="14">
        <v>20.88095798225857</v>
      </c>
      <c r="H227" s="9">
        <v>0.00040055831764675663</v>
      </c>
    </row>
    <row r="228" spans="1:8" ht="14.25">
      <c r="A228" s="7" t="s">
        <v>21</v>
      </c>
      <c r="B228" s="7">
        <v>36.85</v>
      </c>
      <c r="C228" s="7">
        <v>25</v>
      </c>
      <c r="D228" s="14">
        <v>1.6899867040846421</v>
      </c>
      <c r="E228" s="15">
        <f t="shared" si="7"/>
        <v>170.08998670408465</v>
      </c>
      <c r="F228" s="15">
        <f t="shared" si="6"/>
        <v>170.08998670408465</v>
      </c>
      <c r="G228" s="14">
        <v>65.77116376984954</v>
      </c>
      <c r="H228" s="9">
        <v>0.00014274377190532693</v>
      </c>
    </row>
    <row r="229" spans="1:8" ht="14.25">
      <c r="A229" s="7" t="s">
        <v>21</v>
      </c>
      <c r="B229" s="7">
        <v>36.85</v>
      </c>
      <c r="C229" s="7">
        <v>30</v>
      </c>
      <c r="D229" s="14">
        <v>-44.62086458943933</v>
      </c>
      <c r="E229" s="15">
        <f t="shared" si="7"/>
        <v>123.77913541056068</v>
      </c>
      <c r="F229" s="15">
        <f t="shared" si="6"/>
        <v>123.77913541056068</v>
      </c>
      <c r="G229" s="14">
        <v>68.2715147699401</v>
      </c>
      <c r="H229" s="9">
        <v>0.0002886488988373245</v>
      </c>
    </row>
    <row r="230" spans="1:8" ht="14.25">
      <c r="A230" s="7" t="s">
        <v>21</v>
      </c>
      <c r="B230" s="7">
        <v>36.85</v>
      </c>
      <c r="C230" s="7">
        <v>35</v>
      </c>
      <c r="D230" s="14">
        <v>-162.16539355408443</v>
      </c>
      <c r="E230" s="15">
        <f t="shared" si="7"/>
        <v>6.234606445915574</v>
      </c>
      <c r="F230" s="15">
        <f t="shared" si="6"/>
        <v>6.234606445915574</v>
      </c>
      <c r="G230" s="14">
        <v>75.16948025445579</v>
      </c>
      <c r="H230" s="9">
        <v>0.00022226424819345105</v>
      </c>
    </row>
    <row r="231" spans="1:8" ht="14.25">
      <c r="A231" s="7" t="s">
        <v>21</v>
      </c>
      <c r="B231" s="7">
        <v>36.85</v>
      </c>
      <c r="C231" s="7">
        <v>40</v>
      </c>
      <c r="D231" s="14">
        <v>-33.45493611272488</v>
      </c>
      <c r="E231" s="15">
        <f t="shared" si="7"/>
        <v>134.94506388727513</v>
      </c>
      <c r="F231" s="15">
        <f t="shared" si="6"/>
        <v>134.94506388727513</v>
      </c>
      <c r="G231" s="14">
        <v>62.145812318291256</v>
      </c>
      <c r="H231" s="9">
        <v>0.00030101584890002055</v>
      </c>
    </row>
    <row r="232" spans="1:8" ht="14.25">
      <c r="A232" s="7" t="s">
        <v>21</v>
      </c>
      <c r="B232" s="7">
        <v>36.85</v>
      </c>
      <c r="C232" s="7">
        <v>50</v>
      </c>
      <c r="D232" s="14">
        <v>-82.65744176862457</v>
      </c>
      <c r="E232" s="15">
        <f t="shared" si="7"/>
        <v>85.74255823137543</v>
      </c>
      <c r="F232" s="15">
        <f t="shared" si="6"/>
        <v>85.74255823137543</v>
      </c>
      <c r="G232" s="14">
        <v>85.25295157714645</v>
      </c>
      <c r="H232" s="9">
        <v>0.0004075379501176424</v>
      </c>
    </row>
    <row r="233" spans="1:8" ht="14.25">
      <c r="A233" s="7" t="s">
        <v>21</v>
      </c>
      <c r="B233" s="7">
        <v>36.85</v>
      </c>
      <c r="C233" s="7">
        <v>60</v>
      </c>
      <c r="D233" s="14">
        <v>-42.44567090870738</v>
      </c>
      <c r="E233" s="15">
        <f t="shared" si="7"/>
        <v>125.95432909129264</v>
      </c>
      <c r="F233" s="15">
        <f t="shared" si="6"/>
        <v>125.95432909129264</v>
      </c>
      <c r="G233" s="14">
        <v>73.38890407356097</v>
      </c>
      <c r="H233" s="9">
        <v>0.0004991196453847514</v>
      </c>
    </row>
    <row r="234" spans="1:8" ht="14.25">
      <c r="A234" s="7" t="s">
        <v>31</v>
      </c>
      <c r="B234" s="7">
        <v>37.9</v>
      </c>
      <c r="C234" s="7">
        <v>0</v>
      </c>
      <c r="D234" s="14">
        <v>-1.4141833647268494</v>
      </c>
      <c r="E234" s="15">
        <f t="shared" si="7"/>
        <v>166.98581663527315</v>
      </c>
      <c r="F234" s="15">
        <f t="shared" si="6"/>
        <v>166.98581663527315</v>
      </c>
      <c r="G234" s="14">
        <v>34.348387970655374</v>
      </c>
      <c r="H234" s="9">
        <v>0.0017176526306564434</v>
      </c>
    </row>
    <row r="235" spans="1:8" ht="14.25">
      <c r="A235" s="7" t="s">
        <v>31</v>
      </c>
      <c r="B235" s="7">
        <v>37.9</v>
      </c>
      <c r="C235" s="7">
        <v>5</v>
      </c>
      <c r="D235" s="14">
        <v>4.578806185901808</v>
      </c>
      <c r="E235" s="15">
        <f t="shared" si="7"/>
        <v>172.97880618590182</v>
      </c>
      <c r="F235" s="15">
        <f t="shared" si="6"/>
        <v>172.97880618590182</v>
      </c>
      <c r="G235" s="14">
        <v>9.478840274052132</v>
      </c>
      <c r="H235" s="9">
        <v>0.001872866900182712</v>
      </c>
    </row>
    <row r="236" spans="1:8" ht="14.25">
      <c r="A236" s="7" t="s">
        <v>31</v>
      </c>
      <c r="B236" s="7">
        <v>37.9</v>
      </c>
      <c r="C236" s="7">
        <v>10</v>
      </c>
      <c r="D236" s="14">
        <v>3.2535956690189227</v>
      </c>
      <c r="E236" s="15">
        <f t="shared" si="7"/>
        <v>171.65359566901893</v>
      </c>
      <c r="F236" s="15">
        <f t="shared" si="6"/>
        <v>171.65359566901893</v>
      </c>
      <c r="G236" s="14">
        <v>6.472946537793901</v>
      </c>
      <c r="H236" s="9">
        <v>0.0018792900015697418</v>
      </c>
    </row>
    <row r="237" spans="1:8" ht="14.25">
      <c r="A237" s="7" t="s">
        <v>31</v>
      </c>
      <c r="B237" s="7">
        <v>37.9</v>
      </c>
      <c r="C237" s="7">
        <v>15</v>
      </c>
      <c r="D237" s="14">
        <v>5.936665067777875</v>
      </c>
      <c r="E237" s="15">
        <f t="shared" si="7"/>
        <v>174.3366650677779</v>
      </c>
      <c r="F237" s="15">
        <f t="shared" si="6"/>
        <v>174.3366650677779</v>
      </c>
      <c r="G237" s="14">
        <v>7.479063212958382</v>
      </c>
      <c r="H237" s="9">
        <v>0.0017143002827976202</v>
      </c>
    </row>
    <row r="238" spans="1:8" ht="14.25">
      <c r="A238" s="7" t="s">
        <v>31</v>
      </c>
      <c r="B238" s="7">
        <v>37.9</v>
      </c>
      <c r="C238" s="7">
        <v>20</v>
      </c>
      <c r="D238" s="14">
        <v>2.02540448705303</v>
      </c>
      <c r="E238" s="15">
        <f t="shared" si="7"/>
        <v>170.42540448705304</v>
      </c>
      <c r="F238" s="15">
        <f t="shared" si="6"/>
        <v>170.42540448705304</v>
      </c>
      <c r="G238" s="14">
        <v>6.270525364653904</v>
      </c>
      <c r="H238" s="9">
        <v>0.0015015156084769816</v>
      </c>
    </row>
    <row r="239" spans="1:8" ht="14.25">
      <c r="A239" s="7" t="s">
        <v>31</v>
      </c>
      <c r="B239" s="7">
        <v>37.9</v>
      </c>
      <c r="C239" s="7">
        <v>25</v>
      </c>
      <c r="D239" s="14">
        <v>1.302589844668894</v>
      </c>
      <c r="E239" s="15">
        <f t="shared" si="7"/>
        <v>169.7025898446689</v>
      </c>
      <c r="F239" s="15">
        <f t="shared" si="6"/>
        <v>169.7025898446689</v>
      </c>
      <c r="G239" s="14">
        <v>9.782360075617106</v>
      </c>
      <c r="H239" s="9">
        <v>0.0011527543140565555</v>
      </c>
    </row>
    <row r="240" spans="1:8" ht="14.25">
      <c r="A240" s="7" t="s">
        <v>31</v>
      </c>
      <c r="B240" s="7">
        <v>37.9</v>
      </c>
      <c r="C240" s="7">
        <v>30</v>
      </c>
      <c r="D240" s="14">
        <v>13.825438279368152</v>
      </c>
      <c r="E240" s="15">
        <f t="shared" si="7"/>
        <v>182.22543827936815</v>
      </c>
      <c r="F240" s="15">
        <f t="shared" si="6"/>
        <v>182.22543827936815</v>
      </c>
      <c r="G240" s="14">
        <v>17.137522355369008</v>
      </c>
      <c r="H240" s="9">
        <v>0.0010064608695324424</v>
      </c>
    </row>
    <row r="241" spans="1:8" ht="14.25">
      <c r="A241" s="7" t="s">
        <v>31</v>
      </c>
      <c r="B241" s="7">
        <v>37.9</v>
      </c>
      <c r="C241" s="7">
        <v>35</v>
      </c>
      <c r="D241" s="14">
        <v>-2.962016491570235</v>
      </c>
      <c r="E241" s="15">
        <f t="shared" si="7"/>
        <v>165.43798350842977</v>
      </c>
      <c r="F241" s="15">
        <f t="shared" si="6"/>
        <v>165.43798350842977</v>
      </c>
      <c r="G241" s="14">
        <v>15.084198837893213</v>
      </c>
      <c r="H241" s="9">
        <v>0.0008871102162194954</v>
      </c>
    </row>
    <row r="242" spans="1:8" ht="14.25">
      <c r="A242" s="7" t="s">
        <v>31</v>
      </c>
      <c r="B242" s="7">
        <v>37.9</v>
      </c>
      <c r="C242" s="7">
        <v>40</v>
      </c>
      <c r="D242" s="14">
        <v>7.619574631002485</v>
      </c>
      <c r="E242" s="15">
        <f t="shared" si="7"/>
        <v>176.01957463100248</v>
      </c>
      <c r="F242" s="15">
        <f t="shared" si="6"/>
        <v>176.01957463100248</v>
      </c>
      <c r="G242" s="14">
        <v>21.670288973022114</v>
      </c>
      <c r="H242" s="9">
        <v>0.00042324629167424493</v>
      </c>
    </row>
    <row r="243" spans="1:8" ht="14.25">
      <c r="A243" s="7" t="s">
        <v>31</v>
      </c>
      <c r="B243" s="7">
        <v>37.9</v>
      </c>
      <c r="C243" s="7">
        <v>50</v>
      </c>
      <c r="D243" s="14">
        <v>-4.686808834650538</v>
      </c>
      <c r="E243" s="15">
        <f t="shared" si="7"/>
        <v>163.71319116534946</v>
      </c>
      <c r="F243" s="15">
        <f t="shared" si="6"/>
        <v>163.71319116534946</v>
      </c>
      <c r="G243" s="14">
        <v>42.59016425341667</v>
      </c>
      <c r="H243" s="9">
        <v>0.0004798081913317029</v>
      </c>
    </row>
    <row r="244" spans="1:8" ht="14.25">
      <c r="A244" s="7" t="s">
        <v>31</v>
      </c>
      <c r="B244" s="7">
        <v>37.9</v>
      </c>
      <c r="C244" s="7">
        <v>60</v>
      </c>
      <c r="D244" s="14">
        <v>-0.1541532834967423</v>
      </c>
      <c r="E244" s="15">
        <f t="shared" si="7"/>
        <v>168.24584671650325</v>
      </c>
      <c r="F244" s="15">
        <f t="shared" si="6"/>
        <v>168.24584671650325</v>
      </c>
      <c r="G244" s="14">
        <v>45.46566858698321</v>
      </c>
      <c r="H244" s="9">
        <v>0.0005366915226284927</v>
      </c>
    </row>
    <row r="245" spans="1:8" ht="14.25">
      <c r="A245" s="7" t="s">
        <v>41</v>
      </c>
      <c r="B245" s="7">
        <v>39.05</v>
      </c>
      <c r="C245" s="7">
        <v>0</v>
      </c>
      <c r="D245" s="14">
        <v>-119.1222099941914</v>
      </c>
      <c r="E245" s="15">
        <f>IF((D245-192.6)&lt;0,(D245-192.6)+360,(D245-192.6))</f>
        <v>48.27779000580858</v>
      </c>
      <c r="F245" s="15">
        <f t="shared" si="6"/>
        <v>48.27779000580858</v>
      </c>
      <c r="G245" s="14">
        <v>19.04574325456579</v>
      </c>
      <c r="H245" s="9">
        <v>0.0007262744419294954</v>
      </c>
    </row>
    <row r="246" spans="1:8" ht="14.25">
      <c r="A246" s="7" t="s">
        <v>41</v>
      </c>
      <c r="B246" s="7">
        <v>39.05</v>
      </c>
      <c r="C246" s="7">
        <v>5</v>
      </c>
      <c r="D246" s="14">
        <v>-158.74127602425008</v>
      </c>
      <c r="E246" s="15">
        <f aca="true" t="shared" si="8" ref="E246:E309">IF((D246-192.6)&lt;0,(D246-192.6)+360,(D246-192.6))</f>
        <v>8.658723975749922</v>
      </c>
      <c r="F246" s="15">
        <f t="shared" si="6"/>
        <v>8.658723975749922</v>
      </c>
      <c r="G246" s="14">
        <v>7.76388836939891</v>
      </c>
      <c r="H246" s="9">
        <v>0.0018580053121560228</v>
      </c>
    </row>
    <row r="247" spans="1:8" ht="14.25">
      <c r="A247" s="7" t="s">
        <v>41</v>
      </c>
      <c r="B247" s="7">
        <v>39.05</v>
      </c>
      <c r="C247" s="7">
        <v>10</v>
      </c>
      <c r="D247" s="14">
        <v>-159.51905847274236</v>
      </c>
      <c r="E247" s="15">
        <f t="shared" si="8"/>
        <v>7.880941527257619</v>
      </c>
      <c r="F247" s="15">
        <f t="shared" si="6"/>
        <v>7.880941527257619</v>
      </c>
      <c r="G247" s="14">
        <v>6.474898076104459</v>
      </c>
      <c r="H247" s="9">
        <v>0.0014593690971786404</v>
      </c>
    </row>
    <row r="248" spans="1:8" ht="14.25">
      <c r="A248" s="7" t="s">
        <v>41</v>
      </c>
      <c r="B248" s="7">
        <v>39.05</v>
      </c>
      <c r="C248" s="7">
        <v>15</v>
      </c>
      <c r="D248" s="14">
        <v>-162.5724083705734</v>
      </c>
      <c r="E248" s="15">
        <f t="shared" si="8"/>
        <v>4.827591629426593</v>
      </c>
      <c r="F248" s="15">
        <f t="shared" si="6"/>
        <v>4.827591629426593</v>
      </c>
      <c r="G248" s="14">
        <v>4.674246334189327</v>
      </c>
      <c r="H248" s="9">
        <v>0.001415256549357748</v>
      </c>
    </row>
    <row r="249" spans="1:8" ht="14.25">
      <c r="A249" s="7" t="s">
        <v>41</v>
      </c>
      <c r="B249" s="7">
        <v>39.05</v>
      </c>
      <c r="C249" s="7">
        <v>20</v>
      </c>
      <c r="D249" s="14">
        <v>-163.40354998079277</v>
      </c>
      <c r="E249" s="15">
        <f t="shared" si="8"/>
        <v>3.996450019207259</v>
      </c>
      <c r="F249" s="15">
        <f t="shared" si="6"/>
        <v>3.996450019207259</v>
      </c>
      <c r="G249" s="14">
        <v>6.996498220818163</v>
      </c>
      <c r="H249" s="9">
        <v>0.0011510673842134527</v>
      </c>
    </row>
    <row r="250" spans="1:8" ht="14.25">
      <c r="A250" s="7" t="s">
        <v>41</v>
      </c>
      <c r="B250" s="7">
        <v>39.05</v>
      </c>
      <c r="C250" s="7">
        <v>25</v>
      </c>
      <c r="D250" s="14">
        <v>-156.60661903514287</v>
      </c>
      <c r="E250" s="15">
        <f t="shared" si="8"/>
        <v>10.793380964857135</v>
      </c>
      <c r="F250" s="15">
        <f t="shared" si="6"/>
        <v>10.793380964857135</v>
      </c>
      <c r="G250" s="14">
        <v>10.094532033186885</v>
      </c>
      <c r="H250" s="9">
        <v>0.0008916958397346037</v>
      </c>
    </row>
    <row r="251" spans="1:8" ht="14.25">
      <c r="A251" s="7" t="s">
        <v>41</v>
      </c>
      <c r="B251" s="7">
        <v>39.05</v>
      </c>
      <c r="C251" s="7">
        <v>30</v>
      </c>
      <c r="D251" s="14">
        <v>-160.58135367356604</v>
      </c>
      <c r="E251" s="15">
        <f t="shared" si="8"/>
        <v>6.818646326433964</v>
      </c>
      <c r="F251" s="15">
        <f t="shared" si="6"/>
        <v>6.818646326433964</v>
      </c>
      <c r="G251" s="14">
        <v>14.402330077093582</v>
      </c>
      <c r="H251" s="9">
        <v>0.0006857656733170595</v>
      </c>
    </row>
    <row r="252" spans="1:8" ht="14.25">
      <c r="A252" s="7" t="s">
        <v>41</v>
      </c>
      <c r="B252" s="7">
        <v>39.05</v>
      </c>
      <c r="C252" s="7">
        <v>35</v>
      </c>
      <c r="D252" s="14">
        <v>-156.4389266898278</v>
      </c>
      <c r="E252" s="15">
        <f t="shared" si="8"/>
        <v>10.961073310172196</v>
      </c>
      <c r="F252" s="15">
        <f t="shared" si="6"/>
        <v>10.961073310172196</v>
      </c>
      <c r="G252" s="14">
        <v>15.32000618656135</v>
      </c>
      <c r="H252" s="9">
        <v>0.0006245036329758219</v>
      </c>
    </row>
    <row r="253" spans="1:8" ht="14.25">
      <c r="A253" s="7" t="s">
        <v>41</v>
      </c>
      <c r="B253" s="7">
        <v>39.05</v>
      </c>
      <c r="C253" s="7">
        <v>40</v>
      </c>
      <c r="D253" s="14">
        <v>-145.5610106911964</v>
      </c>
      <c r="E253" s="15">
        <f t="shared" si="8"/>
        <v>21.838989308803605</v>
      </c>
      <c r="F253" s="15">
        <f t="shared" si="6"/>
        <v>21.838989308803605</v>
      </c>
      <c r="G253" s="14">
        <v>39.276243727758306</v>
      </c>
      <c r="H253" s="9">
        <v>0.00037279248919472617</v>
      </c>
    </row>
    <row r="254" spans="1:8" ht="14.25">
      <c r="A254" s="7" t="s">
        <v>41</v>
      </c>
      <c r="B254" s="7">
        <v>39.05</v>
      </c>
      <c r="C254" s="7">
        <v>50</v>
      </c>
      <c r="D254" s="14">
        <v>-85.50275984756425</v>
      </c>
      <c r="E254" s="15">
        <f t="shared" si="8"/>
        <v>81.89724015243576</v>
      </c>
      <c r="F254" s="15">
        <f t="shared" si="6"/>
        <v>81.89724015243576</v>
      </c>
      <c r="G254" s="14">
        <v>74.01045694220078</v>
      </c>
      <c r="H254" s="9">
        <v>0.0003420949751998705</v>
      </c>
    </row>
    <row r="255" spans="1:8" ht="14.25">
      <c r="A255" s="7" t="s">
        <v>41</v>
      </c>
      <c r="B255" s="7">
        <v>39.05</v>
      </c>
      <c r="C255" s="7">
        <v>60</v>
      </c>
      <c r="D255" s="14">
        <v>-163.5053847603359</v>
      </c>
      <c r="E255" s="15">
        <f t="shared" si="8"/>
        <v>3.8946152396641196</v>
      </c>
      <c r="F255" s="15">
        <f t="shared" si="6"/>
        <v>3.8946152396641196</v>
      </c>
      <c r="G255" s="14">
        <v>36.79267120663252</v>
      </c>
      <c r="H255" s="9">
        <v>0.00036470575870007867</v>
      </c>
    </row>
    <row r="256" spans="1:8" ht="14.25">
      <c r="A256" s="7" t="s">
        <v>32</v>
      </c>
      <c r="B256" s="7">
        <v>40.35</v>
      </c>
      <c r="C256" s="7">
        <v>0</v>
      </c>
      <c r="D256" s="14">
        <v>86.66320004072196</v>
      </c>
      <c r="E256" s="15">
        <f t="shared" si="8"/>
        <v>254.06320004072197</v>
      </c>
      <c r="F256" s="15">
        <f t="shared" si="6"/>
        <v>254.06320004072197</v>
      </c>
      <c r="G256" s="14">
        <v>24.913435514924767</v>
      </c>
      <c r="H256" s="9">
        <v>0.0007393023390528397</v>
      </c>
    </row>
    <row r="257" spans="1:8" ht="14.25">
      <c r="A257" s="7" t="s">
        <v>32</v>
      </c>
      <c r="B257" s="7">
        <v>40.35</v>
      </c>
      <c r="C257" s="7">
        <v>5</v>
      </c>
      <c r="D257" s="14">
        <v>-176.20277577855916</v>
      </c>
      <c r="E257" s="15">
        <f t="shared" si="8"/>
        <v>-8.80277577855918</v>
      </c>
      <c r="F257" s="15">
        <f t="shared" si="6"/>
        <v>-8.80277577855918</v>
      </c>
      <c r="G257" s="14">
        <v>16.433417921256666</v>
      </c>
      <c r="H257" s="9">
        <v>0.0007357345875082942</v>
      </c>
    </row>
    <row r="258" spans="1:8" ht="14.25">
      <c r="A258" s="7" t="s">
        <v>32</v>
      </c>
      <c r="B258" s="7">
        <v>40.35</v>
      </c>
      <c r="C258" s="7">
        <v>10</v>
      </c>
      <c r="D258" s="14">
        <v>-173.29522034218536</v>
      </c>
      <c r="E258" s="15">
        <f t="shared" si="8"/>
        <v>-5.8952203421853255</v>
      </c>
      <c r="F258" s="15">
        <f t="shared" si="6"/>
        <v>-5.8952203421853255</v>
      </c>
      <c r="G258" s="14">
        <v>7.191408119614564</v>
      </c>
      <c r="H258" s="9">
        <v>0.0007451883523358372</v>
      </c>
    </row>
    <row r="259" spans="1:8" ht="14.25">
      <c r="A259" s="7" t="s">
        <v>32</v>
      </c>
      <c r="B259" s="7">
        <v>40.35</v>
      </c>
      <c r="C259" s="7">
        <v>15</v>
      </c>
      <c r="D259" s="14">
        <v>175.29295472367048</v>
      </c>
      <c r="E259" s="15">
        <f t="shared" si="8"/>
        <v>342.6929547236705</v>
      </c>
      <c r="F259" s="15">
        <f t="shared" si="6"/>
        <v>-17.307045276329518</v>
      </c>
      <c r="G259" s="14">
        <v>9.748223982929668</v>
      </c>
      <c r="H259" s="9">
        <v>0.00058705772487976</v>
      </c>
    </row>
    <row r="260" spans="1:8" ht="14.25">
      <c r="A260" s="7" t="s">
        <v>32</v>
      </c>
      <c r="B260" s="7">
        <v>40.35</v>
      </c>
      <c r="C260" s="7">
        <v>20</v>
      </c>
      <c r="D260" s="14">
        <v>-170.73558028351476</v>
      </c>
      <c r="E260" s="15">
        <f t="shared" si="8"/>
        <v>-3.335580283514787</v>
      </c>
      <c r="F260" s="15">
        <f aca="true" t="shared" si="9" ref="F260:F323">IF(E260&lt;-90,E260+360,IF(E260&gt;270,E260-360,E260))</f>
        <v>-3.335580283514787</v>
      </c>
      <c r="G260" s="14">
        <v>12.627960614683548</v>
      </c>
      <c r="H260" s="9">
        <v>0.0005242442557138801</v>
      </c>
    </row>
    <row r="261" spans="1:8" ht="14.25">
      <c r="A261" s="7" t="s">
        <v>32</v>
      </c>
      <c r="B261" s="7">
        <v>40.35</v>
      </c>
      <c r="C261" s="7">
        <v>25</v>
      </c>
      <c r="D261" s="14">
        <v>-173.039980557913</v>
      </c>
      <c r="E261" s="15">
        <f t="shared" si="8"/>
        <v>-5.639980557912963</v>
      </c>
      <c r="F261" s="15">
        <f t="shared" si="9"/>
        <v>-5.639980557912963</v>
      </c>
      <c r="G261" s="14">
        <v>12.99944764020265</v>
      </c>
      <c r="H261" s="9">
        <v>0.0005078205590373434</v>
      </c>
    </row>
    <row r="262" spans="1:8" ht="14.25">
      <c r="A262" s="7" t="s">
        <v>32</v>
      </c>
      <c r="B262" s="7">
        <v>40.35</v>
      </c>
      <c r="C262" s="7">
        <v>30</v>
      </c>
      <c r="D262" s="14">
        <v>157.69954323928107</v>
      </c>
      <c r="E262" s="15">
        <f t="shared" si="8"/>
        <v>325.09954323928105</v>
      </c>
      <c r="F262" s="15">
        <f t="shared" si="9"/>
        <v>-34.90045676071895</v>
      </c>
      <c r="G262" s="14">
        <v>76.06511518654945</v>
      </c>
      <c r="H262" s="9">
        <v>0.00023859174610409305</v>
      </c>
    </row>
    <row r="263" spans="1:8" ht="14.25">
      <c r="A263" s="7" t="s">
        <v>32</v>
      </c>
      <c r="B263" s="7">
        <v>40.35</v>
      </c>
      <c r="C263" s="7">
        <v>35</v>
      </c>
      <c r="D263" s="14">
        <v>-149.02845692894238</v>
      </c>
      <c r="E263" s="15">
        <f t="shared" si="8"/>
        <v>18.37154307105766</v>
      </c>
      <c r="F263" s="15">
        <f t="shared" si="9"/>
        <v>18.37154307105766</v>
      </c>
      <c r="G263" s="14">
        <v>66.20445207869386</v>
      </c>
      <c r="H263" s="9">
        <v>0.0001907887572814499</v>
      </c>
    </row>
    <row r="264" spans="1:8" ht="14.25">
      <c r="A264" s="7" t="s">
        <v>32</v>
      </c>
      <c r="B264" s="7">
        <v>40.35</v>
      </c>
      <c r="C264" s="7">
        <v>40</v>
      </c>
      <c r="D264" s="14">
        <v>-142.9553956414219</v>
      </c>
      <c r="E264" s="15">
        <f t="shared" si="8"/>
        <v>24.44460435857809</v>
      </c>
      <c r="F264" s="15">
        <f t="shared" si="9"/>
        <v>24.44460435857809</v>
      </c>
      <c r="G264" s="14">
        <v>70.3039339921513</v>
      </c>
      <c r="H264" s="9">
        <v>0.00020317714547901297</v>
      </c>
    </row>
    <row r="265" spans="1:8" ht="14.25">
      <c r="A265" s="7" t="s">
        <v>32</v>
      </c>
      <c r="B265" s="7">
        <v>40.35</v>
      </c>
      <c r="C265" s="7">
        <v>50</v>
      </c>
      <c r="D265" s="14">
        <v>-163.14254078067458</v>
      </c>
      <c r="E265" s="15">
        <f t="shared" si="8"/>
        <v>4.257459219325426</v>
      </c>
      <c r="F265" s="15">
        <f t="shared" si="9"/>
        <v>4.257459219325426</v>
      </c>
      <c r="G265" s="14">
        <v>41.948341206028616</v>
      </c>
      <c r="H265" s="9">
        <v>0.0003376565503229576</v>
      </c>
    </row>
    <row r="266" spans="1:8" ht="14.25">
      <c r="A266" s="7" t="s">
        <v>32</v>
      </c>
      <c r="B266" s="7">
        <v>40.35</v>
      </c>
      <c r="C266" s="7">
        <v>60</v>
      </c>
      <c r="D266" s="14">
        <v>-149.4101073958611</v>
      </c>
      <c r="E266" s="15">
        <f t="shared" si="8"/>
        <v>17.989892604138902</v>
      </c>
      <c r="F266" s="15">
        <f t="shared" si="9"/>
        <v>17.989892604138902</v>
      </c>
      <c r="G266" s="14">
        <v>63.07247178992857</v>
      </c>
      <c r="H266" s="9">
        <v>0.00028873458951258335</v>
      </c>
    </row>
    <row r="267" spans="1:8" ht="14.25">
      <c r="A267" s="7" t="s">
        <v>51</v>
      </c>
      <c r="B267" s="7">
        <v>43.35</v>
      </c>
      <c r="C267" s="7">
        <v>0</v>
      </c>
      <c r="D267" s="14">
        <v>136.57581707306582</v>
      </c>
      <c r="E267" s="15">
        <f t="shared" si="8"/>
        <v>303.97581707306585</v>
      </c>
      <c r="F267" s="15">
        <f t="shared" si="9"/>
        <v>-56.024182926934145</v>
      </c>
      <c r="G267" s="14">
        <v>21.022005194689463</v>
      </c>
      <c r="H267" s="9">
        <v>0.0011946985449894881</v>
      </c>
    </row>
    <row r="268" spans="1:8" ht="14.25">
      <c r="A268" s="7" t="s">
        <v>51</v>
      </c>
      <c r="B268" s="7">
        <v>43.35</v>
      </c>
      <c r="C268" s="7">
        <v>5</v>
      </c>
      <c r="D268" s="14">
        <v>-175.37492125038798</v>
      </c>
      <c r="E268" s="15">
        <f t="shared" si="8"/>
        <v>-7.974921250387979</v>
      </c>
      <c r="F268" s="15">
        <f t="shared" si="9"/>
        <v>-7.974921250387979</v>
      </c>
      <c r="G268" s="14">
        <v>13.480555054566272</v>
      </c>
      <c r="H268" s="9">
        <v>0.0009032867238036879</v>
      </c>
    </row>
    <row r="269" spans="1:8" ht="14.25">
      <c r="A269" s="7" t="s">
        <v>51</v>
      </c>
      <c r="B269" s="7">
        <v>43.35</v>
      </c>
      <c r="C269" s="7">
        <v>10</v>
      </c>
      <c r="D269" s="14">
        <v>-177.98089513765262</v>
      </c>
      <c r="E269" s="15">
        <f t="shared" si="8"/>
        <v>-10.580895137652647</v>
      </c>
      <c r="F269" s="15">
        <f t="shared" si="9"/>
        <v>-10.580895137652647</v>
      </c>
      <c r="G269" s="14">
        <v>4.621499603279618</v>
      </c>
      <c r="H269" s="9">
        <v>0.0010152290709041973</v>
      </c>
    </row>
    <row r="270" spans="1:8" ht="14.25">
      <c r="A270" s="7" t="s">
        <v>51</v>
      </c>
      <c r="B270" s="7">
        <v>43.35</v>
      </c>
      <c r="C270" s="7">
        <v>15</v>
      </c>
      <c r="D270" s="14">
        <v>-179.30288435992483</v>
      </c>
      <c r="E270" s="15">
        <f t="shared" si="8"/>
        <v>-11.902884359924826</v>
      </c>
      <c r="F270" s="15">
        <f t="shared" si="9"/>
        <v>-11.902884359924826</v>
      </c>
      <c r="G270" s="14">
        <v>23.40983778092808</v>
      </c>
      <c r="H270" s="9">
        <v>0.0004455010456450243</v>
      </c>
    </row>
    <row r="271" spans="1:8" ht="14.25">
      <c r="A271" s="7" t="s">
        <v>51</v>
      </c>
      <c r="B271" s="7">
        <v>43.35</v>
      </c>
      <c r="C271" s="7">
        <v>20</v>
      </c>
      <c r="D271" s="14">
        <v>-173.9052328549397</v>
      </c>
      <c r="E271" s="15">
        <f t="shared" si="8"/>
        <v>-6.505232854939663</v>
      </c>
      <c r="F271" s="15">
        <f t="shared" si="9"/>
        <v>-6.505232854939663</v>
      </c>
      <c r="G271" s="14">
        <v>11.901935857965125</v>
      </c>
      <c r="H271" s="9">
        <v>0.0005232323547727148</v>
      </c>
    </row>
    <row r="272" spans="1:8" ht="14.25">
      <c r="A272" s="7" t="s">
        <v>51</v>
      </c>
      <c r="B272" s="7">
        <v>43.35</v>
      </c>
      <c r="C272" s="7">
        <v>25</v>
      </c>
      <c r="D272" s="14">
        <v>-170.17454292965343</v>
      </c>
      <c r="E272" s="15">
        <f t="shared" si="8"/>
        <v>-2.774542929653421</v>
      </c>
      <c r="F272" s="15">
        <f t="shared" si="9"/>
        <v>-2.774542929653421</v>
      </c>
      <c r="G272" s="14">
        <v>13.296864740608754</v>
      </c>
      <c r="H272" s="9">
        <v>0.00043744146992369165</v>
      </c>
    </row>
    <row r="273" spans="1:8" ht="14.25">
      <c r="A273" s="7" t="s">
        <v>51</v>
      </c>
      <c r="B273" s="7">
        <v>43.35</v>
      </c>
      <c r="C273" s="7">
        <v>30</v>
      </c>
      <c r="D273" s="14">
        <v>180</v>
      </c>
      <c r="E273" s="15">
        <f t="shared" si="8"/>
        <v>347.4</v>
      </c>
      <c r="F273" s="15">
        <f t="shared" si="9"/>
        <v>-12.600000000000023</v>
      </c>
      <c r="G273" s="14">
        <v>24.985192608240336</v>
      </c>
      <c r="H273" s="9">
        <v>0.00029262470435696296</v>
      </c>
    </row>
    <row r="274" spans="1:8" ht="14.25">
      <c r="A274" s="7" t="s">
        <v>51</v>
      </c>
      <c r="B274" s="7">
        <v>43.35</v>
      </c>
      <c r="C274" s="7">
        <v>35</v>
      </c>
      <c r="D274" s="14">
        <v>169.76200912020866</v>
      </c>
      <c r="E274" s="15">
        <f t="shared" si="8"/>
        <v>337.16200912020867</v>
      </c>
      <c r="F274" s="15">
        <f t="shared" si="9"/>
        <v>-22.837990879791334</v>
      </c>
      <c r="G274" s="14">
        <v>33.821511620947504</v>
      </c>
      <c r="H274" s="9">
        <v>0.0002761550664554246</v>
      </c>
    </row>
    <row r="275" spans="1:8" ht="14.25">
      <c r="A275" s="7" t="s">
        <v>51</v>
      </c>
      <c r="B275" s="7">
        <v>43.35</v>
      </c>
      <c r="C275" s="7">
        <v>40</v>
      </c>
      <c r="D275" s="14">
        <v>175.2467516280697</v>
      </c>
      <c r="E275" s="15">
        <f t="shared" si="8"/>
        <v>342.6467516280697</v>
      </c>
      <c r="F275" s="15">
        <f t="shared" si="9"/>
        <v>-17.353248371930306</v>
      </c>
      <c r="G275" s="14">
        <v>26.67257017734139</v>
      </c>
      <c r="H275" s="9">
        <v>0.0002489912624350501</v>
      </c>
    </row>
    <row r="276" spans="1:8" ht="14.25">
      <c r="A276" s="7" t="s">
        <v>51</v>
      </c>
      <c r="B276" s="7">
        <v>43.35</v>
      </c>
      <c r="C276" s="7">
        <v>50</v>
      </c>
      <c r="D276" s="14">
        <v>-160.566132789775</v>
      </c>
      <c r="E276" s="15">
        <f t="shared" si="8"/>
        <v>6.83386721022498</v>
      </c>
      <c r="F276" s="15">
        <f t="shared" si="9"/>
        <v>6.83386721022498</v>
      </c>
      <c r="G276" s="14">
        <v>25.65658197026443</v>
      </c>
      <c r="H276" s="9">
        <v>0.000187506870252799</v>
      </c>
    </row>
    <row r="277" spans="1:8" ht="14.25">
      <c r="A277" s="7" t="s">
        <v>51</v>
      </c>
      <c r="B277" s="7">
        <v>43.35</v>
      </c>
      <c r="C277" s="7">
        <v>60</v>
      </c>
      <c r="D277" s="14">
        <v>-117.4320783323392</v>
      </c>
      <c r="E277" s="15">
        <f t="shared" si="8"/>
        <v>49.96792166766079</v>
      </c>
      <c r="F277" s="15">
        <f t="shared" si="9"/>
        <v>49.96792166766079</v>
      </c>
      <c r="G277" s="14">
        <v>64.29159594989109</v>
      </c>
      <c r="H277" s="9">
        <v>0.000172982998300411</v>
      </c>
    </row>
    <row r="278" spans="1:8" ht="14.25">
      <c r="A278" s="7" t="s">
        <v>33</v>
      </c>
      <c r="B278" s="7">
        <v>44.85</v>
      </c>
      <c r="C278" s="7">
        <v>0</v>
      </c>
      <c r="D278" s="14">
        <v>-153.8254706984537</v>
      </c>
      <c r="E278" s="15">
        <f t="shared" si="8"/>
        <v>13.574529301546306</v>
      </c>
      <c r="F278" s="15">
        <f t="shared" si="9"/>
        <v>13.574529301546306</v>
      </c>
      <c r="G278" s="14">
        <v>15.943518512856677</v>
      </c>
      <c r="H278" s="9">
        <v>0.0030980420526519645</v>
      </c>
    </row>
    <row r="279" spans="1:8" ht="14.25">
      <c r="A279" s="7" t="s">
        <v>33</v>
      </c>
      <c r="B279" s="7">
        <v>44.85</v>
      </c>
      <c r="C279" s="7">
        <v>5</v>
      </c>
      <c r="D279" s="14">
        <v>-158.3437557068313</v>
      </c>
      <c r="E279" s="15">
        <f t="shared" si="8"/>
        <v>9.056244293168675</v>
      </c>
      <c r="F279" s="15">
        <f t="shared" si="9"/>
        <v>9.056244293168675</v>
      </c>
      <c r="G279" s="14">
        <v>12.426314555503836</v>
      </c>
      <c r="H279" s="9">
        <v>0.00245041605165327</v>
      </c>
    </row>
    <row r="280" spans="1:8" ht="14.25">
      <c r="A280" s="7" t="s">
        <v>33</v>
      </c>
      <c r="B280" s="7">
        <v>44.85</v>
      </c>
      <c r="C280" s="7">
        <v>10</v>
      </c>
      <c r="D280" s="14">
        <v>-158.65397249292388</v>
      </c>
      <c r="E280" s="15">
        <f t="shared" si="8"/>
        <v>8.746027507076121</v>
      </c>
      <c r="F280" s="15">
        <f t="shared" si="9"/>
        <v>8.746027507076121</v>
      </c>
      <c r="G280" s="14">
        <v>11.659868283077316</v>
      </c>
      <c r="H280" s="9">
        <v>0.0020802926969299296</v>
      </c>
    </row>
    <row r="281" spans="1:8" ht="14.25">
      <c r="A281" s="7" t="s">
        <v>33</v>
      </c>
      <c r="B281" s="7">
        <v>44.85</v>
      </c>
      <c r="C281" s="7">
        <v>15</v>
      </c>
      <c r="D281" s="14">
        <v>-157.30876206903054</v>
      </c>
      <c r="E281" s="15">
        <f t="shared" si="8"/>
        <v>10.091237930969442</v>
      </c>
      <c r="F281" s="15">
        <f t="shared" si="9"/>
        <v>10.091237930969442</v>
      </c>
      <c r="G281" s="14">
        <v>14.07222796746866</v>
      </c>
      <c r="H281" s="9">
        <v>0.001608094774228186</v>
      </c>
    </row>
    <row r="282" spans="1:8" ht="14.25">
      <c r="A282" s="7" t="s">
        <v>33</v>
      </c>
      <c r="B282" s="7">
        <v>44.85</v>
      </c>
      <c r="C282" s="7">
        <v>20</v>
      </c>
      <c r="D282" s="14">
        <v>-156.7835659630837</v>
      </c>
      <c r="E282" s="15">
        <f t="shared" si="8"/>
        <v>10.616434036916303</v>
      </c>
      <c r="F282" s="15">
        <f t="shared" si="9"/>
        <v>10.616434036916303</v>
      </c>
      <c r="G282" s="14">
        <v>14.143452230128037</v>
      </c>
      <c r="H282" s="9">
        <v>0.0013826860638626543</v>
      </c>
    </row>
    <row r="283" spans="1:8" ht="14.25">
      <c r="A283" s="7" t="s">
        <v>33</v>
      </c>
      <c r="B283" s="7">
        <v>44.85</v>
      </c>
      <c r="C283" s="7">
        <v>25</v>
      </c>
      <c r="D283" s="14">
        <v>-152.49548628831343</v>
      </c>
      <c r="E283" s="15">
        <f t="shared" si="8"/>
        <v>14.904513711686604</v>
      </c>
      <c r="F283" s="15">
        <f t="shared" si="9"/>
        <v>14.904513711686604</v>
      </c>
      <c r="G283" s="14">
        <v>17.953133152824226</v>
      </c>
      <c r="H283" s="9">
        <v>0.001072901413784137</v>
      </c>
    </row>
    <row r="284" spans="1:8" ht="14.25">
      <c r="A284" s="7" t="s">
        <v>33</v>
      </c>
      <c r="B284" s="7">
        <v>44.85</v>
      </c>
      <c r="C284" s="7">
        <v>30</v>
      </c>
      <c r="D284" s="14">
        <v>-154.30198589299061</v>
      </c>
      <c r="E284" s="15">
        <f t="shared" si="8"/>
        <v>13.098014107009362</v>
      </c>
      <c r="F284" s="15">
        <f t="shared" si="9"/>
        <v>13.098014107009362</v>
      </c>
      <c r="G284" s="14">
        <v>24.167216693089003</v>
      </c>
      <c r="H284" s="9">
        <v>0.0008179265325198834</v>
      </c>
    </row>
    <row r="285" spans="1:8" ht="14.25">
      <c r="A285" s="7" t="s">
        <v>33</v>
      </c>
      <c r="B285" s="7">
        <v>44.85</v>
      </c>
      <c r="C285" s="7">
        <v>35</v>
      </c>
      <c r="D285" s="14">
        <v>-155.65592851128824</v>
      </c>
      <c r="E285" s="15">
        <f t="shared" si="8"/>
        <v>11.744071488711768</v>
      </c>
      <c r="F285" s="15">
        <f t="shared" si="9"/>
        <v>11.744071488711768</v>
      </c>
      <c r="G285" s="14">
        <v>17.458468499120073</v>
      </c>
      <c r="H285" s="9">
        <v>0.0007385311976484135</v>
      </c>
    </row>
    <row r="286" spans="1:8" ht="14.25">
      <c r="A286" s="7" t="s">
        <v>33</v>
      </c>
      <c r="B286" s="7">
        <v>44.85</v>
      </c>
      <c r="C286" s="7">
        <v>40</v>
      </c>
      <c r="D286" s="14">
        <v>-157.5719854776982</v>
      </c>
      <c r="E286" s="15">
        <f t="shared" si="8"/>
        <v>9.828014522301828</v>
      </c>
      <c r="F286" s="15">
        <f t="shared" si="9"/>
        <v>9.828014522301828</v>
      </c>
      <c r="G286" s="14">
        <v>25.162764164203555</v>
      </c>
      <c r="H286" s="9">
        <v>0.0005479888080973917</v>
      </c>
    </row>
    <row r="287" spans="1:8" ht="14.25">
      <c r="A287" s="7" t="s">
        <v>33</v>
      </c>
      <c r="B287" s="7">
        <v>44.85</v>
      </c>
      <c r="C287" s="7">
        <v>50</v>
      </c>
      <c r="D287" s="14">
        <v>-156.9399111304515</v>
      </c>
      <c r="E287" s="15">
        <f t="shared" si="8"/>
        <v>10.460088869548485</v>
      </c>
      <c r="F287" s="15">
        <f t="shared" si="9"/>
        <v>10.460088869548485</v>
      </c>
      <c r="G287" s="14">
        <v>32.10337503800702</v>
      </c>
      <c r="H287" s="9">
        <v>0.000577120854154483</v>
      </c>
    </row>
    <row r="288" spans="1:8" ht="14.25">
      <c r="A288" s="7" t="s">
        <v>33</v>
      </c>
      <c r="B288" s="7">
        <v>44.85</v>
      </c>
      <c r="C288" s="7">
        <v>60</v>
      </c>
      <c r="D288" s="14">
        <v>-170.42706363875334</v>
      </c>
      <c r="E288" s="15">
        <f t="shared" si="8"/>
        <v>-3.0270636387533614</v>
      </c>
      <c r="F288" s="15">
        <f t="shared" si="9"/>
        <v>-3.0270636387533614</v>
      </c>
      <c r="G288" s="14">
        <v>20.128208884938385</v>
      </c>
      <c r="H288" s="9">
        <v>0.0006169032992528083</v>
      </c>
    </row>
    <row r="289" spans="1:8" ht="14.25">
      <c r="A289" s="7" t="s">
        <v>22</v>
      </c>
      <c r="B289" s="7">
        <v>46.35</v>
      </c>
      <c r="C289" s="7">
        <v>0</v>
      </c>
      <c r="D289" s="14">
        <v>-158.23785497508123</v>
      </c>
      <c r="E289" s="15">
        <f t="shared" si="8"/>
        <v>9.1621450249188</v>
      </c>
      <c r="F289" s="15">
        <f t="shared" si="9"/>
        <v>9.1621450249188</v>
      </c>
      <c r="G289" s="14">
        <v>4.11909831583427</v>
      </c>
      <c r="H289" s="9">
        <v>0.0019968003362880325</v>
      </c>
    </row>
    <row r="290" spans="1:8" ht="14.25">
      <c r="A290" s="7" t="s">
        <v>22</v>
      </c>
      <c r="B290" s="7">
        <v>46.35</v>
      </c>
      <c r="C290" s="7">
        <v>5</v>
      </c>
      <c r="D290" s="14">
        <v>-156.91249096026834</v>
      </c>
      <c r="E290" s="15">
        <f t="shared" si="8"/>
        <v>10.487509039731663</v>
      </c>
      <c r="F290" s="15">
        <f t="shared" si="9"/>
        <v>10.487509039731663</v>
      </c>
      <c r="G290" s="14">
        <v>-6.1458428766842506</v>
      </c>
      <c r="H290" s="9">
        <v>0.0015585708791068823</v>
      </c>
    </row>
    <row r="291" spans="1:8" ht="14.25">
      <c r="A291" s="7" t="s">
        <v>22</v>
      </c>
      <c r="B291" s="7">
        <v>46.35</v>
      </c>
      <c r="C291" s="7">
        <v>10</v>
      </c>
      <c r="D291" s="14">
        <v>-160.14508844144208</v>
      </c>
      <c r="E291" s="15">
        <f t="shared" si="8"/>
        <v>7.254911558557922</v>
      </c>
      <c r="F291" s="15">
        <f t="shared" si="9"/>
        <v>7.254911558557922</v>
      </c>
      <c r="G291" s="14">
        <v>-7.628196567745938</v>
      </c>
      <c r="H291" s="9">
        <v>0.0012967800743379735</v>
      </c>
    </row>
    <row r="292" spans="1:8" ht="14.25">
      <c r="A292" s="7" t="s">
        <v>22</v>
      </c>
      <c r="B292" s="7">
        <v>46.35</v>
      </c>
      <c r="C292" s="7">
        <v>15</v>
      </c>
      <c r="D292" s="14">
        <v>-163.54201057612804</v>
      </c>
      <c r="E292" s="15">
        <f t="shared" si="8"/>
        <v>3.8579894238719703</v>
      </c>
      <c r="F292" s="15">
        <f t="shared" si="9"/>
        <v>3.8579894238719703</v>
      </c>
      <c r="G292" s="14">
        <v>-8.250035056260941</v>
      </c>
      <c r="H292" s="9">
        <v>0.0011837492469268986</v>
      </c>
    </row>
    <row r="293" spans="1:8" ht="14.25">
      <c r="A293" s="7" t="s">
        <v>22</v>
      </c>
      <c r="B293" s="7">
        <v>46.35</v>
      </c>
      <c r="C293" s="7">
        <v>20</v>
      </c>
      <c r="D293" s="14">
        <v>-164.00679119897092</v>
      </c>
      <c r="E293" s="15">
        <f t="shared" si="8"/>
        <v>3.393208801029118</v>
      </c>
      <c r="F293" s="15">
        <f t="shared" si="9"/>
        <v>3.393208801029118</v>
      </c>
      <c r="G293" s="14">
        <v>-3.5749863084277274</v>
      </c>
      <c r="H293" s="9">
        <v>0.0010208836555401404</v>
      </c>
    </row>
    <row r="294" spans="1:8" ht="14.25">
      <c r="A294" s="7" t="s">
        <v>22</v>
      </c>
      <c r="B294" s="7">
        <v>46.35</v>
      </c>
      <c r="C294" s="7">
        <v>25</v>
      </c>
      <c r="D294" s="14">
        <v>-164.27912512469015</v>
      </c>
      <c r="E294" s="15">
        <f t="shared" si="8"/>
        <v>3.1208748753098234</v>
      </c>
      <c r="F294" s="15">
        <f t="shared" si="9"/>
        <v>3.1208748753098234</v>
      </c>
      <c r="G294" s="14">
        <v>-3.292220309953506</v>
      </c>
      <c r="H294" s="9">
        <v>0.0008507452781232465</v>
      </c>
    </row>
    <row r="295" spans="1:8" ht="14.25">
      <c r="A295" s="7" t="s">
        <v>22</v>
      </c>
      <c r="B295" s="7">
        <v>46.35</v>
      </c>
      <c r="C295" s="7">
        <v>30</v>
      </c>
      <c r="D295" s="14">
        <v>-162.1133320858145</v>
      </c>
      <c r="E295" s="15">
        <f t="shared" si="8"/>
        <v>5.2866679141855</v>
      </c>
      <c r="F295" s="15">
        <f t="shared" si="9"/>
        <v>5.2866679141855</v>
      </c>
      <c r="G295" s="14">
        <v>2.6624231082395924</v>
      </c>
      <c r="H295" s="9">
        <v>0.0006163225273677735</v>
      </c>
    </row>
    <row r="296" spans="1:8" ht="14.25">
      <c r="A296" s="7" t="s">
        <v>22</v>
      </c>
      <c r="B296" s="7">
        <v>46.35</v>
      </c>
      <c r="C296" s="7">
        <v>35</v>
      </c>
      <c r="D296" s="14">
        <v>-151.36591887306184</v>
      </c>
      <c r="E296" s="15">
        <f t="shared" si="8"/>
        <v>16.03408112693819</v>
      </c>
      <c r="F296" s="15">
        <f t="shared" si="9"/>
        <v>16.03408112693819</v>
      </c>
      <c r="G296" s="14">
        <v>18.900257146750473</v>
      </c>
      <c r="H296" s="9">
        <v>0.0003519369420791173</v>
      </c>
    </row>
    <row r="297" spans="1:8" ht="14.25">
      <c r="A297" s="7" t="s">
        <v>22</v>
      </c>
      <c r="B297" s="7">
        <v>46.35</v>
      </c>
      <c r="C297" s="7">
        <v>40</v>
      </c>
      <c r="D297" s="14">
        <v>-134.12402956195905</v>
      </c>
      <c r="E297" s="15">
        <f t="shared" si="8"/>
        <v>33.275970438040986</v>
      </c>
      <c r="F297" s="15">
        <f t="shared" si="9"/>
        <v>33.275970438040986</v>
      </c>
      <c r="G297" s="14">
        <v>20.141743217363413</v>
      </c>
      <c r="H297" s="9">
        <v>0.00030298208956966417</v>
      </c>
    </row>
    <row r="298" spans="1:8" ht="14.25">
      <c r="A298" s="7" t="s">
        <v>22</v>
      </c>
      <c r="B298" s="7">
        <v>46.35</v>
      </c>
      <c r="C298" s="7">
        <v>50</v>
      </c>
      <c r="D298" s="14">
        <v>-142.4831683113023</v>
      </c>
      <c r="E298" s="15">
        <f t="shared" si="8"/>
        <v>24.916831688697698</v>
      </c>
      <c r="F298" s="15">
        <f t="shared" si="9"/>
        <v>24.916831688697698</v>
      </c>
      <c r="G298" s="14">
        <v>29.952915548370502</v>
      </c>
      <c r="H298" s="9">
        <v>0.0002749714768844216</v>
      </c>
    </row>
    <row r="299" spans="1:8" ht="14.25">
      <c r="A299" s="7" t="s">
        <v>22</v>
      </c>
      <c r="B299" s="7">
        <v>46.35</v>
      </c>
      <c r="C299" s="7">
        <v>60</v>
      </c>
      <c r="D299" s="14">
        <v>-164.85072204149617</v>
      </c>
      <c r="E299" s="15">
        <f t="shared" si="8"/>
        <v>2.549277958503808</v>
      </c>
      <c r="F299" s="15">
        <f t="shared" si="9"/>
        <v>2.549277958503808</v>
      </c>
      <c r="G299" s="14">
        <v>39.284843001293204</v>
      </c>
      <c r="H299" s="9">
        <v>0.00032940281085625244</v>
      </c>
    </row>
    <row r="300" spans="1:8" ht="14.25">
      <c r="A300" s="7" t="s">
        <v>42</v>
      </c>
      <c r="B300" s="7">
        <v>47.42</v>
      </c>
      <c r="C300" s="7">
        <v>0</v>
      </c>
      <c r="D300" s="14">
        <v>-166.34045362784238</v>
      </c>
      <c r="E300" s="15">
        <f t="shared" si="8"/>
        <v>1.0595463721576266</v>
      </c>
      <c r="F300" s="15">
        <f t="shared" si="9"/>
        <v>1.0595463721576266</v>
      </c>
      <c r="G300" s="14">
        <v>-24.013830876934488</v>
      </c>
      <c r="H300" s="9">
        <v>0.001669536928163016</v>
      </c>
    </row>
    <row r="301" spans="1:8" ht="14.25">
      <c r="A301" s="7" t="s">
        <v>42</v>
      </c>
      <c r="B301" s="7">
        <v>47.42</v>
      </c>
      <c r="C301" s="7">
        <v>5</v>
      </c>
      <c r="D301" s="14">
        <v>-176.97674781609143</v>
      </c>
      <c r="E301" s="15">
        <f t="shared" si="8"/>
        <v>-9.576747816091427</v>
      </c>
      <c r="F301" s="15">
        <f t="shared" si="9"/>
        <v>-9.576747816091427</v>
      </c>
      <c r="G301" s="14">
        <v>-19.905990652524068</v>
      </c>
      <c r="H301" s="9">
        <v>0.0012985866329240417</v>
      </c>
    </row>
    <row r="302" spans="1:8" ht="14.25">
      <c r="A302" s="7" t="s">
        <v>42</v>
      </c>
      <c r="B302" s="7">
        <v>47.42</v>
      </c>
      <c r="C302" s="7">
        <v>10</v>
      </c>
      <c r="D302" s="14">
        <v>179.5827528503226</v>
      </c>
      <c r="E302" s="15">
        <f t="shared" si="8"/>
        <v>346.98275285032264</v>
      </c>
      <c r="F302" s="15">
        <f t="shared" si="9"/>
        <v>-13.01724714967736</v>
      </c>
      <c r="G302" s="14">
        <v>-19.367594185364236</v>
      </c>
      <c r="H302" s="9">
        <v>0.000875771489418838</v>
      </c>
    </row>
    <row r="303" spans="1:8" ht="14.25">
      <c r="A303" s="7" t="s">
        <v>42</v>
      </c>
      <c r="B303" s="7">
        <v>47.42</v>
      </c>
      <c r="C303" s="7">
        <v>15</v>
      </c>
      <c r="D303" s="14">
        <v>-174.02980937247924</v>
      </c>
      <c r="E303" s="15">
        <f t="shared" si="8"/>
        <v>-6.629809372479258</v>
      </c>
      <c r="F303" s="15">
        <f t="shared" si="9"/>
        <v>-6.629809372479258</v>
      </c>
      <c r="G303" s="14">
        <v>-15.9702653374063</v>
      </c>
      <c r="H303" s="9">
        <v>0.0007741556885853128</v>
      </c>
    </row>
    <row r="304" spans="1:8" ht="14.25">
      <c r="A304" s="7" t="s">
        <v>42</v>
      </c>
      <c r="B304" s="7">
        <v>47.42</v>
      </c>
      <c r="C304" s="7">
        <v>20</v>
      </c>
      <c r="D304" s="14">
        <v>-179.02299344653338</v>
      </c>
      <c r="E304" s="15">
        <f t="shared" si="8"/>
        <v>-11.622993446533371</v>
      </c>
      <c r="F304" s="15">
        <f t="shared" si="9"/>
        <v>-11.622993446533371</v>
      </c>
      <c r="G304" s="14">
        <v>-13.518323157041538</v>
      </c>
      <c r="H304" s="9">
        <v>0.0007474022672436845</v>
      </c>
    </row>
    <row r="305" spans="1:8" ht="14.25">
      <c r="A305" s="7" t="s">
        <v>42</v>
      </c>
      <c r="B305" s="7">
        <v>47.42</v>
      </c>
      <c r="C305" s="7">
        <v>25</v>
      </c>
      <c r="D305" s="14">
        <v>-166.10161467367067</v>
      </c>
      <c r="E305" s="15">
        <f t="shared" si="8"/>
        <v>1.2983853263293668</v>
      </c>
      <c r="F305" s="15">
        <f t="shared" si="9"/>
        <v>1.2983853263293668</v>
      </c>
      <c r="G305" s="14">
        <v>-12.59035012267294</v>
      </c>
      <c r="H305" s="9">
        <v>0.0005928556223061395</v>
      </c>
    </row>
    <row r="306" spans="1:8" ht="14.25">
      <c r="A306" s="7" t="s">
        <v>42</v>
      </c>
      <c r="B306" s="7">
        <v>47.42</v>
      </c>
      <c r="C306" s="7">
        <v>30</v>
      </c>
      <c r="D306" s="14">
        <v>-172.30284541834013</v>
      </c>
      <c r="E306" s="15">
        <f t="shared" si="8"/>
        <v>-4.902845418340121</v>
      </c>
      <c r="F306" s="15">
        <f t="shared" si="9"/>
        <v>-4.902845418340121</v>
      </c>
      <c r="G306" s="14">
        <v>-7.570044701522659</v>
      </c>
      <c r="H306" s="9">
        <v>0.0004042640761000166</v>
      </c>
    </row>
    <row r="307" spans="1:8" ht="14.25">
      <c r="A307" s="7" t="s">
        <v>42</v>
      </c>
      <c r="B307" s="7">
        <v>47.42</v>
      </c>
      <c r="C307" s="7">
        <v>35</v>
      </c>
      <c r="D307" s="14">
        <v>-168.5351090301139</v>
      </c>
      <c r="E307" s="15">
        <f t="shared" si="8"/>
        <v>-1.135109030113881</v>
      </c>
      <c r="F307" s="15">
        <f t="shared" si="9"/>
        <v>-1.135109030113881</v>
      </c>
      <c r="G307" s="14">
        <v>-4.14177085018735</v>
      </c>
      <c r="H307" s="9">
        <v>0.00030935443748231575</v>
      </c>
    </row>
    <row r="308" spans="1:8" ht="14.25">
      <c r="A308" s="7" t="s">
        <v>42</v>
      </c>
      <c r="B308" s="7">
        <v>47.42</v>
      </c>
      <c r="C308" s="7">
        <v>40</v>
      </c>
      <c r="D308" s="14">
        <v>-169.80550161284893</v>
      </c>
      <c r="E308" s="15">
        <f t="shared" si="8"/>
        <v>-2.405501612848923</v>
      </c>
      <c r="F308" s="15">
        <f t="shared" si="9"/>
        <v>-2.405501612848923</v>
      </c>
      <c r="G308" s="14">
        <v>7.912138241751427</v>
      </c>
      <c r="H308" s="9">
        <v>0.0002655709085818701</v>
      </c>
    </row>
    <row r="309" spans="1:8" ht="14.25">
      <c r="A309" s="7" t="s">
        <v>42</v>
      </c>
      <c r="B309" s="7">
        <v>47.42</v>
      </c>
      <c r="C309" s="7">
        <v>50</v>
      </c>
      <c r="D309" s="14">
        <v>161.27207965286354</v>
      </c>
      <c r="E309" s="15">
        <f t="shared" si="8"/>
        <v>328.67207965286354</v>
      </c>
      <c r="F309" s="15">
        <f t="shared" si="9"/>
        <v>-31.327920347136455</v>
      </c>
      <c r="G309" s="14">
        <v>71.4903568236637</v>
      </c>
      <c r="H309" s="9">
        <v>0.00015487146401128906</v>
      </c>
    </row>
    <row r="310" spans="1:8" ht="14.25">
      <c r="A310" s="7" t="s">
        <v>42</v>
      </c>
      <c r="B310" s="7">
        <v>47.42</v>
      </c>
      <c r="C310" s="7">
        <v>60</v>
      </c>
      <c r="D310" s="14">
        <v>147.87877859573456</v>
      </c>
      <c r="E310" s="15">
        <f>IF((D310-192.6)&lt;0,(D310-192.6)+360,(D310-192.6))</f>
        <v>315.2787785957346</v>
      </c>
      <c r="F310" s="15">
        <f t="shared" si="9"/>
        <v>-44.72122140426541</v>
      </c>
      <c r="G310" s="14">
        <v>67.58550621064393</v>
      </c>
      <c r="H310" s="9">
        <v>0.0001480881153401582</v>
      </c>
    </row>
    <row r="311" spans="1:8" ht="14.25">
      <c r="A311" s="7" t="s">
        <v>34</v>
      </c>
      <c r="B311" s="7">
        <v>50.1</v>
      </c>
      <c r="C311" s="7">
        <v>0</v>
      </c>
      <c r="D311" s="14">
        <v>-27.71629399247231</v>
      </c>
      <c r="E311" s="15">
        <f>IF((D311-61.6)&lt;0,(D311-61.6)+360,(D311-61.6))</f>
        <v>270.6837060075277</v>
      </c>
      <c r="F311" s="15">
        <f t="shared" si="9"/>
        <v>-89.31629399247231</v>
      </c>
      <c r="G311" s="14">
        <v>-7.28592822802886</v>
      </c>
      <c r="H311" s="9">
        <v>0.0007380481340671488</v>
      </c>
    </row>
    <row r="312" spans="1:8" ht="14.25">
      <c r="A312" s="7" t="s">
        <v>34</v>
      </c>
      <c r="B312" s="7">
        <v>50.1</v>
      </c>
      <c r="C312" s="7">
        <v>5</v>
      </c>
      <c r="D312" s="14">
        <v>-23.526888879598364</v>
      </c>
      <c r="E312" s="15">
        <f aca="true" t="shared" si="10" ref="E312:E365">IF((D312-61.6)&lt;0,(D312-61.6)+360,(D312-61.6))</f>
        <v>274.87311112040163</v>
      </c>
      <c r="F312" s="15">
        <f t="shared" si="9"/>
        <v>-85.12688887959837</v>
      </c>
      <c r="G312" s="14">
        <v>-22.760044552225377</v>
      </c>
      <c r="H312" s="9">
        <v>0.0008633332433075887</v>
      </c>
    </row>
    <row r="313" spans="1:8" ht="14.25">
      <c r="A313" s="7" t="s">
        <v>34</v>
      </c>
      <c r="B313" s="7">
        <v>50.1</v>
      </c>
      <c r="C313" s="7">
        <v>10</v>
      </c>
      <c r="D313" s="14">
        <v>-29.29449805733179</v>
      </c>
      <c r="E313" s="15">
        <f t="shared" si="10"/>
        <v>269.1055019426682</v>
      </c>
      <c r="F313" s="15">
        <f t="shared" si="9"/>
        <v>269.1055019426682</v>
      </c>
      <c r="G313" s="14">
        <v>-23.511070460092014</v>
      </c>
      <c r="H313" s="9">
        <v>0.0008264936143733961</v>
      </c>
    </row>
    <row r="314" spans="1:8" ht="14.25">
      <c r="A314" s="7" t="s">
        <v>34</v>
      </c>
      <c r="B314" s="7">
        <v>50.1</v>
      </c>
      <c r="C314" s="7">
        <v>15</v>
      </c>
      <c r="D314" s="14">
        <v>-19.59874949134408</v>
      </c>
      <c r="E314" s="15">
        <f t="shared" si="10"/>
        <v>278.8012505086559</v>
      </c>
      <c r="F314" s="15">
        <f t="shared" si="9"/>
        <v>-81.19874949134407</v>
      </c>
      <c r="G314" s="14">
        <v>-30.963724512293265</v>
      </c>
      <c r="H314" s="9">
        <v>0.0006169735946537745</v>
      </c>
    </row>
    <row r="315" spans="1:8" ht="14.25">
      <c r="A315" s="7" t="s">
        <v>34</v>
      </c>
      <c r="B315" s="7">
        <v>50.1</v>
      </c>
      <c r="C315" s="7">
        <v>20</v>
      </c>
      <c r="D315" s="14">
        <v>-28.07053993386817</v>
      </c>
      <c r="E315" s="15">
        <f t="shared" si="10"/>
        <v>270.32946006613184</v>
      </c>
      <c r="F315" s="15">
        <f t="shared" si="9"/>
        <v>-89.67053993386816</v>
      </c>
      <c r="G315" s="14">
        <v>-21.37134209561273</v>
      </c>
      <c r="H315" s="9">
        <v>0.0006691893708809189</v>
      </c>
    </row>
    <row r="316" spans="1:8" ht="14.25">
      <c r="A316" s="7" t="s">
        <v>34</v>
      </c>
      <c r="B316" s="7">
        <v>50.1</v>
      </c>
      <c r="C316" s="7">
        <v>25</v>
      </c>
      <c r="D316" s="14">
        <v>-31.520950252560546</v>
      </c>
      <c r="E316" s="15">
        <f t="shared" si="10"/>
        <v>266.87904974743947</v>
      </c>
      <c r="F316" s="15">
        <f t="shared" si="9"/>
        <v>266.87904974743947</v>
      </c>
      <c r="G316" s="14">
        <v>-27.989904037176387</v>
      </c>
      <c r="H316" s="9">
        <v>0.0003786574719981107</v>
      </c>
    </row>
    <row r="317" spans="1:8" ht="14.25">
      <c r="A317" s="7" t="s">
        <v>34</v>
      </c>
      <c r="B317" s="7">
        <v>50.1</v>
      </c>
      <c r="C317" s="7">
        <v>30</v>
      </c>
      <c r="D317" s="14">
        <v>-23.569815133004745</v>
      </c>
      <c r="E317" s="15">
        <f t="shared" si="10"/>
        <v>274.83018486699524</v>
      </c>
      <c r="F317" s="15">
        <f t="shared" si="9"/>
        <v>-85.16981513300476</v>
      </c>
      <c r="G317" s="14">
        <v>-12.523355558985976</v>
      </c>
      <c r="H317" s="9">
        <v>0.0002719593352709188</v>
      </c>
    </row>
    <row r="318" spans="1:8" ht="14.25">
      <c r="A318" s="7" t="s">
        <v>34</v>
      </c>
      <c r="B318" s="7">
        <v>50.1</v>
      </c>
      <c r="C318" s="7">
        <v>35</v>
      </c>
      <c r="D318" s="14">
        <v>-44.25368700986074</v>
      </c>
      <c r="E318" s="15">
        <f t="shared" si="10"/>
        <v>254.14631299013925</v>
      </c>
      <c r="F318" s="15">
        <f t="shared" si="9"/>
        <v>254.14631299013925</v>
      </c>
      <c r="G318" s="14">
        <v>-16.385048899268728</v>
      </c>
      <c r="H318" s="9">
        <v>0.00031631268855517004</v>
      </c>
    </row>
    <row r="319" spans="1:8" ht="14.25">
      <c r="A319" s="7" t="s">
        <v>34</v>
      </c>
      <c r="B319" s="7">
        <v>50.1</v>
      </c>
      <c r="C319" s="7">
        <v>40</v>
      </c>
      <c r="D319" s="14">
        <v>-30.27512928610282</v>
      </c>
      <c r="E319" s="15">
        <f t="shared" si="10"/>
        <v>268.12487071389717</v>
      </c>
      <c r="F319" s="15">
        <f t="shared" si="9"/>
        <v>268.12487071389717</v>
      </c>
      <c r="G319" s="14">
        <v>-16.328437755626616</v>
      </c>
      <c r="H319" s="9">
        <v>0.00021381997005892595</v>
      </c>
    </row>
    <row r="320" spans="1:8" ht="14.25">
      <c r="A320" s="7" t="s">
        <v>34</v>
      </c>
      <c r="B320" s="7">
        <v>50.1</v>
      </c>
      <c r="C320" s="7">
        <v>50</v>
      </c>
      <c r="D320" s="14">
        <v>-80.17518052584136</v>
      </c>
      <c r="E320" s="15">
        <f t="shared" si="10"/>
        <v>218.22481947415864</v>
      </c>
      <c r="F320" s="15">
        <f t="shared" si="9"/>
        <v>218.22481947415864</v>
      </c>
      <c r="G320" s="14">
        <v>20.081478325343618</v>
      </c>
      <c r="H320" s="9">
        <v>0.0001952171514928952</v>
      </c>
    </row>
    <row r="321" spans="1:8" ht="14.25">
      <c r="A321" s="7" t="s">
        <v>34</v>
      </c>
      <c r="B321" s="7">
        <v>50.1</v>
      </c>
      <c r="C321" s="7">
        <v>60</v>
      </c>
      <c r="D321" s="14">
        <v>-17.883194423289524</v>
      </c>
      <c r="E321" s="15">
        <f t="shared" si="10"/>
        <v>280.51680557671045</v>
      </c>
      <c r="F321" s="15">
        <f t="shared" si="9"/>
        <v>-79.48319442328955</v>
      </c>
      <c r="G321" s="14">
        <v>27.352579990873753</v>
      </c>
      <c r="H321" s="9">
        <v>0.00019373408423919628</v>
      </c>
    </row>
    <row r="322" spans="1:8" ht="14.25">
      <c r="A322" s="7" t="s">
        <v>43</v>
      </c>
      <c r="B322" s="7">
        <v>52.75</v>
      </c>
      <c r="C322" s="7">
        <v>0</v>
      </c>
      <c r="D322" s="14">
        <v>67.28985795335039</v>
      </c>
      <c r="E322" s="15">
        <f t="shared" si="10"/>
        <v>5.689857953350391</v>
      </c>
      <c r="F322" s="15">
        <f t="shared" si="9"/>
        <v>5.689857953350391</v>
      </c>
      <c r="G322" s="14">
        <v>9.869219278322491</v>
      </c>
      <c r="H322" s="9">
        <v>0.0033597462269641734</v>
      </c>
    </row>
    <row r="323" spans="1:8" ht="14.25">
      <c r="A323" s="7" t="s">
        <v>43</v>
      </c>
      <c r="B323" s="7">
        <v>52.75</v>
      </c>
      <c r="C323" s="7">
        <v>5</v>
      </c>
      <c r="D323" s="14">
        <v>63.15246596964631</v>
      </c>
      <c r="E323" s="15">
        <f t="shared" si="10"/>
        <v>1.5524659696463061</v>
      </c>
      <c r="F323" s="15">
        <f t="shared" si="9"/>
        <v>1.5524659696463061</v>
      </c>
      <c r="G323" s="14">
        <v>4.505667719461389</v>
      </c>
      <c r="H323" s="9">
        <v>0.002638697054248555</v>
      </c>
    </row>
    <row r="324" spans="1:8" ht="14.25">
      <c r="A324" s="7" t="s">
        <v>43</v>
      </c>
      <c r="B324" s="7">
        <v>52.75</v>
      </c>
      <c r="C324" s="7">
        <v>10</v>
      </c>
      <c r="D324" s="14">
        <v>59.8425201486243</v>
      </c>
      <c r="E324" s="15">
        <f t="shared" si="10"/>
        <v>358.2425201486243</v>
      </c>
      <c r="F324" s="15">
        <f aca="true" t="shared" si="11" ref="F324:F387">IF(E324&lt;-90,E324+360,IF(E324&gt;270,E324-360,E324))</f>
        <v>-1.757479851375706</v>
      </c>
      <c r="G324" s="14">
        <v>3.725817673127844</v>
      </c>
      <c r="H324" s="9">
        <v>0.0022093822201918797</v>
      </c>
    </row>
    <row r="325" spans="1:8" ht="14.25">
      <c r="A325" s="7" t="s">
        <v>43</v>
      </c>
      <c r="B325" s="7">
        <v>52.75</v>
      </c>
      <c r="C325" s="7">
        <v>15</v>
      </c>
      <c r="D325" s="14">
        <v>66.5153867485069</v>
      </c>
      <c r="E325" s="15">
        <f t="shared" si="10"/>
        <v>4.915386748506897</v>
      </c>
      <c r="F325" s="15">
        <f t="shared" si="11"/>
        <v>4.915386748506897</v>
      </c>
      <c r="G325" s="14">
        <v>3.3133593948030855</v>
      </c>
      <c r="H325" s="9">
        <v>0.0017860849133789806</v>
      </c>
    </row>
    <row r="326" spans="1:8" ht="14.25">
      <c r="A326" s="7" t="s">
        <v>43</v>
      </c>
      <c r="B326" s="7">
        <v>52.75</v>
      </c>
      <c r="C326" s="7">
        <v>20</v>
      </c>
      <c r="D326" s="14">
        <v>65.40488210873643</v>
      </c>
      <c r="E326" s="15">
        <f t="shared" si="10"/>
        <v>3.804882108736429</v>
      </c>
      <c r="F326" s="15">
        <f t="shared" si="11"/>
        <v>3.804882108736429</v>
      </c>
      <c r="G326" s="14">
        <v>6.461854940203032</v>
      </c>
      <c r="H326" s="9">
        <v>0.0015816358019468326</v>
      </c>
    </row>
    <row r="327" spans="1:8" ht="14.25">
      <c r="A327" s="7" t="s">
        <v>43</v>
      </c>
      <c r="B327" s="7">
        <v>52.75</v>
      </c>
      <c r="C327" s="7">
        <v>25</v>
      </c>
      <c r="D327" s="14">
        <v>62.85796357724169</v>
      </c>
      <c r="E327" s="15">
        <f t="shared" si="10"/>
        <v>1.2579635772416893</v>
      </c>
      <c r="F327" s="15">
        <f t="shared" si="11"/>
        <v>1.2579635772416893</v>
      </c>
      <c r="G327" s="14">
        <v>7.443889109615582</v>
      </c>
      <c r="H327" s="9">
        <v>0.0011743257996399464</v>
      </c>
    </row>
    <row r="328" spans="1:8" ht="14.25">
      <c r="A328" s="7" t="s">
        <v>43</v>
      </c>
      <c r="B328" s="7">
        <v>52.75</v>
      </c>
      <c r="C328" s="7">
        <v>30</v>
      </c>
      <c r="D328" s="14">
        <v>65.55812741131581</v>
      </c>
      <c r="E328" s="15">
        <f t="shared" si="10"/>
        <v>3.9581274113158074</v>
      </c>
      <c r="F328" s="15">
        <f t="shared" si="11"/>
        <v>3.9581274113158074</v>
      </c>
      <c r="G328" s="14">
        <v>11.013799136043787</v>
      </c>
      <c r="H328" s="9">
        <v>0.0008816228778224848</v>
      </c>
    </row>
    <row r="329" spans="1:8" ht="14.25">
      <c r="A329" s="7" t="s">
        <v>43</v>
      </c>
      <c r="B329" s="7">
        <v>52.75</v>
      </c>
      <c r="C329" s="7">
        <v>35</v>
      </c>
      <c r="D329" s="14">
        <v>60.763813254569726</v>
      </c>
      <c r="E329" s="15">
        <f t="shared" si="10"/>
        <v>359.16381325456973</v>
      </c>
      <c r="F329" s="15">
        <f t="shared" si="11"/>
        <v>-0.8361867454302683</v>
      </c>
      <c r="G329" s="14">
        <v>15.3939191331013</v>
      </c>
      <c r="H329" s="9">
        <v>0.0007695877908335085</v>
      </c>
    </row>
    <row r="330" spans="1:8" ht="14.25">
      <c r="A330" s="7" t="s">
        <v>43</v>
      </c>
      <c r="B330" s="7">
        <v>52.75</v>
      </c>
      <c r="C330" s="7">
        <v>40</v>
      </c>
      <c r="D330" s="14">
        <v>63.249961137634784</v>
      </c>
      <c r="E330" s="15">
        <f t="shared" si="10"/>
        <v>1.649961137634783</v>
      </c>
      <c r="F330" s="15">
        <f t="shared" si="11"/>
        <v>1.649961137634783</v>
      </c>
      <c r="G330" s="14">
        <v>21.437501642653544</v>
      </c>
      <c r="H330" s="9">
        <v>0.0006636914374165151</v>
      </c>
    </row>
    <row r="331" spans="1:8" ht="14.25">
      <c r="A331" s="7" t="s">
        <v>43</v>
      </c>
      <c r="B331" s="7">
        <v>52.75</v>
      </c>
      <c r="C331" s="7">
        <v>50</v>
      </c>
      <c r="D331" s="14">
        <v>37.68620990919878</v>
      </c>
      <c r="E331" s="15">
        <f t="shared" si="10"/>
        <v>336.0862099091988</v>
      </c>
      <c r="F331" s="15">
        <f t="shared" si="11"/>
        <v>-23.91379009080123</v>
      </c>
      <c r="G331" s="14">
        <v>28.982797296589357</v>
      </c>
      <c r="H331" s="9">
        <v>0.0005867129513654867</v>
      </c>
    </row>
    <row r="332" spans="1:8" ht="14.25">
      <c r="A332" s="7" t="s">
        <v>43</v>
      </c>
      <c r="B332" s="7">
        <v>52.75</v>
      </c>
      <c r="C332" s="7">
        <v>60</v>
      </c>
      <c r="D332" s="14">
        <v>92.9415408784029</v>
      </c>
      <c r="E332" s="15">
        <f t="shared" si="10"/>
        <v>31.341540878402903</v>
      </c>
      <c r="F332" s="15">
        <f t="shared" si="11"/>
        <v>31.341540878402903</v>
      </c>
      <c r="G332" s="14">
        <v>40.17174309203693</v>
      </c>
      <c r="H332" s="9">
        <v>0.0004329534325178633</v>
      </c>
    </row>
    <row r="333" spans="1:8" ht="14.25">
      <c r="A333" s="7" t="s">
        <v>35</v>
      </c>
      <c r="B333" s="7">
        <v>54.15</v>
      </c>
      <c r="C333" s="7">
        <v>0</v>
      </c>
      <c r="D333" s="14">
        <v>57.37091009867503</v>
      </c>
      <c r="E333" s="15">
        <f t="shared" si="10"/>
        <v>355.770910098675</v>
      </c>
      <c r="F333" s="15">
        <f t="shared" si="11"/>
        <v>-4.229089901324983</v>
      </c>
      <c r="G333" s="14">
        <v>12.534383074876663</v>
      </c>
      <c r="H333" s="9">
        <v>0.0017371234725545562</v>
      </c>
    </row>
    <row r="334" spans="1:8" ht="14.25">
      <c r="A334" s="7" t="s">
        <v>35</v>
      </c>
      <c r="B334" s="7">
        <v>54.15</v>
      </c>
      <c r="C334" s="7">
        <v>5</v>
      </c>
      <c r="D334" s="14">
        <v>58.13309015676163</v>
      </c>
      <c r="E334" s="15">
        <f t="shared" si="10"/>
        <v>356.53309015676166</v>
      </c>
      <c r="F334" s="15">
        <f t="shared" si="11"/>
        <v>-3.4669098432383407</v>
      </c>
      <c r="G334" s="14">
        <v>5.1677103746875375</v>
      </c>
      <c r="H334" s="9">
        <v>0.0015157987303728684</v>
      </c>
    </row>
    <row r="335" spans="1:8" ht="14.25">
      <c r="A335" s="7" t="s">
        <v>35</v>
      </c>
      <c r="B335" s="7">
        <v>54.15</v>
      </c>
      <c r="C335" s="7">
        <v>10</v>
      </c>
      <c r="D335" s="14">
        <v>58.83560421165972</v>
      </c>
      <c r="E335" s="15">
        <f t="shared" si="10"/>
        <v>357.23560421165973</v>
      </c>
      <c r="F335" s="15">
        <f t="shared" si="11"/>
        <v>-2.7643957883402663</v>
      </c>
      <c r="G335" s="14">
        <v>6.369022562283429</v>
      </c>
      <c r="H335" s="9">
        <v>0.0012664557772381947</v>
      </c>
    </row>
    <row r="336" spans="1:8" ht="14.25">
      <c r="A336" s="7" t="s">
        <v>35</v>
      </c>
      <c r="B336" s="7">
        <v>54.15</v>
      </c>
      <c r="C336" s="7">
        <v>15</v>
      </c>
      <c r="D336" s="14">
        <v>56.05864180516919</v>
      </c>
      <c r="E336" s="15">
        <f t="shared" si="10"/>
        <v>354.4586418051692</v>
      </c>
      <c r="F336" s="15">
        <f t="shared" si="11"/>
        <v>-5.541358194830821</v>
      </c>
      <c r="G336" s="14">
        <v>5.051237371673101</v>
      </c>
      <c r="H336" s="9">
        <v>0.001119861964350964</v>
      </c>
    </row>
    <row r="337" spans="1:8" ht="14.25">
      <c r="A337" s="7" t="s">
        <v>35</v>
      </c>
      <c r="B337" s="7">
        <v>54.15</v>
      </c>
      <c r="C337" s="7">
        <v>20</v>
      </c>
      <c r="D337" s="14">
        <v>57.8599263316064</v>
      </c>
      <c r="E337" s="15">
        <f t="shared" si="10"/>
        <v>356.2599263316064</v>
      </c>
      <c r="F337" s="15">
        <f t="shared" si="11"/>
        <v>-3.74007366839362</v>
      </c>
      <c r="G337" s="14">
        <v>6.328847582443812</v>
      </c>
      <c r="H337" s="9">
        <v>0.0008751415238925645</v>
      </c>
    </row>
    <row r="338" spans="1:8" ht="14.25">
      <c r="A338" s="7" t="s">
        <v>35</v>
      </c>
      <c r="B338" s="7">
        <v>54.15</v>
      </c>
      <c r="C338" s="7">
        <v>25</v>
      </c>
      <c r="D338" s="14">
        <v>58.76328229782077</v>
      </c>
      <c r="E338" s="15">
        <f t="shared" si="10"/>
        <v>357.1632822978208</v>
      </c>
      <c r="F338" s="15">
        <f t="shared" si="11"/>
        <v>-2.8367177021792145</v>
      </c>
      <c r="G338" s="14">
        <v>7.614376053901667</v>
      </c>
      <c r="H338" s="9">
        <v>0.0006846076554465338</v>
      </c>
    </row>
    <row r="339" spans="1:8" ht="14.25">
      <c r="A339" s="7" t="s">
        <v>35</v>
      </c>
      <c r="B339" s="7">
        <v>54.15</v>
      </c>
      <c r="C339" s="7">
        <v>30</v>
      </c>
      <c r="D339" s="14">
        <v>54.053396280455445</v>
      </c>
      <c r="E339" s="15">
        <f t="shared" si="10"/>
        <v>352.4533962804554</v>
      </c>
      <c r="F339" s="15">
        <f t="shared" si="11"/>
        <v>-7.546603719544578</v>
      </c>
      <c r="G339" s="14">
        <v>11.794470679976378</v>
      </c>
      <c r="H339" s="9">
        <v>0.0005828721912220551</v>
      </c>
    </row>
    <row r="340" spans="1:8" ht="14.25">
      <c r="A340" s="7" t="s">
        <v>35</v>
      </c>
      <c r="B340" s="7">
        <v>54.15</v>
      </c>
      <c r="C340" s="7">
        <v>35</v>
      </c>
      <c r="D340" s="14">
        <v>79.92081612467399</v>
      </c>
      <c r="E340" s="15">
        <f t="shared" si="10"/>
        <v>18.32081612467399</v>
      </c>
      <c r="F340" s="15">
        <f t="shared" si="11"/>
        <v>18.32081612467399</v>
      </c>
      <c r="G340" s="14">
        <v>11.057490622053496</v>
      </c>
      <c r="H340" s="9">
        <v>0.00040646242882337846</v>
      </c>
    </row>
    <row r="341" spans="1:8" ht="14.25">
      <c r="A341" s="7" t="s">
        <v>35</v>
      </c>
      <c r="B341" s="7">
        <v>54.15</v>
      </c>
      <c r="C341" s="7">
        <v>40</v>
      </c>
      <c r="D341" s="14">
        <v>65.62979669069165</v>
      </c>
      <c r="E341" s="15">
        <f t="shared" si="10"/>
        <v>4.029796690691647</v>
      </c>
      <c r="F341" s="15">
        <f t="shared" si="11"/>
        <v>4.029796690691647</v>
      </c>
      <c r="G341" s="14">
        <v>14.684310237604372</v>
      </c>
      <c r="H341" s="9">
        <v>0.0003323286241794408</v>
      </c>
    </row>
    <row r="342" spans="1:8" ht="14.25">
      <c r="A342" s="7" t="s">
        <v>35</v>
      </c>
      <c r="B342" s="7">
        <v>54.15</v>
      </c>
      <c r="C342" s="7">
        <v>50</v>
      </c>
      <c r="D342" s="14">
        <v>28.28439024726387</v>
      </c>
      <c r="E342" s="15">
        <f t="shared" si="10"/>
        <v>326.6843902472639</v>
      </c>
      <c r="F342" s="15">
        <f t="shared" si="11"/>
        <v>-33.31560975273612</v>
      </c>
      <c r="G342" s="14">
        <v>62.37466455926036</v>
      </c>
      <c r="H342" s="9">
        <v>0.0001728445112174523</v>
      </c>
    </row>
    <row r="343" spans="1:8" ht="14.25">
      <c r="A343" s="7" t="s">
        <v>35</v>
      </c>
      <c r="B343" s="7">
        <v>54.15</v>
      </c>
      <c r="C343" s="7">
        <v>60</v>
      </c>
      <c r="D343" s="14">
        <v>150.81402504230908</v>
      </c>
      <c r="E343" s="15">
        <f t="shared" si="10"/>
        <v>89.21402504230909</v>
      </c>
      <c r="F343" s="15">
        <f t="shared" si="11"/>
        <v>89.21402504230909</v>
      </c>
      <c r="G343" s="14">
        <v>65.47889400092463</v>
      </c>
      <c r="H343" s="9">
        <v>0.00014687707083476306</v>
      </c>
    </row>
    <row r="344" spans="1:8" ht="14.25">
      <c r="A344" s="7" t="s">
        <v>23</v>
      </c>
      <c r="B344" s="7">
        <v>55.85</v>
      </c>
      <c r="C344" s="7">
        <v>0</v>
      </c>
      <c r="D344" s="14">
        <v>64.961196276196</v>
      </c>
      <c r="E344" s="15">
        <f t="shared" si="10"/>
        <v>3.3611962761960044</v>
      </c>
      <c r="F344" s="15">
        <f t="shared" si="11"/>
        <v>3.3611962761960044</v>
      </c>
      <c r="G344" s="14">
        <v>14.98054427904926</v>
      </c>
      <c r="H344" s="9">
        <v>0.002960025295432456</v>
      </c>
    </row>
    <row r="345" spans="1:8" ht="14.25">
      <c r="A345" s="7" t="s">
        <v>23</v>
      </c>
      <c r="B345" s="7">
        <v>55.85</v>
      </c>
      <c r="C345" s="7">
        <v>5</v>
      </c>
      <c r="D345" s="14">
        <v>63.50620650845308</v>
      </c>
      <c r="E345" s="15">
        <f t="shared" si="10"/>
        <v>1.9062065084530815</v>
      </c>
      <c r="F345" s="15">
        <f t="shared" si="11"/>
        <v>1.9062065084530815</v>
      </c>
      <c r="G345" s="14">
        <v>3.586679468583079</v>
      </c>
      <c r="H345" s="9">
        <v>0.0021905899770837995</v>
      </c>
    </row>
    <row r="346" spans="1:8" ht="14.25">
      <c r="A346" s="7" t="s">
        <v>23</v>
      </c>
      <c r="B346" s="7">
        <v>55.85</v>
      </c>
      <c r="C346" s="7">
        <v>10</v>
      </c>
      <c r="D346" s="14">
        <v>61.88595359256256</v>
      </c>
      <c r="E346" s="15">
        <f t="shared" si="10"/>
        <v>0.2859535925625565</v>
      </c>
      <c r="F346" s="15">
        <f t="shared" si="11"/>
        <v>0.2859535925625565</v>
      </c>
      <c r="G346" s="14">
        <v>3.5944836502883573</v>
      </c>
      <c r="H346" s="9">
        <v>0.0017226410495515309</v>
      </c>
    </row>
    <row r="347" spans="1:8" ht="14.25">
      <c r="A347" s="7" t="s">
        <v>23</v>
      </c>
      <c r="B347" s="7">
        <v>55.85</v>
      </c>
      <c r="C347" s="7">
        <v>15</v>
      </c>
      <c r="D347" s="14">
        <v>53.41847780944078</v>
      </c>
      <c r="E347" s="15">
        <f t="shared" si="10"/>
        <v>351.81847780944076</v>
      </c>
      <c r="F347" s="15">
        <f t="shared" si="11"/>
        <v>-8.181522190559235</v>
      </c>
      <c r="G347" s="14">
        <v>3.9185621472146535</v>
      </c>
      <c r="H347" s="9">
        <v>0.0015541750026943555</v>
      </c>
    </row>
    <row r="348" spans="1:8" ht="14.25">
      <c r="A348" s="7" t="s">
        <v>23</v>
      </c>
      <c r="B348" s="7">
        <v>55.85</v>
      </c>
      <c r="C348" s="7">
        <v>20</v>
      </c>
      <c r="D348" s="14">
        <v>62.53718531486312</v>
      </c>
      <c r="E348" s="15">
        <f t="shared" si="10"/>
        <v>0.9371853148631217</v>
      </c>
      <c r="F348" s="15">
        <f t="shared" si="11"/>
        <v>0.9371853148631217</v>
      </c>
      <c r="G348" s="14">
        <v>0.8992614895318967</v>
      </c>
      <c r="H348" s="9">
        <v>0.0010713355360464807</v>
      </c>
    </row>
    <row r="349" spans="1:8" ht="14.25">
      <c r="A349" s="7" t="s">
        <v>23</v>
      </c>
      <c r="B349" s="7">
        <v>55.85</v>
      </c>
      <c r="C349" s="7">
        <v>25</v>
      </c>
      <c r="D349" s="14">
        <v>55.55981772471365</v>
      </c>
      <c r="E349" s="15">
        <f t="shared" si="10"/>
        <v>353.9598177247137</v>
      </c>
      <c r="F349" s="15">
        <f t="shared" si="11"/>
        <v>-6.040182275286327</v>
      </c>
      <c r="G349" s="14">
        <v>5.017739936599258</v>
      </c>
      <c r="H349" s="9">
        <v>0.0009202167033889354</v>
      </c>
    </row>
    <row r="350" spans="1:8" ht="14.25">
      <c r="A350" s="7" t="s">
        <v>23</v>
      </c>
      <c r="B350" s="7">
        <v>55.85</v>
      </c>
      <c r="C350" s="7">
        <v>30</v>
      </c>
      <c r="D350" s="14">
        <v>53.27376234722643</v>
      </c>
      <c r="E350" s="15">
        <f t="shared" si="10"/>
        <v>351.67376234722644</v>
      </c>
      <c r="F350" s="15">
        <f t="shared" si="11"/>
        <v>-8.326237652773557</v>
      </c>
      <c r="G350" s="14">
        <v>11.005087629797435</v>
      </c>
      <c r="H350" s="9">
        <v>0.0007947252617728972</v>
      </c>
    </row>
    <row r="351" spans="1:8" ht="14.25">
      <c r="A351" s="7" t="s">
        <v>23</v>
      </c>
      <c r="B351" s="7">
        <v>55.85</v>
      </c>
      <c r="C351" s="7">
        <v>35</v>
      </c>
      <c r="D351" s="14">
        <v>73.0146978802539</v>
      </c>
      <c r="E351" s="15">
        <f t="shared" si="10"/>
        <v>11.414697880253904</v>
      </c>
      <c r="F351" s="15">
        <f t="shared" si="11"/>
        <v>11.414697880253904</v>
      </c>
      <c r="G351" s="14">
        <v>15.549596612771051</v>
      </c>
      <c r="H351" s="9">
        <v>0.0006810473139217274</v>
      </c>
    </row>
    <row r="352" spans="1:8" ht="14.25">
      <c r="A352" s="7" t="s">
        <v>23</v>
      </c>
      <c r="B352" s="7">
        <v>55.85</v>
      </c>
      <c r="C352" s="7">
        <v>40</v>
      </c>
      <c r="D352" s="14">
        <v>72.59682839985538</v>
      </c>
      <c r="E352" s="15">
        <f t="shared" si="10"/>
        <v>10.996828399855382</v>
      </c>
      <c r="F352" s="15">
        <f t="shared" si="11"/>
        <v>10.996828399855382</v>
      </c>
      <c r="G352" s="14">
        <v>22.36106309603231</v>
      </c>
      <c r="H352" s="9">
        <v>0.0005662624178770828</v>
      </c>
    </row>
    <row r="353" spans="1:8" ht="14.25">
      <c r="A353" s="7" t="s">
        <v>23</v>
      </c>
      <c r="B353" s="7">
        <v>55.85</v>
      </c>
      <c r="C353" s="7">
        <v>50</v>
      </c>
      <c r="D353" s="14">
        <v>109.88068566694795</v>
      </c>
      <c r="E353" s="15">
        <f t="shared" si="10"/>
        <v>48.28068566694795</v>
      </c>
      <c r="F353" s="15">
        <f t="shared" si="11"/>
        <v>48.28068566694795</v>
      </c>
      <c r="G353" s="14">
        <v>25.558902999040875</v>
      </c>
      <c r="H353" s="9">
        <v>0.0003999872305461763</v>
      </c>
    </row>
    <row r="354" spans="1:8" ht="14.25">
      <c r="A354" s="7" t="s">
        <v>23</v>
      </c>
      <c r="B354" s="7">
        <v>55.85</v>
      </c>
      <c r="C354" s="7">
        <v>60</v>
      </c>
      <c r="D354" s="14">
        <v>43.25142401093504</v>
      </c>
      <c r="E354" s="15">
        <f t="shared" si="10"/>
        <v>341.65142401093505</v>
      </c>
      <c r="F354" s="15">
        <f t="shared" si="11"/>
        <v>-18.348575989064955</v>
      </c>
      <c r="G354" s="14">
        <v>46.23371941316076</v>
      </c>
      <c r="H354" s="9">
        <v>0.0005072092425222553</v>
      </c>
    </row>
    <row r="355" spans="1:8" ht="14.25">
      <c r="A355" s="7" t="s">
        <v>52</v>
      </c>
      <c r="B355" s="7">
        <v>56.9</v>
      </c>
      <c r="C355" s="7">
        <v>0</v>
      </c>
      <c r="D355" s="14">
        <v>72.40869247011268</v>
      </c>
      <c r="E355" s="15">
        <f t="shared" si="10"/>
        <v>10.808692470112682</v>
      </c>
      <c r="F355" s="15">
        <f t="shared" si="11"/>
        <v>10.808692470112682</v>
      </c>
      <c r="G355" s="14">
        <v>14.530638989845365</v>
      </c>
      <c r="H355" s="9">
        <v>0.0012196206525391408</v>
      </c>
    </row>
    <row r="356" spans="1:8" ht="14.25">
      <c r="A356" s="7" t="s">
        <v>52</v>
      </c>
      <c r="B356" s="7">
        <v>56.9</v>
      </c>
      <c r="C356" s="7">
        <v>5</v>
      </c>
      <c r="D356" s="14">
        <v>68.67925272116673</v>
      </c>
      <c r="E356" s="15">
        <f t="shared" si="10"/>
        <v>7.079252721166732</v>
      </c>
      <c r="F356" s="15">
        <f t="shared" si="11"/>
        <v>7.079252721166732</v>
      </c>
      <c r="G356" s="14">
        <v>1.5374502230772853</v>
      </c>
      <c r="H356" s="9">
        <v>0.0009371104556288977</v>
      </c>
    </row>
    <row r="357" spans="1:8" ht="14.25">
      <c r="A357" s="7" t="s">
        <v>52</v>
      </c>
      <c r="B357" s="7">
        <v>56.9</v>
      </c>
      <c r="C357" s="7">
        <v>10</v>
      </c>
      <c r="D357" s="14">
        <v>45.833396297443436</v>
      </c>
      <c r="E357" s="15">
        <f t="shared" si="10"/>
        <v>344.23339629744345</v>
      </c>
      <c r="F357" s="15">
        <f t="shared" si="11"/>
        <v>-15.766603702556552</v>
      </c>
      <c r="G357" s="14">
        <v>4.84232992080166</v>
      </c>
      <c r="H357" s="9">
        <v>0.0008835735441354047</v>
      </c>
    </row>
    <row r="358" spans="1:8" ht="14.25">
      <c r="A358" s="7" t="s">
        <v>52</v>
      </c>
      <c r="B358" s="7">
        <v>56.9</v>
      </c>
      <c r="C358" s="7">
        <v>15</v>
      </c>
      <c r="D358" s="14">
        <v>50.069781738217735</v>
      </c>
      <c r="E358" s="15">
        <f t="shared" si="10"/>
        <v>348.46978173821776</v>
      </c>
      <c r="F358" s="15">
        <f t="shared" si="11"/>
        <v>-11.530218261782238</v>
      </c>
      <c r="G358" s="14">
        <v>1.68545481245841</v>
      </c>
      <c r="H358" s="9">
        <v>0.0005852614987302685</v>
      </c>
    </row>
    <row r="359" spans="1:8" ht="14.25">
      <c r="A359" s="7" t="s">
        <v>52</v>
      </c>
      <c r="B359" s="7">
        <v>56.9</v>
      </c>
      <c r="C359" s="7">
        <v>20</v>
      </c>
      <c r="D359" s="14">
        <v>42.287797883613</v>
      </c>
      <c r="E359" s="15">
        <f t="shared" si="10"/>
        <v>340.68779788361303</v>
      </c>
      <c r="F359" s="15">
        <f t="shared" si="11"/>
        <v>-19.31220211638697</v>
      </c>
      <c r="G359" s="14">
        <v>4.181107608146466</v>
      </c>
      <c r="H359" s="9">
        <v>0.0005176702712625093</v>
      </c>
    </row>
    <row r="360" spans="1:8" ht="14.25">
      <c r="A360" s="7" t="s">
        <v>52</v>
      </c>
      <c r="B360" s="7">
        <v>56.9</v>
      </c>
      <c r="C360" s="7">
        <v>25</v>
      </c>
      <c r="D360" s="14">
        <v>43.66290226173979</v>
      </c>
      <c r="E360" s="15">
        <f t="shared" si="10"/>
        <v>342.0629022617398</v>
      </c>
      <c r="F360" s="15">
        <f t="shared" si="11"/>
        <v>-17.937097738260206</v>
      </c>
      <c r="G360" s="14">
        <v>6.385547730526285</v>
      </c>
      <c r="H360" s="9">
        <v>0.00038084573195586684</v>
      </c>
    </row>
    <row r="361" spans="1:8" ht="14.25">
      <c r="A361" s="7" t="s">
        <v>52</v>
      </c>
      <c r="B361" s="7">
        <v>56.9</v>
      </c>
      <c r="C361" s="7">
        <v>30</v>
      </c>
      <c r="D361" s="14">
        <v>77.49684940389942</v>
      </c>
      <c r="E361" s="15">
        <f t="shared" si="10"/>
        <v>15.896849403899417</v>
      </c>
      <c r="F361" s="15">
        <f t="shared" si="11"/>
        <v>15.896849403899417</v>
      </c>
      <c r="G361" s="14">
        <v>8.099287216929739</v>
      </c>
      <c r="H361" s="9">
        <v>0.0003537751694579483</v>
      </c>
    </row>
    <row r="362" spans="1:8" ht="14.25">
      <c r="A362" s="7" t="s">
        <v>52</v>
      </c>
      <c r="B362" s="7">
        <v>56.9</v>
      </c>
      <c r="C362" s="7">
        <v>35</v>
      </c>
      <c r="D362" s="14">
        <v>62.65270698360751</v>
      </c>
      <c r="E362" s="15">
        <f t="shared" si="10"/>
        <v>1.0527069836075071</v>
      </c>
      <c r="F362" s="15">
        <f t="shared" si="11"/>
        <v>1.0527069836075071</v>
      </c>
      <c r="G362" s="14">
        <v>14.123870832754886</v>
      </c>
      <c r="H362" s="9">
        <v>0.00021719614568403372</v>
      </c>
    </row>
    <row r="363" spans="1:8" ht="14.25">
      <c r="A363" s="7" t="s">
        <v>52</v>
      </c>
      <c r="B363" s="7">
        <v>56.9</v>
      </c>
      <c r="C363" s="7">
        <v>40</v>
      </c>
      <c r="D363" s="14">
        <v>108.19646986416183</v>
      </c>
      <c r="E363" s="15">
        <f t="shared" si="10"/>
        <v>46.596469864161826</v>
      </c>
      <c r="F363" s="15">
        <f t="shared" si="11"/>
        <v>46.596469864161826</v>
      </c>
      <c r="G363" s="14">
        <v>16.894021668138937</v>
      </c>
      <c r="H363" s="9">
        <v>0.00020469895943067226</v>
      </c>
    </row>
    <row r="364" spans="1:8" ht="14.25">
      <c r="A364" s="7" t="s">
        <v>52</v>
      </c>
      <c r="B364" s="7">
        <v>56.9</v>
      </c>
      <c r="C364" s="7">
        <v>50</v>
      </c>
      <c r="D364" s="14">
        <v>135.63853712976348</v>
      </c>
      <c r="E364" s="15">
        <f t="shared" si="10"/>
        <v>74.03853712976348</v>
      </c>
      <c r="F364" s="15">
        <f t="shared" si="11"/>
        <v>74.03853712976348</v>
      </c>
      <c r="G364" s="14">
        <v>44.65040924317748</v>
      </c>
      <c r="H364" s="9">
        <v>0.00010515393337864257</v>
      </c>
    </row>
    <row r="365" spans="1:8" ht="14.25">
      <c r="A365" s="7" t="s">
        <v>52</v>
      </c>
      <c r="B365" s="7">
        <v>56.9</v>
      </c>
      <c r="C365" s="7">
        <v>60</v>
      </c>
      <c r="D365" s="14">
        <v>27.80233590397451</v>
      </c>
      <c r="E365" s="15">
        <f t="shared" si="10"/>
        <v>326.20233590397453</v>
      </c>
      <c r="F365" s="15">
        <f t="shared" si="11"/>
        <v>-33.79766409602547</v>
      </c>
      <c r="G365" s="14">
        <v>69.58438992305612</v>
      </c>
      <c r="H365" s="9">
        <v>0.00018672901180587874</v>
      </c>
    </row>
    <row r="366" spans="1:8" ht="14.25">
      <c r="A366" s="7" t="s">
        <v>36</v>
      </c>
      <c r="B366" s="7">
        <v>59.35</v>
      </c>
      <c r="C366" s="7">
        <v>0</v>
      </c>
      <c r="D366" s="14">
        <v>-178.5016231164366</v>
      </c>
      <c r="E366" s="15">
        <f>IF((D366-342.4)&lt;0,(D366-342.4)+360,(D366-342.4))</f>
        <v>-160.90162311643655</v>
      </c>
      <c r="F366" s="15">
        <f t="shared" si="11"/>
        <v>199.09837688356345</v>
      </c>
      <c r="G366" s="14">
        <v>25.992387431807824</v>
      </c>
      <c r="H366" s="9">
        <v>0.0006982288543314434</v>
      </c>
    </row>
    <row r="367" spans="1:8" ht="14.25">
      <c r="A367" s="7" t="s">
        <v>36</v>
      </c>
      <c r="B367" s="7">
        <v>59.35</v>
      </c>
      <c r="C367" s="7">
        <v>5</v>
      </c>
      <c r="D367" s="14">
        <v>161.94698963411642</v>
      </c>
      <c r="E367" s="15">
        <f aca="true" t="shared" si="12" ref="E367:E409">IF((D367-342.4)&lt;0,(D367-342.4)+360,(D367-342.4))</f>
        <v>179.54698963411644</v>
      </c>
      <c r="F367" s="15">
        <f t="shared" si="11"/>
        <v>179.54698963411644</v>
      </c>
      <c r="G367" s="14">
        <v>0.42261732904410876</v>
      </c>
      <c r="H367" s="9">
        <v>0.0009141679443080522</v>
      </c>
    </row>
    <row r="368" spans="1:8" ht="14.25">
      <c r="A368" s="7" t="s">
        <v>36</v>
      </c>
      <c r="B368" s="7">
        <v>59.35</v>
      </c>
      <c r="C368" s="7">
        <v>10</v>
      </c>
      <c r="D368" s="14">
        <v>159.46122956596068</v>
      </c>
      <c r="E368" s="15">
        <f t="shared" si="12"/>
        <v>177.0612295659607</v>
      </c>
      <c r="F368" s="15">
        <f t="shared" si="11"/>
        <v>177.0612295659607</v>
      </c>
      <c r="G368" s="14">
        <v>2.4007609522050726</v>
      </c>
      <c r="H368" s="9">
        <v>0.000959680911605519</v>
      </c>
    </row>
    <row r="369" spans="1:8" ht="14.25">
      <c r="A369" s="7" t="s">
        <v>36</v>
      </c>
      <c r="B369" s="7">
        <v>59.35</v>
      </c>
      <c r="C369" s="7">
        <v>15</v>
      </c>
      <c r="D369" s="14">
        <v>160.5609896378928</v>
      </c>
      <c r="E369" s="15">
        <f t="shared" si="12"/>
        <v>178.1609896378928</v>
      </c>
      <c r="F369" s="15">
        <f t="shared" si="11"/>
        <v>178.1609896378928</v>
      </c>
      <c r="G369" s="14">
        <v>4.393914084155937</v>
      </c>
      <c r="H369" s="9">
        <v>0.0006845172078545579</v>
      </c>
    </row>
    <row r="370" spans="1:8" ht="14.25">
      <c r="A370" s="7" t="s">
        <v>36</v>
      </c>
      <c r="B370" s="7">
        <v>59.35</v>
      </c>
      <c r="C370" s="7">
        <v>20</v>
      </c>
      <c r="D370" s="14">
        <v>159.15757733345046</v>
      </c>
      <c r="E370" s="15">
        <f t="shared" si="12"/>
        <v>176.75757733345048</v>
      </c>
      <c r="F370" s="15">
        <f t="shared" si="11"/>
        <v>176.75757733345048</v>
      </c>
      <c r="G370" s="14">
        <v>5.603961104338266</v>
      </c>
      <c r="H370" s="9">
        <v>0.0005917561875434849</v>
      </c>
    </row>
    <row r="371" spans="1:8" ht="14.25">
      <c r="A371" s="7" t="s">
        <v>36</v>
      </c>
      <c r="B371" s="7">
        <v>59.35</v>
      </c>
      <c r="C371" s="7">
        <v>25</v>
      </c>
      <c r="D371" s="14">
        <v>169.0419483364746</v>
      </c>
      <c r="E371" s="15">
        <f t="shared" si="12"/>
        <v>186.64194833647463</v>
      </c>
      <c r="F371" s="15">
        <f t="shared" si="11"/>
        <v>186.64194833647463</v>
      </c>
      <c r="G371" s="14">
        <v>3.119365984426974</v>
      </c>
      <c r="H371" s="9">
        <v>0.0004888239817040486</v>
      </c>
    </row>
    <row r="372" spans="1:8" ht="14.25">
      <c r="A372" s="7" t="s">
        <v>36</v>
      </c>
      <c r="B372" s="7">
        <v>59.35</v>
      </c>
      <c r="C372" s="7">
        <v>30</v>
      </c>
      <c r="D372" s="14">
        <v>158.17966462835443</v>
      </c>
      <c r="E372" s="15">
        <f t="shared" si="12"/>
        <v>175.77966462835445</v>
      </c>
      <c r="F372" s="15">
        <f t="shared" si="11"/>
        <v>175.77966462835445</v>
      </c>
      <c r="G372" s="14">
        <v>7.75361704233589</v>
      </c>
      <c r="H372" s="9">
        <v>0.0005276418530556498</v>
      </c>
    </row>
    <row r="373" spans="1:8" ht="14.25">
      <c r="A373" s="7" t="s">
        <v>36</v>
      </c>
      <c r="B373" s="7">
        <v>59.35</v>
      </c>
      <c r="C373" s="7">
        <v>35</v>
      </c>
      <c r="D373" s="14">
        <v>146.07331572794524</v>
      </c>
      <c r="E373" s="15">
        <f t="shared" si="12"/>
        <v>163.67331572794527</v>
      </c>
      <c r="F373" s="15">
        <f t="shared" si="11"/>
        <v>163.67331572794527</v>
      </c>
      <c r="G373" s="14">
        <v>27.898972492623212</v>
      </c>
      <c r="H373" s="9">
        <v>0.00025761146053698776</v>
      </c>
    </row>
    <row r="374" spans="1:8" ht="14.25">
      <c r="A374" s="7" t="s">
        <v>36</v>
      </c>
      <c r="B374" s="7">
        <v>59.35</v>
      </c>
      <c r="C374" s="7">
        <v>40</v>
      </c>
      <c r="D374" s="14">
        <v>165.626332391398</v>
      </c>
      <c r="E374" s="15">
        <f t="shared" si="12"/>
        <v>183.22633239139802</v>
      </c>
      <c r="F374" s="15">
        <f t="shared" si="11"/>
        <v>183.22633239139802</v>
      </c>
      <c r="G374" s="14">
        <v>7.68349271445288</v>
      </c>
      <c r="H374" s="9">
        <v>0.000563093657925571</v>
      </c>
    </row>
    <row r="375" spans="1:8" ht="14.25">
      <c r="A375" s="7" t="s">
        <v>36</v>
      </c>
      <c r="B375" s="7">
        <v>59.35</v>
      </c>
      <c r="C375" s="7">
        <v>50</v>
      </c>
      <c r="D375" s="14">
        <v>-153.671832387978</v>
      </c>
      <c r="E375" s="15">
        <f t="shared" si="12"/>
        <v>-136.07183238797796</v>
      </c>
      <c r="F375" s="15">
        <f t="shared" si="11"/>
        <v>223.92816761202204</v>
      </c>
      <c r="G375" s="14">
        <v>34.063898819559455</v>
      </c>
      <c r="H375" s="9">
        <v>0.0003055432322929114</v>
      </c>
    </row>
    <row r="376" spans="1:8" ht="14.25">
      <c r="A376" s="7" t="s">
        <v>36</v>
      </c>
      <c r="B376" s="7">
        <v>59.35</v>
      </c>
      <c r="C376" s="7">
        <v>60</v>
      </c>
      <c r="D376" s="14">
        <v>176.5633348947794</v>
      </c>
      <c r="E376" s="15">
        <f t="shared" si="12"/>
        <v>194.1633348947794</v>
      </c>
      <c r="F376" s="15">
        <f t="shared" si="11"/>
        <v>194.1633348947794</v>
      </c>
      <c r="G376" s="14">
        <v>20.723540314264312</v>
      </c>
      <c r="H376" s="9">
        <v>0.0004473248790308896</v>
      </c>
    </row>
    <row r="377" spans="1:8" ht="14.25">
      <c r="A377" s="7" t="s">
        <v>44</v>
      </c>
      <c r="B377" s="7">
        <v>62.35</v>
      </c>
      <c r="C377" s="7">
        <v>0</v>
      </c>
      <c r="D377" s="14">
        <v>154.66880661374083</v>
      </c>
      <c r="E377" s="15">
        <f t="shared" si="12"/>
        <v>172.26880661374085</v>
      </c>
      <c r="F377" s="15">
        <f t="shared" si="11"/>
        <v>172.26880661374085</v>
      </c>
      <c r="G377" s="14">
        <v>-0.23267346613027243</v>
      </c>
      <c r="H377" s="9">
        <v>0.00038380589278170287</v>
      </c>
    </row>
    <row r="378" spans="1:8" ht="14.25">
      <c r="A378" s="7" t="s">
        <v>44</v>
      </c>
      <c r="B378" s="7">
        <v>62.35</v>
      </c>
      <c r="C378" s="7">
        <v>5</v>
      </c>
      <c r="D378" s="14">
        <v>167.6964088917451</v>
      </c>
      <c r="E378" s="15">
        <f t="shared" si="12"/>
        <v>185.29640889174513</v>
      </c>
      <c r="F378" s="15">
        <f t="shared" si="11"/>
        <v>185.29640889174513</v>
      </c>
      <c r="G378" s="14">
        <v>6.261891151341109</v>
      </c>
      <c r="H378" s="9">
        <v>0.0005576898071876516</v>
      </c>
    </row>
    <row r="379" spans="1:8" ht="14.25">
      <c r="A379" s="7" t="s">
        <v>44</v>
      </c>
      <c r="B379" s="7">
        <v>62.35</v>
      </c>
      <c r="C379" s="7">
        <v>10</v>
      </c>
      <c r="D379" s="14">
        <v>168.4186659219244</v>
      </c>
      <c r="E379" s="15">
        <f t="shared" si="12"/>
        <v>186.01866592192442</v>
      </c>
      <c r="F379" s="15">
        <f t="shared" si="11"/>
        <v>186.01866592192442</v>
      </c>
      <c r="G379" s="14">
        <v>-0.7021310272045963</v>
      </c>
      <c r="H379" s="9">
        <v>0.0008045084007603402</v>
      </c>
    </row>
    <row r="380" spans="1:8" ht="14.25">
      <c r="A380" s="7" t="s">
        <v>44</v>
      </c>
      <c r="B380" s="7">
        <v>62.35</v>
      </c>
      <c r="C380" s="7">
        <v>15</v>
      </c>
      <c r="D380" s="14">
        <v>170.60334193336254</v>
      </c>
      <c r="E380" s="15">
        <f t="shared" si="12"/>
        <v>188.20334193336257</v>
      </c>
      <c r="F380" s="15">
        <f t="shared" si="11"/>
        <v>188.20334193336257</v>
      </c>
      <c r="G380" s="14">
        <v>-0.06578667790628703</v>
      </c>
      <c r="H380" s="9">
        <v>0.0006584253865366979</v>
      </c>
    </row>
    <row r="381" spans="1:8" ht="14.25">
      <c r="A381" s="7" t="s">
        <v>44</v>
      </c>
      <c r="B381" s="7">
        <v>62.35</v>
      </c>
      <c r="C381" s="7">
        <v>20</v>
      </c>
      <c r="D381" s="14">
        <v>160.70725589338716</v>
      </c>
      <c r="E381" s="15">
        <f t="shared" si="12"/>
        <v>178.30725589338718</v>
      </c>
      <c r="F381" s="15">
        <f t="shared" si="11"/>
        <v>178.30725589338718</v>
      </c>
      <c r="G381" s="14">
        <v>6.637324686168207</v>
      </c>
      <c r="H381" s="9">
        <v>0.0005852268061606542</v>
      </c>
    </row>
    <row r="382" spans="1:8" ht="14.25">
      <c r="A382" s="7" t="s">
        <v>44</v>
      </c>
      <c r="B382" s="7">
        <v>62.35</v>
      </c>
      <c r="C382" s="7">
        <v>25</v>
      </c>
      <c r="D382" s="14">
        <v>175.44805932850144</v>
      </c>
      <c r="E382" s="15">
        <f t="shared" si="12"/>
        <v>193.04805932850147</v>
      </c>
      <c r="F382" s="15">
        <f t="shared" si="11"/>
        <v>193.04805932850147</v>
      </c>
      <c r="G382" s="14">
        <v>14.521331286798976</v>
      </c>
      <c r="H382" s="9">
        <v>0.0004117405411044679</v>
      </c>
    </row>
    <row r="383" spans="1:8" ht="14.25">
      <c r="A383" s="7" t="s">
        <v>44</v>
      </c>
      <c r="B383" s="7">
        <v>62.35</v>
      </c>
      <c r="C383" s="7">
        <v>30</v>
      </c>
      <c r="D383" s="14">
        <v>163.94137892641507</v>
      </c>
      <c r="E383" s="15">
        <f t="shared" si="12"/>
        <v>181.5413789264151</v>
      </c>
      <c r="F383" s="15">
        <f t="shared" si="11"/>
        <v>181.5413789264151</v>
      </c>
      <c r="G383" s="14">
        <v>17.469633866652217</v>
      </c>
      <c r="H383" s="9">
        <v>0.0004160888610621534</v>
      </c>
    </row>
    <row r="384" spans="1:8" ht="14.25">
      <c r="A384" s="7" t="s">
        <v>44</v>
      </c>
      <c r="B384" s="7">
        <v>62.35</v>
      </c>
      <c r="C384" s="7">
        <v>35</v>
      </c>
      <c r="D384" s="14">
        <v>175.38508969473008</v>
      </c>
      <c r="E384" s="15">
        <f t="shared" si="12"/>
        <v>192.9850896947301</v>
      </c>
      <c r="F384" s="15">
        <f t="shared" si="11"/>
        <v>192.9850896947301</v>
      </c>
      <c r="G384" s="14">
        <v>20.864179543290003</v>
      </c>
      <c r="H384" s="9">
        <v>0.00037756152014737943</v>
      </c>
    </row>
    <row r="385" spans="1:8" ht="14.25">
      <c r="A385" s="7" t="s">
        <v>44</v>
      </c>
      <c r="B385" s="7">
        <v>62.35</v>
      </c>
      <c r="C385" s="7">
        <v>40</v>
      </c>
      <c r="D385" s="14">
        <v>159.81614179597142</v>
      </c>
      <c r="E385" s="15">
        <f t="shared" si="12"/>
        <v>177.41614179597144</v>
      </c>
      <c r="F385" s="15">
        <f t="shared" si="11"/>
        <v>177.41614179597144</v>
      </c>
      <c r="G385" s="14">
        <v>25.806927959913423</v>
      </c>
      <c r="H385" s="9">
        <v>0.00046072040002587253</v>
      </c>
    </row>
    <row r="386" spans="1:8" ht="14.25">
      <c r="A386" s="7" t="s">
        <v>44</v>
      </c>
      <c r="B386" s="7">
        <v>62.35</v>
      </c>
      <c r="C386" s="7">
        <v>50</v>
      </c>
      <c r="D386" s="14">
        <v>114.9682785675466</v>
      </c>
      <c r="E386" s="15">
        <f t="shared" si="12"/>
        <v>132.56827856754663</v>
      </c>
      <c r="F386" s="15">
        <f t="shared" si="11"/>
        <v>132.56827856754663</v>
      </c>
      <c r="G386" s="14">
        <v>60.91619730566712</v>
      </c>
      <c r="H386" s="9">
        <v>0.00025779552152044847</v>
      </c>
    </row>
    <row r="387" spans="1:8" ht="14.25">
      <c r="A387" s="7" t="s">
        <v>44</v>
      </c>
      <c r="B387" s="7">
        <v>62.35</v>
      </c>
      <c r="C387" s="7">
        <v>60</v>
      </c>
      <c r="D387" s="14">
        <v>16.00121741706136</v>
      </c>
      <c r="E387" s="15">
        <f t="shared" si="12"/>
        <v>33.60121741706138</v>
      </c>
      <c r="F387" s="15">
        <f t="shared" si="11"/>
        <v>33.60121741706138</v>
      </c>
      <c r="G387" s="14">
        <v>73.21913499618844</v>
      </c>
      <c r="H387" s="9">
        <v>0.0002739561567276778</v>
      </c>
    </row>
    <row r="388" spans="1:8" ht="14.25">
      <c r="A388" s="7" t="s">
        <v>37</v>
      </c>
      <c r="B388" s="7">
        <v>63.85</v>
      </c>
      <c r="C388" s="7">
        <v>0</v>
      </c>
      <c r="D388" s="14">
        <v>155.31185060968247</v>
      </c>
      <c r="E388" s="15">
        <f t="shared" si="12"/>
        <v>172.9118506096825</v>
      </c>
      <c r="F388" s="15">
        <f aca="true" t="shared" si="13" ref="F388:F451">IF(E388&lt;-90,E388+360,IF(E388&gt;270,E388-360,E388))</f>
        <v>172.9118506096825</v>
      </c>
      <c r="G388" s="14">
        <v>30.76460949440455</v>
      </c>
      <c r="H388" s="9">
        <v>0.0007211167143396414</v>
      </c>
    </row>
    <row r="389" spans="1:8" ht="14.25">
      <c r="A389" s="7" t="s">
        <v>37</v>
      </c>
      <c r="B389" s="7">
        <v>63.85</v>
      </c>
      <c r="C389" s="7">
        <v>5</v>
      </c>
      <c r="D389" s="14">
        <v>142.86628853324254</v>
      </c>
      <c r="E389" s="15">
        <f t="shared" si="12"/>
        <v>160.46628853324256</v>
      </c>
      <c r="F389" s="15">
        <f t="shared" si="13"/>
        <v>160.46628853324256</v>
      </c>
      <c r="G389" s="14">
        <v>-1.2216390673284383</v>
      </c>
      <c r="H389" s="9">
        <v>0.000983630000783323</v>
      </c>
    </row>
    <row r="390" spans="1:8" ht="14.25">
      <c r="A390" s="7" t="s">
        <v>37</v>
      </c>
      <c r="B390" s="7">
        <v>63.85</v>
      </c>
      <c r="C390" s="7">
        <v>10</v>
      </c>
      <c r="D390" s="14">
        <v>152.17742267715542</v>
      </c>
      <c r="E390" s="15">
        <f t="shared" si="12"/>
        <v>169.77742267715544</v>
      </c>
      <c r="F390" s="15">
        <f t="shared" si="13"/>
        <v>169.77742267715544</v>
      </c>
      <c r="G390" s="14">
        <v>-3.8852937718108675</v>
      </c>
      <c r="H390" s="9">
        <v>0.0011051781627846255</v>
      </c>
    </row>
    <row r="391" spans="1:8" ht="14.25">
      <c r="A391" s="7" t="s">
        <v>37</v>
      </c>
      <c r="B391" s="7">
        <v>63.85</v>
      </c>
      <c r="C391" s="7">
        <v>15</v>
      </c>
      <c r="D391" s="14">
        <v>151.12149942128693</v>
      </c>
      <c r="E391" s="15">
        <f t="shared" si="12"/>
        <v>168.72149942128695</v>
      </c>
      <c r="F391" s="15">
        <f t="shared" si="13"/>
        <v>168.72149942128695</v>
      </c>
      <c r="G391" s="14">
        <v>-5.9475009677067385</v>
      </c>
      <c r="H391" s="9">
        <v>0.0011234625829550354</v>
      </c>
    </row>
    <row r="392" spans="1:8" ht="14.25">
      <c r="A392" s="7" t="s">
        <v>37</v>
      </c>
      <c r="B392" s="7">
        <v>63.85</v>
      </c>
      <c r="C392" s="7">
        <v>20</v>
      </c>
      <c r="D392" s="14">
        <v>146.06520475508603</v>
      </c>
      <c r="E392" s="15">
        <f t="shared" si="12"/>
        <v>163.66520475508605</v>
      </c>
      <c r="F392" s="15">
        <f t="shared" si="13"/>
        <v>163.66520475508605</v>
      </c>
      <c r="G392" s="14">
        <v>-2.5515060864397046</v>
      </c>
      <c r="H392" s="9">
        <v>0.0007149778212930804</v>
      </c>
    </row>
    <row r="393" spans="1:8" ht="14.25">
      <c r="A393" s="7" t="s">
        <v>37</v>
      </c>
      <c r="B393" s="7">
        <v>63.85</v>
      </c>
      <c r="C393" s="7">
        <v>25</v>
      </c>
      <c r="D393" s="14">
        <v>148.0121927038351</v>
      </c>
      <c r="E393" s="15">
        <f t="shared" si="12"/>
        <v>165.61219270383512</v>
      </c>
      <c r="F393" s="15">
        <f t="shared" si="13"/>
        <v>165.61219270383512</v>
      </c>
      <c r="G393" s="14">
        <v>-0.6232978378621278</v>
      </c>
      <c r="H393" s="9">
        <v>0.0006807720127858445</v>
      </c>
    </row>
    <row r="394" spans="1:8" ht="14.25">
      <c r="A394" s="7" t="s">
        <v>37</v>
      </c>
      <c r="B394" s="7">
        <v>63.85</v>
      </c>
      <c r="C394" s="7">
        <v>30</v>
      </c>
      <c r="D394" s="14">
        <v>130.92629218772552</v>
      </c>
      <c r="E394" s="15">
        <f t="shared" si="12"/>
        <v>148.52629218772555</v>
      </c>
      <c r="F394" s="15">
        <f t="shared" si="13"/>
        <v>148.52629218772555</v>
      </c>
      <c r="G394" s="14">
        <v>8.878212739209546</v>
      </c>
      <c r="H394" s="9">
        <v>0.00037043517886534475</v>
      </c>
    </row>
    <row r="395" spans="1:8" ht="14.25">
      <c r="A395" s="7" t="s">
        <v>37</v>
      </c>
      <c r="B395" s="7">
        <v>63.85</v>
      </c>
      <c r="C395" s="7">
        <v>35</v>
      </c>
      <c r="D395" s="14">
        <v>154.94705304390695</v>
      </c>
      <c r="E395" s="15">
        <f t="shared" si="12"/>
        <v>172.54705304390697</v>
      </c>
      <c r="F395" s="15">
        <f t="shared" si="13"/>
        <v>172.54705304390697</v>
      </c>
      <c r="G395" s="14">
        <v>3.6507879503940375</v>
      </c>
      <c r="H395" s="9">
        <v>0.0003674902278972871</v>
      </c>
    </row>
    <row r="396" spans="1:8" ht="14.25">
      <c r="A396" s="7" t="s">
        <v>37</v>
      </c>
      <c r="B396" s="7">
        <v>63.85</v>
      </c>
      <c r="C396" s="7">
        <v>40</v>
      </c>
      <c r="D396" s="14">
        <v>169.2023757721422</v>
      </c>
      <c r="E396" s="15">
        <f t="shared" si="12"/>
        <v>186.80237577214223</v>
      </c>
      <c r="F396" s="15">
        <f t="shared" si="13"/>
        <v>186.80237577214223</v>
      </c>
      <c r="G396" s="14">
        <v>-0.7885659499731765</v>
      </c>
      <c r="H396" s="9">
        <v>0.00024217014745506928</v>
      </c>
    </row>
    <row r="397" spans="1:8" ht="14.25">
      <c r="A397" s="7" t="s">
        <v>37</v>
      </c>
      <c r="B397" s="7">
        <v>63.85</v>
      </c>
      <c r="C397" s="7">
        <v>50</v>
      </c>
      <c r="D397" s="14">
        <v>171.27954322970388</v>
      </c>
      <c r="E397" s="15">
        <f t="shared" si="12"/>
        <v>188.8795432297039</v>
      </c>
      <c r="F397" s="15">
        <f t="shared" si="13"/>
        <v>188.8795432297039</v>
      </c>
      <c r="G397" s="14">
        <v>51.30806732357914</v>
      </c>
      <c r="H397" s="9">
        <v>0.00019328178978113796</v>
      </c>
    </row>
    <row r="398" spans="1:8" ht="14.25">
      <c r="A398" s="7" t="s">
        <v>37</v>
      </c>
      <c r="B398" s="7">
        <v>63.85</v>
      </c>
      <c r="C398" s="7">
        <v>60</v>
      </c>
      <c r="D398" s="14">
        <v>174.94460075080937</v>
      </c>
      <c r="E398" s="15">
        <f t="shared" si="12"/>
        <v>192.5446007508094</v>
      </c>
      <c r="F398" s="15">
        <f t="shared" si="13"/>
        <v>192.5446007508094</v>
      </c>
      <c r="G398" s="14">
        <v>46.23456857688805</v>
      </c>
      <c r="H398" s="9">
        <v>0.00029613210514903645</v>
      </c>
    </row>
    <row r="399" spans="1:8" ht="14.25">
      <c r="A399" s="7" t="s">
        <v>24</v>
      </c>
      <c r="B399" s="7">
        <v>65.35</v>
      </c>
      <c r="C399" s="7">
        <v>0</v>
      </c>
      <c r="D399" s="14">
        <v>-60.73395723309172</v>
      </c>
      <c r="E399" s="15">
        <f t="shared" si="12"/>
        <v>-43.13395723309168</v>
      </c>
      <c r="F399" s="15">
        <f t="shared" si="13"/>
        <v>-43.13395723309168</v>
      </c>
      <c r="G399" s="14">
        <v>65.06218096975067</v>
      </c>
      <c r="H399" s="9">
        <v>0.00032092075626391015</v>
      </c>
    </row>
    <row r="400" spans="1:8" ht="14.25">
      <c r="A400" s="7" t="s">
        <v>24</v>
      </c>
      <c r="B400" s="7">
        <v>65.35</v>
      </c>
      <c r="C400" s="7">
        <v>5</v>
      </c>
      <c r="D400" s="14">
        <v>178.63931310875748</v>
      </c>
      <c r="E400" s="15">
        <f t="shared" si="12"/>
        <v>196.2393131087575</v>
      </c>
      <c r="F400" s="15">
        <f t="shared" si="13"/>
        <v>196.2393131087575</v>
      </c>
      <c r="G400" s="14">
        <v>49.52267592978141</v>
      </c>
      <c r="H400" s="9">
        <v>9.854167499083827E-05</v>
      </c>
    </row>
    <row r="401" spans="1:8" ht="14.25">
      <c r="A401" s="7" t="s">
        <v>24</v>
      </c>
      <c r="B401" s="7">
        <v>65.35</v>
      </c>
      <c r="C401" s="7">
        <v>10</v>
      </c>
      <c r="D401" s="14">
        <v>151.22756476289192</v>
      </c>
      <c r="E401" s="15">
        <f t="shared" si="12"/>
        <v>168.82756476289194</v>
      </c>
      <c r="F401" s="15">
        <f t="shared" si="13"/>
        <v>168.82756476289194</v>
      </c>
      <c r="G401" s="14">
        <v>30.837631104426553</v>
      </c>
      <c r="H401" s="9">
        <v>0.00017758051757442314</v>
      </c>
    </row>
    <row r="402" spans="1:8" ht="14.25">
      <c r="A402" s="7" t="s">
        <v>24</v>
      </c>
      <c r="B402" s="7">
        <v>65.35</v>
      </c>
      <c r="C402" s="7">
        <v>15</v>
      </c>
      <c r="D402" s="14">
        <v>149.82890495291826</v>
      </c>
      <c r="E402" s="15">
        <f t="shared" si="12"/>
        <v>167.4289049529183</v>
      </c>
      <c r="F402" s="15">
        <f t="shared" si="13"/>
        <v>167.4289049529183</v>
      </c>
      <c r="G402" s="14">
        <v>2.248625707340285</v>
      </c>
      <c r="H402" s="9">
        <v>0.0004183419170917492</v>
      </c>
    </row>
    <row r="403" spans="1:8" ht="14.25">
      <c r="A403" s="7" t="s">
        <v>24</v>
      </c>
      <c r="B403" s="7">
        <v>65.35</v>
      </c>
      <c r="C403" s="7">
        <v>20</v>
      </c>
      <c r="D403" s="14">
        <v>-159.46538500611976</v>
      </c>
      <c r="E403" s="15">
        <f t="shared" si="12"/>
        <v>-141.8653850061197</v>
      </c>
      <c r="F403" s="15">
        <f t="shared" si="13"/>
        <v>218.1346149938803</v>
      </c>
      <c r="G403" s="14">
        <v>-4.592552774789367</v>
      </c>
      <c r="H403" s="9">
        <v>0.00019840297537335473</v>
      </c>
    </row>
    <row r="404" spans="1:8" ht="14.25">
      <c r="A404" s="7" t="s">
        <v>24</v>
      </c>
      <c r="B404" s="7">
        <v>65.35</v>
      </c>
      <c r="C404" s="7">
        <v>25</v>
      </c>
      <c r="D404" s="14">
        <v>161.53752334632642</v>
      </c>
      <c r="E404" s="15">
        <f t="shared" si="12"/>
        <v>179.13752334632645</v>
      </c>
      <c r="F404" s="15">
        <f t="shared" si="13"/>
        <v>179.13752334632645</v>
      </c>
      <c r="G404" s="14">
        <v>6.795813525678733</v>
      </c>
      <c r="H404" s="9">
        <v>0.0003135262114736183</v>
      </c>
    </row>
    <row r="405" spans="1:8" ht="14.25">
      <c r="A405" s="7" t="s">
        <v>24</v>
      </c>
      <c r="B405" s="7">
        <v>65.35</v>
      </c>
      <c r="C405" s="7">
        <v>30</v>
      </c>
      <c r="D405" s="14">
        <v>173.89826226140642</v>
      </c>
      <c r="E405" s="15">
        <f t="shared" si="12"/>
        <v>191.49826226140644</v>
      </c>
      <c r="F405" s="15">
        <f t="shared" si="13"/>
        <v>191.49826226140644</v>
      </c>
      <c r="G405" s="14">
        <v>19.472097427567608</v>
      </c>
      <c r="H405" s="9">
        <v>0.00025678888538252585</v>
      </c>
    </row>
    <row r="406" spans="1:8" ht="14.25">
      <c r="A406" s="7" t="s">
        <v>24</v>
      </c>
      <c r="B406" s="7">
        <v>65.35</v>
      </c>
      <c r="C406" s="7">
        <v>35</v>
      </c>
      <c r="D406" s="14">
        <v>85.55557532482668</v>
      </c>
      <c r="E406" s="15">
        <f t="shared" si="12"/>
        <v>103.15557532482671</v>
      </c>
      <c r="F406" s="15">
        <f t="shared" si="13"/>
        <v>103.15557532482671</v>
      </c>
      <c r="G406" s="14">
        <v>59.41310599230747</v>
      </c>
      <c r="H406" s="9">
        <v>0.00016433596137181906</v>
      </c>
    </row>
    <row r="407" spans="1:8" ht="14.25">
      <c r="A407" s="7" t="s">
        <v>24</v>
      </c>
      <c r="B407" s="7">
        <v>65.35</v>
      </c>
      <c r="C407" s="7">
        <v>40</v>
      </c>
      <c r="D407" s="14">
        <v>143.4739628639327</v>
      </c>
      <c r="E407" s="15">
        <f t="shared" si="12"/>
        <v>161.07396286393273</v>
      </c>
      <c r="F407" s="15">
        <f t="shared" si="13"/>
        <v>161.07396286393273</v>
      </c>
      <c r="G407" s="14">
        <v>34.067472069030345</v>
      </c>
      <c r="H407" s="9">
        <v>0.00023373311832087466</v>
      </c>
    </row>
    <row r="408" spans="1:8" ht="14.25">
      <c r="A408" s="7" t="s">
        <v>24</v>
      </c>
      <c r="B408" s="7">
        <v>65.35</v>
      </c>
      <c r="C408" s="7">
        <v>50</v>
      </c>
      <c r="D408" s="14">
        <v>144.09173854571975</v>
      </c>
      <c r="E408" s="15">
        <f t="shared" si="12"/>
        <v>161.69173854571977</v>
      </c>
      <c r="F408" s="15">
        <f t="shared" si="13"/>
        <v>161.69173854571977</v>
      </c>
      <c r="G408" s="14">
        <v>61.7434453574918</v>
      </c>
      <c r="H408" s="9">
        <v>0.0001618801971768011</v>
      </c>
    </row>
    <row r="409" spans="1:8" ht="14.25">
      <c r="A409" s="7" t="s">
        <v>24</v>
      </c>
      <c r="B409" s="7">
        <v>65.35</v>
      </c>
      <c r="C409" s="7">
        <v>60</v>
      </c>
      <c r="D409" s="14">
        <v>20.0039164675239</v>
      </c>
      <c r="E409" s="15">
        <f t="shared" si="12"/>
        <v>37.6039164675239</v>
      </c>
      <c r="F409" s="15">
        <f t="shared" si="13"/>
        <v>37.6039164675239</v>
      </c>
      <c r="G409" s="14">
        <v>80.72007678817386</v>
      </c>
      <c r="H409" s="9">
        <v>0.00017008603796831768</v>
      </c>
    </row>
    <row r="410" spans="1:8" ht="14.25">
      <c r="A410" s="7" t="s">
        <v>45</v>
      </c>
      <c r="B410" s="7">
        <v>68.65</v>
      </c>
      <c r="C410" s="7">
        <v>0</v>
      </c>
      <c r="D410" s="14">
        <v>-110.30880510615353</v>
      </c>
      <c r="E410" s="15">
        <f>IF((D410-237.2)&lt;0,(D410-237.2)+360,(D410-237.2))</f>
        <v>12.491194893846455</v>
      </c>
      <c r="F410" s="15">
        <f t="shared" si="13"/>
        <v>12.491194893846455</v>
      </c>
      <c r="G410" s="14">
        <v>6.206936175750862</v>
      </c>
      <c r="H410" s="9">
        <v>0.0009958406662714675</v>
      </c>
    </row>
    <row r="411" spans="1:8" ht="14.25">
      <c r="A411" s="7" t="s">
        <v>45</v>
      </c>
      <c r="B411" s="7">
        <v>68.65</v>
      </c>
      <c r="C411" s="7">
        <v>5</v>
      </c>
      <c r="D411" s="14">
        <v>-124.40728515315207</v>
      </c>
      <c r="E411" s="15">
        <f aca="true" t="shared" si="14" ref="E411:E464">IF((D411-237.2)&lt;0,(D411-237.2)+360,(D411-237.2))</f>
        <v>-1.6072851531520769</v>
      </c>
      <c r="F411" s="15">
        <f t="shared" si="13"/>
        <v>-1.6072851531520769</v>
      </c>
      <c r="G411" s="14">
        <v>-4.921025748081232</v>
      </c>
      <c r="H411" s="9">
        <v>0.001149756052230646</v>
      </c>
    </row>
    <row r="412" spans="1:8" ht="14.25">
      <c r="A412" s="7" t="s">
        <v>45</v>
      </c>
      <c r="B412" s="7">
        <v>68.65</v>
      </c>
      <c r="C412" s="7">
        <v>10</v>
      </c>
      <c r="D412" s="14">
        <v>-111.28702585117244</v>
      </c>
      <c r="E412" s="15">
        <f t="shared" si="14"/>
        <v>11.512974148827539</v>
      </c>
      <c r="F412" s="15">
        <f t="shared" si="13"/>
        <v>11.512974148827539</v>
      </c>
      <c r="G412" s="14">
        <v>-7.945210579701312</v>
      </c>
      <c r="H412" s="9">
        <v>0.0008120030140338151</v>
      </c>
    </row>
    <row r="413" spans="1:8" ht="14.25">
      <c r="A413" s="7" t="s">
        <v>45</v>
      </c>
      <c r="B413" s="7">
        <v>68.65</v>
      </c>
      <c r="C413" s="7">
        <v>15</v>
      </c>
      <c r="D413" s="14">
        <v>-120.14310491157003</v>
      </c>
      <c r="E413" s="15">
        <f t="shared" si="14"/>
        <v>2.6568950884299625</v>
      </c>
      <c r="F413" s="15">
        <f t="shared" si="13"/>
        <v>2.6568950884299625</v>
      </c>
      <c r="G413" s="14">
        <v>-10.37067518923976</v>
      </c>
      <c r="H413" s="9">
        <v>0.0008316496123368303</v>
      </c>
    </row>
    <row r="414" spans="1:8" ht="14.25">
      <c r="A414" s="7" t="s">
        <v>45</v>
      </c>
      <c r="B414" s="7">
        <v>68.65</v>
      </c>
      <c r="C414" s="7">
        <v>20</v>
      </c>
      <c r="D414" s="14">
        <v>-132.91338704996951</v>
      </c>
      <c r="E414" s="15">
        <f t="shared" si="14"/>
        <v>-10.113387049969504</v>
      </c>
      <c r="F414" s="15">
        <f t="shared" si="13"/>
        <v>-10.113387049969504</v>
      </c>
      <c r="G414" s="14">
        <v>-0.17181973202239603</v>
      </c>
      <c r="H414" s="9">
        <v>0.0006583599316942748</v>
      </c>
    </row>
    <row r="415" spans="1:8" ht="14.25">
      <c r="A415" s="7" t="s">
        <v>45</v>
      </c>
      <c r="B415" s="7">
        <v>68.65</v>
      </c>
      <c r="C415" s="7">
        <v>25</v>
      </c>
      <c r="D415" s="14">
        <v>-124.07591071699517</v>
      </c>
      <c r="E415" s="15">
        <f t="shared" si="14"/>
        <v>-1.2759107169951562</v>
      </c>
      <c r="F415" s="15">
        <f t="shared" si="13"/>
        <v>-1.2759107169951562</v>
      </c>
      <c r="G415" s="14">
        <v>4.374887685903365</v>
      </c>
      <c r="H415" s="9">
        <v>0.0005121914707811913</v>
      </c>
    </row>
    <row r="416" spans="1:8" ht="14.25">
      <c r="A416" s="7" t="s">
        <v>45</v>
      </c>
      <c r="B416" s="7">
        <v>68.65</v>
      </c>
      <c r="C416" s="7">
        <v>30</v>
      </c>
      <c r="D416" s="14">
        <v>-129.37223744542123</v>
      </c>
      <c r="E416" s="15">
        <f t="shared" si="14"/>
        <v>-6.572237445421251</v>
      </c>
      <c r="F416" s="15">
        <f t="shared" si="13"/>
        <v>-6.572237445421251</v>
      </c>
      <c r="G416" s="14">
        <v>-0.4987448708858883</v>
      </c>
      <c r="H416" s="9">
        <v>0.0004395017265955732</v>
      </c>
    </row>
    <row r="417" spans="1:8" ht="14.25">
      <c r="A417" s="7" t="s">
        <v>45</v>
      </c>
      <c r="B417" s="7">
        <v>68.65</v>
      </c>
      <c r="C417" s="7">
        <v>35</v>
      </c>
      <c r="D417" s="14">
        <v>-141.17735105280082</v>
      </c>
      <c r="E417" s="15">
        <f t="shared" si="14"/>
        <v>-18.377351052800805</v>
      </c>
      <c r="F417" s="15">
        <f t="shared" si="13"/>
        <v>-18.377351052800805</v>
      </c>
      <c r="G417" s="14">
        <v>-3.7891721346847467</v>
      </c>
      <c r="H417" s="9">
        <v>0.0004576355859731627</v>
      </c>
    </row>
    <row r="418" spans="1:8" ht="14.25">
      <c r="A418" s="7" t="s">
        <v>45</v>
      </c>
      <c r="B418" s="7">
        <v>68.65</v>
      </c>
      <c r="C418" s="7">
        <v>40</v>
      </c>
      <c r="D418" s="14">
        <v>-130.01275991344514</v>
      </c>
      <c r="E418" s="15">
        <f t="shared" si="14"/>
        <v>-7.2127599134450975</v>
      </c>
      <c r="F418" s="15">
        <f t="shared" si="13"/>
        <v>-7.2127599134450975</v>
      </c>
      <c r="G418" s="14">
        <v>16.531680375812012</v>
      </c>
      <c r="H418" s="9">
        <v>0.0003180019125665756</v>
      </c>
    </row>
    <row r="419" spans="1:8" ht="14.25">
      <c r="A419" s="7" t="s">
        <v>45</v>
      </c>
      <c r="B419" s="7">
        <v>68.65</v>
      </c>
      <c r="C419" s="7">
        <v>50</v>
      </c>
      <c r="D419" s="14">
        <v>-126.48182379452741</v>
      </c>
      <c r="E419" s="15">
        <f t="shared" si="14"/>
        <v>-3.6818237945274177</v>
      </c>
      <c r="F419" s="15">
        <f t="shared" si="13"/>
        <v>-3.6818237945274177</v>
      </c>
      <c r="G419" s="14">
        <v>50.91051488563812</v>
      </c>
      <c r="H419" s="9">
        <v>0.00022713037907774467</v>
      </c>
    </row>
    <row r="420" spans="1:8" ht="14.25">
      <c r="A420" s="7" t="s">
        <v>45</v>
      </c>
      <c r="B420" s="7">
        <v>68.65</v>
      </c>
      <c r="C420" s="7">
        <v>60</v>
      </c>
      <c r="D420" s="14">
        <v>-151.7056533836161</v>
      </c>
      <c r="E420" s="15">
        <f t="shared" si="14"/>
        <v>-28.905653383616084</v>
      </c>
      <c r="F420" s="15">
        <f t="shared" si="13"/>
        <v>-28.905653383616084</v>
      </c>
      <c r="G420" s="14">
        <v>48.24636474717451</v>
      </c>
      <c r="H420" s="9">
        <v>0.00016456770893768922</v>
      </c>
    </row>
    <row r="421" spans="1:8" ht="14.25">
      <c r="A421" s="7" t="s">
        <v>38</v>
      </c>
      <c r="B421" s="7">
        <v>71.65</v>
      </c>
      <c r="C421" s="7">
        <v>0</v>
      </c>
      <c r="D421" s="14">
        <v>-50.187525281951444</v>
      </c>
      <c r="E421" s="15">
        <f t="shared" si="14"/>
        <v>72.61247471804859</v>
      </c>
      <c r="F421" s="15">
        <f t="shared" si="13"/>
        <v>72.61247471804859</v>
      </c>
      <c r="G421" s="14">
        <v>25.364435249304925</v>
      </c>
      <c r="H421" s="9">
        <v>0.0008467127322770102</v>
      </c>
    </row>
    <row r="422" spans="1:8" ht="14.25">
      <c r="A422" s="7" t="s">
        <v>38</v>
      </c>
      <c r="B422" s="7">
        <v>71.65</v>
      </c>
      <c r="C422" s="7">
        <v>5</v>
      </c>
      <c r="D422" s="14">
        <v>-100.13746860675258</v>
      </c>
      <c r="E422" s="15">
        <f t="shared" si="14"/>
        <v>22.662531393247434</v>
      </c>
      <c r="F422" s="15">
        <f t="shared" si="13"/>
        <v>22.662531393247434</v>
      </c>
      <c r="G422" s="14">
        <v>11.529342941609398</v>
      </c>
      <c r="H422" s="9">
        <v>0.0008755701799970121</v>
      </c>
    </row>
    <row r="423" spans="1:8" ht="14.25">
      <c r="A423" s="7" t="s">
        <v>38</v>
      </c>
      <c r="B423" s="7">
        <v>71.65</v>
      </c>
      <c r="C423" s="7">
        <v>10</v>
      </c>
      <c r="D423" s="14">
        <v>-109.68870306233788</v>
      </c>
      <c r="E423" s="15">
        <f t="shared" si="14"/>
        <v>13.111296937662132</v>
      </c>
      <c r="F423" s="15">
        <f t="shared" si="13"/>
        <v>13.111296937662132</v>
      </c>
      <c r="G423" s="14">
        <v>10.845638626547498</v>
      </c>
      <c r="H423" s="9">
        <v>0.0007335634187989475</v>
      </c>
    </row>
    <row r="424" spans="1:8" ht="14.25">
      <c r="A424" s="7" t="s">
        <v>38</v>
      </c>
      <c r="B424" s="7">
        <v>71.65</v>
      </c>
      <c r="C424" s="7">
        <v>15</v>
      </c>
      <c r="D424" s="14">
        <v>-105.6809910117772</v>
      </c>
      <c r="E424" s="15">
        <f t="shared" si="14"/>
        <v>17.119008988222845</v>
      </c>
      <c r="F424" s="15">
        <f t="shared" si="13"/>
        <v>17.119008988222845</v>
      </c>
      <c r="G424" s="14">
        <v>11.621124271055319</v>
      </c>
      <c r="H424" s="9">
        <v>0.0006129396990732449</v>
      </c>
    </row>
    <row r="425" spans="1:8" ht="14.25">
      <c r="A425" s="7" t="s">
        <v>38</v>
      </c>
      <c r="B425" s="7">
        <v>71.65</v>
      </c>
      <c r="C425" s="7">
        <v>20</v>
      </c>
      <c r="D425" s="14">
        <v>-119.14302184480782</v>
      </c>
      <c r="E425" s="15">
        <f t="shared" si="14"/>
        <v>3.656978155192178</v>
      </c>
      <c r="F425" s="15">
        <f t="shared" si="13"/>
        <v>3.656978155192178</v>
      </c>
      <c r="G425" s="14">
        <v>11.29336520013488</v>
      </c>
      <c r="H425" s="9">
        <v>0.0004935695364880211</v>
      </c>
    </row>
    <row r="426" spans="1:8" ht="14.25">
      <c r="A426" s="7" t="s">
        <v>38</v>
      </c>
      <c r="B426" s="7">
        <v>71.65</v>
      </c>
      <c r="C426" s="7">
        <v>25</v>
      </c>
      <c r="D426" s="14">
        <v>-87.68628375933794</v>
      </c>
      <c r="E426" s="15">
        <f t="shared" si="14"/>
        <v>35.113716240662086</v>
      </c>
      <c r="F426" s="15">
        <f t="shared" si="13"/>
        <v>35.113716240662086</v>
      </c>
      <c r="G426" s="14">
        <v>22.786097815846365</v>
      </c>
      <c r="H426" s="9">
        <v>0.00040096372251863385</v>
      </c>
    </row>
    <row r="427" spans="1:8" ht="14.25">
      <c r="A427" s="7" t="s">
        <v>38</v>
      </c>
      <c r="B427" s="7">
        <v>71.65</v>
      </c>
      <c r="C427" s="7">
        <v>30</v>
      </c>
      <c r="D427" s="14">
        <v>-75.92515414402428</v>
      </c>
      <c r="E427" s="15">
        <f t="shared" si="14"/>
        <v>46.874845855975764</v>
      </c>
      <c r="F427" s="15">
        <f t="shared" si="13"/>
        <v>46.874845855975764</v>
      </c>
      <c r="G427" s="14">
        <v>36.3206103391861</v>
      </c>
      <c r="H427" s="9">
        <v>0.00034224034607421725</v>
      </c>
    </row>
    <row r="428" spans="1:8" ht="14.25">
      <c r="A428" s="7" t="s">
        <v>38</v>
      </c>
      <c r="B428" s="7">
        <v>71.65</v>
      </c>
      <c r="C428" s="7">
        <v>35</v>
      </c>
      <c r="D428" s="14">
        <v>-131.87936027410862</v>
      </c>
      <c r="E428" s="15">
        <f t="shared" si="14"/>
        <v>-9.07936027410858</v>
      </c>
      <c r="F428" s="15">
        <f t="shared" si="13"/>
        <v>-9.07936027410858</v>
      </c>
      <c r="G428" s="14">
        <v>58.830096099321906</v>
      </c>
      <c r="H428" s="9">
        <v>0.00020019020949337156</v>
      </c>
    </row>
    <row r="429" spans="1:8" ht="14.25">
      <c r="A429" s="7" t="s">
        <v>38</v>
      </c>
      <c r="B429" s="7">
        <v>71.65</v>
      </c>
      <c r="C429" s="7">
        <v>40</v>
      </c>
      <c r="D429" s="14">
        <v>-121.87403904611658</v>
      </c>
      <c r="E429" s="15">
        <f t="shared" si="14"/>
        <v>0.9259609538834184</v>
      </c>
      <c r="F429" s="15">
        <f t="shared" si="13"/>
        <v>0.9259609538834184</v>
      </c>
      <c r="G429" s="14">
        <v>33.90673640386055</v>
      </c>
      <c r="H429" s="9">
        <v>0.0002791288697000008</v>
      </c>
    </row>
    <row r="430" spans="1:8" ht="14.25">
      <c r="A430" s="7" t="s">
        <v>38</v>
      </c>
      <c r="B430" s="7">
        <v>71.65</v>
      </c>
      <c r="C430" s="7">
        <v>50</v>
      </c>
      <c r="D430" s="14">
        <v>-132.99938723877932</v>
      </c>
      <c r="E430" s="15">
        <f t="shared" si="14"/>
        <v>-10.199387238779309</v>
      </c>
      <c r="F430" s="15">
        <f t="shared" si="13"/>
        <v>-10.199387238779309</v>
      </c>
      <c r="G430" s="14">
        <v>33.699255848249535</v>
      </c>
      <c r="H430" s="9">
        <v>0.0003934332587618896</v>
      </c>
    </row>
    <row r="431" spans="1:8" ht="14.25">
      <c r="A431" s="7" t="s">
        <v>38</v>
      </c>
      <c r="B431" s="7">
        <v>71.65</v>
      </c>
      <c r="C431" s="7">
        <v>60</v>
      </c>
      <c r="D431" s="14">
        <v>-132.43065150139304</v>
      </c>
      <c r="E431" s="15">
        <f t="shared" si="14"/>
        <v>-9.630651501393004</v>
      </c>
      <c r="F431" s="15">
        <f t="shared" si="13"/>
        <v>-9.630651501393004</v>
      </c>
      <c r="G431" s="14">
        <v>61.7963462325308</v>
      </c>
      <c r="H431" s="9">
        <v>0.0002809230639605798</v>
      </c>
    </row>
    <row r="432" spans="1:8" ht="14.25">
      <c r="A432" s="7" t="s">
        <v>46</v>
      </c>
      <c r="B432" s="7">
        <v>73.15</v>
      </c>
      <c r="C432" s="7">
        <v>0</v>
      </c>
      <c r="D432" s="14">
        <v>-141.60192507142978</v>
      </c>
      <c r="E432" s="15">
        <f t="shared" si="14"/>
        <v>-18.801925071429764</v>
      </c>
      <c r="F432" s="15">
        <f t="shared" si="13"/>
        <v>-18.801925071429764</v>
      </c>
      <c r="G432" s="14">
        <v>-0.27023025010835594</v>
      </c>
      <c r="H432" s="9">
        <v>0.0028820771102885155</v>
      </c>
    </row>
    <row r="433" spans="1:8" ht="14.25">
      <c r="A433" s="7" t="s">
        <v>46</v>
      </c>
      <c r="B433" s="7">
        <v>73.15</v>
      </c>
      <c r="C433" s="7">
        <v>5</v>
      </c>
      <c r="D433" s="14">
        <v>-144.07945031169905</v>
      </c>
      <c r="E433" s="15">
        <f t="shared" si="14"/>
        <v>-21.279450311699065</v>
      </c>
      <c r="F433" s="15">
        <f t="shared" si="13"/>
        <v>-21.279450311699065</v>
      </c>
      <c r="G433" s="14">
        <v>0.29018721838916633</v>
      </c>
      <c r="H433" s="9">
        <v>0.001995379488026275</v>
      </c>
    </row>
    <row r="434" spans="1:8" ht="14.25">
      <c r="A434" s="7" t="s">
        <v>46</v>
      </c>
      <c r="B434" s="7">
        <v>73.15</v>
      </c>
      <c r="C434" s="7">
        <v>10</v>
      </c>
      <c r="D434" s="14">
        <v>-121.26929692996069</v>
      </c>
      <c r="E434" s="15">
        <f t="shared" si="14"/>
        <v>1.5307030700392943</v>
      </c>
      <c r="F434" s="15">
        <f t="shared" si="13"/>
        <v>1.5307030700392943</v>
      </c>
      <c r="G434" s="14">
        <v>-3.939894851381602</v>
      </c>
      <c r="H434" s="9">
        <v>0.0009293703804990775</v>
      </c>
    </row>
    <row r="435" spans="1:8" ht="14.25">
      <c r="A435" s="7" t="s">
        <v>46</v>
      </c>
      <c r="B435" s="7">
        <v>73.15</v>
      </c>
      <c r="C435" s="7">
        <v>15</v>
      </c>
      <c r="D435" s="14">
        <v>-119.58269588684148</v>
      </c>
      <c r="E435" s="15">
        <f t="shared" si="14"/>
        <v>3.217304113158548</v>
      </c>
      <c r="F435" s="15">
        <f t="shared" si="13"/>
        <v>3.217304113158548</v>
      </c>
      <c r="G435" s="14">
        <v>-7.958226018955565</v>
      </c>
      <c r="H435" s="9">
        <v>0.0008202898198807541</v>
      </c>
    </row>
    <row r="436" spans="1:8" ht="14.25">
      <c r="A436" s="7" t="s">
        <v>46</v>
      </c>
      <c r="B436" s="7">
        <v>73.15</v>
      </c>
      <c r="C436" s="7">
        <v>20</v>
      </c>
      <c r="D436" s="14">
        <v>-113.15978660363952</v>
      </c>
      <c r="E436" s="15">
        <f t="shared" si="14"/>
        <v>9.64021339636048</v>
      </c>
      <c r="F436" s="15">
        <f t="shared" si="13"/>
        <v>9.64021339636048</v>
      </c>
      <c r="G436" s="14">
        <v>-2.3119338549596495</v>
      </c>
      <c r="H436" s="9">
        <v>0.000607339001299933</v>
      </c>
    </row>
    <row r="437" spans="1:8" ht="14.25">
      <c r="A437" s="7" t="s">
        <v>46</v>
      </c>
      <c r="B437" s="7">
        <v>73.15</v>
      </c>
      <c r="C437" s="7">
        <v>25</v>
      </c>
      <c r="D437" s="14">
        <v>-84.11104540668575</v>
      </c>
      <c r="E437" s="15">
        <f t="shared" si="14"/>
        <v>38.68895459331429</v>
      </c>
      <c r="F437" s="15">
        <f t="shared" si="13"/>
        <v>38.68895459331429</v>
      </c>
      <c r="G437" s="14">
        <v>2.280786693622063</v>
      </c>
      <c r="H437" s="9">
        <v>0.0005642926651570087</v>
      </c>
    </row>
    <row r="438" spans="1:8" ht="14.25">
      <c r="A438" s="7" t="s">
        <v>46</v>
      </c>
      <c r="B438" s="7">
        <v>73.15</v>
      </c>
      <c r="C438" s="7">
        <v>30</v>
      </c>
      <c r="D438" s="14">
        <v>-121.99938623844082</v>
      </c>
      <c r="E438" s="15">
        <f t="shared" si="14"/>
        <v>0.8006137615591911</v>
      </c>
      <c r="F438" s="15">
        <f t="shared" si="13"/>
        <v>0.8006137615591911</v>
      </c>
      <c r="G438" s="14">
        <v>8.06973660339569</v>
      </c>
      <c r="H438" s="9">
        <v>0.0004193739768285581</v>
      </c>
    </row>
    <row r="439" spans="1:8" ht="14.25">
      <c r="A439" s="7" t="s">
        <v>46</v>
      </c>
      <c r="B439" s="7">
        <v>73.15</v>
      </c>
      <c r="C439" s="7">
        <v>35</v>
      </c>
      <c r="D439" s="14">
        <v>-125.86646269060347</v>
      </c>
      <c r="E439" s="15">
        <f t="shared" si="14"/>
        <v>-3.06646269060343</v>
      </c>
      <c r="F439" s="15">
        <f t="shared" si="13"/>
        <v>-3.06646269060343</v>
      </c>
      <c r="G439" s="14">
        <v>12.138653015544639</v>
      </c>
      <c r="H439" s="9">
        <v>0.00038479509234916185</v>
      </c>
    </row>
    <row r="440" spans="1:8" ht="14.25">
      <c r="A440" s="7" t="s">
        <v>46</v>
      </c>
      <c r="B440" s="7">
        <v>73.15</v>
      </c>
      <c r="C440" s="7">
        <v>40</v>
      </c>
      <c r="D440" s="14">
        <v>-103.23251927025045</v>
      </c>
      <c r="E440" s="15">
        <f t="shared" si="14"/>
        <v>19.567480729749548</v>
      </c>
      <c r="F440" s="15">
        <f t="shared" si="13"/>
        <v>19.567480729749548</v>
      </c>
      <c r="G440" s="14">
        <v>12.967798203743412</v>
      </c>
      <c r="H440" s="9">
        <v>0.00034084154382351924</v>
      </c>
    </row>
    <row r="441" spans="1:8" ht="14.25">
      <c r="A441" s="7" t="s">
        <v>46</v>
      </c>
      <c r="B441" s="7">
        <v>73.15</v>
      </c>
      <c r="C441" s="7">
        <v>50</v>
      </c>
      <c r="D441" s="14">
        <v>-71.53963009727539</v>
      </c>
      <c r="E441" s="15">
        <f t="shared" si="14"/>
        <v>51.26036990272462</v>
      </c>
      <c r="F441" s="15">
        <f t="shared" si="13"/>
        <v>51.26036990272462</v>
      </c>
      <c r="G441" s="14">
        <v>51.00308649624299</v>
      </c>
      <c r="H441" s="9">
        <v>0.00022425954226297707</v>
      </c>
    </row>
    <row r="442" spans="1:8" ht="14.25">
      <c r="A442" s="7" t="s">
        <v>46</v>
      </c>
      <c r="B442" s="7">
        <v>73.15</v>
      </c>
      <c r="C442" s="7">
        <v>60</v>
      </c>
      <c r="D442" s="14">
        <v>-28.274309497046413</v>
      </c>
      <c r="E442" s="15">
        <f t="shared" si="14"/>
        <v>94.52569050295358</v>
      </c>
      <c r="F442" s="15">
        <f t="shared" si="13"/>
        <v>94.52569050295358</v>
      </c>
      <c r="G442" s="14">
        <v>42.72013296855407</v>
      </c>
      <c r="H442" s="9">
        <v>0.00027901682601771526</v>
      </c>
    </row>
    <row r="443" spans="1:8" ht="14.25">
      <c r="A443" s="7" t="s">
        <v>25</v>
      </c>
      <c r="B443" s="7">
        <v>74.65</v>
      </c>
      <c r="C443" s="7">
        <v>0</v>
      </c>
      <c r="D443" s="14">
        <v>-117.2151427179237</v>
      </c>
      <c r="E443" s="15">
        <f t="shared" si="14"/>
        <v>5.584857282076314</v>
      </c>
      <c r="F443" s="15">
        <f t="shared" si="13"/>
        <v>5.584857282076314</v>
      </c>
      <c r="G443" s="14">
        <v>6.471181145320654</v>
      </c>
      <c r="H443" s="9">
        <v>0.0017390772159107829</v>
      </c>
    </row>
    <row r="444" spans="1:8" ht="14.25">
      <c r="A444" s="7" t="s">
        <v>25</v>
      </c>
      <c r="B444" s="7">
        <v>74.65</v>
      </c>
      <c r="C444" s="7">
        <v>5</v>
      </c>
      <c r="D444" s="14">
        <v>-115.81728114112944</v>
      </c>
      <c r="E444" s="15">
        <f t="shared" si="14"/>
        <v>6.982718858870555</v>
      </c>
      <c r="F444" s="15">
        <f t="shared" si="13"/>
        <v>6.982718858870555</v>
      </c>
      <c r="G444" s="14">
        <v>-1.280545560145249</v>
      </c>
      <c r="H444" s="9">
        <v>0.0014485045704246155</v>
      </c>
    </row>
    <row r="445" spans="1:8" ht="14.25">
      <c r="A445" s="7" t="s">
        <v>25</v>
      </c>
      <c r="B445" s="7">
        <v>74.65</v>
      </c>
      <c r="C445" s="7">
        <v>10</v>
      </c>
      <c r="D445" s="14">
        <v>-116.91942233235989</v>
      </c>
      <c r="E445" s="15">
        <f t="shared" si="14"/>
        <v>5.880577667640125</v>
      </c>
      <c r="F445" s="15">
        <f t="shared" si="13"/>
        <v>5.880577667640125</v>
      </c>
      <c r="G445" s="14">
        <v>-0.07985145548790457</v>
      </c>
      <c r="H445" s="9">
        <v>0.0011511330415631767</v>
      </c>
    </row>
    <row r="446" spans="1:8" ht="14.25">
      <c r="A446" s="7" t="s">
        <v>25</v>
      </c>
      <c r="B446" s="7">
        <v>74.65</v>
      </c>
      <c r="C446" s="7">
        <v>15</v>
      </c>
      <c r="D446" s="14">
        <v>-113.57726813636896</v>
      </c>
      <c r="E446" s="15">
        <f t="shared" si="14"/>
        <v>9.222731863631054</v>
      </c>
      <c r="F446" s="15">
        <f t="shared" si="13"/>
        <v>9.222731863631054</v>
      </c>
      <c r="G446" s="14">
        <v>-2.259886528846789</v>
      </c>
      <c r="H446" s="9">
        <v>0.0009734675289890259</v>
      </c>
    </row>
    <row r="447" spans="1:8" ht="14.25">
      <c r="A447" s="7" t="s">
        <v>25</v>
      </c>
      <c r="B447" s="7">
        <v>74.65</v>
      </c>
      <c r="C447" s="7">
        <v>20</v>
      </c>
      <c r="D447" s="14">
        <v>-115.91220097053925</v>
      </c>
      <c r="E447" s="15">
        <f t="shared" si="14"/>
        <v>6.88779902946078</v>
      </c>
      <c r="F447" s="15">
        <f t="shared" si="13"/>
        <v>6.88779902946078</v>
      </c>
      <c r="G447" s="14">
        <v>-3.3945807593369124</v>
      </c>
      <c r="H447" s="9">
        <v>0.0009353854112054561</v>
      </c>
    </row>
    <row r="448" spans="1:8" ht="14.25">
      <c r="A448" s="7" t="s">
        <v>25</v>
      </c>
      <c r="B448" s="7">
        <v>74.65</v>
      </c>
      <c r="C448" s="7">
        <v>25</v>
      </c>
      <c r="D448" s="14">
        <v>-106.95509063550516</v>
      </c>
      <c r="E448" s="15">
        <f t="shared" si="14"/>
        <v>15.844909364494868</v>
      </c>
      <c r="F448" s="15">
        <f t="shared" si="13"/>
        <v>15.844909364494868</v>
      </c>
      <c r="G448" s="14">
        <v>5.774725189786977</v>
      </c>
      <c r="H448" s="9">
        <v>0.0006644674650793671</v>
      </c>
    </row>
    <row r="449" spans="1:8" ht="14.25">
      <c r="A449" s="7" t="s">
        <v>25</v>
      </c>
      <c r="B449" s="7">
        <v>74.65</v>
      </c>
      <c r="C449" s="7">
        <v>30</v>
      </c>
      <c r="D449" s="14">
        <v>-107.84044617305315</v>
      </c>
      <c r="E449" s="15">
        <f t="shared" si="14"/>
        <v>14.95955382694683</v>
      </c>
      <c r="F449" s="15">
        <f t="shared" si="13"/>
        <v>14.95955382694683</v>
      </c>
      <c r="G449" s="14">
        <v>6.403810876660615</v>
      </c>
      <c r="H449" s="9">
        <v>0.0005738107580901564</v>
      </c>
    </row>
    <row r="450" spans="1:8" ht="14.25">
      <c r="A450" s="7" t="s">
        <v>25</v>
      </c>
      <c r="B450" s="7">
        <v>74.65</v>
      </c>
      <c r="C450" s="7">
        <v>35</v>
      </c>
      <c r="D450" s="14">
        <v>-98.11273568515104</v>
      </c>
      <c r="E450" s="15">
        <f t="shared" si="14"/>
        <v>24.68726431484896</v>
      </c>
      <c r="F450" s="15">
        <f t="shared" si="13"/>
        <v>24.68726431484896</v>
      </c>
      <c r="G450" s="14">
        <v>13.557617490411747</v>
      </c>
      <c r="H450" s="9">
        <v>0.00043579327610232814</v>
      </c>
    </row>
    <row r="451" spans="1:8" ht="14.25">
      <c r="A451" s="7" t="s">
        <v>25</v>
      </c>
      <c r="B451" s="7">
        <v>74.65</v>
      </c>
      <c r="C451" s="7">
        <v>40</v>
      </c>
      <c r="D451" s="14">
        <v>-99.39983053178354</v>
      </c>
      <c r="E451" s="15">
        <f t="shared" si="14"/>
        <v>23.40016946821646</v>
      </c>
      <c r="F451" s="15">
        <f t="shared" si="13"/>
        <v>23.40016946821646</v>
      </c>
      <c r="G451" s="14">
        <v>27.498540149251692</v>
      </c>
      <c r="H451" s="9">
        <v>0.0002902370589862707</v>
      </c>
    </row>
    <row r="452" spans="1:8" ht="14.25">
      <c r="A452" s="7" t="s">
        <v>25</v>
      </c>
      <c r="B452" s="7">
        <v>74.65</v>
      </c>
      <c r="C452" s="7">
        <v>50</v>
      </c>
      <c r="D452" s="14">
        <v>-132.44070922358463</v>
      </c>
      <c r="E452" s="15">
        <f t="shared" si="14"/>
        <v>-9.640709223584622</v>
      </c>
      <c r="F452" s="15">
        <f aca="true" t="shared" si="15" ref="F452:F515">IF(E452&lt;-90,E452+360,IF(E452&gt;270,E452-360,E452))</f>
        <v>-9.640709223584622</v>
      </c>
      <c r="G452" s="14">
        <v>30.17793693278216</v>
      </c>
      <c r="H452" s="9">
        <v>0.00029016061862354787</v>
      </c>
    </row>
    <row r="453" spans="1:8" ht="14.25">
      <c r="A453" s="7" t="s">
        <v>25</v>
      </c>
      <c r="B453" s="7">
        <v>74.65</v>
      </c>
      <c r="C453" s="7">
        <v>60</v>
      </c>
      <c r="D453" s="14">
        <v>-121.27545191172752</v>
      </c>
      <c r="E453" s="15">
        <f t="shared" si="14"/>
        <v>1.5245480882724678</v>
      </c>
      <c r="F453" s="15">
        <f t="shared" si="15"/>
        <v>1.5245480882724678</v>
      </c>
      <c r="G453" s="14">
        <v>41.41367882897556</v>
      </c>
      <c r="H453" s="9">
        <v>0.00024317793802275733</v>
      </c>
    </row>
    <row r="454" spans="1:8" ht="14.25">
      <c r="A454" s="7" t="s">
        <v>53</v>
      </c>
      <c r="B454" s="7">
        <v>75.85</v>
      </c>
      <c r="C454" s="7">
        <v>0</v>
      </c>
      <c r="D454" s="14">
        <v>-103.73288498636809</v>
      </c>
      <c r="E454" s="15">
        <f t="shared" si="14"/>
        <v>19.067115013631906</v>
      </c>
      <c r="F454" s="15">
        <f t="shared" si="15"/>
        <v>19.067115013631906</v>
      </c>
      <c r="G454" s="14">
        <v>19.891600932490775</v>
      </c>
      <c r="H454" s="9">
        <v>0.001185715889663287</v>
      </c>
    </row>
    <row r="455" spans="1:8" ht="14.25">
      <c r="A455" s="7" t="s">
        <v>53</v>
      </c>
      <c r="B455" s="7">
        <v>75.85</v>
      </c>
      <c r="C455" s="7">
        <v>5</v>
      </c>
      <c r="D455" s="14">
        <v>-92.22448281474935</v>
      </c>
      <c r="E455" s="15">
        <f t="shared" si="14"/>
        <v>30.575517185250646</v>
      </c>
      <c r="F455" s="15">
        <f t="shared" si="15"/>
        <v>30.575517185250646</v>
      </c>
      <c r="G455" s="14">
        <v>16.00490393859839</v>
      </c>
      <c r="H455" s="9">
        <v>0.0010310836444731338</v>
      </c>
    </row>
    <row r="456" spans="1:8" ht="14.25">
      <c r="A456" s="7" t="s">
        <v>53</v>
      </c>
      <c r="B456" s="7">
        <v>75.85</v>
      </c>
      <c r="C456" s="7">
        <v>10</v>
      </c>
      <c r="D456" s="14">
        <v>-93.48832362963849</v>
      </c>
      <c r="E456" s="15">
        <f t="shared" si="14"/>
        <v>29.31167637036151</v>
      </c>
      <c r="F456" s="15">
        <f t="shared" si="15"/>
        <v>29.31167637036151</v>
      </c>
      <c r="G456" s="14">
        <v>19.660728423306054</v>
      </c>
      <c r="H456" s="9">
        <v>0.0007855256226126555</v>
      </c>
    </row>
    <row r="457" spans="1:8" ht="14.25">
      <c r="A457" s="7" t="s">
        <v>53</v>
      </c>
      <c r="B457" s="7">
        <v>75.85</v>
      </c>
      <c r="C457" s="7">
        <v>15</v>
      </c>
      <c r="D457" s="14">
        <v>-106.45926675700224</v>
      </c>
      <c r="E457" s="15">
        <f t="shared" si="14"/>
        <v>16.34073324299777</v>
      </c>
      <c r="F457" s="15">
        <f t="shared" si="15"/>
        <v>16.34073324299777</v>
      </c>
      <c r="G457" s="14">
        <v>13.691011165602356</v>
      </c>
      <c r="H457" s="9">
        <v>0.0008075687813431125</v>
      </c>
    </row>
    <row r="458" spans="1:8" ht="14.25">
      <c r="A458" s="7" t="s">
        <v>53</v>
      </c>
      <c r="B458" s="7">
        <v>75.85</v>
      </c>
      <c r="C458" s="7">
        <v>20</v>
      </c>
      <c r="D458" s="14">
        <v>-82.35418647655214</v>
      </c>
      <c r="E458" s="15">
        <f t="shared" si="14"/>
        <v>40.445813523447896</v>
      </c>
      <c r="F458" s="15">
        <f t="shared" si="15"/>
        <v>40.445813523447896</v>
      </c>
      <c r="G458" s="14">
        <v>18.86453038346352</v>
      </c>
      <c r="H458" s="9">
        <v>0.0005500853022477514</v>
      </c>
    </row>
    <row r="459" spans="1:8" ht="14.25">
      <c r="A459" s="7" t="s">
        <v>53</v>
      </c>
      <c r="B459" s="7">
        <v>75.85</v>
      </c>
      <c r="C459" s="7">
        <v>25</v>
      </c>
      <c r="D459" s="14">
        <v>-83.57019031959307</v>
      </c>
      <c r="E459" s="15">
        <f t="shared" si="14"/>
        <v>39.22980968040696</v>
      </c>
      <c r="F459" s="15">
        <f t="shared" si="15"/>
        <v>39.22980968040696</v>
      </c>
      <c r="G459" s="14">
        <v>11.326901708097513</v>
      </c>
      <c r="H459" s="9">
        <v>0.0005313977722008251</v>
      </c>
    </row>
    <row r="460" spans="1:8" ht="14.25">
      <c r="A460" s="7" t="s">
        <v>53</v>
      </c>
      <c r="B460" s="7">
        <v>75.85</v>
      </c>
      <c r="C460" s="7">
        <v>30</v>
      </c>
      <c r="D460" s="14">
        <v>-107.55662659143198</v>
      </c>
      <c r="E460" s="15">
        <f t="shared" si="14"/>
        <v>15.243373408568004</v>
      </c>
      <c r="F460" s="15">
        <f t="shared" si="15"/>
        <v>15.243373408568004</v>
      </c>
      <c r="G460" s="14">
        <v>10.010911366760869</v>
      </c>
      <c r="H460" s="9">
        <v>0.0003563306769687393</v>
      </c>
    </row>
    <row r="461" spans="1:8" ht="14.25">
      <c r="A461" s="7" t="s">
        <v>53</v>
      </c>
      <c r="B461" s="7">
        <v>75.85</v>
      </c>
      <c r="C461" s="7">
        <v>35</v>
      </c>
      <c r="D461" s="14">
        <v>-100.89521041349471</v>
      </c>
      <c r="E461" s="15">
        <f t="shared" si="14"/>
        <v>21.90478958650533</v>
      </c>
      <c r="F461" s="15">
        <f t="shared" si="15"/>
        <v>21.90478958650533</v>
      </c>
      <c r="G461" s="14">
        <v>10.329028743515693</v>
      </c>
      <c r="H461" s="9">
        <v>0.00030212379340429317</v>
      </c>
    </row>
    <row r="462" spans="1:8" ht="14.25">
      <c r="A462" s="7" t="s">
        <v>53</v>
      </c>
      <c r="B462" s="7">
        <v>75.85</v>
      </c>
      <c r="C462" s="7">
        <v>40</v>
      </c>
      <c r="D462" s="14">
        <v>-90.94949106385621</v>
      </c>
      <c r="E462" s="15">
        <f t="shared" si="14"/>
        <v>31.850508936143797</v>
      </c>
      <c r="F462" s="15">
        <f t="shared" si="15"/>
        <v>31.850508936143797</v>
      </c>
      <c r="G462" s="14">
        <v>22.43597169744871</v>
      </c>
      <c r="H462" s="9">
        <v>0.00022589762791140592</v>
      </c>
    </row>
    <row r="463" spans="1:8" ht="14.25">
      <c r="A463" s="7" t="s">
        <v>53</v>
      </c>
      <c r="B463" s="7">
        <v>75.85</v>
      </c>
      <c r="C463" s="7">
        <v>50</v>
      </c>
      <c r="D463" s="14">
        <v>-87.91204569564437</v>
      </c>
      <c r="E463" s="15">
        <f t="shared" si="14"/>
        <v>34.88795430435562</v>
      </c>
      <c r="F463" s="15">
        <f t="shared" si="15"/>
        <v>34.88795430435562</v>
      </c>
      <c r="G463" s="14">
        <v>12.948760073410721</v>
      </c>
      <c r="H463" s="9">
        <v>0.00021140257396893254</v>
      </c>
    </row>
    <row r="464" spans="1:8" ht="14.25">
      <c r="A464" s="7" t="s">
        <v>53</v>
      </c>
      <c r="B464" s="7">
        <v>75.85</v>
      </c>
      <c r="C464" s="7">
        <v>60</v>
      </c>
      <c r="D464" s="14">
        <v>-75.37841350579397</v>
      </c>
      <c r="E464" s="15">
        <f t="shared" si="14"/>
        <v>47.42158649420605</v>
      </c>
      <c r="F464" s="15">
        <f t="shared" si="15"/>
        <v>47.42158649420605</v>
      </c>
      <c r="G464" s="14">
        <v>35.9712858518136</v>
      </c>
      <c r="H464" s="9">
        <v>0.00016720699445896395</v>
      </c>
    </row>
    <row r="465" spans="1:8" ht="14.25">
      <c r="A465" s="7" t="s">
        <v>47</v>
      </c>
      <c r="B465" s="7">
        <v>76.85</v>
      </c>
      <c r="C465" s="7">
        <v>0</v>
      </c>
      <c r="D465" s="14">
        <v>125.59665475160449</v>
      </c>
      <c r="E465" s="15">
        <f>IF((D465-321.6)&lt;0,(D465-321.6)+360,(D465-321.6))</f>
        <v>163.99665475160447</v>
      </c>
      <c r="F465" s="15">
        <f t="shared" si="15"/>
        <v>163.99665475160447</v>
      </c>
      <c r="G465" s="14">
        <v>39.328087569778695</v>
      </c>
      <c r="H465" s="9">
        <v>0.0006029725924948828</v>
      </c>
    </row>
    <row r="466" spans="1:8" ht="14.25">
      <c r="A466" s="7" t="s">
        <v>47</v>
      </c>
      <c r="B466" s="7">
        <v>76.85</v>
      </c>
      <c r="C466" s="7">
        <v>5</v>
      </c>
      <c r="D466" s="14">
        <v>135.73287712456505</v>
      </c>
      <c r="E466" s="15">
        <f aca="true" t="shared" si="16" ref="E466:E529">IF((D466-321.6)&lt;0,(D466-321.6)+360,(D466-321.6))</f>
        <v>174.13287712456503</v>
      </c>
      <c r="F466" s="15">
        <f t="shared" si="15"/>
        <v>174.13287712456503</v>
      </c>
      <c r="G466" s="14">
        <v>14.807101386611103</v>
      </c>
      <c r="H466" s="9">
        <v>0.0007222020870919717</v>
      </c>
    </row>
    <row r="467" spans="1:8" ht="14.25">
      <c r="A467" s="7" t="s">
        <v>47</v>
      </c>
      <c r="B467" s="7">
        <v>76.85</v>
      </c>
      <c r="C467" s="7">
        <v>10</v>
      </c>
      <c r="D467" s="14">
        <v>131.92648689191336</v>
      </c>
      <c r="E467" s="15">
        <f t="shared" si="16"/>
        <v>170.32648689191333</v>
      </c>
      <c r="F467" s="15">
        <f t="shared" si="15"/>
        <v>170.32648689191333</v>
      </c>
      <c r="G467" s="14">
        <v>7.499445908232213</v>
      </c>
      <c r="H467" s="9">
        <v>0.0007278767369548226</v>
      </c>
    </row>
    <row r="468" spans="1:8" ht="14.25">
      <c r="A468" s="7" t="s">
        <v>47</v>
      </c>
      <c r="B468" s="7">
        <v>76.85</v>
      </c>
      <c r="C468" s="7">
        <v>15</v>
      </c>
      <c r="D468" s="14">
        <v>141.4468469450574</v>
      </c>
      <c r="E468" s="15">
        <f t="shared" si="16"/>
        <v>179.84684694505737</v>
      </c>
      <c r="F468" s="15">
        <f t="shared" si="15"/>
        <v>179.84684694505737</v>
      </c>
      <c r="G468" s="14">
        <v>4.690971089563147</v>
      </c>
      <c r="H468" s="9">
        <v>0.0006978477112099746</v>
      </c>
    </row>
    <row r="469" spans="1:8" ht="14.25">
      <c r="A469" s="7" t="s">
        <v>47</v>
      </c>
      <c r="B469" s="7">
        <v>76.85</v>
      </c>
      <c r="C469" s="7">
        <v>20</v>
      </c>
      <c r="D469" s="14">
        <v>127.6525452745863</v>
      </c>
      <c r="E469" s="15">
        <f t="shared" si="16"/>
        <v>166.0525452745863</v>
      </c>
      <c r="F469" s="15">
        <f t="shared" si="15"/>
        <v>166.0525452745863</v>
      </c>
      <c r="G469" s="14">
        <v>12.364838667412421</v>
      </c>
      <c r="H469" s="9">
        <v>0.0005550680107878674</v>
      </c>
    </row>
    <row r="470" spans="1:8" ht="14.25">
      <c r="A470" s="7" t="s">
        <v>47</v>
      </c>
      <c r="B470" s="7">
        <v>76.85</v>
      </c>
      <c r="C470" s="7">
        <v>25</v>
      </c>
      <c r="D470" s="14">
        <v>142.27179008632348</v>
      </c>
      <c r="E470" s="15">
        <f t="shared" si="16"/>
        <v>180.67179008632345</v>
      </c>
      <c r="F470" s="15">
        <f t="shared" si="15"/>
        <v>180.67179008632345</v>
      </c>
      <c r="G470" s="14">
        <v>10.217546318178035</v>
      </c>
      <c r="H470" s="9">
        <v>0.0005134899691289014</v>
      </c>
    </row>
    <row r="471" spans="1:8" ht="14.25">
      <c r="A471" s="7" t="s">
        <v>47</v>
      </c>
      <c r="B471" s="7">
        <v>76.85</v>
      </c>
      <c r="C471" s="7">
        <v>30</v>
      </c>
      <c r="D471" s="14">
        <v>150.34491043718086</v>
      </c>
      <c r="E471" s="15">
        <f t="shared" si="16"/>
        <v>188.74491043718083</v>
      </c>
      <c r="F471" s="15">
        <f t="shared" si="15"/>
        <v>188.74491043718083</v>
      </c>
      <c r="G471" s="14">
        <v>7.941289508672722</v>
      </c>
      <c r="H471" s="9">
        <v>0.0005002522145838037</v>
      </c>
    </row>
    <row r="472" spans="1:8" ht="14.25">
      <c r="A472" s="7" t="s">
        <v>47</v>
      </c>
      <c r="B472" s="7">
        <v>76.85</v>
      </c>
      <c r="C472" s="7">
        <v>35</v>
      </c>
      <c r="D472" s="14">
        <v>151.16030099608952</v>
      </c>
      <c r="E472" s="15">
        <f t="shared" si="16"/>
        <v>189.5603009960895</v>
      </c>
      <c r="F472" s="15">
        <f t="shared" si="15"/>
        <v>189.5603009960895</v>
      </c>
      <c r="G472" s="14">
        <v>20.541120047364277</v>
      </c>
      <c r="H472" s="9">
        <v>0.0002754307216869607</v>
      </c>
    </row>
    <row r="473" spans="1:8" ht="14.25">
      <c r="A473" s="7" t="s">
        <v>47</v>
      </c>
      <c r="B473" s="7">
        <v>76.85</v>
      </c>
      <c r="C473" s="7">
        <v>40</v>
      </c>
      <c r="D473" s="14">
        <v>171.70680265295522</v>
      </c>
      <c r="E473" s="15">
        <f t="shared" si="16"/>
        <v>210.1068026529552</v>
      </c>
      <c r="F473" s="15">
        <f t="shared" si="15"/>
        <v>210.1068026529552</v>
      </c>
      <c r="G473" s="14">
        <v>22.978869649992358</v>
      </c>
      <c r="H473" s="9">
        <v>0.00021644931542742286</v>
      </c>
    </row>
    <row r="474" spans="1:8" ht="14.25">
      <c r="A474" s="7" t="s">
        <v>47</v>
      </c>
      <c r="B474" s="7">
        <v>76.85</v>
      </c>
      <c r="C474" s="7">
        <v>50</v>
      </c>
      <c r="D474" s="14">
        <v>173.08310686376205</v>
      </c>
      <c r="E474" s="15">
        <f t="shared" si="16"/>
        <v>211.48310686376203</v>
      </c>
      <c r="F474" s="15">
        <f t="shared" si="15"/>
        <v>211.48310686376203</v>
      </c>
      <c r="G474" s="14">
        <v>39.41608136458264</v>
      </c>
      <c r="H474" s="9">
        <v>0.00021578166274268998</v>
      </c>
    </row>
    <row r="475" spans="1:8" ht="14.25">
      <c r="A475" s="7" t="s">
        <v>47</v>
      </c>
      <c r="B475" s="7">
        <v>76.85</v>
      </c>
      <c r="C475" s="7">
        <v>60</v>
      </c>
      <c r="D475" s="14">
        <v>150.67048056389046</v>
      </c>
      <c r="E475" s="15">
        <f t="shared" si="16"/>
        <v>189.07048056389044</v>
      </c>
      <c r="F475" s="15">
        <f t="shared" si="15"/>
        <v>189.07048056389044</v>
      </c>
      <c r="G475" s="14">
        <v>48.57741897676162</v>
      </c>
      <c r="H475" s="9">
        <v>0.00020918839845698902</v>
      </c>
    </row>
    <row r="476" spans="1:8" ht="14.25">
      <c r="A476" s="7" t="s">
        <v>39</v>
      </c>
      <c r="B476" s="7">
        <v>78.35</v>
      </c>
      <c r="C476" s="7">
        <v>0</v>
      </c>
      <c r="D476" s="14">
        <v>104.53060056419467</v>
      </c>
      <c r="E476" s="15">
        <f t="shared" si="16"/>
        <v>142.93060056419466</v>
      </c>
      <c r="F476" s="15">
        <f t="shared" si="15"/>
        <v>142.93060056419466</v>
      </c>
      <c r="G476" s="14">
        <v>-1.306180733946604</v>
      </c>
      <c r="H476" s="9">
        <v>0.0008955402041203957</v>
      </c>
    </row>
    <row r="477" spans="1:8" ht="14.25">
      <c r="A477" s="7" t="s">
        <v>39</v>
      </c>
      <c r="B477" s="7">
        <v>78.35</v>
      </c>
      <c r="C477" s="7">
        <v>5</v>
      </c>
      <c r="D477" s="14">
        <v>110.70609058108104</v>
      </c>
      <c r="E477" s="15">
        <f t="shared" si="16"/>
        <v>149.10609058108102</v>
      </c>
      <c r="F477" s="15">
        <f t="shared" si="15"/>
        <v>149.10609058108102</v>
      </c>
      <c r="G477" s="14">
        <v>-6.127629326303854</v>
      </c>
      <c r="H477" s="9">
        <v>0.0011821791429812995</v>
      </c>
    </row>
    <row r="478" spans="1:8" ht="14.25">
      <c r="A478" s="7" t="s">
        <v>39</v>
      </c>
      <c r="B478" s="7">
        <v>78.35</v>
      </c>
      <c r="C478" s="7">
        <v>10</v>
      </c>
      <c r="D478" s="14">
        <v>119.68799704198656</v>
      </c>
      <c r="E478" s="15">
        <f t="shared" si="16"/>
        <v>158.08799704198654</v>
      </c>
      <c r="F478" s="15">
        <f t="shared" si="15"/>
        <v>158.08799704198654</v>
      </c>
      <c r="G478" s="14">
        <v>-9.17229902914979</v>
      </c>
      <c r="H478" s="9">
        <v>0.0011731204959849607</v>
      </c>
    </row>
    <row r="479" spans="1:8" ht="14.25">
      <c r="A479" s="7" t="s">
        <v>39</v>
      </c>
      <c r="B479" s="7">
        <v>78.35</v>
      </c>
      <c r="C479" s="7">
        <v>15</v>
      </c>
      <c r="D479" s="14">
        <v>120.27463196089266</v>
      </c>
      <c r="E479" s="15">
        <f t="shared" si="16"/>
        <v>158.67463196089264</v>
      </c>
      <c r="F479" s="15">
        <f t="shared" si="15"/>
        <v>158.67463196089264</v>
      </c>
      <c r="G479" s="14">
        <v>-8.961891370027656</v>
      </c>
      <c r="H479" s="9">
        <v>0.001041806434900457</v>
      </c>
    </row>
    <row r="480" spans="1:8" ht="14.25">
      <c r="A480" s="7" t="s">
        <v>39</v>
      </c>
      <c r="B480" s="7">
        <v>78.35</v>
      </c>
      <c r="C480" s="7">
        <v>20</v>
      </c>
      <c r="D480" s="14">
        <v>108.5239739048417</v>
      </c>
      <c r="E480" s="15">
        <f t="shared" si="16"/>
        <v>146.92397390484166</v>
      </c>
      <c r="F480" s="15">
        <f t="shared" si="15"/>
        <v>146.92397390484166</v>
      </c>
      <c r="G480" s="14">
        <v>-3.6548196648408946</v>
      </c>
      <c r="H480" s="9">
        <v>0.0008973198426425217</v>
      </c>
    </row>
    <row r="481" spans="1:8" ht="14.25">
      <c r="A481" s="7" t="s">
        <v>39</v>
      </c>
      <c r="B481" s="7">
        <v>78.35</v>
      </c>
      <c r="C481" s="7">
        <v>25</v>
      </c>
      <c r="D481" s="14">
        <v>119.21420111516055</v>
      </c>
      <c r="E481" s="15">
        <f t="shared" si="16"/>
        <v>157.61420111516054</v>
      </c>
      <c r="F481" s="15">
        <f t="shared" si="15"/>
        <v>157.61420111516054</v>
      </c>
      <c r="G481" s="14">
        <v>-2.6558713811435237</v>
      </c>
      <c r="H481" s="9">
        <v>0.0007365372117150633</v>
      </c>
    </row>
    <row r="482" spans="1:8" ht="14.25">
      <c r="A482" s="7" t="s">
        <v>39</v>
      </c>
      <c r="B482" s="7">
        <v>78.35</v>
      </c>
      <c r="C482" s="7">
        <v>30</v>
      </c>
      <c r="D482" s="14">
        <v>124.41606266755912</v>
      </c>
      <c r="E482" s="15">
        <f t="shared" si="16"/>
        <v>162.8160626675591</v>
      </c>
      <c r="F482" s="15">
        <f t="shared" si="15"/>
        <v>162.8160626675591</v>
      </c>
      <c r="G482" s="14">
        <v>0.019845180515994792</v>
      </c>
      <c r="H482" s="9">
        <v>0.0006236218719352296</v>
      </c>
    </row>
    <row r="483" spans="1:8" ht="14.25">
      <c r="A483" s="7" t="s">
        <v>39</v>
      </c>
      <c r="B483" s="7">
        <v>78.35</v>
      </c>
      <c r="C483" s="7">
        <v>35</v>
      </c>
      <c r="D483" s="14">
        <v>90.29869380386415</v>
      </c>
      <c r="E483" s="15">
        <f t="shared" si="16"/>
        <v>128.69869380386413</v>
      </c>
      <c r="F483" s="15">
        <f t="shared" si="15"/>
        <v>128.69869380386413</v>
      </c>
      <c r="G483" s="14">
        <v>6.958661159623892</v>
      </c>
      <c r="H483" s="9">
        <v>0.00042496610822136154</v>
      </c>
    </row>
    <row r="484" spans="1:8" ht="14.25">
      <c r="A484" s="7" t="s">
        <v>39</v>
      </c>
      <c r="B484" s="7">
        <v>78.35</v>
      </c>
      <c r="C484" s="7">
        <v>40</v>
      </c>
      <c r="D484" s="14">
        <v>139.5482450381191</v>
      </c>
      <c r="E484" s="15">
        <f t="shared" si="16"/>
        <v>177.94824503811907</v>
      </c>
      <c r="F484" s="15">
        <f t="shared" si="15"/>
        <v>177.94824503811907</v>
      </c>
      <c r="G484" s="14">
        <v>1.2175001893033026</v>
      </c>
      <c r="H484" s="9">
        <v>0.00045308716717030285</v>
      </c>
    </row>
    <row r="485" spans="1:8" ht="14.25">
      <c r="A485" s="7" t="s">
        <v>39</v>
      </c>
      <c r="B485" s="7">
        <v>78.35</v>
      </c>
      <c r="C485" s="7">
        <v>50</v>
      </c>
      <c r="D485" s="14">
        <v>167.6703144196553</v>
      </c>
      <c r="E485" s="15">
        <f t="shared" si="16"/>
        <v>206.0703144196553</v>
      </c>
      <c r="F485" s="15">
        <f t="shared" si="15"/>
        <v>206.0703144196553</v>
      </c>
      <c r="G485" s="14">
        <v>50.093410298251904</v>
      </c>
      <c r="H485" s="9">
        <v>0.00022329804007200778</v>
      </c>
    </row>
    <row r="486" spans="1:8" ht="14.25">
      <c r="A486" s="7" t="s">
        <v>39</v>
      </c>
      <c r="B486" s="7">
        <v>78.35</v>
      </c>
      <c r="C486" s="7">
        <v>60</v>
      </c>
      <c r="D486" s="14">
        <v>120.07236995503038</v>
      </c>
      <c r="E486" s="15">
        <f t="shared" si="16"/>
        <v>158.47236995503036</v>
      </c>
      <c r="F486" s="15">
        <f t="shared" si="15"/>
        <v>158.47236995503036</v>
      </c>
      <c r="G486" s="14">
        <v>68.84923924255845</v>
      </c>
      <c r="H486" s="9">
        <v>0.0001795237556146818</v>
      </c>
    </row>
    <row r="487" spans="1:8" ht="14.25">
      <c r="A487" s="7" t="s">
        <v>54</v>
      </c>
      <c r="B487" s="7">
        <v>81.35</v>
      </c>
      <c r="C487" s="7">
        <v>0</v>
      </c>
      <c r="D487" s="14">
        <v>134.60406942620628</v>
      </c>
      <c r="E487" s="15">
        <f t="shared" si="16"/>
        <v>173.00406942620626</v>
      </c>
      <c r="F487" s="15">
        <f t="shared" si="15"/>
        <v>173.00406942620626</v>
      </c>
      <c r="G487" s="14">
        <v>4.4942802470992</v>
      </c>
      <c r="H487" s="9">
        <v>0.0007770077919145985</v>
      </c>
    </row>
    <row r="488" spans="1:8" ht="14.25">
      <c r="A488" s="7" t="s">
        <v>54</v>
      </c>
      <c r="B488" s="7">
        <v>81.35</v>
      </c>
      <c r="C488" s="7">
        <v>5</v>
      </c>
      <c r="D488" s="14">
        <v>133.91898123198013</v>
      </c>
      <c r="E488" s="15">
        <f t="shared" si="16"/>
        <v>172.3189812319801</v>
      </c>
      <c r="F488" s="15">
        <f t="shared" si="15"/>
        <v>172.3189812319801</v>
      </c>
      <c r="G488" s="14">
        <v>-8.2545445543562</v>
      </c>
      <c r="H488" s="9">
        <v>0.000816529128629224</v>
      </c>
    </row>
    <row r="489" spans="1:8" ht="14.25">
      <c r="A489" s="7" t="s">
        <v>54</v>
      </c>
      <c r="B489" s="7">
        <v>81.35</v>
      </c>
      <c r="C489" s="7">
        <v>10</v>
      </c>
      <c r="D489" s="14">
        <v>134.8106373191587</v>
      </c>
      <c r="E489" s="15">
        <f t="shared" si="16"/>
        <v>173.21063731915868</v>
      </c>
      <c r="F489" s="15">
        <f t="shared" si="15"/>
        <v>173.21063731915868</v>
      </c>
      <c r="G489" s="14">
        <v>-8.32750967725766</v>
      </c>
      <c r="H489" s="9">
        <v>0.0010573681989259939</v>
      </c>
    </row>
    <row r="490" spans="1:8" ht="14.25">
      <c r="A490" s="7" t="s">
        <v>54</v>
      </c>
      <c r="B490" s="7">
        <v>81.35</v>
      </c>
      <c r="C490" s="7">
        <v>15</v>
      </c>
      <c r="D490" s="14">
        <v>129.61558023715676</v>
      </c>
      <c r="E490" s="15">
        <f t="shared" si="16"/>
        <v>168.01558023715674</v>
      </c>
      <c r="F490" s="15">
        <f t="shared" si="15"/>
        <v>168.01558023715674</v>
      </c>
      <c r="G490" s="14">
        <v>-9.161516712271332</v>
      </c>
      <c r="H490" s="9">
        <v>0.0006523754481891544</v>
      </c>
    </row>
    <row r="491" spans="1:8" ht="14.25">
      <c r="A491" s="7" t="s">
        <v>54</v>
      </c>
      <c r="B491" s="7">
        <v>81.35</v>
      </c>
      <c r="C491" s="7">
        <v>20</v>
      </c>
      <c r="D491" s="14">
        <v>132.0023706353017</v>
      </c>
      <c r="E491" s="15">
        <f t="shared" si="16"/>
        <v>170.40237063530168</v>
      </c>
      <c r="F491" s="15">
        <f t="shared" si="15"/>
        <v>170.40237063530168</v>
      </c>
      <c r="G491" s="14">
        <v>-6.966603195905091</v>
      </c>
      <c r="H491" s="9">
        <v>0.0006255298049181989</v>
      </c>
    </row>
    <row r="492" spans="1:8" ht="14.25">
      <c r="A492" s="7" t="s">
        <v>54</v>
      </c>
      <c r="B492" s="7">
        <v>81.35</v>
      </c>
      <c r="C492" s="7">
        <v>25</v>
      </c>
      <c r="D492" s="14">
        <v>141.46117942108856</v>
      </c>
      <c r="E492" s="15">
        <f t="shared" si="16"/>
        <v>179.86117942108854</v>
      </c>
      <c r="F492" s="15">
        <f t="shared" si="15"/>
        <v>179.86117942108854</v>
      </c>
      <c r="G492" s="14">
        <v>-7.807404996966605</v>
      </c>
      <c r="H492" s="9">
        <v>0.0005904878102010236</v>
      </c>
    </row>
    <row r="493" spans="1:8" ht="14.25">
      <c r="A493" s="7" t="s">
        <v>54</v>
      </c>
      <c r="B493" s="7">
        <v>81.35</v>
      </c>
      <c r="C493" s="7">
        <v>30</v>
      </c>
      <c r="D493" s="14">
        <v>132.38651716362438</v>
      </c>
      <c r="E493" s="15">
        <f t="shared" si="16"/>
        <v>170.78651716362435</v>
      </c>
      <c r="F493" s="15">
        <f t="shared" si="15"/>
        <v>170.78651716362435</v>
      </c>
      <c r="G493" s="14">
        <v>-6.4817231999619285</v>
      </c>
      <c r="H493" s="9">
        <v>0.0003712940525998228</v>
      </c>
    </row>
    <row r="494" spans="1:8" ht="14.25">
      <c r="A494" s="7" t="s">
        <v>54</v>
      </c>
      <c r="B494" s="7">
        <v>81.35</v>
      </c>
      <c r="C494" s="7">
        <v>35</v>
      </c>
      <c r="D494" s="14">
        <v>141.53701439315947</v>
      </c>
      <c r="E494" s="15">
        <f t="shared" si="16"/>
        <v>179.93701439315944</v>
      </c>
      <c r="F494" s="15">
        <f t="shared" si="15"/>
        <v>179.93701439315944</v>
      </c>
      <c r="G494" s="14">
        <v>-3.2696985027428282</v>
      </c>
      <c r="H494" s="9">
        <v>0.00029781172558514214</v>
      </c>
    </row>
    <row r="495" spans="1:8" ht="14.25">
      <c r="A495" s="7" t="s">
        <v>54</v>
      </c>
      <c r="B495" s="7">
        <v>81.35</v>
      </c>
      <c r="C495" s="7">
        <v>40</v>
      </c>
      <c r="D495" s="14">
        <v>139.5978929473829</v>
      </c>
      <c r="E495" s="15">
        <f t="shared" si="16"/>
        <v>177.99789294738287</v>
      </c>
      <c r="F495" s="15">
        <f t="shared" si="15"/>
        <v>177.99789294738287</v>
      </c>
      <c r="G495" s="14">
        <v>3.1112404645873997</v>
      </c>
      <c r="H495" s="9">
        <v>0.0002490294375289797</v>
      </c>
    </row>
    <row r="496" spans="1:8" ht="14.25">
      <c r="A496" s="7" t="s">
        <v>54</v>
      </c>
      <c r="B496" s="7">
        <v>81.35</v>
      </c>
      <c r="C496" s="7">
        <v>50</v>
      </c>
      <c r="D496" s="14">
        <v>139.36650480515232</v>
      </c>
      <c r="E496" s="15">
        <f t="shared" si="16"/>
        <v>177.7665048051523</v>
      </c>
      <c r="F496" s="15">
        <f t="shared" si="15"/>
        <v>177.7665048051523</v>
      </c>
      <c r="G496" s="14">
        <v>22.293786059970362</v>
      </c>
      <c r="H496" s="9">
        <v>0.0001710425870828666</v>
      </c>
    </row>
    <row r="497" spans="1:8" ht="14.25">
      <c r="A497" s="7" t="s">
        <v>54</v>
      </c>
      <c r="B497" s="7">
        <v>81.35</v>
      </c>
      <c r="C497" s="7">
        <v>60</v>
      </c>
      <c r="D497" s="14">
        <v>165.43915622904103</v>
      </c>
      <c r="E497" s="15">
        <f t="shared" si="16"/>
        <v>203.839156229041</v>
      </c>
      <c r="F497" s="15">
        <f t="shared" si="15"/>
        <v>203.839156229041</v>
      </c>
      <c r="G497" s="14">
        <v>19.97940127587988</v>
      </c>
      <c r="H497" s="9">
        <v>0.00016590265910165517</v>
      </c>
    </row>
    <row r="498" spans="1:8" ht="14.25">
      <c r="A498" s="7" t="s">
        <v>48</v>
      </c>
      <c r="B498" s="7">
        <v>82.85</v>
      </c>
      <c r="C498" s="7">
        <v>0</v>
      </c>
      <c r="D498" s="14">
        <v>-24.33559127670337</v>
      </c>
      <c r="E498" s="15">
        <f t="shared" si="16"/>
        <v>14.064408723296594</v>
      </c>
      <c r="F498" s="15">
        <f t="shared" si="15"/>
        <v>14.064408723296594</v>
      </c>
      <c r="G498" s="14">
        <v>24.61727390687106</v>
      </c>
      <c r="H498" s="9">
        <v>0.0007956454319607447</v>
      </c>
    </row>
    <row r="499" spans="1:8" ht="14.25">
      <c r="A499" s="7" t="s">
        <v>48</v>
      </c>
      <c r="B499" s="7">
        <v>82.85</v>
      </c>
      <c r="C499" s="7">
        <v>5</v>
      </c>
      <c r="D499" s="14">
        <v>-26.147340070324287</v>
      </c>
      <c r="E499" s="15">
        <f t="shared" si="16"/>
        <v>12.252659929675701</v>
      </c>
      <c r="F499" s="15">
        <f t="shared" si="15"/>
        <v>12.252659929675701</v>
      </c>
      <c r="G499" s="14">
        <v>20.644111261500974</v>
      </c>
      <c r="H499" s="9">
        <v>0.0005008194243437449</v>
      </c>
    </row>
    <row r="500" spans="1:8" ht="14.25">
      <c r="A500" s="7" t="s">
        <v>48</v>
      </c>
      <c r="B500" s="7">
        <v>82.85</v>
      </c>
      <c r="C500" s="7">
        <v>10</v>
      </c>
      <c r="D500" s="14">
        <v>-9.851722988692496</v>
      </c>
      <c r="E500" s="15">
        <f t="shared" si="16"/>
        <v>28.548277011307505</v>
      </c>
      <c r="F500" s="15">
        <f t="shared" si="15"/>
        <v>28.548277011307505</v>
      </c>
      <c r="G500" s="14">
        <v>18.158460601907624</v>
      </c>
      <c r="H500" s="9">
        <v>0.000536794768175883</v>
      </c>
    </row>
    <row r="501" spans="1:8" ht="14.25">
      <c r="A501" s="7" t="s">
        <v>48</v>
      </c>
      <c r="B501" s="7">
        <v>82.85</v>
      </c>
      <c r="C501" s="7">
        <v>15</v>
      </c>
      <c r="D501" s="14">
        <v>-22.38647855401655</v>
      </c>
      <c r="E501" s="15">
        <f t="shared" si="16"/>
        <v>16.01352144598343</v>
      </c>
      <c r="F501" s="15">
        <f t="shared" si="15"/>
        <v>16.01352144598343</v>
      </c>
      <c r="G501" s="14">
        <v>15.784695927928711</v>
      </c>
      <c r="H501" s="9">
        <v>0.0003318503438916404</v>
      </c>
    </row>
    <row r="502" spans="1:8" ht="14.25">
      <c r="A502" s="7" t="s">
        <v>48</v>
      </c>
      <c r="B502" s="7">
        <v>82.85</v>
      </c>
      <c r="C502" s="7">
        <v>20</v>
      </c>
      <c r="D502" s="14">
        <v>15.273311806170982</v>
      </c>
      <c r="E502" s="15">
        <f t="shared" si="16"/>
        <v>53.67331180617094</v>
      </c>
      <c r="F502" s="15">
        <f t="shared" si="15"/>
        <v>53.67331180617094</v>
      </c>
      <c r="G502" s="14">
        <v>26.776334615349516</v>
      </c>
      <c r="H502" s="9">
        <v>0.00030041586559467856</v>
      </c>
    </row>
    <row r="503" spans="1:8" ht="14.25">
      <c r="A503" s="7" t="s">
        <v>48</v>
      </c>
      <c r="B503" s="7">
        <v>82.85</v>
      </c>
      <c r="C503" s="7">
        <v>25</v>
      </c>
      <c r="D503" s="14">
        <v>-23.51504680165622</v>
      </c>
      <c r="E503" s="15">
        <f t="shared" si="16"/>
        <v>14.884953198343737</v>
      </c>
      <c r="F503" s="15">
        <f t="shared" si="15"/>
        <v>14.884953198343737</v>
      </c>
      <c r="G503" s="14">
        <v>18.409292203216353</v>
      </c>
      <c r="H503" s="9">
        <v>0.00026734711545292573</v>
      </c>
    </row>
    <row r="504" spans="1:8" ht="14.25">
      <c r="A504" s="7" t="s">
        <v>48</v>
      </c>
      <c r="B504" s="7">
        <v>82.85</v>
      </c>
      <c r="C504" s="7">
        <v>30</v>
      </c>
      <c r="D504" s="14">
        <v>-0.11910556000018396</v>
      </c>
      <c r="E504" s="15">
        <f t="shared" si="16"/>
        <v>38.28089443999977</v>
      </c>
      <c r="F504" s="15">
        <f t="shared" si="15"/>
        <v>38.28089443999977</v>
      </c>
      <c r="G504" s="14">
        <v>30.794172950645514</v>
      </c>
      <c r="H504" s="9">
        <v>0.00030024093599324457</v>
      </c>
    </row>
    <row r="505" spans="1:8" ht="14.25">
      <c r="A505" s="7" t="s">
        <v>48</v>
      </c>
      <c r="B505" s="7">
        <v>82.85</v>
      </c>
      <c r="C505" s="7">
        <v>35</v>
      </c>
      <c r="D505" s="14">
        <v>-47.47160977923818</v>
      </c>
      <c r="E505" s="15">
        <f t="shared" si="16"/>
        <v>-9.071609779238202</v>
      </c>
      <c r="F505" s="15">
        <f t="shared" si="15"/>
        <v>-9.071609779238202</v>
      </c>
      <c r="G505" s="14">
        <v>33.28268187923907</v>
      </c>
      <c r="H505" s="9">
        <v>0.00019006135351512152</v>
      </c>
    </row>
    <row r="506" spans="1:8" ht="14.25">
      <c r="A506" s="7" t="s">
        <v>48</v>
      </c>
      <c r="B506" s="7">
        <v>82.85</v>
      </c>
      <c r="C506" s="7">
        <v>40</v>
      </c>
      <c r="D506" s="14">
        <v>-113.03195657889447</v>
      </c>
      <c r="E506" s="15">
        <f t="shared" si="16"/>
        <v>-74.63195657889446</v>
      </c>
      <c r="F506" s="15">
        <f t="shared" si="15"/>
        <v>-74.63195657889446</v>
      </c>
      <c r="G506" s="14">
        <v>44.715144012181746</v>
      </c>
      <c r="H506" s="9">
        <v>0.00014606672628973377</v>
      </c>
    </row>
    <row r="507" spans="1:8" ht="14.25">
      <c r="A507" s="7" t="s">
        <v>48</v>
      </c>
      <c r="B507" s="7">
        <v>82.85</v>
      </c>
      <c r="C507" s="7">
        <v>50</v>
      </c>
      <c r="D507" s="14">
        <v>-37.06050956699932</v>
      </c>
      <c r="E507" s="15">
        <f t="shared" si="16"/>
        <v>1.3394904330006625</v>
      </c>
      <c r="F507" s="15">
        <f t="shared" si="15"/>
        <v>1.3394904330006625</v>
      </c>
      <c r="G507" s="14">
        <v>45.28848613747797</v>
      </c>
      <c r="H507" s="9">
        <v>0.00022353927717741237</v>
      </c>
    </row>
    <row r="508" spans="1:8" ht="14.25">
      <c r="A508" s="7" t="s">
        <v>48</v>
      </c>
      <c r="B508" s="7">
        <v>82.85</v>
      </c>
      <c r="C508" s="7">
        <v>60</v>
      </c>
      <c r="D508" s="14">
        <v>143.12391846662283</v>
      </c>
      <c r="E508" s="15">
        <f t="shared" si="16"/>
        <v>181.5239184666228</v>
      </c>
      <c r="F508" s="15">
        <f t="shared" si="15"/>
        <v>181.5239184666228</v>
      </c>
      <c r="G508" s="14">
        <v>83.73276680293395</v>
      </c>
      <c r="H508" s="9">
        <v>0.0001527730406354472</v>
      </c>
    </row>
    <row r="509" spans="1:8" ht="14.25">
      <c r="A509" s="7" t="s">
        <v>26</v>
      </c>
      <c r="B509" s="7">
        <v>84.35</v>
      </c>
      <c r="C509" s="7">
        <v>0</v>
      </c>
      <c r="D509" s="14">
        <v>-26.918236859833925</v>
      </c>
      <c r="E509" s="15">
        <f t="shared" si="16"/>
        <v>11.481763140166038</v>
      </c>
      <c r="F509" s="15">
        <f t="shared" si="15"/>
        <v>11.481763140166038</v>
      </c>
      <c r="G509" s="14">
        <v>26.132168995609955</v>
      </c>
      <c r="H509" s="9">
        <v>0.001040837713815175</v>
      </c>
    </row>
    <row r="510" spans="1:8" ht="14.25">
      <c r="A510" s="7" t="s">
        <v>26</v>
      </c>
      <c r="B510" s="7">
        <v>84.35</v>
      </c>
      <c r="C510" s="7">
        <v>5</v>
      </c>
      <c r="D510" s="14">
        <v>-19.36740578975493</v>
      </c>
      <c r="E510" s="15">
        <f t="shared" si="16"/>
        <v>19.032594210245065</v>
      </c>
      <c r="F510" s="15">
        <f t="shared" si="15"/>
        <v>19.032594210245065</v>
      </c>
      <c r="G510" s="14">
        <v>21.691393907073202</v>
      </c>
      <c r="H510" s="9">
        <v>0.0007869435591578344</v>
      </c>
    </row>
    <row r="511" spans="1:8" ht="14.25">
      <c r="A511" s="7" t="s">
        <v>26</v>
      </c>
      <c r="B511" s="7">
        <v>84.35</v>
      </c>
      <c r="C511" s="7">
        <v>10</v>
      </c>
      <c r="D511" s="14">
        <v>-22.325045880460998</v>
      </c>
      <c r="E511" s="15">
        <f t="shared" si="16"/>
        <v>16.074954119538972</v>
      </c>
      <c r="F511" s="15">
        <f t="shared" si="15"/>
        <v>16.074954119538972</v>
      </c>
      <c r="G511" s="14">
        <v>23.137017135994018</v>
      </c>
      <c r="H511" s="9">
        <v>0.000661336974091121</v>
      </c>
    </row>
    <row r="512" spans="1:8" ht="14.25">
      <c r="A512" s="7" t="s">
        <v>26</v>
      </c>
      <c r="B512" s="7">
        <v>84.35</v>
      </c>
      <c r="C512" s="7">
        <v>15</v>
      </c>
      <c r="D512" s="14">
        <v>-17.983492157503928</v>
      </c>
      <c r="E512" s="15">
        <f t="shared" si="16"/>
        <v>20.41650784249606</v>
      </c>
      <c r="F512" s="15">
        <f t="shared" si="15"/>
        <v>20.41650784249606</v>
      </c>
      <c r="G512" s="14">
        <v>18.826661975230625</v>
      </c>
      <c r="H512" s="9">
        <v>0.0006538455641816346</v>
      </c>
    </row>
    <row r="513" spans="1:8" ht="14.25">
      <c r="A513" s="7" t="s">
        <v>26</v>
      </c>
      <c r="B513" s="7">
        <v>84.35</v>
      </c>
      <c r="C513" s="7">
        <v>20</v>
      </c>
      <c r="D513" s="14">
        <v>-32.45680401501765</v>
      </c>
      <c r="E513" s="15">
        <f t="shared" si="16"/>
        <v>5.94319598498231</v>
      </c>
      <c r="F513" s="15">
        <f t="shared" si="15"/>
        <v>5.94319598498231</v>
      </c>
      <c r="G513" s="14">
        <v>18.3438158798527</v>
      </c>
      <c r="H513" s="9">
        <v>0.00047299424108544915</v>
      </c>
    </row>
    <row r="514" spans="1:8" ht="14.25">
      <c r="A514" s="7" t="s">
        <v>26</v>
      </c>
      <c r="B514" s="7">
        <v>84.35</v>
      </c>
      <c r="C514" s="7">
        <v>25</v>
      </c>
      <c r="D514" s="14">
        <v>-18.887840530358222</v>
      </c>
      <c r="E514" s="15">
        <f t="shared" si="16"/>
        <v>19.512159469641745</v>
      </c>
      <c r="F514" s="15">
        <f t="shared" si="15"/>
        <v>19.512159469641745</v>
      </c>
      <c r="G514" s="14">
        <v>26.225619674510412</v>
      </c>
      <c r="H514" s="9">
        <v>0.0004535569540862536</v>
      </c>
    </row>
    <row r="515" spans="1:8" ht="14.25">
      <c r="A515" s="7" t="s">
        <v>26</v>
      </c>
      <c r="B515" s="7">
        <v>84.35</v>
      </c>
      <c r="C515" s="7">
        <v>30</v>
      </c>
      <c r="D515" s="14">
        <v>-19.28919236711559</v>
      </c>
      <c r="E515" s="15">
        <f t="shared" si="16"/>
        <v>19.110807632884416</v>
      </c>
      <c r="F515" s="15">
        <f t="shared" si="15"/>
        <v>19.110807632884416</v>
      </c>
      <c r="G515" s="14">
        <v>34.823611655600786</v>
      </c>
      <c r="H515" s="9">
        <v>0.00038576177389679244</v>
      </c>
    </row>
    <row r="516" spans="1:8" ht="14.25">
      <c r="A516" s="7" t="s">
        <v>26</v>
      </c>
      <c r="B516" s="7">
        <v>84.35</v>
      </c>
      <c r="C516" s="7">
        <v>35</v>
      </c>
      <c r="D516" s="14">
        <v>-15.175069530595751</v>
      </c>
      <c r="E516" s="15">
        <f t="shared" si="16"/>
        <v>23.224930469404228</v>
      </c>
      <c r="F516" s="15">
        <f aca="true" t="shared" si="17" ref="F516:F579">IF(E516&lt;-90,E516+360,IF(E516&gt;270,E516-360,E516))</f>
        <v>23.224930469404228</v>
      </c>
      <c r="G516" s="14">
        <v>34.84479895066698</v>
      </c>
      <c r="H516" s="9">
        <v>0.0003217961829932108</v>
      </c>
    </row>
    <row r="517" spans="1:8" ht="14.25">
      <c r="A517" s="7" t="s">
        <v>26</v>
      </c>
      <c r="B517" s="7">
        <v>84.35</v>
      </c>
      <c r="C517" s="7">
        <v>40</v>
      </c>
      <c r="D517" s="14">
        <v>-2.8714869397469434</v>
      </c>
      <c r="E517" s="15">
        <f t="shared" si="16"/>
        <v>35.52851306025303</v>
      </c>
      <c r="F517" s="15">
        <f t="shared" si="17"/>
        <v>35.52851306025303</v>
      </c>
      <c r="G517" s="14">
        <v>74.62886257325546</v>
      </c>
      <c r="H517" s="9">
        <v>0.0001592671359634812</v>
      </c>
    </row>
    <row r="518" spans="1:8" ht="14.25">
      <c r="A518" s="7" t="s">
        <v>26</v>
      </c>
      <c r="B518" s="7">
        <v>84.35</v>
      </c>
      <c r="C518" s="7">
        <v>50</v>
      </c>
      <c r="D518" s="14">
        <v>4.895861781803166</v>
      </c>
      <c r="E518" s="15">
        <f t="shared" si="16"/>
        <v>43.295861781803126</v>
      </c>
      <c r="F518" s="15">
        <f t="shared" si="17"/>
        <v>43.295861781803126</v>
      </c>
      <c r="G518" s="14">
        <v>73.91094520703507</v>
      </c>
      <c r="H518" s="9">
        <v>0.0001876394405901915</v>
      </c>
    </row>
    <row r="519" spans="1:8" ht="14.25">
      <c r="A519" s="7" t="s">
        <v>26</v>
      </c>
      <c r="B519" s="7">
        <v>84.35</v>
      </c>
      <c r="C519" s="7">
        <v>60</v>
      </c>
      <c r="D519" s="14">
        <v>-52.03955223501278</v>
      </c>
      <c r="E519" s="15">
        <f t="shared" si="16"/>
        <v>-13.639552235012786</v>
      </c>
      <c r="F519" s="15">
        <f t="shared" si="17"/>
        <v>-13.639552235012786</v>
      </c>
      <c r="G519" s="14">
        <v>62.26285666802628</v>
      </c>
      <c r="H519" s="9">
        <v>0.00021047527263790396</v>
      </c>
    </row>
    <row r="520" spans="1:8" ht="14.25">
      <c r="A520" s="7" t="s">
        <v>55</v>
      </c>
      <c r="B520" s="7">
        <v>85.65</v>
      </c>
      <c r="C520" s="7">
        <v>0</v>
      </c>
      <c r="D520" s="14">
        <v>-12.952127902834631</v>
      </c>
      <c r="E520" s="15">
        <f t="shared" si="16"/>
        <v>25.447872097165373</v>
      </c>
      <c r="F520" s="15">
        <f t="shared" si="17"/>
        <v>25.447872097165373</v>
      </c>
      <c r="G520" s="14">
        <v>14.118110858769647</v>
      </c>
      <c r="H520" s="9">
        <v>0.005336141439279885</v>
      </c>
    </row>
    <row r="521" spans="1:8" ht="14.25">
      <c r="A521" s="7" t="s">
        <v>55</v>
      </c>
      <c r="B521" s="7">
        <v>85.65</v>
      </c>
      <c r="C521" s="7">
        <v>5</v>
      </c>
      <c r="D521" s="14">
        <v>-13.686284367750236</v>
      </c>
      <c r="E521" s="15">
        <f t="shared" si="16"/>
        <v>24.713715632249716</v>
      </c>
      <c r="F521" s="15">
        <f t="shared" si="17"/>
        <v>24.713715632249716</v>
      </c>
      <c r="G521" s="14">
        <v>9.123676213776754</v>
      </c>
      <c r="H521" s="9">
        <v>0.0042541885200117775</v>
      </c>
    </row>
    <row r="522" spans="1:8" ht="14.25">
      <c r="A522" s="7" t="s">
        <v>55</v>
      </c>
      <c r="B522" s="7">
        <v>85.65</v>
      </c>
      <c r="C522" s="7">
        <v>10</v>
      </c>
      <c r="D522" s="14">
        <v>-17.111590739844452</v>
      </c>
      <c r="E522" s="15">
        <f t="shared" si="16"/>
        <v>21.288409260155504</v>
      </c>
      <c r="F522" s="15">
        <f t="shared" si="17"/>
        <v>21.288409260155504</v>
      </c>
      <c r="G522" s="14">
        <v>8.452185901154088</v>
      </c>
      <c r="H522" s="9">
        <v>0.0035562371060012293</v>
      </c>
    </row>
    <row r="523" spans="1:8" ht="14.25">
      <c r="A523" s="7" t="s">
        <v>55</v>
      </c>
      <c r="B523" s="7">
        <v>85.65</v>
      </c>
      <c r="C523" s="7">
        <v>15</v>
      </c>
      <c r="D523" s="14">
        <v>-17.39292787703611</v>
      </c>
      <c r="E523" s="15">
        <f t="shared" si="16"/>
        <v>21.007072122963848</v>
      </c>
      <c r="F523" s="15">
        <f t="shared" si="17"/>
        <v>21.007072122963848</v>
      </c>
      <c r="G523" s="14">
        <v>9.940523817270016</v>
      </c>
      <c r="H523" s="9">
        <v>0.0030023901502303127</v>
      </c>
    </row>
    <row r="524" spans="1:8" ht="14.25">
      <c r="A524" s="7" t="s">
        <v>55</v>
      </c>
      <c r="B524" s="7">
        <v>85.65</v>
      </c>
      <c r="C524" s="7">
        <v>20</v>
      </c>
      <c r="D524" s="14">
        <v>-17.897488709376983</v>
      </c>
      <c r="E524" s="15">
        <f t="shared" si="16"/>
        <v>20.502511290622977</v>
      </c>
      <c r="F524" s="15">
        <f t="shared" si="17"/>
        <v>20.502511290622977</v>
      </c>
      <c r="G524" s="14">
        <v>10.32566439597959</v>
      </c>
      <c r="H524" s="9">
        <v>0.002597424956548312</v>
      </c>
    </row>
    <row r="525" spans="1:8" ht="14.25">
      <c r="A525" s="7" t="s">
        <v>55</v>
      </c>
      <c r="B525" s="7">
        <v>85.65</v>
      </c>
      <c r="C525" s="7">
        <v>25</v>
      </c>
      <c r="D525" s="14">
        <v>-17.796266719784303</v>
      </c>
      <c r="E525" s="15">
        <f t="shared" si="16"/>
        <v>20.603733280215693</v>
      </c>
      <c r="F525" s="15">
        <f t="shared" si="17"/>
        <v>20.603733280215693</v>
      </c>
      <c r="G525" s="14">
        <v>9.375836302641847</v>
      </c>
      <c r="H525" s="9">
        <v>0.0022361443759739666</v>
      </c>
    </row>
    <row r="526" spans="1:8" ht="14.25">
      <c r="A526" s="7" t="s">
        <v>55</v>
      </c>
      <c r="B526" s="7">
        <v>85.65</v>
      </c>
      <c r="C526" s="7">
        <v>30</v>
      </c>
      <c r="D526" s="14">
        <v>-13.473941439789286</v>
      </c>
      <c r="E526" s="15">
        <f t="shared" si="16"/>
        <v>24.926058560210663</v>
      </c>
      <c r="F526" s="15">
        <f t="shared" si="17"/>
        <v>24.926058560210663</v>
      </c>
      <c r="G526" s="14">
        <v>12.754936417896127</v>
      </c>
      <c r="H526" s="9">
        <v>0.0016409438967252964</v>
      </c>
    </row>
    <row r="527" spans="1:8" ht="14.25">
      <c r="A527" s="7" t="s">
        <v>55</v>
      </c>
      <c r="B527" s="7">
        <v>85.65</v>
      </c>
      <c r="C527" s="7">
        <v>35</v>
      </c>
      <c r="D527" s="14">
        <v>-13.271715244885948</v>
      </c>
      <c r="E527" s="15">
        <f t="shared" si="16"/>
        <v>25.12828475511401</v>
      </c>
      <c r="F527" s="15">
        <f t="shared" si="17"/>
        <v>25.12828475511401</v>
      </c>
      <c r="G527" s="14">
        <v>16.36522858776904</v>
      </c>
      <c r="H527" s="9">
        <v>0.001361339654347878</v>
      </c>
    </row>
    <row r="528" spans="1:8" ht="14.25">
      <c r="A528" s="7" t="s">
        <v>55</v>
      </c>
      <c r="B528" s="7">
        <v>85.65</v>
      </c>
      <c r="C528" s="7">
        <v>40</v>
      </c>
      <c r="D528" s="14">
        <v>-14.311041262606407</v>
      </c>
      <c r="E528" s="15">
        <f t="shared" si="16"/>
        <v>24.08895873739357</v>
      </c>
      <c r="F528" s="15">
        <f t="shared" si="17"/>
        <v>24.08895873739357</v>
      </c>
      <c r="G528" s="14">
        <v>20.623818246260115</v>
      </c>
      <c r="H528" s="9">
        <v>0.0011238655522792752</v>
      </c>
    </row>
    <row r="529" spans="1:8" ht="14.25">
      <c r="A529" s="7" t="s">
        <v>55</v>
      </c>
      <c r="B529" s="7">
        <v>85.65</v>
      </c>
      <c r="C529" s="7">
        <v>50</v>
      </c>
      <c r="D529" s="14">
        <v>-25.597422909240912</v>
      </c>
      <c r="E529" s="15">
        <f t="shared" si="16"/>
        <v>12.802577090759087</v>
      </c>
      <c r="F529" s="15">
        <f t="shared" si="17"/>
        <v>12.802577090759087</v>
      </c>
      <c r="G529" s="14">
        <v>38.59677690752626</v>
      </c>
      <c r="H529" s="9">
        <v>0.0006908871145129283</v>
      </c>
    </row>
    <row r="530" spans="1:8" ht="14.25">
      <c r="A530" s="7" t="s">
        <v>55</v>
      </c>
      <c r="B530" s="7">
        <v>85.65</v>
      </c>
      <c r="C530" s="7">
        <v>60</v>
      </c>
      <c r="D530" s="14">
        <v>-24.883560185941892</v>
      </c>
      <c r="E530" s="15">
        <f>IF((D530-321.6)&lt;0,(D530-321.6)+360,(D530-321.6))</f>
        <v>13.51643981405806</v>
      </c>
      <c r="F530" s="15">
        <f t="shared" si="17"/>
        <v>13.51643981405806</v>
      </c>
      <c r="G530" s="14">
        <v>47.29443847657273</v>
      </c>
      <c r="H530" s="9">
        <v>0.0006399820242006802</v>
      </c>
    </row>
    <row r="531" spans="1:8" ht="14.25">
      <c r="A531" s="7" t="s">
        <v>49</v>
      </c>
      <c r="B531" s="7">
        <v>86.35</v>
      </c>
      <c r="C531" s="7">
        <v>0</v>
      </c>
      <c r="D531" s="14">
        <v>-136.0559984559958</v>
      </c>
      <c r="E531" s="15">
        <f>IF((D531-161.2)&lt;0,(D531-161.2)+360,(D531-161.2))</f>
        <v>62.74400154400422</v>
      </c>
      <c r="F531" s="15">
        <f t="shared" si="17"/>
        <v>62.74400154400422</v>
      </c>
      <c r="G531" s="14">
        <v>29.994769806162186</v>
      </c>
      <c r="H531" s="9">
        <v>0.001105314764490188</v>
      </c>
    </row>
    <row r="532" spans="1:8" ht="14.25">
      <c r="A532" s="7" t="s">
        <v>49</v>
      </c>
      <c r="B532" s="7">
        <v>86.35</v>
      </c>
      <c r="C532" s="7">
        <v>5</v>
      </c>
      <c r="D532" s="14">
        <v>-32.95653696805007</v>
      </c>
      <c r="E532" s="15">
        <f aca="true" t="shared" si="18" ref="E532:E595">IF((D532-161.2)&lt;0,(D532-161.2)+360,(D532-161.2))</f>
        <v>165.84346303194994</v>
      </c>
      <c r="F532" s="15">
        <f t="shared" si="17"/>
        <v>165.84346303194994</v>
      </c>
      <c r="G532" s="14">
        <v>5.021750679687295</v>
      </c>
      <c r="H532" s="9">
        <v>0.001618686922230485</v>
      </c>
    </row>
    <row r="533" spans="1:8" ht="14.25">
      <c r="A533" s="7" t="s">
        <v>49</v>
      </c>
      <c r="B533" s="7">
        <v>86.35</v>
      </c>
      <c r="C533" s="7">
        <v>10</v>
      </c>
      <c r="D533" s="14">
        <v>-27.593695192423592</v>
      </c>
      <c r="E533" s="15">
        <f t="shared" si="18"/>
        <v>171.20630480757643</v>
      </c>
      <c r="F533" s="15">
        <f t="shared" si="17"/>
        <v>171.20630480757643</v>
      </c>
      <c r="G533" s="14">
        <v>1.1504426683546232</v>
      </c>
      <c r="H533" s="9">
        <v>0.0018144043732423597</v>
      </c>
    </row>
    <row r="534" spans="1:8" ht="14.25">
      <c r="A534" s="7" t="s">
        <v>49</v>
      </c>
      <c r="B534" s="7">
        <v>86.35</v>
      </c>
      <c r="C534" s="7">
        <v>15</v>
      </c>
      <c r="D534" s="14">
        <v>-31.876246700248526</v>
      </c>
      <c r="E534" s="15">
        <f t="shared" si="18"/>
        <v>166.9237532997515</v>
      </c>
      <c r="F534" s="15">
        <f t="shared" si="17"/>
        <v>166.9237532997515</v>
      </c>
      <c r="G534" s="14">
        <v>1.0221119668164032</v>
      </c>
      <c r="H534" s="9">
        <v>0.001739462112965097</v>
      </c>
    </row>
    <row r="535" spans="1:8" ht="14.25">
      <c r="A535" s="7" t="s">
        <v>49</v>
      </c>
      <c r="B535" s="7">
        <v>86.35</v>
      </c>
      <c r="C535" s="7">
        <v>20</v>
      </c>
      <c r="D535" s="14">
        <v>-28.75849702572354</v>
      </c>
      <c r="E535" s="15">
        <f t="shared" si="18"/>
        <v>170.04150297427648</v>
      </c>
      <c r="F535" s="15">
        <f t="shared" si="17"/>
        <v>170.04150297427648</v>
      </c>
      <c r="G535" s="14">
        <v>5.015052448422632</v>
      </c>
      <c r="H535" s="9">
        <v>0.001599680524886141</v>
      </c>
    </row>
    <row r="536" spans="1:8" ht="14.25">
      <c r="A536" s="7" t="s">
        <v>49</v>
      </c>
      <c r="B536" s="7">
        <v>86.35</v>
      </c>
      <c r="C536" s="7">
        <v>25</v>
      </c>
      <c r="D536" s="14">
        <v>-32.629318718476256</v>
      </c>
      <c r="E536" s="15">
        <f t="shared" si="18"/>
        <v>166.17068128152374</v>
      </c>
      <c r="F536" s="15">
        <f t="shared" si="17"/>
        <v>166.17068128152374</v>
      </c>
      <c r="G536" s="14">
        <v>5.300424090488623</v>
      </c>
      <c r="H536" s="9">
        <v>0.0012698916828218065</v>
      </c>
    </row>
    <row r="537" spans="1:8" ht="14.25">
      <c r="A537" s="7" t="s">
        <v>49</v>
      </c>
      <c r="B537" s="7">
        <v>86.35</v>
      </c>
      <c r="C537" s="7">
        <v>30</v>
      </c>
      <c r="D537" s="14">
        <v>-24.364892009914957</v>
      </c>
      <c r="E537" s="15">
        <f t="shared" si="18"/>
        <v>174.43510799008504</v>
      </c>
      <c r="F537" s="15">
        <f t="shared" si="17"/>
        <v>174.43510799008504</v>
      </c>
      <c r="G537" s="14">
        <v>12.147133264982099</v>
      </c>
      <c r="H537" s="9">
        <v>0.000987107643471572</v>
      </c>
    </row>
    <row r="538" spans="1:8" ht="14.25">
      <c r="A538" s="7" t="s">
        <v>49</v>
      </c>
      <c r="B538" s="7">
        <v>86.35</v>
      </c>
      <c r="C538" s="7">
        <v>35</v>
      </c>
      <c r="D538" s="14">
        <v>-31.54497386505962</v>
      </c>
      <c r="E538" s="15">
        <f t="shared" si="18"/>
        <v>167.25502613494038</v>
      </c>
      <c r="F538" s="15">
        <f t="shared" si="17"/>
        <v>167.25502613494038</v>
      </c>
      <c r="G538" s="14">
        <v>24.256980461007494</v>
      </c>
      <c r="H538" s="9">
        <v>0.0007855075186782109</v>
      </c>
    </row>
    <row r="539" spans="1:8" ht="14.25">
      <c r="A539" s="7" t="s">
        <v>49</v>
      </c>
      <c r="B539" s="7">
        <v>86.35</v>
      </c>
      <c r="C539" s="7">
        <v>40</v>
      </c>
      <c r="D539" s="14">
        <v>-45.773482645039834</v>
      </c>
      <c r="E539" s="15">
        <f t="shared" si="18"/>
        <v>153.02651735496016</v>
      </c>
      <c r="F539" s="15">
        <f t="shared" si="17"/>
        <v>153.02651735496016</v>
      </c>
      <c r="G539" s="14">
        <v>23.300683999701537</v>
      </c>
      <c r="H539" s="9">
        <v>0.0006627119561317722</v>
      </c>
    </row>
    <row r="540" spans="1:8" ht="14.25">
      <c r="A540" s="7" t="s">
        <v>49</v>
      </c>
      <c r="B540" s="7">
        <v>86.35</v>
      </c>
      <c r="C540" s="7">
        <v>50</v>
      </c>
      <c r="D540" s="14">
        <v>-89.37059401207442</v>
      </c>
      <c r="E540" s="15">
        <f t="shared" si="18"/>
        <v>109.42940598792558</v>
      </c>
      <c r="F540" s="15">
        <f t="shared" si="17"/>
        <v>109.42940598792558</v>
      </c>
      <c r="G540" s="14">
        <v>68.66292892327031</v>
      </c>
      <c r="H540" s="9">
        <v>0.0002641026508999105</v>
      </c>
    </row>
    <row r="541" spans="1:8" ht="14.25">
      <c r="A541" s="7" t="s">
        <v>49</v>
      </c>
      <c r="B541" s="7">
        <v>86.35</v>
      </c>
      <c r="C541" s="7">
        <v>60</v>
      </c>
      <c r="D541" s="14">
        <v>-39.01809915157017</v>
      </c>
      <c r="E541" s="15">
        <f t="shared" si="18"/>
        <v>159.78190084842984</v>
      </c>
      <c r="F541" s="15">
        <f t="shared" si="17"/>
        <v>159.78190084842984</v>
      </c>
      <c r="G541" s="14">
        <v>33.90444374153011</v>
      </c>
      <c r="H541" s="9">
        <v>0.0006466544798422105</v>
      </c>
    </row>
    <row r="542" spans="1:8" ht="14.25">
      <c r="A542" s="7" t="s">
        <v>40</v>
      </c>
      <c r="B542" s="7">
        <v>87.85</v>
      </c>
      <c r="C542" s="7">
        <v>0</v>
      </c>
      <c r="D542" s="14">
        <v>-126.86667994987847</v>
      </c>
      <c r="E542" s="15">
        <f t="shared" si="18"/>
        <v>71.93332005012155</v>
      </c>
      <c r="F542" s="15">
        <f t="shared" si="17"/>
        <v>71.93332005012155</v>
      </c>
      <c r="G542" s="14">
        <v>-5.283527743207276</v>
      </c>
      <c r="H542" s="9">
        <v>0.0004649434463415954</v>
      </c>
    </row>
    <row r="543" spans="1:8" ht="14.25">
      <c r="A543" s="7" t="s">
        <v>40</v>
      </c>
      <c r="B543" s="7">
        <v>87.85</v>
      </c>
      <c r="C543" s="7">
        <v>5</v>
      </c>
      <c r="D543" s="14">
        <v>-29.577693901842125</v>
      </c>
      <c r="E543" s="15">
        <f t="shared" si="18"/>
        <v>169.2223060981579</v>
      </c>
      <c r="F543" s="15">
        <f t="shared" si="17"/>
        <v>169.2223060981579</v>
      </c>
      <c r="G543" s="14">
        <v>-8.520320298277301</v>
      </c>
      <c r="H543" s="9">
        <v>0.0005643487336709456</v>
      </c>
    </row>
    <row r="544" spans="1:8" ht="14.25">
      <c r="A544" s="7" t="s">
        <v>40</v>
      </c>
      <c r="B544" s="7">
        <v>87.85</v>
      </c>
      <c r="C544" s="7">
        <v>10</v>
      </c>
      <c r="D544" s="14">
        <v>-30.034997119918835</v>
      </c>
      <c r="E544" s="15">
        <f t="shared" si="18"/>
        <v>168.76500288008117</v>
      </c>
      <c r="F544" s="15">
        <f t="shared" si="17"/>
        <v>168.76500288008117</v>
      </c>
      <c r="G544" s="14">
        <v>3.8450560807301386</v>
      </c>
      <c r="H544" s="9">
        <v>0.0006199211538905573</v>
      </c>
    </row>
    <row r="545" spans="1:8" ht="14.25">
      <c r="A545" s="7" t="s">
        <v>40</v>
      </c>
      <c r="B545" s="7">
        <v>87.85</v>
      </c>
      <c r="C545" s="7">
        <v>15</v>
      </c>
      <c r="D545" s="14">
        <v>-29.6303640035133</v>
      </c>
      <c r="E545" s="15">
        <f t="shared" si="18"/>
        <v>169.1696359964867</v>
      </c>
      <c r="F545" s="15">
        <f t="shared" si="17"/>
        <v>169.1696359964867</v>
      </c>
      <c r="G545" s="14">
        <v>12.982754903394715</v>
      </c>
      <c r="H545" s="9">
        <v>0.0006317609093636611</v>
      </c>
    </row>
    <row r="546" spans="1:8" ht="14.25">
      <c r="A546" s="7" t="s">
        <v>40</v>
      </c>
      <c r="B546" s="7">
        <v>87.85</v>
      </c>
      <c r="C546" s="7">
        <v>20</v>
      </c>
      <c r="D546" s="14">
        <v>-39.71958256896338</v>
      </c>
      <c r="E546" s="15">
        <f t="shared" si="18"/>
        <v>159.08041743103664</v>
      </c>
      <c r="F546" s="15">
        <f t="shared" si="17"/>
        <v>159.08041743103664</v>
      </c>
      <c r="G546" s="14">
        <v>-6.206892853425035</v>
      </c>
      <c r="H546" s="9">
        <v>0.0006710849221588875</v>
      </c>
    </row>
    <row r="547" spans="1:8" ht="14.25">
      <c r="A547" s="7" t="s">
        <v>40</v>
      </c>
      <c r="B547" s="7">
        <v>87.85</v>
      </c>
      <c r="C547" s="7">
        <v>25</v>
      </c>
      <c r="D547" s="14">
        <v>-27.647042254282375</v>
      </c>
      <c r="E547" s="15">
        <f t="shared" si="18"/>
        <v>171.15295774571763</v>
      </c>
      <c r="F547" s="15">
        <f t="shared" si="17"/>
        <v>171.15295774571763</v>
      </c>
      <c r="G547" s="14">
        <v>10.422994385273915</v>
      </c>
      <c r="H547" s="9">
        <v>0.0005297714461435232</v>
      </c>
    </row>
    <row r="548" spans="1:8" ht="14.25">
      <c r="A548" s="7" t="s">
        <v>40</v>
      </c>
      <c r="B548" s="7">
        <v>87.85</v>
      </c>
      <c r="C548" s="7">
        <v>30</v>
      </c>
      <c r="D548" s="14">
        <v>-20.798663993329715</v>
      </c>
      <c r="E548" s="15">
        <f t="shared" si="18"/>
        <v>178.0013360066703</v>
      </c>
      <c r="F548" s="15">
        <f t="shared" si="17"/>
        <v>178.0013360066703</v>
      </c>
      <c r="G548" s="14">
        <v>38.919314138160665</v>
      </c>
      <c r="H548" s="9">
        <v>0.0006589991803485039</v>
      </c>
    </row>
    <row r="549" spans="1:8" ht="14.25">
      <c r="A549" s="7" t="s">
        <v>40</v>
      </c>
      <c r="B549" s="7">
        <v>87.85</v>
      </c>
      <c r="C549" s="7">
        <v>35</v>
      </c>
      <c r="D549" s="14">
        <v>-23.7774884465299</v>
      </c>
      <c r="E549" s="15">
        <f t="shared" si="18"/>
        <v>175.0225115534701</v>
      </c>
      <c r="F549" s="15">
        <f t="shared" si="17"/>
        <v>175.0225115534701</v>
      </c>
      <c r="G549" s="14">
        <v>3.8497659128700508</v>
      </c>
      <c r="H549" s="9">
        <v>0.0006804532221953248</v>
      </c>
    </row>
    <row r="550" spans="1:8" ht="14.25">
      <c r="A550" s="7" t="s">
        <v>40</v>
      </c>
      <c r="B550" s="7">
        <v>87.85</v>
      </c>
      <c r="C550" s="7">
        <v>40</v>
      </c>
      <c r="D550" s="14">
        <v>-26.176132392310784</v>
      </c>
      <c r="E550" s="15">
        <f t="shared" si="18"/>
        <v>172.62386760768922</v>
      </c>
      <c r="F550" s="15">
        <f t="shared" si="17"/>
        <v>172.62386760768922</v>
      </c>
      <c r="G550" s="14">
        <v>31.156768531243547</v>
      </c>
      <c r="H550" s="9">
        <v>0.00044731018924231987</v>
      </c>
    </row>
    <row r="551" spans="1:8" ht="14.25">
      <c r="A551" s="7" t="s">
        <v>40</v>
      </c>
      <c r="B551" s="7">
        <v>87.85</v>
      </c>
      <c r="C551" s="7">
        <v>50</v>
      </c>
      <c r="D551" s="14">
        <v>-91.8030877586849</v>
      </c>
      <c r="E551" s="15">
        <f t="shared" si="18"/>
        <v>106.9969122413151</v>
      </c>
      <c r="F551" s="15">
        <f t="shared" si="17"/>
        <v>106.9969122413151</v>
      </c>
      <c r="G551" s="14">
        <v>60.719133394437186</v>
      </c>
      <c r="H551" s="9">
        <v>0.00032200124642319325</v>
      </c>
    </row>
    <row r="552" spans="1:8" ht="14.25">
      <c r="A552" s="7" t="s">
        <v>40</v>
      </c>
      <c r="B552" s="7">
        <v>87.85</v>
      </c>
      <c r="C552" s="7">
        <v>60</v>
      </c>
      <c r="D552" s="14">
        <v>-71.0557615946607</v>
      </c>
      <c r="E552" s="15">
        <f t="shared" si="18"/>
        <v>127.74423840533933</v>
      </c>
      <c r="F552" s="15">
        <f t="shared" si="17"/>
        <v>127.74423840533933</v>
      </c>
      <c r="G552" s="14">
        <v>25.77664340529628</v>
      </c>
      <c r="H552" s="9">
        <v>0.0002865493258428643</v>
      </c>
    </row>
    <row r="553" spans="1:8" ht="14.25">
      <c r="A553" s="7" t="s">
        <v>56</v>
      </c>
      <c r="B553" s="7">
        <v>90.85</v>
      </c>
      <c r="C553" s="7">
        <v>0</v>
      </c>
      <c r="D553" s="14">
        <v>-68.85654961684646</v>
      </c>
      <c r="E553" s="15">
        <f t="shared" si="18"/>
        <v>129.94345038315356</v>
      </c>
      <c r="F553" s="15">
        <f t="shared" si="17"/>
        <v>129.94345038315356</v>
      </c>
      <c r="G553" s="14">
        <v>-3.1735748367002437</v>
      </c>
      <c r="H553" s="9">
        <v>0.0013482954370422678</v>
      </c>
    </row>
    <row r="554" spans="1:8" ht="14.25">
      <c r="A554" s="7" t="s">
        <v>56</v>
      </c>
      <c r="B554" s="7">
        <v>90.85</v>
      </c>
      <c r="C554" s="7">
        <v>5</v>
      </c>
      <c r="D554" s="14">
        <v>-9.183154501068083</v>
      </c>
      <c r="E554" s="15">
        <f t="shared" si="18"/>
        <v>189.61684549893192</v>
      </c>
      <c r="F554" s="15">
        <f t="shared" si="17"/>
        <v>189.61684549893192</v>
      </c>
      <c r="G554" s="14">
        <v>5.007481048771054</v>
      </c>
      <c r="H554" s="9">
        <v>0.0014137463377848233</v>
      </c>
    </row>
    <row r="555" spans="1:8" ht="14.25">
      <c r="A555" s="7" t="s">
        <v>56</v>
      </c>
      <c r="B555" s="7">
        <v>90.85</v>
      </c>
      <c r="C555" s="7">
        <v>10</v>
      </c>
      <c r="D555" s="14">
        <v>2.13297732319044</v>
      </c>
      <c r="E555" s="15">
        <f t="shared" si="18"/>
        <v>200.93297732319044</v>
      </c>
      <c r="F555" s="15">
        <f t="shared" si="17"/>
        <v>200.93297732319044</v>
      </c>
      <c r="G555" s="14">
        <v>2.7247515483476863</v>
      </c>
      <c r="H555" s="9">
        <v>0.0009093574378042992</v>
      </c>
    </row>
    <row r="556" spans="1:8" ht="14.25">
      <c r="A556" s="7" t="s">
        <v>56</v>
      </c>
      <c r="B556" s="7">
        <v>90.85</v>
      </c>
      <c r="C556" s="7">
        <v>15</v>
      </c>
      <c r="D556" s="14">
        <v>-10.227227475092203</v>
      </c>
      <c r="E556" s="15">
        <f t="shared" si="18"/>
        <v>188.5727725249078</v>
      </c>
      <c r="F556" s="15">
        <f t="shared" si="17"/>
        <v>188.5727725249078</v>
      </c>
      <c r="G556" s="14">
        <v>2.175006060351676</v>
      </c>
      <c r="H556" s="9">
        <v>0.0009124444255630038</v>
      </c>
    </row>
    <row r="557" spans="1:8" ht="14.25">
      <c r="A557" s="7" t="s">
        <v>56</v>
      </c>
      <c r="B557" s="7">
        <v>90.85</v>
      </c>
      <c r="C557" s="7">
        <v>20</v>
      </c>
      <c r="D557" s="14">
        <v>-9.266275791636463</v>
      </c>
      <c r="E557" s="15">
        <f t="shared" si="18"/>
        <v>189.53372420836354</v>
      </c>
      <c r="F557" s="15">
        <f t="shared" si="17"/>
        <v>189.53372420836354</v>
      </c>
      <c r="G557" s="14">
        <v>3.097270625313475</v>
      </c>
      <c r="H557" s="9">
        <v>0.000809327994289707</v>
      </c>
    </row>
    <row r="558" spans="1:8" ht="14.25">
      <c r="A558" s="7" t="s">
        <v>56</v>
      </c>
      <c r="B558" s="7">
        <v>90.85</v>
      </c>
      <c r="C558" s="7">
        <v>25</v>
      </c>
      <c r="D558" s="14">
        <v>-10.306402882932812</v>
      </c>
      <c r="E558" s="15">
        <f t="shared" si="18"/>
        <v>188.4935971170672</v>
      </c>
      <c r="F558" s="15">
        <f t="shared" si="17"/>
        <v>188.4935971170672</v>
      </c>
      <c r="G558" s="14">
        <v>4.632843948585524</v>
      </c>
      <c r="H558" s="9">
        <v>0.0007267522866149098</v>
      </c>
    </row>
    <row r="559" spans="1:8" ht="14.25">
      <c r="A559" s="7" t="s">
        <v>56</v>
      </c>
      <c r="B559" s="7">
        <v>90.85</v>
      </c>
      <c r="C559" s="7">
        <v>30</v>
      </c>
      <c r="D559" s="14">
        <v>-0.1588923405857795</v>
      </c>
      <c r="E559" s="15">
        <f t="shared" si="18"/>
        <v>198.64110765941425</v>
      </c>
      <c r="F559" s="15">
        <f t="shared" si="17"/>
        <v>198.64110765941425</v>
      </c>
      <c r="G559" s="14">
        <v>9.556814514352535</v>
      </c>
      <c r="H559" s="9">
        <v>0.000784216760984589</v>
      </c>
    </row>
    <row r="560" spans="1:8" ht="14.25">
      <c r="A560" s="7" t="s">
        <v>56</v>
      </c>
      <c r="B560" s="7">
        <v>90.85</v>
      </c>
      <c r="C560" s="7">
        <v>35</v>
      </c>
      <c r="D560" s="14">
        <v>-0.6064233019366646</v>
      </c>
      <c r="E560" s="15">
        <f t="shared" si="18"/>
        <v>198.19357669806334</v>
      </c>
      <c r="F560" s="15">
        <f t="shared" si="17"/>
        <v>198.19357669806334</v>
      </c>
      <c r="G560" s="14">
        <v>16.41279526223507</v>
      </c>
      <c r="H560" s="9">
        <v>0.0004195279267658948</v>
      </c>
    </row>
    <row r="561" spans="1:8" ht="14.25">
      <c r="A561" s="7" t="s">
        <v>56</v>
      </c>
      <c r="B561" s="7">
        <v>90.85</v>
      </c>
      <c r="C561" s="7">
        <v>40</v>
      </c>
      <c r="D561" s="14">
        <v>-8.375224139011602</v>
      </c>
      <c r="E561" s="15">
        <f t="shared" si="18"/>
        <v>190.4247758609884</v>
      </c>
      <c r="F561" s="15">
        <f t="shared" si="17"/>
        <v>190.4247758609884</v>
      </c>
      <c r="G561" s="14">
        <v>23.283090443408053</v>
      </c>
      <c r="H561" s="9">
        <v>0.0003047755986443141</v>
      </c>
    </row>
    <row r="562" spans="1:8" ht="14.25">
      <c r="A562" s="7" t="s">
        <v>56</v>
      </c>
      <c r="B562" s="7">
        <v>90.85</v>
      </c>
      <c r="C562" s="7">
        <v>50</v>
      </c>
      <c r="D562" s="14">
        <v>-35.46037396718399</v>
      </c>
      <c r="E562" s="15">
        <f t="shared" si="18"/>
        <v>163.33962603281603</v>
      </c>
      <c r="F562" s="15">
        <f t="shared" si="17"/>
        <v>163.33962603281603</v>
      </c>
      <c r="G562" s="14">
        <v>63.01795745515531</v>
      </c>
      <c r="H562" s="9">
        <v>0.0001380577568302484</v>
      </c>
    </row>
    <row r="563" spans="1:8" ht="14.25">
      <c r="A563" s="7" t="s">
        <v>56</v>
      </c>
      <c r="B563" s="7">
        <v>90.85</v>
      </c>
      <c r="C563" s="7">
        <v>60</v>
      </c>
      <c r="D563" s="14">
        <v>-11.139493112932998</v>
      </c>
      <c r="E563" s="15">
        <f t="shared" si="18"/>
        <v>187.66050688706702</v>
      </c>
      <c r="F563" s="15">
        <f t="shared" si="17"/>
        <v>187.66050688706702</v>
      </c>
      <c r="G563" s="14">
        <v>49.11281953966966</v>
      </c>
      <c r="H563" s="9">
        <v>0.00019690477648091732</v>
      </c>
    </row>
    <row r="564" spans="1:8" ht="14.25">
      <c r="A564" s="7" t="s">
        <v>50</v>
      </c>
      <c r="B564" s="7">
        <v>92.35</v>
      </c>
      <c r="C564" s="7">
        <v>0</v>
      </c>
      <c r="D564" s="14">
        <v>-19.591199432092154</v>
      </c>
      <c r="E564" s="15">
        <f t="shared" si="18"/>
        <v>179.20880056790787</v>
      </c>
      <c r="F564" s="15">
        <f t="shared" si="17"/>
        <v>179.20880056790787</v>
      </c>
      <c r="G564" s="14">
        <v>-11.950499673248816</v>
      </c>
      <c r="H564" s="9">
        <v>0.0007775278086345209</v>
      </c>
    </row>
    <row r="565" spans="1:8" ht="14.25">
      <c r="A565" s="7" t="s">
        <v>50</v>
      </c>
      <c r="B565" s="7">
        <v>92.35</v>
      </c>
      <c r="C565" s="7">
        <v>5</v>
      </c>
      <c r="D565" s="14">
        <v>-19.629841960698226</v>
      </c>
      <c r="E565" s="15">
        <f t="shared" si="18"/>
        <v>179.17015803930178</v>
      </c>
      <c r="F565" s="15">
        <f t="shared" si="17"/>
        <v>179.17015803930178</v>
      </c>
      <c r="G565" s="14">
        <v>-8.522431949596763</v>
      </c>
      <c r="H565" s="9">
        <v>0.0011635218856987607</v>
      </c>
    </row>
    <row r="566" spans="1:8" ht="14.25">
      <c r="A566" s="7" t="s">
        <v>50</v>
      </c>
      <c r="B566" s="7">
        <v>92.35</v>
      </c>
      <c r="C566" s="7">
        <v>10</v>
      </c>
      <c r="D566" s="14">
        <v>-9.36582137680259</v>
      </c>
      <c r="E566" s="15">
        <f t="shared" si="18"/>
        <v>189.43417862319743</v>
      </c>
      <c r="F566" s="15">
        <f t="shared" si="17"/>
        <v>189.43417862319743</v>
      </c>
      <c r="G566" s="14">
        <v>-6.249364493812542</v>
      </c>
      <c r="H566" s="9">
        <v>0.0012686502484530557</v>
      </c>
    </row>
    <row r="567" spans="1:8" ht="14.25">
      <c r="A567" s="7" t="s">
        <v>50</v>
      </c>
      <c r="B567" s="7">
        <v>92.35</v>
      </c>
      <c r="C567" s="7">
        <v>15</v>
      </c>
      <c r="D567" s="14">
        <v>-17.57519405483175</v>
      </c>
      <c r="E567" s="15">
        <f t="shared" si="18"/>
        <v>181.22480594516827</v>
      </c>
      <c r="F567" s="15">
        <f t="shared" si="17"/>
        <v>181.22480594516827</v>
      </c>
      <c r="G567" s="14">
        <v>-11.021101868098103</v>
      </c>
      <c r="H567" s="9">
        <v>0.0012255551157332744</v>
      </c>
    </row>
    <row r="568" spans="1:8" ht="14.25">
      <c r="A568" s="7" t="s">
        <v>50</v>
      </c>
      <c r="B568" s="7">
        <v>92.35</v>
      </c>
      <c r="C568" s="7">
        <v>20</v>
      </c>
      <c r="D568" s="14">
        <v>-14.34769803897878</v>
      </c>
      <c r="E568" s="15">
        <f t="shared" si="18"/>
        <v>184.45230196102122</v>
      </c>
      <c r="F568" s="15">
        <f t="shared" si="17"/>
        <v>184.45230196102122</v>
      </c>
      <c r="G568" s="14">
        <v>-7.273694322987907</v>
      </c>
      <c r="H568" s="9">
        <v>0.0008681043991364172</v>
      </c>
    </row>
    <row r="569" spans="1:8" ht="14.25">
      <c r="A569" s="7" t="s">
        <v>50</v>
      </c>
      <c r="B569" s="7">
        <v>92.35</v>
      </c>
      <c r="C569" s="7">
        <v>25</v>
      </c>
      <c r="D569" s="14">
        <v>-15.655909124442868</v>
      </c>
      <c r="E569" s="15">
        <f t="shared" si="18"/>
        <v>183.14409087555714</v>
      </c>
      <c r="F569" s="15">
        <f t="shared" si="17"/>
        <v>183.14409087555714</v>
      </c>
      <c r="G569" s="14">
        <v>-5.032030960613641</v>
      </c>
      <c r="H569" s="9">
        <v>0.0007767294905827898</v>
      </c>
    </row>
    <row r="570" spans="1:8" ht="14.25">
      <c r="A570" s="7" t="s">
        <v>50</v>
      </c>
      <c r="B570" s="7">
        <v>92.35</v>
      </c>
      <c r="C570" s="7">
        <v>30</v>
      </c>
      <c r="D570" s="14">
        <v>-9.793017087340754</v>
      </c>
      <c r="E570" s="15">
        <f t="shared" si="18"/>
        <v>189.00698291265925</v>
      </c>
      <c r="F570" s="15">
        <f t="shared" si="17"/>
        <v>189.00698291265925</v>
      </c>
      <c r="G570" s="14">
        <v>-1.4595080333968686</v>
      </c>
      <c r="H570" s="9">
        <v>0.000605760416040038</v>
      </c>
    </row>
    <row r="571" spans="1:8" ht="14.25">
      <c r="A571" s="7" t="s">
        <v>50</v>
      </c>
      <c r="B571" s="7">
        <v>92.35</v>
      </c>
      <c r="C571" s="7">
        <v>35</v>
      </c>
      <c r="D571" s="14">
        <v>-17.51077481703512</v>
      </c>
      <c r="E571" s="15">
        <f t="shared" si="18"/>
        <v>181.28922518296488</v>
      </c>
      <c r="F571" s="15">
        <f t="shared" si="17"/>
        <v>181.28922518296488</v>
      </c>
      <c r="G571" s="14">
        <v>1.1388698380379574</v>
      </c>
      <c r="H571" s="9">
        <v>0.00043161204672478734</v>
      </c>
    </row>
    <row r="572" spans="1:8" ht="14.25">
      <c r="A572" s="7" t="s">
        <v>50</v>
      </c>
      <c r="B572" s="7">
        <v>92.35</v>
      </c>
      <c r="C572" s="7">
        <v>40</v>
      </c>
      <c r="D572" s="14">
        <v>-23.412670401741938</v>
      </c>
      <c r="E572" s="15">
        <f t="shared" si="18"/>
        <v>175.38732959825808</v>
      </c>
      <c r="F572" s="15">
        <f t="shared" si="17"/>
        <v>175.38732959825808</v>
      </c>
      <c r="G572" s="14">
        <v>16.076342859119258</v>
      </c>
      <c r="H572" s="9">
        <v>0.00021398758926162052</v>
      </c>
    </row>
    <row r="573" spans="1:8" ht="14.25">
      <c r="A573" s="7" t="s">
        <v>50</v>
      </c>
      <c r="B573" s="7">
        <v>92.35</v>
      </c>
      <c r="C573" s="7">
        <v>50</v>
      </c>
      <c r="D573" s="14">
        <v>-20.21256819523839</v>
      </c>
      <c r="E573" s="15">
        <f t="shared" si="18"/>
        <v>178.58743180476162</v>
      </c>
      <c r="F573" s="15">
        <f t="shared" si="17"/>
        <v>178.58743180476162</v>
      </c>
      <c r="G573" s="14">
        <v>30.80095690501654</v>
      </c>
      <c r="H573" s="9">
        <v>0.0003342204670109238</v>
      </c>
    </row>
    <row r="574" spans="1:8" ht="14.25">
      <c r="A574" s="7" t="s">
        <v>50</v>
      </c>
      <c r="B574" s="7">
        <v>92.35</v>
      </c>
      <c r="C574" s="7">
        <v>60</v>
      </c>
      <c r="D574" s="14">
        <v>-15.189961402834637</v>
      </c>
      <c r="E574" s="15">
        <f t="shared" si="18"/>
        <v>183.61003859716538</v>
      </c>
      <c r="F574" s="15">
        <f t="shared" si="17"/>
        <v>183.61003859716538</v>
      </c>
      <c r="G574" s="14">
        <v>67.55619953459828</v>
      </c>
      <c r="H574" s="9">
        <v>0.00013696444746721682</v>
      </c>
    </row>
    <row r="575" spans="1:8" ht="14.25">
      <c r="A575" s="7" t="s">
        <v>27</v>
      </c>
      <c r="B575" s="7">
        <v>93.85</v>
      </c>
      <c r="C575" s="7">
        <v>0</v>
      </c>
      <c r="D575" s="14">
        <v>-6.996315265068553</v>
      </c>
      <c r="E575" s="15">
        <f t="shared" si="18"/>
        <v>191.80368473493147</v>
      </c>
      <c r="F575" s="15">
        <f t="shared" si="17"/>
        <v>191.80368473493147</v>
      </c>
      <c r="G575" s="14">
        <v>13.363902636515023</v>
      </c>
      <c r="H575" s="9">
        <v>0.0015902827945054301</v>
      </c>
    </row>
    <row r="576" spans="1:8" ht="14.25">
      <c r="A576" s="7" t="s">
        <v>27</v>
      </c>
      <c r="B576" s="7">
        <v>93.85</v>
      </c>
      <c r="C576" s="7">
        <v>5</v>
      </c>
      <c r="D576" s="14">
        <v>-6.299167476125133</v>
      </c>
      <c r="E576" s="15">
        <f t="shared" si="18"/>
        <v>192.5008325238749</v>
      </c>
      <c r="F576" s="15">
        <f t="shared" si="17"/>
        <v>192.5008325238749</v>
      </c>
      <c r="G576" s="14">
        <v>0.3591574561980081</v>
      </c>
      <c r="H576" s="9">
        <v>0.0017474844757582255</v>
      </c>
    </row>
    <row r="577" spans="1:8" ht="14.25">
      <c r="A577" s="7" t="s">
        <v>27</v>
      </c>
      <c r="B577" s="7">
        <v>93.85</v>
      </c>
      <c r="C577" s="7">
        <v>10</v>
      </c>
      <c r="D577" s="14">
        <v>-6.562486359494508</v>
      </c>
      <c r="E577" s="15">
        <f t="shared" si="18"/>
        <v>192.2375136405055</v>
      </c>
      <c r="F577" s="15">
        <f t="shared" si="17"/>
        <v>192.2375136405055</v>
      </c>
      <c r="G577" s="14">
        <v>-0.4423089940426588</v>
      </c>
      <c r="H577" s="9">
        <v>0.0015908707864125862</v>
      </c>
    </row>
    <row r="578" spans="1:8" ht="14.25">
      <c r="A578" s="7" t="s">
        <v>27</v>
      </c>
      <c r="B578" s="7">
        <v>93.85</v>
      </c>
      <c r="C578" s="7">
        <v>15</v>
      </c>
      <c r="D578" s="14">
        <v>-3.301571552115805</v>
      </c>
      <c r="E578" s="15">
        <f t="shared" si="18"/>
        <v>195.4984284478842</v>
      </c>
      <c r="F578" s="15">
        <f t="shared" si="17"/>
        <v>195.4984284478842</v>
      </c>
      <c r="G578" s="14">
        <v>-0.2590127353984818</v>
      </c>
      <c r="H578" s="9">
        <v>0.0014062483837819725</v>
      </c>
    </row>
    <row r="579" spans="1:8" ht="14.25">
      <c r="A579" s="7" t="s">
        <v>27</v>
      </c>
      <c r="B579" s="7">
        <v>93.85</v>
      </c>
      <c r="C579" s="7">
        <v>20</v>
      </c>
      <c r="D579" s="14">
        <v>-11.810640875254625</v>
      </c>
      <c r="E579" s="15">
        <f t="shared" si="18"/>
        <v>186.9893591247454</v>
      </c>
      <c r="F579" s="15">
        <f t="shared" si="17"/>
        <v>186.9893591247454</v>
      </c>
      <c r="G579" s="14">
        <v>-0.6058197902267184</v>
      </c>
      <c r="H579" s="9">
        <v>0.0013454577756198817</v>
      </c>
    </row>
    <row r="580" spans="1:8" ht="14.25">
      <c r="A580" s="7" t="s">
        <v>27</v>
      </c>
      <c r="B580" s="7">
        <v>93.85</v>
      </c>
      <c r="C580" s="7">
        <v>25</v>
      </c>
      <c r="D580" s="14">
        <v>-6.609082350845328</v>
      </c>
      <c r="E580" s="15">
        <f t="shared" si="18"/>
        <v>192.19091764915467</v>
      </c>
      <c r="F580" s="15">
        <f aca="true" t="shared" si="19" ref="F580:F596">IF(E580&lt;-90,E580+360,IF(E580&gt;270,E580-360,E580))</f>
        <v>192.19091764915467</v>
      </c>
      <c r="G580" s="14">
        <v>5.189394130700736</v>
      </c>
      <c r="H580" s="9">
        <v>0.0011615483946870227</v>
      </c>
    </row>
    <row r="581" spans="1:8" ht="14.25">
      <c r="A581" s="7" t="s">
        <v>27</v>
      </c>
      <c r="B581" s="7">
        <v>93.85</v>
      </c>
      <c r="C581" s="7">
        <v>30</v>
      </c>
      <c r="D581" s="14">
        <v>-7.553888071586897</v>
      </c>
      <c r="E581" s="15">
        <f t="shared" si="18"/>
        <v>191.24611192841311</v>
      </c>
      <c r="F581" s="15">
        <f t="shared" si="19"/>
        <v>191.24611192841311</v>
      </c>
      <c r="G581" s="14">
        <v>9.640624166334618</v>
      </c>
      <c r="H581" s="9">
        <v>0.0008641064079729996</v>
      </c>
    </row>
    <row r="582" spans="1:8" ht="14.25">
      <c r="A582" s="7" t="s">
        <v>27</v>
      </c>
      <c r="B582" s="7">
        <v>93.85</v>
      </c>
      <c r="C582" s="7">
        <v>35</v>
      </c>
      <c r="D582" s="14">
        <v>-4.423031140389461</v>
      </c>
      <c r="E582" s="15">
        <f t="shared" si="18"/>
        <v>194.37696885961054</v>
      </c>
      <c r="F582" s="15">
        <f t="shared" si="19"/>
        <v>194.37696885961054</v>
      </c>
      <c r="G582" s="14">
        <v>19.19577371468831</v>
      </c>
      <c r="H582" s="9">
        <v>0.0005778641775270379</v>
      </c>
    </row>
    <row r="583" spans="1:8" ht="14.25">
      <c r="A583" s="7" t="s">
        <v>27</v>
      </c>
      <c r="B583" s="7">
        <v>93.85</v>
      </c>
      <c r="C583" s="7">
        <v>40</v>
      </c>
      <c r="D583" s="14">
        <v>-9.81464947038649</v>
      </c>
      <c r="E583" s="15">
        <f t="shared" si="18"/>
        <v>188.98535052961353</v>
      </c>
      <c r="F583" s="15">
        <f t="shared" si="19"/>
        <v>188.98535052961353</v>
      </c>
      <c r="G583" s="14">
        <v>18.04609490348377</v>
      </c>
      <c r="H583" s="9">
        <v>0.0005459968152370487</v>
      </c>
    </row>
    <row r="584" spans="1:8" ht="14.25">
      <c r="A584" s="7" t="s">
        <v>27</v>
      </c>
      <c r="B584" s="7">
        <v>93.85</v>
      </c>
      <c r="C584" s="7">
        <v>50</v>
      </c>
      <c r="D584" s="14">
        <v>-6.356834781245068</v>
      </c>
      <c r="E584" s="15">
        <f t="shared" si="18"/>
        <v>192.44316521875496</v>
      </c>
      <c r="F584" s="15">
        <f t="shared" si="19"/>
        <v>192.44316521875496</v>
      </c>
      <c r="G584" s="14">
        <v>30.769634387288743</v>
      </c>
      <c r="H584" s="9">
        <v>0.0005707722821756501</v>
      </c>
    </row>
    <row r="585" spans="1:8" ht="14.25">
      <c r="A585" s="7" t="s">
        <v>27</v>
      </c>
      <c r="B585" s="7">
        <v>93.85</v>
      </c>
      <c r="C585" s="7">
        <v>60</v>
      </c>
      <c r="D585" s="14">
        <v>-27.391489962209725</v>
      </c>
      <c r="E585" s="15">
        <f t="shared" si="18"/>
        <v>171.40851003779028</v>
      </c>
      <c r="F585" s="15">
        <f t="shared" si="19"/>
        <v>171.40851003779028</v>
      </c>
      <c r="G585" s="14">
        <v>45.036414510373305</v>
      </c>
      <c r="H585" s="9">
        <v>0.0003496966815684701</v>
      </c>
    </row>
    <row r="586" spans="1:8" ht="14.25">
      <c r="A586" s="7" t="s">
        <v>28</v>
      </c>
      <c r="B586" s="7">
        <v>95</v>
      </c>
      <c r="C586" s="7">
        <v>0</v>
      </c>
      <c r="D586" s="14">
        <v>-6.364921107255276</v>
      </c>
      <c r="E586" s="15">
        <f t="shared" si="18"/>
        <v>192.43507889274474</v>
      </c>
      <c r="F586" s="15">
        <f t="shared" si="19"/>
        <v>192.43507889274474</v>
      </c>
      <c r="G586" s="14">
        <v>12.954243083845201</v>
      </c>
      <c r="H586" s="9">
        <v>0.0014466069881622996</v>
      </c>
    </row>
    <row r="587" spans="1:8" ht="14.25">
      <c r="A587" s="7" t="s">
        <v>28</v>
      </c>
      <c r="B587" s="7">
        <v>95</v>
      </c>
      <c r="C587" s="7">
        <v>5</v>
      </c>
      <c r="D587" s="14">
        <v>3.347264070406249</v>
      </c>
      <c r="E587" s="15">
        <f t="shared" si="18"/>
        <v>202.14726407040627</v>
      </c>
      <c r="F587" s="15">
        <f t="shared" si="19"/>
        <v>202.14726407040627</v>
      </c>
      <c r="G587" s="14">
        <v>6.627982446079638</v>
      </c>
      <c r="H587" s="9">
        <v>0.0012300050969280573</v>
      </c>
    </row>
    <row r="588" spans="1:8" ht="14.25">
      <c r="A588" s="7" t="s">
        <v>28</v>
      </c>
      <c r="B588" s="7">
        <v>95</v>
      </c>
      <c r="C588" s="7">
        <v>10</v>
      </c>
      <c r="D588" s="14">
        <v>-2.8336679884349687</v>
      </c>
      <c r="E588" s="15">
        <f t="shared" si="18"/>
        <v>195.96633201156504</v>
      </c>
      <c r="F588" s="15">
        <f t="shared" si="19"/>
        <v>195.96633201156504</v>
      </c>
      <c r="G588" s="14">
        <v>3.1950812897902594</v>
      </c>
      <c r="H588" s="9">
        <v>0.0015037734023688543</v>
      </c>
    </row>
    <row r="589" spans="1:8" ht="14.25">
      <c r="A589" s="7" t="s">
        <v>28</v>
      </c>
      <c r="B589" s="7">
        <v>95</v>
      </c>
      <c r="C589" s="7">
        <v>15</v>
      </c>
      <c r="D589" s="14">
        <v>-2.0298214976920486</v>
      </c>
      <c r="E589" s="15">
        <f t="shared" si="18"/>
        <v>196.77017850230797</v>
      </c>
      <c r="F589" s="15">
        <f t="shared" si="19"/>
        <v>196.77017850230797</v>
      </c>
      <c r="G589" s="14">
        <v>3.35012520955436</v>
      </c>
      <c r="H589" s="9">
        <v>0.0016569695640421401</v>
      </c>
    </row>
    <row r="590" spans="1:8" ht="14.25">
      <c r="A590" s="7" t="s">
        <v>28</v>
      </c>
      <c r="B590" s="7">
        <v>95</v>
      </c>
      <c r="C590" s="7">
        <v>20</v>
      </c>
      <c r="D590" s="14">
        <v>-5.024277421807492</v>
      </c>
      <c r="E590" s="15">
        <f t="shared" si="18"/>
        <v>193.77572257819253</v>
      </c>
      <c r="F590" s="15">
        <f t="shared" si="19"/>
        <v>193.77572257819253</v>
      </c>
      <c r="G590" s="14">
        <v>0.2913079082154895</v>
      </c>
      <c r="H590" s="9">
        <v>0.0009648798010599507</v>
      </c>
    </row>
    <row r="591" spans="1:8" ht="14.25">
      <c r="A591" s="7" t="s">
        <v>28</v>
      </c>
      <c r="B591" s="7">
        <v>95</v>
      </c>
      <c r="C591" s="7">
        <v>25</v>
      </c>
      <c r="D591" s="14">
        <v>-7.265647965478563</v>
      </c>
      <c r="E591" s="15">
        <f t="shared" si="18"/>
        <v>191.53435203452145</v>
      </c>
      <c r="F591" s="15">
        <f t="shared" si="19"/>
        <v>191.53435203452145</v>
      </c>
      <c r="G591" s="14">
        <v>5.605754470355487</v>
      </c>
      <c r="H591" s="9">
        <v>0.0008713299845041487</v>
      </c>
    </row>
    <row r="592" spans="1:8" ht="14.25">
      <c r="A592" s="7" t="s">
        <v>28</v>
      </c>
      <c r="B592" s="7">
        <v>95</v>
      </c>
      <c r="C592" s="7">
        <v>30</v>
      </c>
      <c r="D592" s="14">
        <v>-3.852005641308757</v>
      </c>
      <c r="E592" s="15">
        <f t="shared" si="18"/>
        <v>194.94799435869126</v>
      </c>
      <c r="F592" s="15">
        <f t="shared" si="19"/>
        <v>194.94799435869126</v>
      </c>
      <c r="G592" s="14">
        <v>12.936979186633527</v>
      </c>
      <c r="H592" s="9">
        <v>0.0005149652393987385</v>
      </c>
    </row>
    <row r="593" spans="1:8" ht="14.25">
      <c r="A593" s="7" t="s">
        <v>28</v>
      </c>
      <c r="B593" s="7">
        <v>95</v>
      </c>
      <c r="C593" s="7">
        <v>35</v>
      </c>
      <c r="D593" s="14">
        <v>0.6257471780257383</v>
      </c>
      <c r="E593" s="15">
        <f t="shared" si="18"/>
        <v>199.42574717802574</v>
      </c>
      <c r="F593" s="15">
        <f t="shared" si="19"/>
        <v>199.42574717802574</v>
      </c>
      <c r="G593" s="14">
        <v>20.220679343278363</v>
      </c>
      <c r="H593" s="9">
        <v>0.000543518357187685</v>
      </c>
    </row>
    <row r="594" spans="1:8" ht="14.25">
      <c r="A594" s="7" t="s">
        <v>28</v>
      </c>
      <c r="B594" s="7">
        <v>95</v>
      </c>
      <c r="C594" s="7">
        <v>40</v>
      </c>
      <c r="D594" s="14">
        <v>-9.899792079829593</v>
      </c>
      <c r="E594" s="15">
        <f t="shared" si="18"/>
        <v>188.90020792017043</v>
      </c>
      <c r="F594" s="15">
        <f t="shared" si="19"/>
        <v>188.90020792017043</v>
      </c>
      <c r="G594" s="14">
        <v>21.731695636133622</v>
      </c>
      <c r="H594" s="9">
        <v>0.00038699760378586325</v>
      </c>
    </row>
    <row r="595" spans="1:8" ht="14.25">
      <c r="A595" s="7" t="s">
        <v>28</v>
      </c>
      <c r="B595" s="7">
        <v>95</v>
      </c>
      <c r="C595" s="7">
        <v>50</v>
      </c>
      <c r="D595" s="14">
        <v>32.43228884472808</v>
      </c>
      <c r="E595" s="15">
        <f t="shared" si="18"/>
        <v>231.2322888447281</v>
      </c>
      <c r="F595" s="15">
        <f t="shared" si="19"/>
        <v>231.2322888447281</v>
      </c>
      <c r="G595" s="14">
        <v>39.85941439279734</v>
      </c>
      <c r="H595" s="9">
        <v>0.00031784689946576483</v>
      </c>
    </row>
    <row r="596" spans="1:8" ht="14.25">
      <c r="A596" s="7" t="s">
        <v>28</v>
      </c>
      <c r="B596" s="7">
        <v>95</v>
      </c>
      <c r="C596" s="7">
        <v>60</v>
      </c>
      <c r="D596" s="14">
        <v>-0.7000911300155496</v>
      </c>
      <c r="E596" s="15">
        <f>IF((D596-161.2)&lt;0,(D596-161.2)+360,(D596-161.2))</f>
        <v>198.09990886998446</v>
      </c>
      <c r="F596" s="15">
        <f t="shared" si="19"/>
        <v>198.09990886998446</v>
      </c>
      <c r="G596" s="14">
        <v>45.42960263624871</v>
      </c>
      <c r="H596" s="9">
        <v>0.00019800987087620152</v>
      </c>
    </row>
    <row r="597" spans="1:8" ht="14.25">
      <c r="A597" s="7" t="s">
        <v>29</v>
      </c>
      <c r="B597" s="7">
        <v>95.85</v>
      </c>
      <c r="C597" s="7">
        <v>0</v>
      </c>
      <c r="D597" s="14">
        <v>-17.178627004292053</v>
      </c>
      <c r="E597" s="14"/>
      <c r="F597" s="14"/>
      <c r="G597" s="14">
        <v>62.126182193192584</v>
      </c>
      <c r="H597" s="9">
        <v>0.001016188878358743</v>
      </c>
    </row>
    <row r="598" spans="1:8" ht="14.25">
      <c r="A598" s="7" t="s">
        <v>29</v>
      </c>
      <c r="B598" s="7">
        <v>95.85</v>
      </c>
      <c r="C598" s="7">
        <v>5</v>
      </c>
      <c r="D598" s="14">
        <v>6.898594531663949</v>
      </c>
      <c r="E598" s="14"/>
      <c r="F598" s="14"/>
      <c r="G598" s="14">
        <v>26.502515083083164</v>
      </c>
      <c r="H598" s="9">
        <v>0.0007379260982645891</v>
      </c>
    </row>
    <row r="599" spans="1:8" ht="14.25">
      <c r="A599" s="7" t="s">
        <v>29</v>
      </c>
      <c r="B599" s="7">
        <v>95.85</v>
      </c>
      <c r="C599" s="7">
        <v>10</v>
      </c>
      <c r="D599" s="14">
        <v>-1.562224916842398</v>
      </c>
      <c r="E599" s="14"/>
      <c r="F599" s="14"/>
      <c r="G599" s="14">
        <v>11.675037772627409</v>
      </c>
      <c r="H599" s="9">
        <v>0.0006068867484209883</v>
      </c>
    </row>
    <row r="600" spans="1:8" ht="14.25">
      <c r="A600" s="7" t="s">
        <v>29</v>
      </c>
      <c r="B600" s="7">
        <v>95.85</v>
      </c>
      <c r="C600" s="7">
        <v>15</v>
      </c>
      <c r="D600" s="14">
        <v>9.02181327325223</v>
      </c>
      <c r="E600" s="14"/>
      <c r="F600" s="14"/>
      <c r="G600" s="14">
        <v>8.762919359580216</v>
      </c>
      <c r="H600" s="9">
        <v>0.0006359592324331805</v>
      </c>
    </row>
    <row r="601" spans="1:8" ht="14.25">
      <c r="A601" s="7" t="s">
        <v>29</v>
      </c>
      <c r="B601" s="7">
        <v>95.85</v>
      </c>
      <c r="C601" s="7">
        <v>20</v>
      </c>
      <c r="D601" s="14">
        <v>-16.30103006750584</v>
      </c>
      <c r="E601" s="14"/>
      <c r="F601" s="14"/>
      <c r="G601" s="14">
        <v>5.089738939849048</v>
      </c>
      <c r="H601" s="9">
        <v>0.0004914563516732692</v>
      </c>
    </row>
    <row r="602" spans="1:8" ht="14.25">
      <c r="A602" s="7" t="s">
        <v>29</v>
      </c>
      <c r="B602" s="7">
        <v>95.85</v>
      </c>
      <c r="C602" s="7">
        <v>25</v>
      </c>
      <c r="D602" s="14">
        <v>-6.281013902485246</v>
      </c>
      <c r="E602" s="14"/>
      <c r="F602" s="14"/>
      <c r="G602" s="14">
        <v>6.588237314227884</v>
      </c>
      <c r="H602" s="9">
        <v>0.0004675455303443719</v>
      </c>
    </row>
    <row r="603" spans="1:8" ht="14.25">
      <c r="A603" s="7" t="s">
        <v>29</v>
      </c>
      <c r="B603" s="7">
        <v>95.85</v>
      </c>
      <c r="C603" s="7">
        <v>30</v>
      </c>
      <c r="D603" s="14">
        <v>-14.267809768024161</v>
      </c>
      <c r="E603" s="14"/>
      <c r="F603" s="14"/>
      <c r="G603" s="14">
        <v>16.593601859082742</v>
      </c>
      <c r="H603" s="9">
        <v>0.00041665885940538934</v>
      </c>
    </row>
    <row r="604" spans="1:8" ht="14.25">
      <c r="A604" s="7" t="s">
        <v>29</v>
      </c>
      <c r="B604" s="7">
        <v>95.85</v>
      </c>
      <c r="C604" s="7">
        <v>35</v>
      </c>
      <c r="D604" s="14">
        <v>11.307411420596516</v>
      </c>
      <c r="E604" s="14"/>
      <c r="F604" s="14"/>
      <c r="G604" s="14">
        <v>37.15156383872568</v>
      </c>
      <c r="H604" s="9">
        <v>0.00027960400733179774</v>
      </c>
    </row>
    <row r="605" spans="1:8" ht="14.25">
      <c r="A605" s="7" t="s">
        <v>29</v>
      </c>
      <c r="B605" s="7">
        <v>95.85</v>
      </c>
      <c r="C605" s="7">
        <v>40</v>
      </c>
      <c r="D605" s="14">
        <v>-13.211685209892702</v>
      </c>
      <c r="E605" s="14"/>
      <c r="F605" s="14"/>
      <c r="G605" s="14">
        <v>22.73736006696223</v>
      </c>
      <c r="H605" s="9">
        <v>0.00022538760164880412</v>
      </c>
    </row>
    <row r="606" spans="1:8" ht="14.25">
      <c r="A606" s="7" t="s">
        <v>29</v>
      </c>
      <c r="B606" s="7">
        <v>95.85</v>
      </c>
      <c r="C606" s="7">
        <v>50</v>
      </c>
      <c r="D606" s="14">
        <v>13.484025522631166</v>
      </c>
      <c r="E606" s="14"/>
      <c r="F606" s="14"/>
      <c r="G606" s="14">
        <v>66.59807557010213</v>
      </c>
      <c r="H606" s="9">
        <v>0.00019457553315101054</v>
      </c>
    </row>
    <row r="607" spans="1:8" ht="14.25">
      <c r="A607" s="7" t="s">
        <v>29</v>
      </c>
      <c r="B607" s="7">
        <v>95.85</v>
      </c>
      <c r="C607" s="7">
        <v>60</v>
      </c>
      <c r="D607" s="14">
        <v>-58.82440511538054</v>
      </c>
      <c r="E607" s="14"/>
      <c r="F607" s="14"/>
      <c r="G607" s="14">
        <v>80.17474558892901</v>
      </c>
      <c r="H607" s="9">
        <v>0.0001005751580628139</v>
      </c>
    </row>
    <row r="608" spans="1:8" ht="14.25">
      <c r="A608" s="7" t="s">
        <v>30</v>
      </c>
      <c r="B608" s="7">
        <v>97.35</v>
      </c>
      <c r="C608" s="7">
        <v>0</v>
      </c>
      <c r="D608" s="14">
        <v>-90.88631031073015</v>
      </c>
      <c r="E608" s="14"/>
      <c r="F608" s="14"/>
      <c r="G608" s="14">
        <v>78.84839831659116</v>
      </c>
      <c r="H608" s="9">
        <v>0.001411347831938424</v>
      </c>
    </row>
    <row r="609" spans="1:8" ht="14.25">
      <c r="A609" s="7" t="s">
        <v>30</v>
      </c>
      <c r="B609" s="7">
        <v>97.35</v>
      </c>
      <c r="C609" s="7">
        <v>5</v>
      </c>
      <c r="D609" s="14">
        <v>-59.00448387067953</v>
      </c>
      <c r="E609" s="14"/>
      <c r="F609" s="14"/>
      <c r="G609" s="14">
        <v>36.268825770478536</v>
      </c>
      <c r="H609" s="9">
        <v>0.000667709542990064</v>
      </c>
    </row>
    <row r="610" spans="1:8" ht="14.25">
      <c r="A610" s="7" t="s">
        <v>30</v>
      </c>
      <c r="B610" s="7">
        <v>97.35</v>
      </c>
      <c r="C610" s="7">
        <v>10</v>
      </c>
      <c r="D610" s="14">
        <v>-66.17996167434364</v>
      </c>
      <c r="E610" s="14"/>
      <c r="F610" s="14"/>
      <c r="G610" s="14">
        <v>18.163226481511348</v>
      </c>
      <c r="H610" s="9">
        <v>0.000712614956410543</v>
      </c>
    </row>
    <row r="611" spans="1:8" ht="14.25">
      <c r="A611" s="7" t="s">
        <v>30</v>
      </c>
      <c r="B611" s="7">
        <v>97.35</v>
      </c>
      <c r="C611" s="7">
        <v>15</v>
      </c>
      <c r="D611" s="14">
        <v>-46.6758577386019</v>
      </c>
      <c r="E611" s="14"/>
      <c r="F611" s="14"/>
      <c r="G611" s="14">
        <v>16.593152592238287</v>
      </c>
      <c r="H611" s="9">
        <v>0.0006688287778647088</v>
      </c>
    </row>
    <row r="612" spans="1:8" ht="14.25">
      <c r="A612" s="7" t="s">
        <v>30</v>
      </c>
      <c r="B612" s="7">
        <v>97.35</v>
      </c>
      <c r="C612" s="7">
        <v>20</v>
      </c>
      <c r="D612" s="14">
        <v>-81.07023519307705</v>
      </c>
      <c r="E612" s="14"/>
      <c r="F612" s="14"/>
      <c r="G612" s="14">
        <v>9.660797078476383</v>
      </c>
      <c r="H612" s="9">
        <v>0.0005963117622527666</v>
      </c>
    </row>
    <row r="613" spans="1:8" ht="14.25">
      <c r="A613" s="7" t="s">
        <v>30</v>
      </c>
      <c r="B613" s="7">
        <v>97.35</v>
      </c>
      <c r="C613" s="7">
        <v>25</v>
      </c>
      <c r="D613" s="14">
        <v>-54.34119814157798</v>
      </c>
      <c r="E613" s="14"/>
      <c r="F613" s="14"/>
      <c r="G613" s="14">
        <v>16.364155303949307</v>
      </c>
      <c r="H613" s="9">
        <v>0.0005192352964697219</v>
      </c>
    </row>
    <row r="614" spans="1:8" ht="14.25">
      <c r="A614" s="7" t="s">
        <v>30</v>
      </c>
      <c r="B614" s="7">
        <v>97.35</v>
      </c>
      <c r="C614" s="7">
        <v>30</v>
      </c>
      <c r="D614" s="14">
        <v>-67.29528544900434</v>
      </c>
      <c r="E614" s="14"/>
      <c r="F614" s="14"/>
      <c r="G614" s="14">
        <v>38.09615751537905</v>
      </c>
      <c r="H614" s="9">
        <v>0.0003623600070372005</v>
      </c>
    </row>
    <row r="615" spans="1:8" ht="14.25">
      <c r="A615" s="7" t="s">
        <v>30</v>
      </c>
      <c r="B615" s="7">
        <v>97.35</v>
      </c>
      <c r="C615" s="7">
        <v>35</v>
      </c>
      <c r="D615" s="14">
        <v>-45.41613664039983</v>
      </c>
      <c r="E615" s="14"/>
      <c r="F615" s="14"/>
      <c r="G615" s="14">
        <v>40.69150534841313</v>
      </c>
      <c r="H615" s="9">
        <v>0.0003762197371218049</v>
      </c>
    </row>
    <row r="616" spans="1:8" ht="14.25">
      <c r="A616" s="7" t="s">
        <v>30</v>
      </c>
      <c r="B616" s="7">
        <v>97.35</v>
      </c>
      <c r="C616" s="7">
        <v>40</v>
      </c>
      <c r="D616" s="14">
        <v>-57.98135773868357</v>
      </c>
      <c r="E616" s="14"/>
      <c r="F616" s="14"/>
      <c r="G616" s="14">
        <v>21.490387751684796</v>
      </c>
      <c r="H616" s="9">
        <v>0.00034459308930969584</v>
      </c>
    </row>
    <row r="617" spans="1:8" ht="14.25">
      <c r="A617" s="7" t="s">
        <v>30</v>
      </c>
      <c r="B617" s="7">
        <v>97.35</v>
      </c>
      <c r="C617" s="7">
        <v>50</v>
      </c>
      <c r="D617" s="14">
        <v>-20.16702691122833</v>
      </c>
      <c r="E617" s="14"/>
      <c r="F617" s="14"/>
      <c r="G617" s="14">
        <v>54.41935374881627</v>
      </c>
      <c r="H617" s="9">
        <v>0.000336027162348522</v>
      </c>
    </row>
    <row r="618" spans="1:8" ht="14.25">
      <c r="A618" s="7" t="s">
        <v>30</v>
      </c>
      <c r="B618" s="7">
        <v>97.35</v>
      </c>
      <c r="C618" s="7">
        <v>60</v>
      </c>
      <c r="D618" s="14">
        <v>-90.66677125457723</v>
      </c>
      <c r="E618" s="14"/>
      <c r="F618" s="14"/>
      <c r="G618" s="14">
        <v>67.0179853190259</v>
      </c>
      <c r="H618" s="9">
        <v>0.00018714410282746313</v>
      </c>
    </row>
    <row r="619" spans="1:8" ht="14.25">
      <c r="A619" s="7" t="s">
        <v>57</v>
      </c>
      <c r="B619" s="7">
        <v>103.05</v>
      </c>
      <c r="C619" s="7">
        <v>0</v>
      </c>
      <c r="D619" s="14">
        <v>85.28662954895523</v>
      </c>
      <c r="E619" s="14"/>
      <c r="F619" s="14"/>
      <c r="G619" s="14">
        <v>65.08356161680001</v>
      </c>
      <c r="H619" s="9">
        <v>0.002077684241908765</v>
      </c>
    </row>
    <row r="620" spans="1:8" ht="14.25">
      <c r="A620" s="7" t="s">
        <v>57</v>
      </c>
      <c r="B620" s="7">
        <v>103.05</v>
      </c>
      <c r="C620" s="7">
        <v>5</v>
      </c>
      <c r="D620" s="14">
        <v>75.6644632508335</v>
      </c>
      <c r="E620" s="14"/>
      <c r="F620" s="14"/>
      <c r="G620" s="14">
        <v>36.90706666777779</v>
      </c>
      <c r="H620" s="9">
        <v>0.0015225000817733966</v>
      </c>
    </row>
    <row r="621" spans="1:8" ht="14.25">
      <c r="A621" s="7" t="s">
        <v>57</v>
      </c>
      <c r="B621" s="7">
        <v>103.05</v>
      </c>
      <c r="C621" s="7">
        <v>10</v>
      </c>
      <c r="D621" s="14">
        <v>73.1031485332381</v>
      </c>
      <c r="E621" s="14"/>
      <c r="F621" s="14"/>
      <c r="G621" s="14">
        <v>34.39038104364</v>
      </c>
      <c r="H621" s="9">
        <v>0.0014505111526975586</v>
      </c>
    </row>
    <row r="622" spans="1:8" ht="14.25">
      <c r="A622" s="7" t="s">
        <v>57</v>
      </c>
      <c r="B622" s="7">
        <v>103.05</v>
      </c>
      <c r="C622" s="7">
        <v>15</v>
      </c>
      <c r="D622" s="14">
        <v>65.234460977942</v>
      </c>
      <c r="E622" s="14"/>
      <c r="F622" s="14"/>
      <c r="G622" s="14">
        <v>37.08925947484829</v>
      </c>
      <c r="H622" s="9">
        <v>0.0011233239236302234</v>
      </c>
    </row>
    <row r="623" spans="1:8" ht="14.25">
      <c r="A623" s="7" t="s">
        <v>57</v>
      </c>
      <c r="B623" s="7">
        <v>103.05</v>
      </c>
      <c r="C623" s="7">
        <v>20</v>
      </c>
      <c r="D623" s="14">
        <v>66.48117816636913</v>
      </c>
      <c r="E623" s="14"/>
      <c r="F623" s="14"/>
      <c r="G623" s="14">
        <v>35.57608467326989</v>
      </c>
      <c r="H623" s="9">
        <v>0.0009664934993573418</v>
      </c>
    </row>
    <row r="624" spans="1:8" ht="14.25">
      <c r="A624" s="7" t="s">
        <v>57</v>
      </c>
      <c r="B624" s="7">
        <v>103.05</v>
      </c>
      <c r="C624" s="7">
        <v>25</v>
      </c>
      <c r="D624" s="14">
        <v>70.24593067087329</v>
      </c>
      <c r="E624" s="14"/>
      <c r="F624" s="14"/>
      <c r="G624" s="14">
        <v>37.62476809555734</v>
      </c>
      <c r="H624" s="9">
        <v>0.0007893034988519942</v>
      </c>
    </row>
    <row r="625" spans="1:8" ht="14.25">
      <c r="A625" s="7" t="s">
        <v>57</v>
      </c>
      <c r="B625" s="7">
        <v>103.05</v>
      </c>
      <c r="C625" s="7">
        <v>30</v>
      </c>
      <c r="D625" s="14">
        <v>80.4876404872654</v>
      </c>
      <c r="E625" s="14"/>
      <c r="F625" s="14"/>
      <c r="G625" s="14">
        <v>28.250012478541734</v>
      </c>
      <c r="H625" s="9">
        <v>0.0008761728291838317</v>
      </c>
    </row>
    <row r="626" spans="1:8" ht="14.25">
      <c r="A626" s="7" t="s">
        <v>57</v>
      </c>
      <c r="B626" s="7">
        <v>103.05</v>
      </c>
      <c r="C626" s="7">
        <v>35</v>
      </c>
      <c r="D626" s="14">
        <v>71.44821261108837</v>
      </c>
      <c r="E626" s="14"/>
      <c r="F626" s="14"/>
      <c r="G626" s="14">
        <v>40.76130528748762</v>
      </c>
      <c r="H626" s="9">
        <v>0.0005445933217548669</v>
      </c>
    </row>
    <row r="627" spans="1:8" ht="14.25">
      <c r="A627" s="7" t="s">
        <v>57</v>
      </c>
      <c r="B627" s="7">
        <v>103.05</v>
      </c>
      <c r="C627" s="7">
        <v>40</v>
      </c>
      <c r="D627" s="14">
        <v>55.985062978895364</v>
      </c>
      <c r="E627" s="14"/>
      <c r="F627" s="14"/>
      <c r="G627" s="14">
        <v>43.79196902334798</v>
      </c>
      <c r="H627" s="9">
        <v>0.00047705197075371145</v>
      </c>
    </row>
    <row r="628" spans="1:8" ht="14.25">
      <c r="A628" s="7" t="s">
        <v>57</v>
      </c>
      <c r="B628" s="7">
        <v>103.05</v>
      </c>
      <c r="C628" s="7">
        <v>50</v>
      </c>
      <c r="D628" s="14">
        <v>53.246199427676906</v>
      </c>
      <c r="E628" s="14"/>
      <c r="F628" s="14"/>
      <c r="G628" s="14">
        <v>63.675986668754774</v>
      </c>
      <c r="H628" s="9">
        <v>0.0002806759076907029</v>
      </c>
    </row>
    <row r="629" spans="1:8" ht="14.25">
      <c r="A629" s="7" t="s">
        <v>57</v>
      </c>
      <c r="B629" s="7">
        <v>103.05</v>
      </c>
      <c r="C629" s="7">
        <v>60</v>
      </c>
      <c r="D629" s="14">
        <v>77.28792351166247</v>
      </c>
      <c r="E629" s="14"/>
      <c r="F629" s="14"/>
      <c r="G629" s="14">
        <v>61.567132100495485</v>
      </c>
      <c r="H629" s="9">
        <v>0.0002029053376873068</v>
      </c>
    </row>
    <row r="630" spans="1:8" ht="14.25">
      <c r="A630" s="7" t="s">
        <v>61</v>
      </c>
      <c r="B630" s="7">
        <v>106.05</v>
      </c>
      <c r="C630" s="7">
        <v>0</v>
      </c>
      <c r="D630" s="14">
        <v>-179.54093491670682</v>
      </c>
      <c r="E630" s="14"/>
      <c r="F630" s="14"/>
      <c r="G630" s="14">
        <v>31.380513373154418</v>
      </c>
      <c r="H630" s="9">
        <v>0.0027085610016628755</v>
      </c>
    </row>
    <row r="631" spans="1:8" ht="14.25">
      <c r="A631" s="7" t="s">
        <v>61</v>
      </c>
      <c r="B631" s="7">
        <v>106.05</v>
      </c>
      <c r="C631" s="7">
        <v>5</v>
      </c>
      <c r="D631" s="14">
        <v>-176.30870548017705</v>
      </c>
      <c r="E631" s="14"/>
      <c r="F631" s="14"/>
      <c r="G631" s="14">
        <v>-5.296023759727716</v>
      </c>
      <c r="H631" s="9">
        <v>0.0026326770240384595</v>
      </c>
    </row>
    <row r="632" spans="1:8" ht="14.25">
      <c r="A632" s="7" t="s">
        <v>61</v>
      </c>
      <c r="B632" s="7">
        <v>106.05</v>
      </c>
      <c r="C632" s="7">
        <v>10</v>
      </c>
      <c r="D632" s="14">
        <v>-176.22248797919534</v>
      </c>
      <c r="E632" s="14"/>
      <c r="F632" s="14"/>
      <c r="G632" s="14">
        <v>-8.047874407464464</v>
      </c>
      <c r="H632" s="9">
        <v>0.002589776712093149</v>
      </c>
    </row>
    <row r="633" spans="1:8" ht="14.25">
      <c r="A633" s="7" t="s">
        <v>61</v>
      </c>
      <c r="B633" s="7">
        <v>106.05</v>
      </c>
      <c r="C633" s="7">
        <v>15</v>
      </c>
      <c r="D633" s="14">
        <v>-176.81821256406005</v>
      </c>
      <c r="E633" s="14"/>
      <c r="F633" s="14"/>
      <c r="G633" s="14">
        <v>-8.488242345948647</v>
      </c>
      <c r="H633" s="9">
        <v>0.0022327614740047805</v>
      </c>
    </row>
    <row r="634" spans="1:8" ht="14.25">
      <c r="A634" s="7" t="s">
        <v>61</v>
      </c>
      <c r="B634" s="7">
        <v>106.05</v>
      </c>
      <c r="C634" s="7">
        <v>20</v>
      </c>
      <c r="D634" s="14">
        <v>-175.76929588429005</v>
      </c>
      <c r="E634" s="14"/>
      <c r="F634" s="14"/>
      <c r="G634" s="14">
        <v>-5.80786839021449</v>
      </c>
      <c r="H634" s="9">
        <v>0.0017194878423530654</v>
      </c>
    </row>
    <row r="635" spans="1:8" ht="14.25">
      <c r="A635" s="7" t="s">
        <v>61</v>
      </c>
      <c r="B635" s="7">
        <v>106.05</v>
      </c>
      <c r="C635" s="7">
        <v>25</v>
      </c>
      <c r="D635" s="14">
        <v>-179.36191801361963</v>
      </c>
      <c r="E635" s="14"/>
      <c r="F635" s="14"/>
      <c r="G635" s="14">
        <v>-4.492883331413587</v>
      </c>
      <c r="H635" s="9">
        <v>0.001690298663211919</v>
      </c>
    </row>
    <row r="636" spans="1:8" ht="14.25">
      <c r="A636" s="7" t="s">
        <v>61</v>
      </c>
      <c r="B636" s="7">
        <v>106.05</v>
      </c>
      <c r="C636" s="7">
        <v>30</v>
      </c>
      <c r="D636" s="14">
        <v>-179.90015049283735</v>
      </c>
      <c r="E636" s="14"/>
      <c r="F636" s="14"/>
      <c r="G636" s="14">
        <v>-0.7916350466493236</v>
      </c>
      <c r="H636" s="9">
        <v>0.0013845342535595718</v>
      </c>
    </row>
    <row r="637" spans="1:8" ht="14.25">
      <c r="A637" s="7" t="s">
        <v>61</v>
      </c>
      <c r="B637" s="7">
        <v>106.05</v>
      </c>
      <c r="C637" s="7">
        <v>35</v>
      </c>
      <c r="D637" s="14">
        <v>176.67468320901986</v>
      </c>
      <c r="E637" s="14"/>
      <c r="F637" s="14"/>
      <c r="G637" s="14">
        <v>-0.016473774441068</v>
      </c>
      <c r="H637" s="9">
        <v>0.0012878684580824567</v>
      </c>
    </row>
    <row r="638" spans="1:8" ht="14.25">
      <c r="A638" s="7" t="s">
        <v>61</v>
      </c>
      <c r="B638" s="7">
        <v>106.05</v>
      </c>
      <c r="C638" s="7">
        <v>40</v>
      </c>
      <c r="D638" s="14">
        <v>-178.32355811104242</v>
      </c>
      <c r="E638" s="14"/>
      <c r="F638" s="14"/>
      <c r="G638" s="14">
        <v>3.977232516059801</v>
      </c>
      <c r="H638" s="9">
        <v>0.0009124270091558008</v>
      </c>
    </row>
    <row r="639" spans="1:8" ht="14.25">
      <c r="A639" s="7" t="s">
        <v>61</v>
      </c>
      <c r="B639" s="7">
        <v>106.05</v>
      </c>
      <c r="C639" s="7">
        <v>50</v>
      </c>
      <c r="D639" s="14">
        <v>176.96095642531094</v>
      </c>
      <c r="E639" s="14"/>
      <c r="F639" s="14"/>
      <c r="G639" s="14">
        <v>34.571345991543225</v>
      </c>
      <c r="H639" s="9">
        <v>0.0004093706252786098</v>
      </c>
    </row>
    <row r="640" spans="1:8" ht="14.25">
      <c r="A640" s="7" t="s">
        <v>61</v>
      </c>
      <c r="B640" s="7">
        <v>106.05</v>
      </c>
      <c r="C640" s="7">
        <v>60</v>
      </c>
      <c r="D640" s="14">
        <v>171.81108483729895</v>
      </c>
      <c r="E640" s="14"/>
      <c r="F640" s="14"/>
      <c r="G640" s="14">
        <v>30.88718053856372</v>
      </c>
      <c r="H640" s="9">
        <v>0.000540704009450642</v>
      </c>
    </row>
    <row r="641" spans="1:8" ht="14.25">
      <c r="A641" s="7" t="s">
        <v>62</v>
      </c>
      <c r="B641" s="7">
        <v>107.55</v>
      </c>
      <c r="C641" s="7">
        <v>0</v>
      </c>
      <c r="D641" s="14">
        <v>49.70081825518121</v>
      </c>
      <c r="E641" s="14"/>
      <c r="F641" s="14"/>
      <c r="G641" s="14">
        <v>33.76369541527086</v>
      </c>
      <c r="H641" s="9">
        <v>0.002583267678735597</v>
      </c>
    </row>
    <row r="642" spans="1:8" ht="14.25">
      <c r="A642" s="7" t="s">
        <v>62</v>
      </c>
      <c r="B642" s="7">
        <v>107.55</v>
      </c>
      <c r="C642" s="7">
        <v>5</v>
      </c>
      <c r="D642" s="14">
        <v>50.764858844008394</v>
      </c>
      <c r="E642" s="14"/>
      <c r="F642" s="14"/>
      <c r="G642" s="14">
        <v>2.2463515329724006</v>
      </c>
      <c r="H642" s="9">
        <v>0.0018289023873886763</v>
      </c>
    </row>
    <row r="643" spans="1:8" ht="14.25">
      <c r="A643" s="7" t="s">
        <v>62</v>
      </c>
      <c r="B643" s="7">
        <v>107.55</v>
      </c>
      <c r="C643" s="7">
        <v>10</v>
      </c>
      <c r="D643" s="14">
        <v>48.128244188555804</v>
      </c>
      <c r="E643" s="14"/>
      <c r="F643" s="14"/>
      <c r="G643" s="14">
        <v>-0.17154954195738956</v>
      </c>
      <c r="H643" s="9">
        <v>0.0014533249382990578</v>
      </c>
    </row>
    <row r="644" spans="1:8" ht="14.25">
      <c r="A644" s="7" t="s">
        <v>62</v>
      </c>
      <c r="B644" s="7">
        <v>107.55</v>
      </c>
      <c r="C644" s="7">
        <v>15</v>
      </c>
      <c r="D644" s="14">
        <v>50.43859166289457</v>
      </c>
      <c r="E644" s="14"/>
      <c r="F644" s="14"/>
      <c r="G644" s="14">
        <v>-0.41139429081705986</v>
      </c>
      <c r="H644" s="9">
        <v>0.00130220606744862</v>
      </c>
    </row>
    <row r="645" spans="1:8" ht="14.25">
      <c r="A645" s="7" t="s">
        <v>62</v>
      </c>
      <c r="B645" s="7">
        <v>107.55</v>
      </c>
      <c r="C645" s="7">
        <v>20</v>
      </c>
      <c r="D645" s="14">
        <v>45.524812772023</v>
      </c>
      <c r="E645" s="14"/>
      <c r="F645" s="14"/>
      <c r="G645" s="14">
        <v>1.6149261718094985</v>
      </c>
      <c r="H645" s="9">
        <v>0.0011491713127275672</v>
      </c>
    </row>
    <row r="646" spans="1:8" ht="14.25">
      <c r="A646" s="7" t="s">
        <v>62</v>
      </c>
      <c r="B646" s="7">
        <v>107.55</v>
      </c>
      <c r="C646" s="7">
        <v>25</v>
      </c>
      <c r="D646" s="14">
        <v>44.442161907111895</v>
      </c>
      <c r="E646" s="14"/>
      <c r="F646" s="14"/>
      <c r="G646" s="14">
        <v>6.049474600772697</v>
      </c>
      <c r="H646" s="9">
        <v>0.0009377705331481684</v>
      </c>
    </row>
    <row r="647" spans="1:8" ht="14.25">
      <c r="A647" s="7" t="s">
        <v>62</v>
      </c>
      <c r="B647" s="7">
        <v>107.55</v>
      </c>
      <c r="C647" s="7">
        <v>30</v>
      </c>
      <c r="D647" s="14">
        <v>35.208883072539976</v>
      </c>
      <c r="E647" s="14"/>
      <c r="F647" s="14"/>
      <c r="G647" s="14">
        <v>9.227772104635543</v>
      </c>
      <c r="H647" s="9">
        <v>0.0009095804432814065</v>
      </c>
    </row>
    <row r="648" spans="1:8" ht="14.25">
      <c r="A648" s="7" t="s">
        <v>62</v>
      </c>
      <c r="B648" s="7">
        <v>107.55</v>
      </c>
      <c r="C648" s="7">
        <v>35</v>
      </c>
      <c r="D648" s="14">
        <v>28.919532283330803</v>
      </c>
      <c r="E648" s="14"/>
      <c r="F648" s="14"/>
      <c r="G648" s="14">
        <v>7.953507790723284</v>
      </c>
      <c r="H648" s="9">
        <v>0.0008910922644709693</v>
      </c>
    </row>
    <row r="649" spans="1:8" ht="14.25">
      <c r="A649" s="7" t="s">
        <v>62</v>
      </c>
      <c r="B649" s="7">
        <v>107.55</v>
      </c>
      <c r="C649" s="7">
        <v>40</v>
      </c>
      <c r="D649" s="14">
        <v>44.97307740216327</v>
      </c>
      <c r="E649" s="14"/>
      <c r="F649" s="14"/>
      <c r="G649" s="14">
        <v>23.685501419403995</v>
      </c>
      <c r="H649" s="9">
        <v>0.0003943830403300831</v>
      </c>
    </row>
    <row r="650" spans="1:8" ht="14.25">
      <c r="A650" s="7" t="s">
        <v>62</v>
      </c>
      <c r="B650" s="7">
        <v>107.55</v>
      </c>
      <c r="C650" s="7">
        <v>50</v>
      </c>
      <c r="D650" s="14">
        <v>51.14691352461406</v>
      </c>
      <c r="E650" s="14"/>
      <c r="F650" s="14"/>
      <c r="G650" s="14">
        <v>43.08212992399083</v>
      </c>
      <c r="H650" s="9">
        <v>0.0004126515583394785</v>
      </c>
    </row>
    <row r="651" spans="1:8" ht="14.25">
      <c r="A651" s="7" t="s">
        <v>62</v>
      </c>
      <c r="B651" s="7">
        <v>107.55</v>
      </c>
      <c r="C651" s="7">
        <v>60</v>
      </c>
      <c r="D651" s="14">
        <v>114.93333185781829</v>
      </c>
      <c r="E651" s="14"/>
      <c r="F651" s="14"/>
      <c r="G651" s="14">
        <v>57.14650137091331</v>
      </c>
      <c r="H651" s="9">
        <v>0.00029130047246957906</v>
      </c>
    </row>
    <row r="652" spans="1:8" ht="14.25">
      <c r="A652" s="7" t="s">
        <v>63</v>
      </c>
      <c r="B652" s="7">
        <v>110.9</v>
      </c>
      <c r="C652" s="7">
        <v>0</v>
      </c>
      <c r="D652" s="14">
        <v>-63.89233958193932</v>
      </c>
      <c r="E652" s="14"/>
      <c r="F652" s="14"/>
      <c r="G652" s="14">
        <v>14.834886388188092</v>
      </c>
      <c r="H652" s="9">
        <v>0.002143110522045002</v>
      </c>
    </row>
    <row r="653" spans="1:8" ht="14.25">
      <c r="A653" s="7" t="s">
        <v>63</v>
      </c>
      <c r="B653" s="7">
        <v>110.9</v>
      </c>
      <c r="C653" s="7">
        <v>5</v>
      </c>
      <c r="D653" s="14">
        <v>-58.50958071494683</v>
      </c>
      <c r="E653" s="14"/>
      <c r="F653" s="14"/>
      <c r="G653" s="14">
        <v>4.818087744101365</v>
      </c>
      <c r="H653" s="9">
        <v>0.00182837921695692</v>
      </c>
    </row>
    <row r="654" spans="1:8" ht="14.25">
      <c r="A654" s="7" t="s">
        <v>63</v>
      </c>
      <c r="B654" s="7">
        <v>110.9</v>
      </c>
      <c r="C654" s="7">
        <v>10</v>
      </c>
      <c r="D654" s="14">
        <v>-64.58583639986179</v>
      </c>
      <c r="E654" s="14"/>
      <c r="F654" s="14"/>
      <c r="G654" s="14">
        <v>2.5248368111091173</v>
      </c>
      <c r="H654" s="9">
        <v>0.0015471782516080685</v>
      </c>
    </row>
    <row r="655" spans="1:8" ht="14.25">
      <c r="A655" s="7" t="s">
        <v>63</v>
      </c>
      <c r="B655" s="7">
        <v>110.9</v>
      </c>
      <c r="C655" s="7">
        <v>15</v>
      </c>
      <c r="D655" s="14">
        <v>-52.069706593294555</v>
      </c>
      <c r="E655" s="14"/>
      <c r="F655" s="14"/>
      <c r="G655" s="14">
        <v>3.880485112991556</v>
      </c>
      <c r="H655" s="9">
        <v>0.0015662985411472488</v>
      </c>
    </row>
    <row r="656" spans="1:8" ht="14.25">
      <c r="A656" s="7" t="s">
        <v>63</v>
      </c>
      <c r="B656" s="7">
        <v>110.9</v>
      </c>
      <c r="C656" s="7">
        <v>20</v>
      </c>
      <c r="D656" s="14">
        <v>-54.41683653825052</v>
      </c>
      <c r="E656" s="14"/>
      <c r="F656" s="14"/>
      <c r="G656" s="14">
        <v>5.5713614815398795</v>
      </c>
      <c r="H656" s="9">
        <v>0.0011873047488324133</v>
      </c>
    </row>
    <row r="657" spans="1:8" ht="14.25">
      <c r="A657" s="7" t="s">
        <v>63</v>
      </c>
      <c r="B657" s="7">
        <v>110.9</v>
      </c>
      <c r="C657" s="7">
        <v>25</v>
      </c>
      <c r="D657" s="14">
        <v>-58.192005587038665</v>
      </c>
      <c r="E657" s="14"/>
      <c r="F657" s="14"/>
      <c r="G657" s="14">
        <v>9.32052165148459</v>
      </c>
      <c r="H657" s="9">
        <v>0.0008194136475553725</v>
      </c>
    </row>
    <row r="658" spans="1:8" ht="14.25">
      <c r="A658" s="7" t="s">
        <v>63</v>
      </c>
      <c r="B658" s="7">
        <v>110.9</v>
      </c>
      <c r="C658" s="7">
        <v>30</v>
      </c>
      <c r="D658" s="14">
        <v>-58.18742003512399</v>
      </c>
      <c r="E658" s="14"/>
      <c r="F658" s="14"/>
      <c r="G658" s="14">
        <v>11.549432289582537</v>
      </c>
      <c r="H658" s="9">
        <v>0.0007156867335643438</v>
      </c>
    </row>
    <row r="659" spans="1:8" ht="14.25">
      <c r="A659" s="7" t="s">
        <v>63</v>
      </c>
      <c r="B659" s="7">
        <v>110.9</v>
      </c>
      <c r="C659" s="7">
        <v>35</v>
      </c>
      <c r="D659" s="14">
        <v>-44.221456145510615</v>
      </c>
      <c r="E659" s="14"/>
      <c r="F659" s="14"/>
      <c r="G659" s="14">
        <v>12.548676224302506</v>
      </c>
      <c r="H659" s="9">
        <v>0.0006680199566629727</v>
      </c>
    </row>
    <row r="660" spans="1:8" ht="14.25">
      <c r="A660" s="7" t="s">
        <v>63</v>
      </c>
      <c r="B660" s="7">
        <v>110.9</v>
      </c>
      <c r="C660" s="7">
        <v>40</v>
      </c>
      <c r="D660" s="14">
        <v>-76.18922104863003</v>
      </c>
      <c r="E660" s="14"/>
      <c r="F660" s="14"/>
      <c r="G660" s="14">
        <v>21.769241796951228</v>
      </c>
      <c r="H660" s="9">
        <v>0.0004086884062571386</v>
      </c>
    </row>
    <row r="661" spans="1:8" ht="14.25">
      <c r="A661" s="7" t="s">
        <v>63</v>
      </c>
      <c r="B661" s="7">
        <v>110.9</v>
      </c>
      <c r="C661" s="7">
        <v>50</v>
      </c>
      <c r="D661" s="14">
        <v>-29.27157409653736</v>
      </c>
      <c r="E661" s="14"/>
      <c r="F661" s="14"/>
      <c r="G661" s="14">
        <v>38.685801725248645</v>
      </c>
      <c r="H661" s="9">
        <v>0.00035585996318776857</v>
      </c>
    </row>
    <row r="662" spans="1:8" ht="14.25">
      <c r="A662" s="7" t="s">
        <v>63</v>
      </c>
      <c r="B662" s="7">
        <v>110.9</v>
      </c>
      <c r="C662" s="7">
        <v>60</v>
      </c>
      <c r="D662" s="14">
        <v>-94.68565901048052</v>
      </c>
      <c r="E662" s="14"/>
      <c r="F662" s="14"/>
      <c r="G662" s="14">
        <v>54.00898727834231</v>
      </c>
      <c r="H662" s="9">
        <v>0.00027119949273735744</v>
      </c>
    </row>
    <row r="663" spans="1:8" ht="14.25">
      <c r="A663" s="7" t="s">
        <v>64</v>
      </c>
      <c r="B663" s="7">
        <v>117.15</v>
      </c>
      <c r="C663" s="7">
        <v>0</v>
      </c>
      <c r="D663" s="14">
        <v>43.8065841134138</v>
      </c>
      <c r="E663" s="14"/>
      <c r="F663" s="14"/>
      <c r="G663" s="14">
        <v>26.784724740511255</v>
      </c>
      <c r="H663" s="9">
        <v>0.005141803373331189</v>
      </c>
    </row>
    <row r="664" spans="1:8" ht="14.25">
      <c r="A664" s="7" t="s">
        <v>64</v>
      </c>
      <c r="B664" s="7">
        <v>117.15</v>
      </c>
      <c r="C664" s="7">
        <v>5</v>
      </c>
      <c r="D664" s="14">
        <v>44.828257440005174</v>
      </c>
      <c r="E664" s="14"/>
      <c r="F664" s="14"/>
      <c r="G664" s="14">
        <v>7.14725632597946</v>
      </c>
      <c r="H664" s="9">
        <v>0.003566230486676373</v>
      </c>
    </row>
    <row r="665" spans="1:8" ht="14.25">
      <c r="A665" s="7" t="s">
        <v>64</v>
      </c>
      <c r="B665" s="7">
        <v>117.15</v>
      </c>
      <c r="C665" s="7">
        <v>10</v>
      </c>
      <c r="D665" s="14">
        <v>44.84989019903741</v>
      </c>
      <c r="E665" s="14"/>
      <c r="F665" s="14"/>
      <c r="G665" s="14">
        <v>4.367610094434247</v>
      </c>
      <c r="H665" s="9">
        <v>0.002896315724312527</v>
      </c>
    </row>
    <row r="666" spans="1:8" ht="14.25">
      <c r="A666" s="7" t="s">
        <v>64</v>
      </c>
      <c r="B666" s="7">
        <v>117.15</v>
      </c>
      <c r="C666" s="7">
        <v>15</v>
      </c>
      <c r="D666" s="14">
        <v>43.384531014981604</v>
      </c>
      <c r="E666" s="14"/>
      <c r="F666" s="14"/>
      <c r="G666" s="14">
        <v>4.527364483228882</v>
      </c>
      <c r="H666" s="9">
        <v>0.002727426542383864</v>
      </c>
    </row>
    <row r="667" spans="1:8" ht="14.25">
      <c r="A667" s="7" t="s">
        <v>64</v>
      </c>
      <c r="B667" s="7">
        <v>117.15</v>
      </c>
      <c r="C667" s="7">
        <v>20</v>
      </c>
      <c r="D667" s="14">
        <v>38.6626067389612</v>
      </c>
      <c r="E667" s="14"/>
      <c r="F667" s="14"/>
      <c r="G667" s="14">
        <v>7.526185185434057</v>
      </c>
      <c r="H667" s="9">
        <v>0.002257685226974744</v>
      </c>
    </row>
    <row r="668" spans="1:8" ht="14.25">
      <c r="A668" s="7" t="s">
        <v>64</v>
      </c>
      <c r="B668" s="7">
        <v>117.15</v>
      </c>
      <c r="C668" s="7">
        <v>25</v>
      </c>
      <c r="D668" s="14">
        <v>45.849955225623894</v>
      </c>
      <c r="E668" s="14"/>
      <c r="F668" s="14"/>
      <c r="G668" s="14">
        <v>10.445157576191061</v>
      </c>
      <c r="H668" s="9">
        <v>0.0017934376263477913</v>
      </c>
    </row>
    <row r="669" spans="1:8" ht="14.25">
      <c r="A669" s="7" t="s">
        <v>64</v>
      </c>
      <c r="B669" s="7">
        <v>117.15</v>
      </c>
      <c r="C669" s="7">
        <v>30</v>
      </c>
      <c r="D669" s="14">
        <v>45.5151158927659</v>
      </c>
      <c r="E669" s="14"/>
      <c r="F669" s="14"/>
      <c r="G669" s="14">
        <v>14.675528636429101</v>
      </c>
      <c r="H669" s="9">
        <v>0.0014683546150708962</v>
      </c>
    </row>
    <row r="670" spans="1:8" ht="14.25">
      <c r="A670" s="7" t="s">
        <v>64</v>
      </c>
      <c r="B670" s="7">
        <v>117.15</v>
      </c>
      <c r="C670" s="7">
        <v>35</v>
      </c>
      <c r="D670" s="14">
        <v>51.19770023736692</v>
      </c>
      <c r="E670" s="14"/>
      <c r="F670" s="14"/>
      <c r="G670" s="14">
        <v>16.295939400369022</v>
      </c>
      <c r="H670" s="9">
        <v>0.001337960648823425</v>
      </c>
    </row>
    <row r="671" spans="1:8" ht="14.25">
      <c r="A671" s="7" t="s">
        <v>64</v>
      </c>
      <c r="B671" s="7">
        <v>117.15</v>
      </c>
      <c r="C671" s="7">
        <v>40</v>
      </c>
      <c r="D671" s="14">
        <v>41.05395897843899</v>
      </c>
      <c r="E671" s="14"/>
      <c r="F671" s="14"/>
      <c r="G671" s="14">
        <v>28.227935236829936</v>
      </c>
      <c r="H671" s="9">
        <v>0.0011658622674227002</v>
      </c>
    </row>
    <row r="672" spans="1:8" ht="14.25">
      <c r="A672" s="7" t="s">
        <v>64</v>
      </c>
      <c r="B672" s="7">
        <v>117.15</v>
      </c>
      <c r="C672" s="7">
        <v>50</v>
      </c>
      <c r="D672" s="14">
        <v>51.33014925897622</v>
      </c>
      <c r="E672" s="14"/>
      <c r="F672" s="14"/>
      <c r="G672" s="14">
        <v>38.542455904112735</v>
      </c>
      <c r="H672" s="9">
        <v>0.0008771865422474288</v>
      </c>
    </row>
    <row r="673" spans="1:8" ht="14.25">
      <c r="A673" s="7" t="s">
        <v>64</v>
      </c>
      <c r="B673" s="7">
        <v>117.15</v>
      </c>
      <c r="C673" s="7">
        <v>60</v>
      </c>
      <c r="D673" s="14">
        <v>74.07195406685877</v>
      </c>
      <c r="E673" s="14"/>
      <c r="F673" s="14"/>
      <c r="G673" s="14">
        <v>57.709954214331</v>
      </c>
      <c r="H673" s="9">
        <v>0.0008576282099488099</v>
      </c>
    </row>
    <row r="674" spans="1:8" ht="14.25">
      <c r="A674" s="7" t="s">
        <v>65</v>
      </c>
      <c r="B674" s="7">
        <v>120.85</v>
      </c>
      <c r="C674" s="7">
        <v>0</v>
      </c>
      <c r="D674" s="14">
        <v>-113.78555314969022</v>
      </c>
      <c r="E674" s="14"/>
      <c r="F674" s="14"/>
      <c r="G674" s="14">
        <v>46.7702409345555</v>
      </c>
      <c r="H674" s="9">
        <v>0.004272364186255662</v>
      </c>
    </row>
    <row r="675" spans="1:8" ht="14.25">
      <c r="A675" s="7" t="s">
        <v>65</v>
      </c>
      <c r="B675" s="7">
        <v>120.85</v>
      </c>
      <c r="C675" s="7">
        <v>5</v>
      </c>
      <c r="D675" s="14">
        <v>-116.27823724427165</v>
      </c>
      <c r="E675" s="14"/>
      <c r="F675" s="14"/>
      <c r="G675" s="14">
        <v>18.694448384511677</v>
      </c>
      <c r="H675" s="9">
        <v>0.0024050202472328587</v>
      </c>
    </row>
    <row r="676" spans="1:8" ht="14.25">
      <c r="A676" s="7" t="s">
        <v>65</v>
      </c>
      <c r="B676" s="7">
        <v>120.85</v>
      </c>
      <c r="C676" s="7">
        <v>10</v>
      </c>
      <c r="D676" s="14">
        <v>-116.15519076868064</v>
      </c>
      <c r="E676" s="14"/>
      <c r="F676" s="14"/>
      <c r="G676" s="14">
        <v>18.05370416307704</v>
      </c>
      <c r="H676" s="9">
        <v>0.0019318940627529244</v>
      </c>
    </row>
    <row r="677" spans="1:8" ht="14.25">
      <c r="A677" s="7" t="s">
        <v>65</v>
      </c>
      <c r="B677" s="7">
        <v>120.85</v>
      </c>
      <c r="C677" s="7">
        <v>15</v>
      </c>
      <c r="D677" s="14">
        <v>-114.32979590867703</v>
      </c>
      <c r="E677" s="14"/>
      <c r="F677" s="14"/>
      <c r="G677" s="14">
        <v>22.49593422623193</v>
      </c>
      <c r="H677" s="9">
        <v>0.001546111782828137</v>
      </c>
    </row>
    <row r="678" spans="1:8" ht="14.25">
      <c r="A678" s="7" t="s">
        <v>65</v>
      </c>
      <c r="B678" s="7">
        <v>120.85</v>
      </c>
      <c r="C678" s="7">
        <v>20</v>
      </c>
      <c r="D678" s="14">
        <v>-118.17039129732481</v>
      </c>
      <c r="E678" s="14"/>
      <c r="F678" s="14"/>
      <c r="G678" s="14">
        <v>23.62828004116143</v>
      </c>
      <c r="H678" s="9">
        <v>0.001407181127964698</v>
      </c>
    </row>
    <row r="679" spans="1:8" ht="14.25">
      <c r="A679" s="7" t="s">
        <v>65</v>
      </c>
      <c r="B679" s="7">
        <v>120.85</v>
      </c>
      <c r="C679" s="7">
        <v>25</v>
      </c>
      <c r="D679" s="14">
        <v>-117.8169808304769</v>
      </c>
      <c r="E679" s="14"/>
      <c r="F679" s="14"/>
      <c r="G679" s="14">
        <v>28.345299448893783</v>
      </c>
      <c r="H679" s="9">
        <v>0.0011575153809345257</v>
      </c>
    </row>
    <row r="680" spans="1:8" ht="14.25">
      <c r="A680" s="7" t="s">
        <v>65</v>
      </c>
      <c r="B680" s="7">
        <v>120.85</v>
      </c>
      <c r="C680" s="7">
        <v>30</v>
      </c>
      <c r="D680" s="14">
        <v>-112.53587390984163</v>
      </c>
      <c r="E680" s="14"/>
      <c r="F680" s="14"/>
      <c r="G680" s="14">
        <v>31.709391997036246</v>
      </c>
      <c r="H680" s="9">
        <v>0.0009912271450076414</v>
      </c>
    </row>
    <row r="681" spans="1:8" ht="14.25">
      <c r="A681" s="7" t="s">
        <v>65</v>
      </c>
      <c r="B681" s="7">
        <v>120.85</v>
      </c>
      <c r="C681" s="7">
        <v>35</v>
      </c>
      <c r="D681" s="14">
        <v>-92.21998850260717</v>
      </c>
      <c r="E681" s="14"/>
      <c r="F681" s="14"/>
      <c r="G681" s="14">
        <v>44.97425239645217</v>
      </c>
      <c r="H681" s="9">
        <v>0.0007650232790549578</v>
      </c>
    </row>
    <row r="682" spans="1:8" ht="14.25">
      <c r="A682" s="7" t="s">
        <v>65</v>
      </c>
      <c r="B682" s="7">
        <v>120.85</v>
      </c>
      <c r="C682" s="7">
        <v>40</v>
      </c>
      <c r="D682" s="14">
        <v>-123.44857265561181</v>
      </c>
      <c r="E682" s="14"/>
      <c r="F682" s="14"/>
      <c r="G682" s="14">
        <v>43.683776994395735</v>
      </c>
      <c r="H682" s="9">
        <v>0.0007725311187259708</v>
      </c>
    </row>
    <row r="683" spans="1:8" ht="14.25">
      <c r="A683" s="7" t="s">
        <v>65</v>
      </c>
      <c r="B683" s="7">
        <v>120.85</v>
      </c>
      <c r="C683" s="7">
        <v>50</v>
      </c>
      <c r="D683" s="14">
        <v>-108.7967081718577</v>
      </c>
      <c r="E683" s="14"/>
      <c r="F683" s="14"/>
      <c r="G683" s="14">
        <v>75.37065758054636</v>
      </c>
      <c r="H683" s="9">
        <v>0.0006946609400714855</v>
      </c>
    </row>
    <row r="684" spans="1:8" ht="14.25">
      <c r="A684" s="7" t="s">
        <v>65</v>
      </c>
      <c r="B684" s="7">
        <v>120.85</v>
      </c>
      <c r="C684" s="7">
        <v>60</v>
      </c>
      <c r="D684" s="14">
        <v>-137.5076750397222</v>
      </c>
      <c r="E684" s="14"/>
      <c r="F684" s="14"/>
      <c r="G684" s="14">
        <v>68.82984407950732</v>
      </c>
      <c r="H684" s="9">
        <v>0.000613085919998168</v>
      </c>
    </row>
    <row r="685" spans="1:8" ht="14.25">
      <c r="A685" s="7" t="s">
        <v>66</v>
      </c>
      <c r="B685" s="7">
        <v>126.85</v>
      </c>
      <c r="C685" s="7">
        <v>0</v>
      </c>
      <c r="D685" s="14">
        <v>126.42206390016663</v>
      </c>
      <c r="E685" s="14"/>
      <c r="F685" s="14"/>
      <c r="G685" s="14">
        <v>36.09961709107059</v>
      </c>
      <c r="H685" s="9">
        <v>0.004541312058205206</v>
      </c>
    </row>
    <row r="686" spans="1:8" ht="14.25">
      <c r="A686" s="7" t="s">
        <v>66</v>
      </c>
      <c r="B686" s="7">
        <v>126.85</v>
      </c>
      <c r="C686" s="7">
        <v>5</v>
      </c>
      <c r="D686" s="14">
        <v>124.51131444908584</v>
      </c>
      <c r="E686" s="14"/>
      <c r="F686" s="14"/>
      <c r="G686" s="14">
        <v>8.59829537289974</v>
      </c>
      <c r="H686" s="9">
        <v>0.0028866414195220023</v>
      </c>
    </row>
    <row r="687" spans="1:8" ht="14.25">
      <c r="A687" s="7" t="s">
        <v>66</v>
      </c>
      <c r="B687" s="7">
        <v>126.85</v>
      </c>
      <c r="C687" s="7">
        <v>10</v>
      </c>
      <c r="D687" s="14">
        <v>124.35946644318396</v>
      </c>
      <c r="E687" s="14"/>
      <c r="F687" s="14"/>
      <c r="G687" s="14">
        <v>5.505402660924377</v>
      </c>
      <c r="H687" s="9">
        <v>0.002251416229842896</v>
      </c>
    </row>
    <row r="688" spans="1:8" ht="14.25">
      <c r="A688" s="7" t="s">
        <v>66</v>
      </c>
      <c r="B688" s="7">
        <v>126.85</v>
      </c>
      <c r="C688" s="7">
        <v>15</v>
      </c>
      <c r="D688" s="14">
        <v>116.68291891193434</v>
      </c>
      <c r="E688" s="14"/>
      <c r="F688" s="14"/>
      <c r="G688" s="14">
        <v>7.119585450491481</v>
      </c>
      <c r="H688" s="9">
        <v>0.001875332634974393</v>
      </c>
    </row>
    <row r="689" spans="1:8" ht="14.25">
      <c r="A689" s="7" t="s">
        <v>66</v>
      </c>
      <c r="B689" s="7">
        <v>126.85</v>
      </c>
      <c r="C689" s="7">
        <v>20</v>
      </c>
      <c r="D689" s="14">
        <v>105.79538081070841</v>
      </c>
      <c r="E689" s="14"/>
      <c r="F689" s="14"/>
      <c r="G689" s="14">
        <v>13.403793763514406</v>
      </c>
      <c r="H689" s="9">
        <v>0.0014556172367075073</v>
      </c>
    </row>
    <row r="690" spans="1:8" ht="14.25">
      <c r="A690" s="7" t="s">
        <v>66</v>
      </c>
      <c r="B690" s="7">
        <v>126.85</v>
      </c>
      <c r="C690" s="7">
        <v>25</v>
      </c>
      <c r="D690" s="14">
        <v>120.48437526214916</v>
      </c>
      <c r="E690" s="14"/>
      <c r="F690" s="14"/>
      <c r="G690" s="14">
        <v>11.605892229631548</v>
      </c>
      <c r="H690" s="9">
        <v>0.0014961825590481931</v>
      </c>
    </row>
    <row r="691" spans="1:8" ht="14.25">
      <c r="A691" s="7" t="s">
        <v>66</v>
      </c>
      <c r="B691" s="7">
        <v>126.85</v>
      </c>
      <c r="C691" s="7">
        <v>30</v>
      </c>
      <c r="D691" s="14">
        <v>115.36251041929349</v>
      </c>
      <c r="E691" s="14"/>
      <c r="F691" s="14"/>
      <c r="G691" s="14">
        <v>18.233369088115737</v>
      </c>
      <c r="H691" s="9">
        <v>0.0010820800404313907</v>
      </c>
    </row>
    <row r="692" spans="1:8" ht="14.25">
      <c r="A692" s="7" t="s">
        <v>66</v>
      </c>
      <c r="B692" s="7">
        <v>126.85</v>
      </c>
      <c r="C692" s="7">
        <v>35</v>
      </c>
      <c r="D692" s="14">
        <v>124.78113125061584</v>
      </c>
      <c r="E692" s="14"/>
      <c r="F692" s="14"/>
      <c r="G692" s="14">
        <v>18.342884528301827</v>
      </c>
      <c r="H692" s="9">
        <v>0.0011185149515764196</v>
      </c>
    </row>
    <row r="693" spans="1:8" ht="14.25">
      <c r="A693" s="7" t="s">
        <v>66</v>
      </c>
      <c r="B693" s="7">
        <v>126.85</v>
      </c>
      <c r="C693" s="7">
        <v>40</v>
      </c>
      <c r="D693" s="14">
        <v>132.62291402488853</v>
      </c>
      <c r="E693" s="14"/>
      <c r="F693" s="14"/>
      <c r="G693" s="14">
        <v>24.651805825429534</v>
      </c>
      <c r="H693" s="9">
        <v>0.0007709611359206118</v>
      </c>
    </row>
    <row r="694" spans="1:8" ht="14.25">
      <c r="A694" s="7" t="s">
        <v>66</v>
      </c>
      <c r="B694" s="7">
        <v>126.85</v>
      </c>
      <c r="C694" s="7">
        <v>50</v>
      </c>
      <c r="D694" s="14">
        <v>116.58215017783934</v>
      </c>
      <c r="E694" s="14"/>
      <c r="F694" s="14"/>
      <c r="G694" s="14">
        <v>51.01556960053208</v>
      </c>
      <c r="H694" s="9">
        <v>0.0005478588918690652</v>
      </c>
    </row>
    <row r="695" spans="1:8" ht="14.25">
      <c r="A695" s="7" t="s">
        <v>66</v>
      </c>
      <c r="B695" s="7">
        <v>126.85</v>
      </c>
      <c r="C695" s="7">
        <v>60</v>
      </c>
      <c r="D695" s="14">
        <v>147.8557614495672</v>
      </c>
      <c r="E695" s="14"/>
      <c r="F695" s="14"/>
      <c r="G695" s="14">
        <v>42.89126835767235</v>
      </c>
      <c r="H695" s="9">
        <v>0.0006668437388924035</v>
      </c>
    </row>
    <row r="696" spans="1:8" ht="14.25">
      <c r="A696" s="7" t="s">
        <v>67</v>
      </c>
      <c r="B696" s="7">
        <v>130.45</v>
      </c>
      <c r="C696" s="7">
        <v>0</v>
      </c>
      <c r="D696" s="14">
        <v>-126.6342797630459</v>
      </c>
      <c r="E696" s="14"/>
      <c r="F696" s="14"/>
      <c r="G696" s="14">
        <v>73.27592855243584</v>
      </c>
      <c r="H696" s="9">
        <v>0.003951439230407068</v>
      </c>
    </row>
    <row r="697" spans="1:8" ht="14.25">
      <c r="A697" s="7" t="s">
        <v>67</v>
      </c>
      <c r="B697" s="7">
        <v>130.45</v>
      </c>
      <c r="C697" s="7">
        <v>5</v>
      </c>
      <c r="D697" s="14">
        <v>-111.63445494836775</v>
      </c>
      <c r="E697" s="14"/>
      <c r="F697" s="14"/>
      <c r="G697" s="14">
        <v>82.83717017212638</v>
      </c>
      <c r="H697" s="9">
        <v>0.0011806137440653482</v>
      </c>
    </row>
    <row r="698" spans="1:8" ht="14.25">
      <c r="A698" s="7" t="s">
        <v>67</v>
      </c>
      <c r="B698" s="7">
        <v>130.45</v>
      </c>
      <c r="C698" s="7">
        <v>10</v>
      </c>
      <c r="D698" s="14">
        <v>70.89585928754374</v>
      </c>
      <c r="E698" s="14"/>
      <c r="F698" s="14"/>
      <c r="G698" s="14">
        <v>79.4034800328113</v>
      </c>
      <c r="H698" s="9">
        <v>0.0008550109113227737</v>
      </c>
    </row>
    <row r="699" spans="1:8" ht="14.25">
      <c r="A699" s="7" t="s">
        <v>67</v>
      </c>
      <c r="B699" s="7">
        <v>130.45</v>
      </c>
      <c r="C699" s="7">
        <v>15</v>
      </c>
      <c r="D699" s="14">
        <v>46.14976093872254</v>
      </c>
      <c r="E699" s="14"/>
      <c r="F699" s="14"/>
      <c r="G699" s="14">
        <v>67.11657280840225</v>
      </c>
      <c r="H699" s="9">
        <v>0.0007920456382684018</v>
      </c>
    </row>
    <row r="700" spans="1:8" ht="14.25">
      <c r="A700" s="7" t="s">
        <v>67</v>
      </c>
      <c r="B700" s="7">
        <v>130.45</v>
      </c>
      <c r="C700" s="7">
        <v>20</v>
      </c>
      <c r="D700" s="14">
        <v>34.42942930862554</v>
      </c>
      <c r="E700" s="14"/>
      <c r="F700" s="14"/>
      <c r="G700" s="14">
        <v>57.64468451977831</v>
      </c>
      <c r="H700" s="9">
        <v>0.0008602708769335388</v>
      </c>
    </row>
    <row r="701" spans="1:8" ht="14.25">
      <c r="A701" s="7" t="s">
        <v>67</v>
      </c>
      <c r="B701" s="7">
        <v>130.45</v>
      </c>
      <c r="C701" s="7">
        <v>25</v>
      </c>
      <c r="D701" s="14">
        <v>51.40178604927228</v>
      </c>
      <c r="E701" s="14"/>
      <c r="F701" s="14"/>
      <c r="G701" s="14">
        <v>69.94277297449716</v>
      </c>
      <c r="H701" s="9">
        <v>0.0007794108449976815</v>
      </c>
    </row>
    <row r="702" spans="1:8" ht="14.25">
      <c r="A702" s="7" t="s">
        <v>67</v>
      </c>
      <c r="B702" s="7">
        <v>130.45</v>
      </c>
      <c r="C702" s="7">
        <v>30</v>
      </c>
      <c r="D702" s="14">
        <v>62.2758360863557</v>
      </c>
      <c r="E702" s="14"/>
      <c r="F702" s="14"/>
      <c r="G702" s="14">
        <v>70.59511157269921</v>
      </c>
      <c r="H702" s="9">
        <v>0.0006415857162188073</v>
      </c>
    </row>
    <row r="703" spans="1:8" ht="14.25">
      <c r="A703" s="7" t="s">
        <v>67</v>
      </c>
      <c r="B703" s="7">
        <v>130.45</v>
      </c>
      <c r="C703" s="7">
        <v>35</v>
      </c>
      <c r="D703" s="14">
        <v>38.96120103432416</v>
      </c>
      <c r="E703" s="14"/>
      <c r="F703" s="14"/>
      <c r="G703" s="14">
        <v>75.98521944100403</v>
      </c>
      <c r="H703" s="9">
        <v>0.0006877624278048344</v>
      </c>
    </row>
    <row r="704" spans="1:8" ht="14.25">
      <c r="A704" s="7" t="s">
        <v>67</v>
      </c>
      <c r="B704" s="7">
        <v>130.45</v>
      </c>
      <c r="C704" s="7">
        <v>40</v>
      </c>
      <c r="D704" s="14">
        <v>-42.274247979180736</v>
      </c>
      <c r="E704" s="14"/>
      <c r="F704" s="14"/>
      <c r="G704" s="14">
        <v>85.56292789746145</v>
      </c>
      <c r="H704" s="9">
        <v>0.0006238697976805737</v>
      </c>
    </row>
    <row r="705" spans="1:8" ht="14.25">
      <c r="A705" s="7" t="s">
        <v>67</v>
      </c>
      <c r="B705" s="7">
        <v>130.45</v>
      </c>
      <c r="C705" s="7">
        <v>50</v>
      </c>
      <c r="D705" s="14">
        <v>105.40342496246963</v>
      </c>
      <c r="E705" s="14"/>
      <c r="F705" s="14"/>
      <c r="G705" s="14">
        <v>86.67998229044771</v>
      </c>
      <c r="H705" s="9">
        <v>0.0007319384531072268</v>
      </c>
    </row>
    <row r="706" spans="1:8" ht="14.25">
      <c r="A706" s="7" t="s">
        <v>67</v>
      </c>
      <c r="B706" s="7">
        <v>130.45</v>
      </c>
      <c r="C706" s="7">
        <v>60</v>
      </c>
      <c r="D706" s="14">
        <v>-7.556282821076297</v>
      </c>
      <c r="E706" s="14"/>
      <c r="F706" s="14"/>
      <c r="G706" s="14">
        <v>88.07137298133455</v>
      </c>
      <c r="H706" s="9">
        <v>0.0007874460679748233</v>
      </c>
    </row>
    <row r="707" spans="1:8" ht="14.25">
      <c r="A707" s="7" t="s">
        <v>68</v>
      </c>
      <c r="B707" s="7">
        <v>136.45</v>
      </c>
      <c r="C707" s="7">
        <v>0</v>
      </c>
      <c r="D707" s="14">
        <v>-54.851728521315394</v>
      </c>
      <c r="E707" s="14"/>
      <c r="F707" s="14"/>
      <c r="G707" s="14">
        <v>46.05444915559418</v>
      </c>
      <c r="H707" s="9">
        <v>0.004120974390844961</v>
      </c>
    </row>
    <row r="708" spans="1:8" ht="14.25">
      <c r="A708" s="7" t="s">
        <v>68</v>
      </c>
      <c r="B708" s="7">
        <v>136.45</v>
      </c>
      <c r="C708" s="7">
        <v>5</v>
      </c>
      <c r="D708" s="14">
        <v>-49.04576172997795</v>
      </c>
      <c r="E708" s="14"/>
      <c r="F708" s="14"/>
      <c r="G708" s="14">
        <v>17.757502667792554</v>
      </c>
      <c r="H708" s="9">
        <v>0.0024183494422642896</v>
      </c>
    </row>
    <row r="709" spans="1:8" ht="14.25">
      <c r="A709" s="7" t="s">
        <v>68</v>
      </c>
      <c r="B709" s="7">
        <v>136.45</v>
      </c>
      <c r="C709" s="7">
        <v>10</v>
      </c>
      <c r="D709" s="14">
        <v>-51.208101009085595</v>
      </c>
      <c r="E709" s="14"/>
      <c r="F709" s="14"/>
      <c r="G709" s="14">
        <v>13.297588065575855</v>
      </c>
      <c r="H709" s="9">
        <v>0.0019142313585614461</v>
      </c>
    </row>
    <row r="710" spans="1:8" ht="14.25">
      <c r="A710" s="7" t="s">
        <v>68</v>
      </c>
      <c r="B710" s="7">
        <v>136.45</v>
      </c>
      <c r="C710" s="7">
        <v>15</v>
      </c>
      <c r="D710" s="14">
        <v>-53.45410451952809</v>
      </c>
      <c r="E710" s="14"/>
      <c r="F710" s="14"/>
      <c r="G710" s="14">
        <v>12.944029764805071</v>
      </c>
      <c r="H710" s="9">
        <v>0.0017455425775385715</v>
      </c>
    </row>
    <row r="711" spans="1:8" ht="14.25">
      <c r="A711" s="7" t="s">
        <v>68</v>
      </c>
      <c r="B711" s="7">
        <v>136.45</v>
      </c>
      <c r="C711" s="7">
        <v>20</v>
      </c>
      <c r="D711" s="14">
        <v>-47.31551554055684</v>
      </c>
      <c r="E711" s="14"/>
      <c r="F711" s="14"/>
      <c r="G711" s="14">
        <v>16.051328634076683</v>
      </c>
      <c r="H711" s="9">
        <v>0.0014166809182734128</v>
      </c>
    </row>
    <row r="712" spans="1:8" ht="14.25">
      <c r="A712" s="7" t="s">
        <v>68</v>
      </c>
      <c r="B712" s="7">
        <v>136.45</v>
      </c>
      <c r="C712" s="7">
        <v>25</v>
      </c>
      <c r="D712" s="14">
        <v>-48.566740241615335</v>
      </c>
      <c r="E712" s="14"/>
      <c r="F712" s="14"/>
      <c r="G712" s="14">
        <v>23.2377611520217</v>
      </c>
      <c r="H712" s="9">
        <v>0.001212604048071752</v>
      </c>
    </row>
    <row r="713" spans="1:8" ht="14.25">
      <c r="A713" s="7" t="s">
        <v>68</v>
      </c>
      <c r="B713" s="7">
        <v>136.45</v>
      </c>
      <c r="C713" s="7">
        <v>30</v>
      </c>
      <c r="D713" s="14">
        <v>-48.576685405115946</v>
      </c>
      <c r="E713" s="14"/>
      <c r="F713" s="14"/>
      <c r="G713" s="14">
        <v>27.87789096250789</v>
      </c>
      <c r="H713" s="9">
        <v>0.0009773545539874461</v>
      </c>
    </row>
    <row r="714" spans="1:8" ht="14.25">
      <c r="A714" s="7" t="s">
        <v>68</v>
      </c>
      <c r="B714" s="7">
        <v>136.45</v>
      </c>
      <c r="C714" s="7">
        <v>35</v>
      </c>
      <c r="D714" s="14">
        <v>-62.60967122693923</v>
      </c>
      <c r="E714" s="14"/>
      <c r="F714" s="14"/>
      <c r="G714" s="14">
        <v>35.43360346157683</v>
      </c>
      <c r="H714" s="9">
        <v>0.0007453785059954439</v>
      </c>
    </row>
    <row r="715" spans="1:8" ht="14.25">
      <c r="A715" s="7" t="s">
        <v>68</v>
      </c>
      <c r="B715" s="7">
        <v>136.45</v>
      </c>
      <c r="C715" s="7">
        <v>40</v>
      </c>
      <c r="D715" s="14">
        <v>-69.91912828253754</v>
      </c>
      <c r="E715" s="14"/>
      <c r="F715" s="14"/>
      <c r="G715" s="14">
        <v>38.725357514566504</v>
      </c>
      <c r="H715" s="9">
        <v>0.0006841563546441705</v>
      </c>
    </row>
    <row r="716" spans="1:8" ht="14.25">
      <c r="A716" s="7" t="s">
        <v>68</v>
      </c>
      <c r="B716" s="7">
        <v>136.45</v>
      </c>
      <c r="C716" s="7">
        <v>50</v>
      </c>
      <c r="D716" s="14">
        <v>-48.95004170936641</v>
      </c>
      <c r="E716" s="14"/>
      <c r="F716" s="14"/>
      <c r="G716" s="14">
        <v>66.5027632581587</v>
      </c>
      <c r="H716" s="9">
        <v>0.0005975491950458975</v>
      </c>
    </row>
    <row r="717" spans="1:8" ht="14.25">
      <c r="A717" s="7" t="s">
        <v>68</v>
      </c>
      <c r="B717" s="7">
        <v>136.45</v>
      </c>
      <c r="C717" s="7">
        <v>60</v>
      </c>
      <c r="D717" s="14">
        <v>-79.33118326147313</v>
      </c>
      <c r="E717" s="14"/>
      <c r="F717" s="14"/>
      <c r="G717" s="14">
        <v>81.83686171788072</v>
      </c>
      <c r="H717" s="9">
        <v>0.0006781612740860392</v>
      </c>
    </row>
    <row r="718" spans="1:8" ht="14.25">
      <c r="A718" s="7" t="s">
        <v>77</v>
      </c>
      <c r="B718" s="7">
        <v>140.05</v>
      </c>
      <c r="C718" s="7">
        <v>0</v>
      </c>
      <c r="D718" s="14">
        <v>9.863742267882147</v>
      </c>
      <c r="E718" s="14"/>
      <c r="F718" s="14"/>
      <c r="G718" s="14">
        <v>32.45748102771473</v>
      </c>
      <c r="H718" s="9">
        <v>0.00424038013448087</v>
      </c>
    </row>
    <row r="719" spans="1:8" ht="14.25">
      <c r="A719" s="7" t="s">
        <v>77</v>
      </c>
      <c r="B719" s="7">
        <v>140.05</v>
      </c>
      <c r="C719" s="7">
        <v>5</v>
      </c>
      <c r="D719" s="14">
        <v>8.87645319770677</v>
      </c>
      <c r="E719" s="14"/>
      <c r="F719" s="14"/>
      <c r="G719" s="14">
        <v>9.067685321683237</v>
      </c>
      <c r="H719" s="9">
        <v>0.0028707279076568715</v>
      </c>
    </row>
    <row r="720" spans="1:8" ht="14.25">
      <c r="A720" s="7" t="s">
        <v>77</v>
      </c>
      <c r="B720" s="7">
        <v>140.05</v>
      </c>
      <c r="C720" s="7">
        <v>10</v>
      </c>
      <c r="D720" s="14">
        <v>6.762591388172863</v>
      </c>
      <c r="E720" s="14"/>
      <c r="F720" s="14"/>
      <c r="G720" s="14">
        <v>2.7202076692124124</v>
      </c>
      <c r="H720" s="9">
        <v>0.0023439304229434794</v>
      </c>
    </row>
    <row r="721" spans="1:8" ht="14.25">
      <c r="A721" s="7" t="s">
        <v>77</v>
      </c>
      <c r="B721" s="7">
        <v>140.05</v>
      </c>
      <c r="C721" s="7">
        <v>15</v>
      </c>
      <c r="D721" s="14">
        <v>3.527957142505537</v>
      </c>
      <c r="E721" s="14"/>
      <c r="F721" s="14"/>
      <c r="G721" s="14">
        <v>1.3035964231440667</v>
      </c>
      <c r="H721" s="9">
        <v>0.0023070681210350078</v>
      </c>
    </row>
    <row r="722" spans="1:8" ht="14.25">
      <c r="A722" s="7" t="s">
        <v>77</v>
      </c>
      <c r="B722" s="7">
        <v>140.05</v>
      </c>
      <c r="C722" s="7">
        <v>20</v>
      </c>
      <c r="D722" s="14">
        <v>0.4758581305996762</v>
      </c>
      <c r="E722" s="14"/>
      <c r="F722" s="14"/>
      <c r="G722" s="14">
        <v>4.4088478560447495</v>
      </c>
      <c r="H722" s="9">
        <v>0.002010719074709344</v>
      </c>
    </row>
    <row r="723" spans="1:8" ht="14.25">
      <c r="A723" s="7" t="s">
        <v>77</v>
      </c>
      <c r="B723" s="7">
        <v>140.05</v>
      </c>
      <c r="C723" s="7">
        <v>25</v>
      </c>
      <c r="D723" s="14">
        <v>4.2268663600891845</v>
      </c>
      <c r="E723" s="14"/>
      <c r="F723" s="14"/>
      <c r="G723" s="14">
        <v>7.4047671730926306</v>
      </c>
      <c r="H723" s="9">
        <v>0.0014221965674969124</v>
      </c>
    </row>
    <row r="724" spans="1:8" ht="14.25">
      <c r="A724" s="7" t="s">
        <v>77</v>
      </c>
      <c r="B724" s="7">
        <v>140.05</v>
      </c>
      <c r="C724" s="7">
        <v>30</v>
      </c>
      <c r="D724" s="14">
        <v>5.251103786370371</v>
      </c>
      <c r="E724" s="14"/>
      <c r="F724" s="14"/>
      <c r="G724" s="14">
        <v>9.97699298671128</v>
      </c>
      <c r="H724" s="9">
        <v>0.0012434437105474459</v>
      </c>
    </row>
    <row r="725" spans="1:8" ht="14.25">
      <c r="A725" s="7" t="s">
        <v>77</v>
      </c>
      <c r="B725" s="7">
        <v>140.05</v>
      </c>
      <c r="C725" s="7">
        <v>35</v>
      </c>
      <c r="D725" s="14">
        <v>6.3012782675879375</v>
      </c>
      <c r="E725" s="14"/>
      <c r="F725" s="14"/>
      <c r="G725" s="14">
        <v>19.151324974234562</v>
      </c>
      <c r="H725" s="9">
        <v>0.0007733546257629808</v>
      </c>
    </row>
    <row r="726" spans="1:8" ht="14.25">
      <c r="A726" s="7" t="s">
        <v>77</v>
      </c>
      <c r="B726" s="7">
        <v>140.05</v>
      </c>
      <c r="C726" s="7">
        <v>40</v>
      </c>
      <c r="D726" s="14">
        <v>3.2513572376890263</v>
      </c>
      <c r="E726" s="14"/>
      <c r="F726" s="14"/>
      <c r="G726" s="14">
        <v>26.51509204240036</v>
      </c>
      <c r="H726" s="9">
        <v>0.0007852680804088499</v>
      </c>
    </row>
    <row r="727" spans="1:8" ht="14.25">
      <c r="A727" s="7" t="s">
        <v>77</v>
      </c>
      <c r="B727" s="7">
        <v>140.05</v>
      </c>
      <c r="C727" s="7">
        <v>50</v>
      </c>
      <c r="D727" s="14">
        <v>-0.28831896647574906</v>
      </c>
      <c r="E727" s="14"/>
      <c r="F727" s="14"/>
      <c r="G727" s="14">
        <v>43.02439059477787</v>
      </c>
      <c r="H727" s="9">
        <v>0.0007124917730508963</v>
      </c>
    </row>
    <row r="728" spans="1:8" ht="14.25">
      <c r="A728" s="7" t="s">
        <v>77</v>
      </c>
      <c r="B728" s="7">
        <v>140.05</v>
      </c>
      <c r="C728" s="7">
        <v>60</v>
      </c>
      <c r="D728" s="14">
        <v>16.53031820770459</v>
      </c>
      <c r="E728" s="14"/>
      <c r="F728" s="14"/>
      <c r="G728" s="14">
        <v>62.335237724075995</v>
      </c>
      <c r="H728" s="9">
        <v>0.0006437318479157295</v>
      </c>
    </row>
    <row r="729" spans="1:8" ht="14.25">
      <c r="A729" s="7" t="s">
        <v>58</v>
      </c>
      <c r="B729" s="7">
        <v>144.55</v>
      </c>
      <c r="C729" s="7">
        <v>0</v>
      </c>
      <c r="D729" s="14">
        <v>-82.74125593546034</v>
      </c>
      <c r="E729" s="14"/>
      <c r="F729" s="14"/>
      <c r="G729" s="14">
        <v>43.778872183937615</v>
      </c>
      <c r="H729" s="9">
        <v>0.0022051608147479855</v>
      </c>
    </row>
    <row r="730" spans="1:8" ht="14.25">
      <c r="A730" s="7" t="s">
        <v>58</v>
      </c>
      <c r="B730" s="7">
        <v>144.55</v>
      </c>
      <c r="C730" s="7">
        <v>5</v>
      </c>
      <c r="D730" s="14">
        <v>-60.614922343422315</v>
      </c>
      <c r="E730" s="14"/>
      <c r="F730" s="14"/>
      <c r="G730" s="14">
        <v>5.7322585434876325</v>
      </c>
      <c r="H730" s="9">
        <v>0.0021697043402500718</v>
      </c>
    </row>
    <row r="731" spans="1:8" ht="14.25">
      <c r="A731" s="7" t="s">
        <v>58</v>
      </c>
      <c r="B731" s="7">
        <v>144.55</v>
      </c>
      <c r="C731" s="7">
        <v>10</v>
      </c>
      <c r="D731" s="14">
        <v>-63.861762101392294</v>
      </c>
      <c r="E731" s="14"/>
      <c r="F731" s="14"/>
      <c r="G731" s="14">
        <v>-1.3560510025245338</v>
      </c>
      <c r="H731" s="9">
        <v>0.0019624898517824237</v>
      </c>
    </row>
    <row r="732" spans="1:8" ht="14.25">
      <c r="A732" s="7" t="s">
        <v>58</v>
      </c>
      <c r="B732" s="7">
        <v>144.55</v>
      </c>
      <c r="C732" s="7">
        <v>15</v>
      </c>
      <c r="D732" s="14">
        <v>-70.60966257207485</v>
      </c>
      <c r="E732" s="14"/>
      <c r="F732" s="14"/>
      <c r="G732" s="14">
        <v>-3.816713718934354</v>
      </c>
      <c r="H732" s="9">
        <v>0.0018022994347499529</v>
      </c>
    </row>
    <row r="733" spans="1:8" ht="14.25">
      <c r="A733" s="7" t="s">
        <v>58</v>
      </c>
      <c r="B733" s="7">
        <v>144.55</v>
      </c>
      <c r="C733" s="7">
        <v>20</v>
      </c>
      <c r="D733" s="14">
        <v>-71.21229166814982</v>
      </c>
      <c r="E733" s="14"/>
      <c r="F733" s="14"/>
      <c r="G733" s="14">
        <v>-5.724425038765208</v>
      </c>
      <c r="H733" s="9">
        <v>0.0015439535980397855</v>
      </c>
    </row>
    <row r="734" spans="1:8" ht="14.25">
      <c r="A734" s="7" t="s">
        <v>58</v>
      </c>
      <c r="B734" s="7">
        <v>144.55</v>
      </c>
      <c r="C734" s="7">
        <v>25</v>
      </c>
      <c r="D734" s="14">
        <v>-63.12471021860448</v>
      </c>
      <c r="E734" s="14"/>
      <c r="F734" s="14"/>
      <c r="G734" s="14">
        <v>-4.2354398202106776</v>
      </c>
      <c r="H734" s="9">
        <v>0.0013350472574407244</v>
      </c>
    </row>
    <row r="735" spans="1:8" ht="14.25">
      <c r="A735" s="7" t="s">
        <v>58</v>
      </c>
      <c r="B735" s="7">
        <v>144.55</v>
      </c>
      <c r="C735" s="7">
        <v>30</v>
      </c>
      <c r="D735" s="14">
        <v>-42.600187839246395</v>
      </c>
      <c r="E735" s="14"/>
      <c r="F735" s="14"/>
      <c r="G735" s="14">
        <v>2.1733789600941322</v>
      </c>
      <c r="H735" s="9">
        <v>0.0010491114020903594</v>
      </c>
    </row>
    <row r="736" spans="1:8" ht="14.25">
      <c r="A736" s="7" t="s">
        <v>58</v>
      </c>
      <c r="B736" s="7">
        <v>144.55</v>
      </c>
      <c r="C736" s="7">
        <v>35</v>
      </c>
      <c r="D736" s="14">
        <v>-66.57133093605648</v>
      </c>
      <c r="E736" s="14"/>
      <c r="F736" s="14"/>
      <c r="G736" s="14">
        <v>-0.30787404675007535</v>
      </c>
      <c r="H736" s="9">
        <v>0.0007380257239937441</v>
      </c>
    </row>
    <row r="737" spans="1:8" ht="14.25">
      <c r="A737" s="7" t="s">
        <v>58</v>
      </c>
      <c r="B737" s="7">
        <v>144.55</v>
      </c>
      <c r="C737" s="7">
        <v>40</v>
      </c>
      <c r="D737" s="14">
        <v>-66.90842807307504</v>
      </c>
      <c r="E737" s="14"/>
      <c r="F737" s="14"/>
      <c r="G737" s="14">
        <v>4.535468549205191</v>
      </c>
      <c r="H737" s="9">
        <v>0.0005479397291135222</v>
      </c>
    </row>
    <row r="738" spans="1:8" ht="14.25">
      <c r="A738" s="7" t="s">
        <v>58</v>
      </c>
      <c r="B738" s="7">
        <v>144.55</v>
      </c>
      <c r="C738" s="7">
        <v>50</v>
      </c>
      <c r="D738" s="14">
        <v>-59.93720051568736</v>
      </c>
      <c r="E738" s="14"/>
      <c r="F738" s="14"/>
      <c r="G738" s="14">
        <v>13.524389756059557</v>
      </c>
      <c r="H738" s="9">
        <v>0.000422352310921818</v>
      </c>
    </row>
    <row r="739" spans="1:8" ht="14.25">
      <c r="A739" s="7" t="s">
        <v>58</v>
      </c>
      <c r="B739" s="7">
        <v>144.55</v>
      </c>
      <c r="C739" s="7">
        <v>60</v>
      </c>
      <c r="D739" s="14">
        <v>-47.78664831792978</v>
      </c>
      <c r="E739" s="14"/>
      <c r="F739" s="14"/>
      <c r="G739" s="14">
        <v>32.81368362993742</v>
      </c>
      <c r="H739" s="9">
        <v>0.00038989945242331385</v>
      </c>
    </row>
    <row r="740" spans="1:8" ht="14.25">
      <c r="A740" s="7" t="s">
        <v>78</v>
      </c>
      <c r="B740" s="7">
        <v>146.25</v>
      </c>
      <c r="C740" s="7">
        <v>0</v>
      </c>
      <c r="D740" s="14">
        <v>91.55838567265684</v>
      </c>
      <c r="E740" s="14"/>
      <c r="F740" s="14"/>
      <c r="G740" s="14">
        <v>14.150403473728321</v>
      </c>
      <c r="H740" s="9">
        <v>0.0020014470582408617</v>
      </c>
    </row>
    <row r="741" spans="1:8" ht="14.25">
      <c r="A741" s="7" t="s">
        <v>78</v>
      </c>
      <c r="B741" s="7">
        <v>146.25</v>
      </c>
      <c r="C741" s="7">
        <v>5</v>
      </c>
      <c r="D741" s="14">
        <v>108.46055188334434</v>
      </c>
      <c r="E741" s="14"/>
      <c r="F741" s="14"/>
      <c r="G741" s="14">
        <v>7.439752137640082</v>
      </c>
      <c r="H741" s="9">
        <v>0.0019340674362079517</v>
      </c>
    </row>
    <row r="742" spans="1:8" ht="14.25">
      <c r="A742" s="7" t="s">
        <v>78</v>
      </c>
      <c r="B742" s="7">
        <v>146.25</v>
      </c>
      <c r="C742" s="7">
        <v>10</v>
      </c>
      <c r="D742" s="14">
        <v>108.06534340657363</v>
      </c>
      <c r="E742" s="14"/>
      <c r="F742" s="14"/>
      <c r="G742" s="14">
        <v>14.90915779847642</v>
      </c>
      <c r="H742" s="9">
        <v>0.001891698874292629</v>
      </c>
    </row>
    <row r="743" spans="1:8" ht="14.25">
      <c r="A743" s="7" t="s">
        <v>78</v>
      </c>
      <c r="B743" s="7">
        <v>146.25</v>
      </c>
      <c r="C743" s="7">
        <v>15</v>
      </c>
      <c r="D743" s="14">
        <v>109.51977876128115</v>
      </c>
      <c r="E743" s="14"/>
      <c r="F743" s="14"/>
      <c r="G743" s="14">
        <v>14.17509120303346</v>
      </c>
      <c r="H743" s="9">
        <v>0.0017384013958231855</v>
      </c>
    </row>
    <row r="744" spans="1:8" ht="14.25">
      <c r="A744" s="7" t="s">
        <v>78</v>
      </c>
      <c r="B744" s="7">
        <v>146.25</v>
      </c>
      <c r="C744" s="7">
        <v>20</v>
      </c>
      <c r="D744" s="14">
        <v>110.27700480826137</v>
      </c>
      <c r="E744" s="14"/>
      <c r="F744" s="14"/>
      <c r="G744" s="14">
        <v>15.212714994180315</v>
      </c>
      <c r="H744" s="9">
        <v>0.0016218163257594861</v>
      </c>
    </row>
    <row r="745" spans="1:8" ht="14.25">
      <c r="A745" s="7" t="s">
        <v>78</v>
      </c>
      <c r="B745" s="7">
        <v>146.25</v>
      </c>
      <c r="C745" s="7">
        <v>25</v>
      </c>
      <c r="D745" s="14">
        <v>105.03688000982329</v>
      </c>
      <c r="E745" s="14"/>
      <c r="F745" s="14"/>
      <c r="G745" s="14">
        <v>18.746457122326785</v>
      </c>
      <c r="H745" s="9">
        <v>0.0012953165084256435</v>
      </c>
    </row>
    <row r="746" spans="1:8" ht="14.25">
      <c r="A746" s="7" t="s">
        <v>78</v>
      </c>
      <c r="B746" s="7">
        <v>146.25</v>
      </c>
      <c r="C746" s="7">
        <v>30</v>
      </c>
      <c r="D746" s="14">
        <v>97.7080257614479</v>
      </c>
      <c r="E746" s="14"/>
      <c r="F746" s="14"/>
      <c r="G746" s="14">
        <v>23.106920781070478</v>
      </c>
      <c r="H746" s="9">
        <v>0.0009711854486657017</v>
      </c>
    </row>
    <row r="747" spans="1:8" ht="14.25">
      <c r="A747" s="7" t="s">
        <v>78</v>
      </c>
      <c r="B747" s="7">
        <v>146.25</v>
      </c>
      <c r="C747" s="7">
        <v>35</v>
      </c>
      <c r="D747" s="14">
        <v>116.18270690788344</v>
      </c>
      <c r="E747" s="14"/>
      <c r="F747" s="14"/>
      <c r="G747" s="14">
        <v>33.224457093573655</v>
      </c>
      <c r="H747" s="9">
        <v>0.000837183722428954</v>
      </c>
    </row>
    <row r="748" spans="1:8" ht="14.25">
      <c r="A748" s="7" t="s">
        <v>78</v>
      </c>
      <c r="B748" s="7">
        <v>146.25</v>
      </c>
      <c r="C748" s="7">
        <v>40</v>
      </c>
      <c r="D748" s="14">
        <v>85.02516797207517</v>
      </c>
      <c r="E748" s="14"/>
      <c r="F748" s="14"/>
      <c r="G748" s="14">
        <v>32.97273522110611</v>
      </c>
      <c r="H748" s="9">
        <v>0.0007617413067367425</v>
      </c>
    </row>
    <row r="749" spans="1:8" ht="14.25">
      <c r="A749" s="7" t="s">
        <v>78</v>
      </c>
      <c r="B749" s="7">
        <v>146.25</v>
      </c>
      <c r="C749" s="7">
        <v>50</v>
      </c>
      <c r="D749" s="14">
        <v>108.30993436534239</v>
      </c>
      <c r="E749" s="14"/>
      <c r="F749" s="14"/>
      <c r="G749" s="14">
        <v>48.31381651144809</v>
      </c>
      <c r="H749" s="9">
        <v>0.0006276257275638085</v>
      </c>
    </row>
    <row r="750" spans="1:8" ht="14.25">
      <c r="A750" s="7" t="s">
        <v>78</v>
      </c>
      <c r="B750" s="7">
        <v>146.25</v>
      </c>
      <c r="C750" s="7">
        <v>60</v>
      </c>
      <c r="D750" s="14">
        <v>127.1171918983324</v>
      </c>
      <c r="E750" s="14"/>
      <c r="F750" s="14"/>
      <c r="G750" s="14">
        <v>54.98875066838562</v>
      </c>
      <c r="H750" s="9">
        <v>0.0007147763467686937</v>
      </c>
    </row>
    <row r="751" spans="1:8" ht="14.25">
      <c r="A751" s="7" t="s">
        <v>59</v>
      </c>
      <c r="B751" s="7">
        <v>0.85</v>
      </c>
      <c r="C751" s="7">
        <v>0</v>
      </c>
      <c r="D751" s="14">
        <v>-174.70953064180569</v>
      </c>
      <c r="E751" s="15">
        <f>IF((D751-171)&lt;0,(D751-171)+360,(D751-171))</f>
        <v>14.290469358194287</v>
      </c>
      <c r="F751" s="15">
        <f aca="true" t="shared" si="20" ref="F751:F772">IF(E751&lt;-90,E751+360,IF(E751&gt;270,E751-360,E751))</f>
        <v>14.290469358194287</v>
      </c>
      <c r="G751" s="14">
        <v>18.31331095441859</v>
      </c>
      <c r="H751" s="9">
        <v>0.008429313390164112</v>
      </c>
    </row>
    <row r="752" spans="1:8" ht="14.25">
      <c r="A752" s="7" t="s">
        <v>59</v>
      </c>
      <c r="B752" s="7">
        <v>0.85</v>
      </c>
      <c r="C752" s="7">
        <v>5</v>
      </c>
      <c r="D752" s="14">
        <v>-175.5116026630071</v>
      </c>
      <c r="E752" s="15">
        <f aca="true" t="shared" si="21" ref="E752:E761">IF((D752-171)&lt;0,(D752-171)+360,(D752-171))</f>
        <v>13.488397336992875</v>
      </c>
      <c r="F752" s="15">
        <f t="shared" si="20"/>
        <v>13.488397336992875</v>
      </c>
      <c r="G752" s="14">
        <v>14.18277362353035</v>
      </c>
      <c r="H752" s="9">
        <v>0.008559036223319771</v>
      </c>
    </row>
    <row r="753" spans="1:8" ht="14.25">
      <c r="A753" s="7" t="s">
        <v>59</v>
      </c>
      <c r="B753" s="7">
        <v>0.85</v>
      </c>
      <c r="C753" s="7">
        <v>10</v>
      </c>
      <c r="D753" s="14">
        <v>-174.0286414450804</v>
      </c>
      <c r="E753" s="15">
        <f t="shared" si="21"/>
        <v>14.971358554919561</v>
      </c>
      <c r="F753" s="15">
        <f t="shared" si="20"/>
        <v>14.971358554919561</v>
      </c>
      <c r="G753" s="14">
        <v>13.4873714970744</v>
      </c>
      <c r="H753" s="9">
        <v>0.007331785710180024</v>
      </c>
    </row>
    <row r="754" spans="1:8" ht="14.25">
      <c r="A754" s="7" t="s">
        <v>59</v>
      </c>
      <c r="B754" s="7">
        <v>0.85</v>
      </c>
      <c r="C754" s="7">
        <v>15</v>
      </c>
      <c r="D754" s="14">
        <v>-174.9475448523034</v>
      </c>
      <c r="E754" s="15">
        <f t="shared" si="21"/>
        <v>14.052455147696605</v>
      </c>
      <c r="F754" s="15">
        <f t="shared" si="20"/>
        <v>14.052455147696605</v>
      </c>
      <c r="G754" s="14">
        <v>13.152769298925524</v>
      </c>
      <c r="H754" s="9">
        <v>0.006372275140081445</v>
      </c>
    </row>
    <row r="755" spans="1:8" ht="14.25">
      <c r="A755" s="7" t="s">
        <v>59</v>
      </c>
      <c r="B755" s="7">
        <v>0.85</v>
      </c>
      <c r="C755" s="7">
        <v>20</v>
      </c>
      <c r="D755" s="14">
        <v>-174.13874912198403</v>
      </c>
      <c r="E755" s="15">
        <f t="shared" si="21"/>
        <v>14.861250878015994</v>
      </c>
      <c r="F755" s="15">
        <f t="shared" si="20"/>
        <v>14.861250878015994</v>
      </c>
      <c r="G755" s="14">
        <v>14.494708918010788</v>
      </c>
      <c r="H755" s="9">
        <v>0.005092880084087981</v>
      </c>
    </row>
    <row r="756" spans="1:8" ht="14.25">
      <c r="A756" s="7" t="s">
        <v>59</v>
      </c>
      <c r="B756" s="7">
        <v>0.85</v>
      </c>
      <c r="C756" s="7">
        <v>25</v>
      </c>
      <c r="D756" s="14">
        <v>-173.18022059162925</v>
      </c>
      <c r="E756" s="15">
        <f t="shared" si="21"/>
        <v>15.819779408370778</v>
      </c>
      <c r="F756" s="15">
        <f t="shared" si="20"/>
        <v>15.819779408370778</v>
      </c>
      <c r="G756" s="14">
        <v>16.4945440931792</v>
      </c>
      <c r="H756" s="9">
        <v>0.0042366965293846575</v>
      </c>
    </row>
    <row r="757" spans="1:8" ht="14.25">
      <c r="A757" s="7" t="s">
        <v>59</v>
      </c>
      <c r="B757" s="7">
        <v>0.85</v>
      </c>
      <c r="C757" s="7">
        <v>30</v>
      </c>
      <c r="D757" s="14">
        <v>-179.15226915336606</v>
      </c>
      <c r="E757" s="15">
        <f t="shared" si="21"/>
        <v>9.847730846633908</v>
      </c>
      <c r="F757" s="15">
        <f t="shared" si="20"/>
        <v>9.847730846633908</v>
      </c>
      <c r="G757" s="14">
        <v>16.833060725615947</v>
      </c>
      <c r="H757" s="9">
        <v>0.003239127669126365</v>
      </c>
    </row>
    <row r="758" spans="1:8" ht="14.25">
      <c r="A758" s="7" t="s">
        <v>59</v>
      </c>
      <c r="B758" s="7">
        <v>0.85</v>
      </c>
      <c r="C758" s="7">
        <v>35</v>
      </c>
      <c r="D758" s="14">
        <v>-175.61911875170023</v>
      </c>
      <c r="E758" s="15">
        <f t="shared" si="21"/>
        <v>13.380881248299772</v>
      </c>
      <c r="F758" s="15">
        <f t="shared" si="20"/>
        <v>13.380881248299772</v>
      </c>
      <c r="G758" s="14">
        <v>23.58896947581089</v>
      </c>
      <c r="H758" s="9">
        <v>0.0024400220820722093</v>
      </c>
    </row>
    <row r="759" spans="1:8" ht="14.25">
      <c r="A759" s="7" t="s">
        <v>59</v>
      </c>
      <c r="B759" s="7">
        <v>0.85</v>
      </c>
      <c r="C759" s="7">
        <v>40</v>
      </c>
      <c r="D759" s="14">
        <v>-169.33589240462757</v>
      </c>
      <c r="E759" s="15">
        <f t="shared" si="21"/>
        <v>19.664107595372457</v>
      </c>
      <c r="F759" s="15">
        <f t="shared" si="20"/>
        <v>19.664107595372457</v>
      </c>
      <c r="G759" s="14">
        <v>22.419280313737875</v>
      </c>
      <c r="H759" s="9">
        <v>0.002316027577599196</v>
      </c>
    </row>
    <row r="760" spans="1:8" ht="14.25">
      <c r="A760" s="7" t="s">
        <v>59</v>
      </c>
      <c r="B760" s="7">
        <v>0.85</v>
      </c>
      <c r="C760" s="7">
        <v>50</v>
      </c>
      <c r="D760" s="14">
        <v>-170.2723744237278</v>
      </c>
      <c r="E760" s="15">
        <f t="shared" si="21"/>
        <v>18.727625576272203</v>
      </c>
      <c r="F760" s="15">
        <f t="shared" si="20"/>
        <v>18.727625576272203</v>
      </c>
      <c r="G760" s="14">
        <v>19.797875951111084</v>
      </c>
      <c r="H760" s="9">
        <v>0.001823337635162506</v>
      </c>
    </row>
    <row r="761" spans="1:8" ht="14.25">
      <c r="A761" s="7" t="s">
        <v>59</v>
      </c>
      <c r="B761" s="7">
        <v>0.85</v>
      </c>
      <c r="C761" s="7">
        <v>60</v>
      </c>
      <c r="D761" s="14">
        <v>-174.0423243638856</v>
      </c>
      <c r="E761" s="15">
        <f t="shared" si="21"/>
        <v>14.957675636114402</v>
      </c>
      <c r="F761" s="15">
        <f t="shared" si="20"/>
        <v>14.957675636114402</v>
      </c>
      <c r="G761" s="14">
        <v>32.69463861480599</v>
      </c>
      <c r="H761" s="9">
        <v>0.0013517066636293542</v>
      </c>
    </row>
    <row r="762" spans="1:8" ht="14.25">
      <c r="A762" s="7" t="s">
        <v>60</v>
      </c>
      <c r="B762" s="7">
        <v>157.05</v>
      </c>
      <c r="C762" s="7">
        <v>0</v>
      </c>
      <c r="D762" s="14">
        <v>33.61379653024321</v>
      </c>
      <c r="E762" s="15">
        <f>IF((D762-259.2)&lt;0,(D762-259.2)+360,(D762-259.2))</f>
        <v>134.41379653024322</v>
      </c>
      <c r="F762" s="15">
        <f t="shared" si="20"/>
        <v>134.41379653024322</v>
      </c>
      <c r="G762" s="14">
        <v>72.5960153292268</v>
      </c>
      <c r="H762" s="9">
        <v>0.0013095519025987476</v>
      </c>
    </row>
    <row r="763" spans="1:8" ht="14.25">
      <c r="A763" s="7" t="s">
        <v>60</v>
      </c>
      <c r="B763" s="7">
        <v>157.05</v>
      </c>
      <c r="C763" s="7">
        <v>5</v>
      </c>
      <c r="D763" s="14">
        <v>61.226190779623636</v>
      </c>
      <c r="E763" s="15">
        <f aca="true" t="shared" si="22" ref="E763:E772">IF((D763-259.2)&lt;0,(D763-259.2)+360,(D763-259.2))</f>
        <v>162.02619077962365</v>
      </c>
      <c r="F763" s="15">
        <f t="shared" si="20"/>
        <v>162.02619077962365</v>
      </c>
      <c r="G763" s="14">
        <v>26.598216122164207</v>
      </c>
      <c r="H763" s="9">
        <v>0.0011818250384045856</v>
      </c>
    </row>
    <row r="764" spans="1:8" ht="14.25">
      <c r="A764" s="7" t="s">
        <v>60</v>
      </c>
      <c r="B764" s="7">
        <v>157.05</v>
      </c>
      <c r="C764" s="7">
        <v>10</v>
      </c>
      <c r="D764" s="14">
        <v>71.06554372456797</v>
      </c>
      <c r="E764" s="15">
        <f t="shared" si="22"/>
        <v>171.865543724568</v>
      </c>
      <c r="F764" s="15">
        <f t="shared" si="20"/>
        <v>171.865543724568</v>
      </c>
      <c r="G764" s="14">
        <v>18.864567588887642</v>
      </c>
      <c r="H764" s="9">
        <v>0.001325911513261726</v>
      </c>
    </row>
    <row r="765" spans="1:8" ht="14.25">
      <c r="A765" s="7" t="s">
        <v>60</v>
      </c>
      <c r="B765" s="7">
        <v>157.05</v>
      </c>
      <c r="C765" s="7">
        <v>15</v>
      </c>
      <c r="D765" s="14">
        <v>94.15240342836687</v>
      </c>
      <c r="E765" s="15">
        <f t="shared" si="22"/>
        <v>194.9524034283669</v>
      </c>
      <c r="F765" s="15">
        <f t="shared" si="20"/>
        <v>194.9524034283669</v>
      </c>
      <c r="G765" s="14">
        <v>15.838676010560079</v>
      </c>
      <c r="H765" s="9">
        <v>0.0011070249758049725</v>
      </c>
    </row>
    <row r="766" spans="1:8" ht="14.25">
      <c r="A766" s="7" t="s">
        <v>60</v>
      </c>
      <c r="B766" s="7">
        <v>157.05</v>
      </c>
      <c r="C766" s="7">
        <v>20</v>
      </c>
      <c r="D766" s="14">
        <v>81.34486540325767</v>
      </c>
      <c r="E766" s="15">
        <f t="shared" si="22"/>
        <v>182.14486540325768</v>
      </c>
      <c r="F766" s="15">
        <f t="shared" si="20"/>
        <v>182.14486540325768</v>
      </c>
      <c r="G766" s="14">
        <v>18.441553470328135</v>
      </c>
      <c r="H766" s="9">
        <v>0.0009912526189624923</v>
      </c>
    </row>
    <row r="767" spans="1:8" ht="14.25">
      <c r="A767" s="7" t="s">
        <v>60</v>
      </c>
      <c r="B767" s="7">
        <v>157.05</v>
      </c>
      <c r="C767" s="7">
        <v>25</v>
      </c>
      <c r="D767" s="14">
        <v>70.31466186190654</v>
      </c>
      <c r="E767" s="15">
        <f t="shared" si="22"/>
        <v>171.11466186190654</v>
      </c>
      <c r="F767" s="15">
        <f t="shared" si="20"/>
        <v>171.11466186190654</v>
      </c>
      <c r="G767" s="14">
        <v>19.649504907049256</v>
      </c>
      <c r="H767" s="9">
        <v>0.0008246164976520905</v>
      </c>
    </row>
    <row r="768" spans="1:8" ht="14.25">
      <c r="A768" s="7" t="s">
        <v>60</v>
      </c>
      <c r="B768" s="7">
        <v>157.05</v>
      </c>
      <c r="C768" s="7">
        <v>30</v>
      </c>
      <c r="D768" s="14">
        <v>87.1973809635395</v>
      </c>
      <c r="E768" s="15">
        <f t="shared" si="22"/>
        <v>187.9973809635395</v>
      </c>
      <c r="F768" s="15">
        <f t="shared" si="20"/>
        <v>187.9973809635395</v>
      </c>
      <c r="G768" s="14">
        <v>16.58618727309473</v>
      </c>
      <c r="H768" s="9">
        <v>0.0009148127353513395</v>
      </c>
    </row>
    <row r="769" spans="1:8" ht="14.25">
      <c r="A769" s="7" t="s">
        <v>60</v>
      </c>
      <c r="B769" s="7">
        <v>157.05</v>
      </c>
      <c r="C769" s="7">
        <v>35</v>
      </c>
      <c r="D769" s="14">
        <v>78.39964712855021</v>
      </c>
      <c r="E769" s="15">
        <f t="shared" si="22"/>
        <v>179.19964712855023</v>
      </c>
      <c r="F769" s="15">
        <f t="shared" si="20"/>
        <v>179.19964712855023</v>
      </c>
      <c r="G769" s="14">
        <v>25.719100486032364</v>
      </c>
      <c r="H769" s="9">
        <v>0.0005625871274744917</v>
      </c>
    </row>
    <row r="770" spans="1:8" ht="14.25">
      <c r="A770" s="7" t="s">
        <v>60</v>
      </c>
      <c r="B770" s="7">
        <v>157.05</v>
      </c>
      <c r="C770" s="7">
        <v>40</v>
      </c>
      <c r="D770" s="14">
        <v>65.27566967568545</v>
      </c>
      <c r="E770" s="15">
        <f t="shared" si="22"/>
        <v>166.07566967568545</v>
      </c>
      <c r="F770" s="15">
        <f t="shared" si="20"/>
        <v>166.07566967568545</v>
      </c>
      <c r="G770" s="14">
        <v>39.88624250843603</v>
      </c>
      <c r="H770" s="9">
        <v>0.0004156937164547956</v>
      </c>
    </row>
    <row r="771" spans="1:8" ht="14.25">
      <c r="A771" s="7" t="s">
        <v>60</v>
      </c>
      <c r="B771" s="7">
        <v>157.05</v>
      </c>
      <c r="C771" s="7">
        <v>50</v>
      </c>
      <c r="D771" s="14">
        <v>48.394376380529835</v>
      </c>
      <c r="E771" s="15">
        <f t="shared" si="22"/>
        <v>149.19437638052983</v>
      </c>
      <c r="F771" s="15">
        <f t="shared" si="20"/>
        <v>149.19437638052983</v>
      </c>
      <c r="G771" s="14">
        <v>42.63908958166803</v>
      </c>
      <c r="H771" s="9">
        <v>0.000681200148634746</v>
      </c>
    </row>
    <row r="772" spans="1:8" ht="14.25">
      <c r="A772" s="7" t="s">
        <v>60</v>
      </c>
      <c r="B772" s="7">
        <v>157.05</v>
      </c>
      <c r="C772" s="7">
        <v>60</v>
      </c>
      <c r="D772" s="14">
        <v>47.64973740139596</v>
      </c>
      <c r="E772" s="15">
        <f t="shared" si="22"/>
        <v>148.44973740139596</v>
      </c>
      <c r="F772" s="15">
        <f t="shared" si="20"/>
        <v>148.44973740139596</v>
      </c>
      <c r="G772" s="14">
        <v>72.24015414128259</v>
      </c>
      <c r="H772" s="9">
        <v>0.0002838156917790135</v>
      </c>
    </row>
    <row r="773" spans="1:7" ht="14.25">
      <c r="A773" s="1"/>
      <c r="B773" s="1"/>
      <c r="C773" s="1"/>
      <c r="D773" s="3"/>
      <c r="E773" s="3"/>
      <c r="F773" s="3"/>
      <c r="G773" s="3"/>
    </row>
    <row r="774" spans="1:7" ht="14.25">
      <c r="A774" s="1"/>
      <c r="B774" s="1"/>
      <c r="C774" s="1"/>
      <c r="D774" s="3"/>
      <c r="E774" s="3"/>
      <c r="F774" s="3"/>
      <c r="G774" s="3"/>
    </row>
    <row r="775" spans="1:7" ht="14.25">
      <c r="A775" s="1"/>
      <c r="B775" s="1"/>
      <c r="C775" s="1"/>
      <c r="D775" s="3"/>
      <c r="E775" s="3"/>
      <c r="F775" s="3"/>
      <c r="G775" s="3"/>
    </row>
    <row r="776" spans="1:7" ht="14.25">
      <c r="A776" s="1"/>
      <c r="B776" s="1"/>
      <c r="C776" s="1"/>
      <c r="D776" s="3"/>
      <c r="E776" s="3"/>
      <c r="F776" s="3"/>
      <c r="G776" s="3"/>
    </row>
    <row r="777" spans="1:7" ht="14.25">
      <c r="A777" s="1"/>
      <c r="B777" s="1"/>
      <c r="C777" s="1"/>
      <c r="D777" s="3"/>
      <c r="E777" s="3"/>
      <c r="F777" s="3"/>
      <c r="G777" s="3"/>
    </row>
    <row r="778" spans="1:7" ht="14.25">
      <c r="A778" s="1"/>
      <c r="B778" s="1"/>
      <c r="C778" s="1"/>
      <c r="D778" s="3"/>
      <c r="E778" s="3"/>
      <c r="F778" s="3"/>
      <c r="G778" s="3"/>
    </row>
    <row r="779" spans="1:7" ht="14.25">
      <c r="A779" s="1"/>
      <c r="B779" s="1"/>
      <c r="C779" s="1"/>
      <c r="D779" s="3"/>
      <c r="E779" s="3"/>
      <c r="F779" s="3"/>
      <c r="G779" s="3"/>
    </row>
    <row r="780" spans="1:7" ht="14.25">
      <c r="A780" s="1"/>
      <c r="B780" s="1"/>
      <c r="C780" s="1"/>
      <c r="D780" s="3"/>
      <c r="E780" s="3"/>
      <c r="F780" s="3"/>
      <c r="G780" s="3"/>
    </row>
    <row r="781" spans="1:7" ht="14.25">
      <c r="A781" s="1"/>
      <c r="B781" s="1"/>
      <c r="C781" s="1"/>
      <c r="D781" s="3"/>
      <c r="E781" s="3"/>
      <c r="F781" s="3"/>
      <c r="G781" s="3"/>
    </row>
    <row r="782" spans="1:7" ht="14.25">
      <c r="A782" s="1"/>
      <c r="B782" s="1"/>
      <c r="C782" s="1"/>
      <c r="D782" s="3"/>
      <c r="E782" s="3"/>
      <c r="F782" s="3"/>
      <c r="G782" s="3"/>
    </row>
    <row r="783" spans="1:7" ht="14.25">
      <c r="A783" s="1"/>
      <c r="B783" s="1"/>
      <c r="C783" s="1"/>
      <c r="D783" s="3"/>
      <c r="E783" s="3"/>
      <c r="F783" s="3"/>
      <c r="G783" s="3"/>
    </row>
    <row r="784" spans="1:7" ht="14.25">
      <c r="A784" s="1"/>
      <c r="B784" s="1"/>
      <c r="C784" s="1"/>
      <c r="D784" s="3"/>
      <c r="E784" s="3"/>
      <c r="F784" s="3"/>
      <c r="G784" s="3"/>
    </row>
    <row r="785" spans="1:7" ht="14.25">
      <c r="A785" s="1"/>
      <c r="B785" s="1"/>
      <c r="C785" s="1"/>
      <c r="D785" s="3"/>
      <c r="E785" s="3"/>
      <c r="F785" s="3"/>
      <c r="G785" s="3"/>
    </row>
    <row r="786" spans="1:7" ht="14.25">
      <c r="A786" s="1"/>
      <c r="B786" s="1"/>
      <c r="C786" s="1"/>
      <c r="D786" s="3"/>
      <c r="E786" s="3"/>
      <c r="F786" s="3"/>
      <c r="G786" s="3"/>
    </row>
    <row r="787" spans="1:7" ht="14.25">
      <c r="A787" s="1"/>
      <c r="B787" s="1"/>
      <c r="C787" s="1"/>
      <c r="D787" s="3"/>
      <c r="E787" s="3"/>
      <c r="F787" s="3"/>
      <c r="G787" s="3"/>
    </row>
    <row r="788" spans="1:7" ht="14.25">
      <c r="A788" s="1"/>
      <c r="B788" s="1"/>
      <c r="C788" s="1"/>
      <c r="D788" s="3"/>
      <c r="E788" s="3"/>
      <c r="F788" s="3"/>
      <c r="G788" s="3"/>
    </row>
    <row r="789" spans="1:7" ht="14.25">
      <c r="A789" s="1"/>
      <c r="B789" s="1"/>
      <c r="C789" s="1"/>
      <c r="D789" s="3"/>
      <c r="E789" s="3"/>
      <c r="F789" s="3"/>
      <c r="G789" s="3"/>
    </row>
    <row r="790" spans="1:7" ht="14.25">
      <c r="A790" s="1"/>
      <c r="B790" s="1"/>
      <c r="C790" s="1"/>
      <c r="D790" s="3"/>
      <c r="E790" s="3"/>
      <c r="F790" s="3"/>
      <c r="G790" s="3"/>
    </row>
    <row r="791" spans="1:7" ht="14.25">
      <c r="A791" s="1"/>
      <c r="B791" s="1"/>
      <c r="C791" s="1"/>
      <c r="D791" s="3"/>
      <c r="E791" s="3"/>
      <c r="F791" s="3"/>
      <c r="G791" s="3"/>
    </row>
    <row r="792" spans="1:7" ht="14.25">
      <c r="A792" s="1"/>
      <c r="B792" s="1"/>
      <c r="C792" s="1"/>
      <c r="D792" s="3"/>
      <c r="E792" s="3"/>
      <c r="F792" s="3"/>
      <c r="G792" s="3"/>
    </row>
    <row r="793" spans="1:7" ht="14.25">
      <c r="A793" s="1"/>
      <c r="B793" s="1"/>
      <c r="C793" s="1"/>
      <c r="D793" s="3"/>
      <c r="E793" s="3"/>
      <c r="F793" s="3"/>
      <c r="G793" s="3"/>
    </row>
    <row r="794" spans="1:7" ht="14.25">
      <c r="A794" s="1"/>
      <c r="B794" s="1"/>
      <c r="C794" s="1"/>
      <c r="D794" s="3"/>
      <c r="E794" s="3"/>
      <c r="F794" s="3"/>
      <c r="G794" s="3"/>
    </row>
    <row r="795" spans="1:7" ht="14.25">
      <c r="A795" s="1"/>
      <c r="B795" s="1"/>
      <c r="C795" s="1"/>
      <c r="D795" s="3"/>
      <c r="E795" s="3"/>
      <c r="F795" s="3"/>
      <c r="G795" s="3"/>
    </row>
    <row r="796" spans="1:7" ht="14.25">
      <c r="A796" s="1"/>
      <c r="B796" s="1"/>
      <c r="C796" s="1"/>
      <c r="D796" s="3"/>
      <c r="E796" s="3"/>
      <c r="F796" s="3"/>
      <c r="G796" s="3"/>
    </row>
    <row r="797" spans="1:7" ht="14.25">
      <c r="A797" s="1"/>
      <c r="B797" s="1"/>
      <c r="C797" s="1"/>
      <c r="D797" s="3"/>
      <c r="E797" s="3"/>
      <c r="F797" s="3"/>
      <c r="G797" s="3"/>
    </row>
    <row r="798" spans="1:7" ht="14.25">
      <c r="A798" s="1"/>
      <c r="B798" s="1"/>
      <c r="C798" s="1"/>
      <c r="D798" s="3"/>
      <c r="E798" s="3"/>
      <c r="F798" s="3"/>
      <c r="G798" s="3"/>
    </row>
    <row r="799" spans="1:7" ht="14.25">
      <c r="A799" s="1"/>
      <c r="B799" s="1"/>
      <c r="C799" s="1"/>
      <c r="D799" s="3"/>
      <c r="E799" s="3"/>
      <c r="F799" s="3"/>
      <c r="G799" s="3"/>
    </row>
    <row r="800" spans="1:7" ht="14.25">
      <c r="A800" s="1"/>
      <c r="B800" s="1"/>
      <c r="C800" s="1"/>
      <c r="D800" s="3"/>
      <c r="E800" s="3"/>
      <c r="F800" s="3"/>
      <c r="G800" s="3"/>
    </row>
    <row r="801" spans="1:7" ht="14.25">
      <c r="A801" s="1"/>
      <c r="B801" s="1"/>
      <c r="C801" s="1"/>
      <c r="D801" s="3"/>
      <c r="E801" s="3"/>
      <c r="F801" s="3"/>
      <c r="G801" s="3"/>
    </row>
    <row r="802" spans="1:7" ht="14.25">
      <c r="A802" s="1"/>
      <c r="B802" s="1"/>
      <c r="C802" s="1"/>
      <c r="D802" s="3"/>
      <c r="E802" s="3"/>
      <c r="F802" s="3"/>
      <c r="G802" s="3"/>
    </row>
    <row r="803" spans="1:7" ht="14.25">
      <c r="A803" s="1"/>
      <c r="B803" s="1"/>
      <c r="C803" s="1"/>
      <c r="D803" s="3"/>
      <c r="E803" s="3"/>
      <c r="F803" s="3"/>
      <c r="G803" s="3"/>
    </row>
    <row r="804" spans="1:7" ht="14.25">
      <c r="A804" s="1"/>
      <c r="B804" s="1"/>
      <c r="C804" s="1"/>
      <c r="D804" s="3"/>
      <c r="E804" s="3"/>
      <c r="F804" s="3"/>
      <c r="G804" s="3"/>
    </row>
    <row r="805" spans="1:7" ht="14.25">
      <c r="A805" s="1"/>
      <c r="B805" s="1"/>
      <c r="C805" s="1"/>
      <c r="D805" s="3"/>
      <c r="E805" s="3"/>
      <c r="F805" s="3"/>
      <c r="G805" s="3"/>
    </row>
    <row r="806" spans="1:7" ht="14.25">
      <c r="A806" s="1"/>
      <c r="B806" s="1"/>
      <c r="C806" s="1"/>
      <c r="D806" s="3"/>
      <c r="E806" s="3"/>
      <c r="F806" s="3"/>
      <c r="G806" s="3"/>
    </row>
    <row r="807" spans="1:7" ht="14.25">
      <c r="A807" s="1"/>
      <c r="B807" s="1"/>
      <c r="C807" s="1"/>
      <c r="D807" s="3"/>
      <c r="E807" s="3"/>
      <c r="F807" s="3"/>
      <c r="G807" s="3"/>
    </row>
    <row r="808" spans="1:7" ht="14.25">
      <c r="A808" s="1"/>
      <c r="B808" s="1"/>
      <c r="C808" s="1"/>
      <c r="D808" s="3"/>
      <c r="E808" s="3"/>
      <c r="F808" s="3"/>
      <c r="G808" s="3"/>
    </row>
    <row r="809" spans="1:7" ht="14.25">
      <c r="A809" s="1"/>
      <c r="B809" s="1"/>
      <c r="C809" s="1"/>
      <c r="D809" s="3"/>
      <c r="E809" s="3"/>
      <c r="F809" s="3"/>
      <c r="G809" s="3"/>
    </row>
    <row r="810" spans="1:7" ht="14.25">
      <c r="A810" s="1"/>
      <c r="B810" s="1"/>
      <c r="C810" s="1"/>
      <c r="D810" s="3"/>
      <c r="E810" s="3"/>
      <c r="F810" s="3"/>
      <c r="G810" s="3"/>
    </row>
    <row r="811" spans="1:7" ht="14.25">
      <c r="A811" s="1"/>
      <c r="B811" s="1"/>
      <c r="C811" s="1"/>
      <c r="D811" s="3"/>
      <c r="E811" s="3"/>
      <c r="F811" s="3"/>
      <c r="G811" s="3"/>
    </row>
    <row r="812" spans="1:7" ht="14.25">
      <c r="A812" s="1"/>
      <c r="B812" s="1"/>
      <c r="C812" s="1"/>
      <c r="D812" s="3"/>
      <c r="E812" s="3"/>
      <c r="F812" s="3"/>
      <c r="G812" s="3"/>
    </row>
    <row r="813" spans="1:7" ht="14.25">
      <c r="A813" s="1"/>
      <c r="B813" s="1"/>
      <c r="C813" s="1"/>
      <c r="D813" s="3"/>
      <c r="E813" s="3"/>
      <c r="F813" s="3"/>
      <c r="G813" s="3"/>
    </row>
    <row r="814" spans="1:7" ht="14.25">
      <c r="A814" s="1"/>
      <c r="B814" s="1"/>
      <c r="C814" s="1"/>
      <c r="D814" s="3"/>
      <c r="E814" s="3"/>
      <c r="F814" s="3"/>
      <c r="G814" s="3"/>
    </row>
    <row r="815" spans="1:7" ht="14.25">
      <c r="A815" s="1"/>
      <c r="B815" s="1"/>
      <c r="C815" s="1"/>
      <c r="D815" s="3"/>
      <c r="E815" s="3"/>
      <c r="F815" s="3"/>
      <c r="G815" s="3"/>
    </row>
    <row r="816" spans="1:7" ht="14.25">
      <c r="A816" s="1"/>
      <c r="B816" s="1"/>
      <c r="C816" s="1"/>
      <c r="D816" s="3"/>
      <c r="E816" s="3"/>
      <c r="F816" s="3"/>
      <c r="G816" s="3"/>
    </row>
    <row r="817" spans="1:7" ht="14.25">
      <c r="A817" s="1"/>
      <c r="B817" s="1"/>
      <c r="C817" s="1"/>
      <c r="D817" s="3"/>
      <c r="E817" s="3"/>
      <c r="F817" s="3"/>
      <c r="G817" s="3"/>
    </row>
    <row r="818" spans="1:7" ht="14.25">
      <c r="A818" s="1"/>
      <c r="B818" s="1"/>
      <c r="C818" s="1"/>
      <c r="D818" s="3"/>
      <c r="E818" s="3"/>
      <c r="F818" s="3"/>
      <c r="G818" s="3"/>
    </row>
    <row r="819" spans="1:7" ht="14.25">
      <c r="A819" s="1"/>
      <c r="B819" s="1"/>
      <c r="C819" s="1"/>
      <c r="D819" s="3"/>
      <c r="E819" s="3"/>
      <c r="F819" s="3"/>
      <c r="G819" s="3"/>
    </row>
    <row r="820" spans="1:7" ht="14.25">
      <c r="A820" s="1"/>
      <c r="B820" s="1"/>
      <c r="C820" s="1"/>
      <c r="D820" s="3"/>
      <c r="E820" s="3"/>
      <c r="F820" s="3"/>
      <c r="G820" s="3"/>
    </row>
    <row r="821" spans="1:7" ht="14.25">
      <c r="A821" s="1"/>
      <c r="B821" s="1"/>
      <c r="C821" s="1"/>
      <c r="D821" s="3"/>
      <c r="E821" s="3"/>
      <c r="F821" s="3"/>
      <c r="G821" s="3"/>
    </row>
    <row r="822" spans="1:7" ht="14.25">
      <c r="A822" s="1"/>
      <c r="B822" s="1"/>
      <c r="C822" s="1"/>
      <c r="D822" s="3"/>
      <c r="E822" s="3"/>
      <c r="F822" s="3"/>
      <c r="G822" s="3"/>
    </row>
    <row r="823" spans="1:7" ht="14.25">
      <c r="A823" s="1"/>
      <c r="B823" s="1"/>
      <c r="C823" s="1"/>
      <c r="D823" s="3"/>
      <c r="E823" s="3"/>
      <c r="F823" s="3"/>
      <c r="G823" s="3"/>
    </row>
    <row r="824" spans="1:7" ht="14.25">
      <c r="A824" s="1"/>
      <c r="B824" s="1"/>
      <c r="C824" s="1"/>
      <c r="D824" s="3"/>
      <c r="E824" s="3"/>
      <c r="F824" s="3"/>
      <c r="G824" s="3"/>
    </row>
    <row r="825" spans="1:7" ht="14.25">
      <c r="A825" s="1"/>
      <c r="B825" s="1"/>
      <c r="C825" s="1"/>
      <c r="D825" s="3"/>
      <c r="E825" s="3"/>
      <c r="F825" s="3"/>
      <c r="G825" s="3"/>
    </row>
    <row r="826" spans="1:7" ht="14.25">
      <c r="A826" s="1"/>
      <c r="B826" s="1"/>
      <c r="C826" s="1"/>
      <c r="D826" s="3"/>
      <c r="E826" s="3"/>
      <c r="F826" s="3"/>
      <c r="G826" s="3"/>
    </row>
    <row r="827" spans="1:7" ht="14.25">
      <c r="A827" s="1"/>
      <c r="B827" s="1"/>
      <c r="C827" s="1"/>
      <c r="D827" s="3"/>
      <c r="E827" s="3"/>
      <c r="F827" s="3"/>
      <c r="G827" s="3"/>
    </row>
    <row r="828" spans="1:7" ht="14.25">
      <c r="A828" s="1"/>
      <c r="B828" s="1"/>
      <c r="C828" s="1"/>
      <c r="D828" s="3"/>
      <c r="E828" s="3"/>
      <c r="F828" s="3"/>
      <c r="G828" s="3"/>
    </row>
    <row r="829" spans="1:7" ht="14.25">
      <c r="A829" s="1"/>
      <c r="B829" s="1"/>
      <c r="C829" s="1"/>
      <c r="D829" s="3"/>
      <c r="E829" s="3"/>
      <c r="F829" s="3"/>
      <c r="G829" s="3"/>
    </row>
    <row r="830" spans="1:7" ht="14.25">
      <c r="A830" s="1"/>
      <c r="B830" s="1"/>
      <c r="C830" s="1"/>
      <c r="D830" s="3"/>
      <c r="E830" s="3"/>
      <c r="F830" s="3"/>
      <c r="G830" s="3"/>
    </row>
    <row r="831" spans="1:7" ht="14.25">
      <c r="A831" s="1"/>
      <c r="B831" s="1"/>
      <c r="C831" s="1"/>
      <c r="D831" s="3"/>
      <c r="E831" s="3"/>
      <c r="F831" s="3"/>
      <c r="G831" s="3"/>
    </row>
    <row r="832" spans="1:7" ht="14.25">
      <c r="A832" s="1"/>
      <c r="B832" s="1"/>
      <c r="C832" s="1"/>
      <c r="D832" s="3"/>
      <c r="E832" s="3"/>
      <c r="F832" s="3"/>
      <c r="G832" s="3"/>
    </row>
    <row r="833" spans="1:7" ht="14.25">
      <c r="A833" s="1"/>
      <c r="B833" s="1"/>
      <c r="C833" s="1"/>
      <c r="D833" s="3"/>
      <c r="E833" s="3"/>
      <c r="F833" s="3"/>
      <c r="G833" s="3"/>
    </row>
    <row r="834" spans="1:7" ht="14.25">
      <c r="A834" s="1"/>
      <c r="B834" s="1"/>
      <c r="C834" s="1"/>
      <c r="D834" s="3"/>
      <c r="E834" s="3"/>
      <c r="F834" s="3"/>
      <c r="G834" s="3"/>
    </row>
    <row r="835" spans="1:7" ht="14.25">
      <c r="A835" s="1"/>
      <c r="B835" s="1"/>
      <c r="C835" s="1"/>
      <c r="D835" s="3"/>
      <c r="E835" s="3"/>
      <c r="F835" s="3"/>
      <c r="G835" s="3"/>
    </row>
    <row r="836" spans="1:7" ht="14.25">
      <c r="A836" s="1"/>
      <c r="B836" s="1"/>
      <c r="C836" s="1"/>
      <c r="D836" s="3"/>
      <c r="E836" s="3"/>
      <c r="F836" s="3"/>
      <c r="G836" s="3"/>
    </row>
    <row r="837" spans="1:7" ht="14.25">
      <c r="A837" s="1"/>
      <c r="B837" s="1"/>
      <c r="C837" s="1"/>
      <c r="D837" s="3"/>
      <c r="E837" s="3"/>
      <c r="F837" s="3"/>
      <c r="G837" s="3"/>
    </row>
    <row r="838" spans="1:7" ht="14.25">
      <c r="A838" s="1"/>
      <c r="B838" s="1"/>
      <c r="C838" s="1"/>
      <c r="D838" s="3"/>
      <c r="E838" s="3"/>
      <c r="F838" s="3"/>
      <c r="G838" s="3"/>
    </row>
    <row r="839" spans="1:7" ht="14.25">
      <c r="A839" s="1"/>
      <c r="B839" s="1"/>
      <c r="C839" s="1"/>
      <c r="D839" s="3"/>
      <c r="E839" s="3"/>
      <c r="F839" s="3"/>
      <c r="G839" s="3"/>
    </row>
    <row r="840" spans="1:7" ht="14.25">
      <c r="A840" s="1"/>
      <c r="B840" s="1"/>
      <c r="C840" s="1"/>
      <c r="D840" s="3"/>
      <c r="E840" s="3"/>
      <c r="F840" s="3"/>
      <c r="G840" s="3"/>
    </row>
    <row r="841" spans="1:7" ht="14.25">
      <c r="A841" s="1"/>
      <c r="B841" s="1"/>
      <c r="C841" s="1"/>
      <c r="D841" s="3"/>
      <c r="E841" s="3"/>
      <c r="F841" s="3"/>
      <c r="G841" s="3"/>
    </row>
    <row r="842" spans="1:7" ht="14.25">
      <c r="A842" s="1"/>
      <c r="B842" s="1"/>
      <c r="C842" s="1"/>
      <c r="D842" s="3"/>
      <c r="E842" s="3"/>
      <c r="F842" s="3"/>
      <c r="G842" s="3"/>
    </row>
    <row r="843" spans="1:7" ht="14.25">
      <c r="A843" s="1"/>
      <c r="B843" s="1"/>
      <c r="C843" s="1"/>
      <c r="D843" s="3"/>
      <c r="E843" s="3"/>
      <c r="F843" s="3"/>
      <c r="G843" s="3"/>
    </row>
    <row r="844" spans="1:7" ht="14.25">
      <c r="A844" s="1"/>
      <c r="B844" s="1"/>
      <c r="C844" s="1"/>
      <c r="D844" s="3"/>
      <c r="E844" s="3"/>
      <c r="F844" s="3"/>
      <c r="G844" s="3"/>
    </row>
    <row r="845" spans="1:7" ht="14.25">
      <c r="A845" s="1"/>
      <c r="B845" s="1"/>
      <c r="C845" s="1"/>
      <c r="D845" s="3"/>
      <c r="E845" s="3"/>
      <c r="F845" s="3"/>
      <c r="G845" s="3"/>
    </row>
    <row r="846" spans="1:7" ht="14.25">
      <c r="A846" s="1"/>
      <c r="B846" s="1"/>
      <c r="C846" s="1"/>
      <c r="D846" s="3"/>
      <c r="E846" s="3"/>
      <c r="F846" s="3"/>
      <c r="G846" s="3"/>
    </row>
    <row r="847" spans="1:7" ht="14.25">
      <c r="A847" s="1"/>
      <c r="B847" s="1"/>
      <c r="C847" s="1"/>
      <c r="D847" s="3"/>
      <c r="E847" s="3"/>
      <c r="F847" s="3"/>
      <c r="G847" s="3"/>
    </row>
    <row r="848" spans="1:7" ht="14.25">
      <c r="A848" s="1"/>
      <c r="B848" s="1"/>
      <c r="C848" s="1"/>
      <c r="D848" s="3"/>
      <c r="E848" s="3"/>
      <c r="F848" s="3"/>
      <c r="G848" s="3"/>
    </row>
    <row r="849" spans="1:7" ht="14.25">
      <c r="A849" s="1"/>
      <c r="B849" s="1"/>
      <c r="C849" s="1"/>
      <c r="D849" s="3"/>
      <c r="E849" s="3"/>
      <c r="F849" s="3"/>
      <c r="G849" s="3"/>
    </row>
    <row r="850" spans="1:7" ht="14.25">
      <c r="A850" s="1"/>
      <c r="B850" s="1"/>
      <c r="C850" s="1"/>
      <c r="D850" s="3"/>
      <c r="E850" s="3"/>
      <c r="F850" s="3"/>
      <c r="G850" s="3"/>
    </row>
    <row r="851" spans="1:7" ht="14.25">
      <c r="A851" s="1"/>
      <c r="B851" s="1"/>
      <c r="C851" s="1"/>
      <c r="D851" s="3"/>
      <c r="E851" s="3"/>
      <c r="F851" s="3"/>
      <c r="G851" s="3"/>
    </row>
    <row r="852" spans="1:7" ht="14.25">
      <c r="A852" s="1"/>
      <c r="B852" s="1"/>
      <c r="C852" s="1"/>
      <c r="D852" s="3"/>
      <c r="E852" s="3"/>
      <c r="F852" s="3"/>
      <c r="G852" s="3"/>
    </row>
    <row r="853" spans="1:7" ht="14.25">
      <c r="A853" s="1"/>
      <c r="B853" s="1"/>
      <c r="C853" s="1"/>
      <c r="D853" s="3"/>
      <c r="E853" s="3"/>
      <c r="F853" s="3"/>
      <c r="G853" s="3"/>
    </row>
    <row r="854" spans="1:7" ht="14.25">
      <c r="A854" s="1"/>
      <c r="B854" s="1"/>
      <c r="C854" s="1"/>
      <c r="D854" s="3"/>
      <c r="E854" s="3"/>
      <c r="F854" s="3"/>
      <c r="G854" s="3"/>
    </row>
    <row r="855" spans="1:7" ht="14.25">
      <c r="A855" s="1"/>
      <c r="B855" s="1"/>
      <c r="C855" s="1"/>
      <c r="D855" s="3"/>
      <c r="E855" s="3"/>
      <c r="F855" s="3"/>
      <c r="G855" s="3"/>
    </row>
    <row r="856" spans="1:7" ht="14.25">
      <c r="A856" s="1"/>
      <c r="B856" s="1"/>
      <c r="C856" s="1"/>
      <c r="D856" s="3"/>
      <c r="E856" s="3"/>
      <c r="F856" s="3"/>
      <c r="G856" s="3"/>
    </row>
    <row r="857" spans="1:7" ht="14.25">
      <c r="A857" s="1"/>
      <c r="B857" s="1"/>
      <c r="C857" s="1"/>
      <c r="D857" s="3"/>
      <c r="E857" s="3"/>
      <c r="F857" s="3"/>
      <c r="G857" s="3"/>
    </row>
    <row r="858" spans="1:7" ht="14.25">
      <c r="A858" s="1"/>
      <c r="B858" s="1"/>
      <c r="C858" s="1"/>
      <c r="D858" s="3"/>
      <c r="E858" s="3"/>
      <c r="F858" s="3"/>
      <c r="G858" s="3"/>
    </row>
    <row r="859" spans="1:7" ht="14.25">
      <c r="A859" s="1"/>
      <c r="B859" s="1"/>
      <c r="C859" s="1"/>
      <c r="D859" s="3"/>
      <c r="E859" s="3"/>
      <c r="F859" s="3"/>
      <c r="G859" s="3"/>
    </row>
    <row r="860" spans="1:7" ht="14.25">
      <c r="A860" s="1"/>
      <c r="B860" s="1"/>
      <c r="C860" s="1"/>
      <c r="D860" s="3"/>
      <c r="E860" s="3"/>
      <c r="F860" s="3"/>
      <c r="G860" s="3"/>
    </row>
    <row r="861" spans="1:7" ht="14.25">
      <c r="A861" s="1"/>
      <c r="B861" s="1"/>
      <c r="C861" s="1"/>
      <c r="D861" s="3"/>
      <c r="E861" s="3"/>
      <c r="F861" s="3"/>
      <c r="G861" s="3"/>
    </row>
    <row r="862" spans="1:7" ht="14.25">
      <c r="A862" s="1"/>
      <c r="B862" s="1"/>
      <c r="C862" s="1"/>
      <c r="D862" s="3"/>
      <c r="E862" s="3"/>
      <c r="F862" s="3"/>
      <c r="G862" s="3"/>
    </row>
    <row r="863" spans="1:7" ht="14.25">
      <c r="A863" s="1"/>
      <c r="B863" s="1"/>
      <c r="C863" s="1"/>
      <c r="D863" s="3"/>
      <c r="E863" s="3"/>
      <c r="F863" s="3"/>
      <c r="G863" s="3"/>
    </row>
    <row r="864" spans="1:7" ht="14.25">
      <c r="A864" s="1"/>
      <c r="B864" s="1"/>
      <c r="C864" s="1"/>
      <c r="D864" s="3"/>
      <c r="E864" s="3"/>
      <c r="F864" s="3"/>
      <c r="G864" s="3"/>
    </row>
    <row r="865" spans="1:7" ht="14.25">
      <c r="A865" s="1"/>
      <c r="B865" s="1"/>
      <c r="C865" s="1"/>
      <c r="D865" s="3"/>
      <c r="E865" s="3"/>
      <c r="F865" s="3"/>
      <c r="G865" s="3"/>
    </row>
    <row r="866" spans="1:7" ht="14.25">
      <c r="A866" s="1"/>
      <c r="B866" s="1"/>
      <c r="C866" s="1"/>
      <c r="D866" s="3"/>
      <c r="E866" s="3"/>
      <c r="F866" s="3"/>
      <c r="G866" s="3"/>
    </row>
    <row r="867" spans="1:7" ht="14.25">
      <c r="A867" s="1"/>
      <c r="B867" s="1"/>
      <c r="C867" s="1"/>
      <c r="D867" s="3"/>
      <c r="E867" s="3"/>
      <c r="F867" s="3"/>
      <c r="G867" s="3"/>
    </row>
    <row r="868" spans="1:7" ht="14.25">
      <c r="A868" s="1"/>
      <c r="B868" s="1"/>
      <c r="C868" s="1"/>
      <c r="D868" s="3"/>
      <c r="E868" s="3"/>
      <c r="F868" s="3"/>
      <c r="G868" s="3"/>
    </row>
    <row r="869" spans="1:7" ht="14.25">
      <c r="A869" s="1"/>
      <c r="B869" s="1"/>
      <c r="C869" s="1"/>
      <c r="D869" s="3"/>
      <c r="E869" s="3"/>
      <c r="F869" s="3"/>
      <c r="G869" s="3"/>
    </row>
    <row r="870" spans="1:7" ht="14.25">
      <c r="A870" s="1"/>
      <c r="B870" s="1"/>
      <c r="C870" s="1"/>
      <c r="D870" s="3"/>
      <c r="E870" s="3"/>
      <c r="F870" s="3"/>
      <c r="G870" s="3"/>
    </row>
    <row r="871" spans="1:7" ht="14.25">
      <c r="A871" s="1"/>
      <c r="B871" s="1"/>
      <c r="C871" s="1"/>
      <c r="D871" s="3"/>
      <c r="E871" s="3"/>
      <c r="F871" s="3"/>
      <c r="G871" s="3"/>
    </row>
    <row r="872" spans="1:7" ht="14.25">
      <c r="A872" s="1"/>
      <c r="B872" s="1"/>
      <c r="C872" s="1"/>
      <c r="D872" s="3"/>
      <c r="E872" s="3"/>
      <c r="F872" s="3"/>
      <c r="G872" s="3"/>
    </row>
    <row r="873" spans="1:7" ht="14.25">
      <c r="A873" s="1"/>
      <c r="B873" s="1"/>
      <c r="C873" s="1"/>
      <c r="D873" s="3"/>
      <c r="E873" s="3"/>
      <c r="F873" s="3"/>
      <c r="G873" s="3"/>
    </row>
    <row r="874" spans="1:7" ht="14.25">
      <c r="A874" s="1"/>
      <c r="B874" s="1"/>
      <c r="C874" s="1"/>
      <c r="D874" s="3"/>
      <c r="E874" s="3"/>
      <c r="F874" s="3"/>
      <c r="G874" s="3"/>
    </row>
    <row r="875" spans="1:7" ht="14.25">
      <c r="A875" s="1"/>
      <c r="B875" s="1"/>
      <c r="C875" s="1"/>
      <c r="D875" s="3"/>
      <c r="E875" s="3"/>
      <c r="F875" s="3"/>
      <c r="G875" s="3"/>
    </row>
    <row r="876" spans="1:7" ht="14.25">
      <c r="A876" s="1"/>
      <c r="B876" s="1"/>
      <c r="C876" s="1"/>
      <c r="D876" s="3"/>
      <c r="E876" s="3"/>
      <c r="F876" s="3"/>
      <c r="G876" s="3"/>
    </row>
    <row r="877" spans="1:7" ht="14.25">
      <c r="A877" s="1"/>
      <c r="B877" s="1"/>
      <c r="C877" s="1"/>
      <c r="D877" s="3"/>
      <c r="E877" s="3"/>
      <c r="F877" s="3"/>
      <c r="G877" s="3"/>
    </row>
    <row r="878" spans="1:7" ht="14.25">
      <c r="A878" s="1"/>
      <c r="B878" s="1"/>
      <c r="C878" s="1"/>
      <c r="D878" s="3"/>
      <c r="E878" s="3"/>
      <c r="F878" s="3"/>
      <c r="G878" s="3"/>
    </row>
    <row r="879" spans="1:7" ht="14.25">
      <c r="A879" s="1"/>
      <c r="B879" s="1"/>
      <c r="C879" s="1"/>
      <c r="D879" s="3"/>
      <c r="E879" s="3"/>
      <c r="F879" s="3"/>
      <c r="G879" s="3"/>
    </row>
    <row r="880" spans="1:7" ht="14.25">
      <c r="A880" s="1"/>
      <c r="B880" s="1"/>
      <c r="C880" s="1"/>
      <c r="D880" s="3"/>
      <c r="E880" s="3"/>
      <c r="F880" s="3"/>
      <c r="G880" s="3"/>
    </row>
    <row r="881" spans="1:7" ht="14.25">
      <c r="A881" s="1"/>
      <c r="B881" s="1"/>
      <c r="C881" s="1"/>
      <c r="D881" s="3"/>
      <c r="E881" s="3"/>
      <c r="F881" s="3"/>
      <c r="G881" s="3"/>
    </row>
    <row r="882" spans="1:7" ht="14.25">
      <c r="A882" s="1"/>
      <c r="B882" s="1"/>
      <c r="C882" s="1"/>
      <c r="D882" s="3"/>
      <c r="E882" s="3"/>
      <c r="F882" s="3"/>
      <c r="G882" s="3"/>
    </row>
    <row r="883" spans="1:7" ht="14.25">
      <c r="A883" s="1"/>
      <c r="B883" s="1"/>
      <c r="C883" s="1"/>
      <c r="D883" s="3"/>
      <c r="E883" s="3"/>
      <c r="F883" s="3"/>
      <c r="G883" s="3"/>
    </row>
    <row r="884" spans="1:7" ht="14.25">
      <c r="A884" s="1"/>
      <c r="B884" s="1"/>
      <c r="C884" s="1"/>
      <c r="D884" s="3"/>
      <c r="E884" s="3"/>
      <c r="F884" s="3"/>
      <c r="G884" s="3"/>
    </row>
    <row r="885" spans="1:7" ht="14.25">
      <c r="A885" s="1"/>
      <c r="B885" s="1"/>
      <c r="C885" s="1"/>
      <c r="D885" s="3"/>
      <c r="E885" s="3"/>
      <c r="F885" s="3"/>
      <c r="G885" s="3"/>
    </row>
    <row r="886" spans="1:7" ht="14.25">
      <c r="A886" s="1"/>
      <c r="B886" s="1"/>
      <c r="C886" s="1"/>
      <c r="D886" s="3"/>
      <c r="E886" s="3"/>
      <c r="F886" s="3"/>
      <c r="G886" s="3"/>
    </row>
    <row r="887" spans="1:7" ht="14.25">
      <c r="A887" s="1"/>
      <c r="B887" s="1"/>
      <c r="C887" s="1"/>
      <c r="D887" s="3"/>
      <c r="E887" s="3"/>
      <c r="F887" s="3"/>
      <c r="G887" s="3"/>
    </row>
    <row r="888" spans="1:7" ht="14.25">
      <c r="A888" s="1"/>
      <c r="B888" s="1"/>
      <c r="C888" s="1"/>
      <c r="D888" s="3"/>
      <c r="E888" s="3"/>
      <c r="F888" s="3"/>
      <c r="G888" s="3"/>
    </row>
    <row r="889" spans="1:7" ht="14.25">
      <c r="A889" s="1"/>
      <c r="B889" s="1"/>
      <c r="C889" s="1"/>
      <c r="D889" s="3"/>
      <c r="E889" s="3"/>
      <c r="F889" s="3"/>
      <c r="G889" s="3"/>
    </row>
    <row r="890" spans="1:7" ht="14.25">
      <c r="A890" s="1"/>
      <c r="B890" s="1"/>
      <c r="C890" s="1"/>
      <c r="D890" s="3"/>
      <c r="E890" s="3"/>
      <c r="F890" s="3"/>
      <c r="G890" s="3"/>
    </row>
    <row r="891" spans="1:7" ht="14.25">
      <c r="A891" s="1"/>
      <c r="B891" s="1"/>
      <c r="C891" s="1"/>
      <c r="D891" s="3"/>
      <c r="E891" s="3"/>
      <c r="F891" s="3"/>
      <c r="G891" s="3"/>
    </row>
    <row r="892" spans="1:7" ht="14.25">
      <c r="A892" s="1"/>
      <c r="B892" s="1"/>
      <c r="C892" s="1"/>
      <c r="D892" s="3"/>
      <c r="E892" s="3"/>
      <c r="F892" s="3"/>
      <c r="G892" s="3"/>
    </row>
    <row r="893" spans="1:7" ht="14.25">
      <c r="A893" s="1"/>
      <c r="B893" s="1"/>
      <c r="C893" s="1"/>
      <c r="D893" s="3"/>
      <c r="E893" s="3"/>
      <c r="F893" s="3"/>
      <c r="G893" s="3"/>
    </row>
    <row r="894" spans="1:7" ht="14.25">
      <c r="A894" s="1"/>
      <c r="B894" s="1"/>
      <c r="C894" s="1"/>
      <c r="D894" s="3"/>
      <c r="E894" s="3"/>
      <c r="F894" s="3"/>
      <c r="G894" s="3"/>
    </row>
    <row r="895" spans="1:7" ht="14.25">
      <c r="A895" s="1"/>
      <c r="B895" s="1"/>
      <c r="C895" s="1"/>
      <c r="D895" s="3"/>
      <c r="E895" s="3"/>
      <c r="F895" s="3"/>
      <c r="G895" s="3"/>
    </row>
    <row r="896" spans="1:7" ht="14.25">
      <c r="A896" s="1"/>
      <c r="B896" s="1"/>
      <c r="C896" s="1"/>
      <c r="D896" s="3"/>
      <c r="E896" s="3"/>
      <c r="F896" s="3"/>
      <c r="G896" s="3"/>
    </row>
    <row r="897" spans="1:7" ht="14.25">
      <c r="A897" s="1"/>
      <c r="B897" s="1"/>
      <c r="C897" s="1"/>
      <c r="D897" s="3"/>
      <c r="E897" s="3"/>
      <c r="F897" s="3"/>
      <c r="G897" s="3"/>
    </row>
    <row r="898" spans="1:7" ht="14.25">
      <c r="A898" s="1"/>
      <c r="B898" s="1"/>
      <c r="C898" s="1"/>
      <c r="D898" s="3"/>
      <c r="E898" s="3"/>
      <c r="F898" s="3"/>
      <c r="G898" s="3"/>
    </row>
    <row r="899" spans="1:7" ht="14.25">
      <c r="A899" s="1"/>
      <c r="B899" s="1"/>
      <c r="C899" s="1"/>
      <c r="D899" s="3"/>
      <c r="E899" s="3"/>
      <c r="F899" s="3"/>
      <c r="G899" s="3"/>
    </row>
    <row r="900" spans="1:7" ht="14.25">
      <c r="A900" s="1"/>
      <c r="B900" s="1"/>
      <c r="C900" s="1"/>
      <c r="D900" s="3"/>
      <c r="E900" s="3"/>
      <c r="F900" s="3"/>
      <c r="G900" s="3"/>
    </row>
    <row r="901" spans="1:7" ht="14.25">
      <c r="A901" s="1"/>
      <c r="B901" s="1"/>
      <c r="C901" s="1"/>
      <c r="D901" s="3"/>
      <c r="E901" s="3"/>
      <c r="F901" s="3"/>
      <c r="G901" s="3"/>
    </row>
    <row r="902" spans="1:7" ht="14.25">
      <c r="A902" s="1"/>
      <c r="B902" s="1"/>
      <c r="C902" s="1"/>
      <c r="D902" s="3"/>
      <c r="E902" s="3"/>
      <c r="F902" s="3"/>
      <c r="G902" s="3"/>
    </row>
    <row r="903" spans="1:7" ht="14.25">
      <c r="A903" s="1"/>
      <c r="B903" s="1"/>
      <c r="C903" s="1"/>
      <c r="D903" s="3"/>
      <c r="E903" s="3"/>
      <c r="F903" s="3"/>
      <c r="G903" s="3"/>
    </row>
    <row r="904" spans="1:7" ht="14.25">
      <c r="A904" s="1"/>
      <c r="B904" s="1"/>
      <c r="C904" s="1"/>
      <c r="D904" s="3"/>
      <c r="E904" s="3"/>
      <c r="F904" s="3"/>
      <c r="G904" s="3"/>
    </row>
    <row r="905" spans="1:7" ht="14.25">
      <c r="A905" s="1"/>
      <c r="B905" s="1"/>
      <c r="C905" s="1"/>
      <c r="D905" s="3"/>
      <c r="E905" s="3"/>
      <c r="F905" s="3"/>
      <c r="G905" s="3"/>
    </row>
    <row r="906" spans="1:7" ht="14.25">
      <c r="A906" s="1"/>
      <c r="B906" s="1"/>
      <c r="C906" s="1"/>
      <c r="D906" s="3"/>
      <c r="E906" s="3"/>
      <c r="F906" s="3"/>
      <c r="G906" s="3"/>
    </row>
    <row r="907" spans="1:7" ht="14.25">
      <c r="A907" s="1"/>
      <c r="B907" s="1"/>
      <c r="C907" s="1"/>
      <c r="D907" s="3"/>
      <c r="E907" s="3"/>
      <c r="F907" s="3"/>
      <c r="G907" s="3"/>
    </row>
    <row r="908" spans="1:7" ht="14.25">
      <c r="A908" s="1"/>
      <c r="B908" s="1"/>
      <c r="C908" s="1"/>
      <c r="D908" s="3"/>
      <c r="E908" s="3"/>
      <c r="F908" s="3"/>
      <c r="G908" s="3"/>
    </row>
    <row r="909" spans="1:7" ht="14.25">
      <c r="A909" s="1"/>
      <c r="B909" s="1"/>
      <c r="C909" s="1"/>
      <c r="D909" s="3"/>
      <c r="E909" s="3"/>
      <c r="F909" s="3"/>
      <c r="G909" s="3"/>
    </row>
    <row r="910" spans="1:7" ht="14.25">
      <c r="A910" s="1"/>
      <c r="B910" s="1"/>
      <c r="C910" s="1"/>
      <c r="D910" s="3"/>
      <c r="E910" s="3"/>
      <c r="F910" s="3"/>
      <c r="G910" s="3"/>
    </row>
    <row r="911" spans="1:7" ht="14.25">
      <c r="A911" s="1"/>
      <c r="B911" s="1"/>
      <c r="C911" s="1"/>
      <c r="D911" s="3"/>
      <c r="E911" s="3"/>
      <c r="F911" s="3"/>
      <c r="G911" s="3"/>
    </row>
    <row r="912" spans="1:7" ht="14.25">
      <c r="A912" s="1"/>
      <c r="B912" s="1"/>
      <c r="C912" s="1"/>
      <c r="D912" s="3"/>
      <c r="E912" s="3"/>
      <c r="F912" s="3"/>
      <c r="G912" s="3"/>
    </row>
    <row r="913" spans="1:7" ht="14.25">
      <c r="A913" s="1"/>
      <c r="B913" s="1"/>
      <c r="C913" s="1"/>
      <c r="D913" s="3"/>
      <c r="E913" s="3"/>
      <c r="F913" s="3"/>
      <c r="G913" s="3"/>
    </row>
    <row r="914" spans="1:7" ht="14.25">
      <c r="A914" s="1"/>
      <c r="B914" s="1"/>
      <c r="C914" s="1"/>
      <c r="D914" s="3"/>
      <c r="E914" s="3"/>
      <c r="F914" s="3"/>
      <c r="G914" s="3"/>
    </row>
    <row r="915" spans="1:7" ht="14.25">
      <c r="A915" s="1"/>
      <c r="B915" s="1"/>
      <c r="C915" s="1"/>
      <c r="D915" s="3"/>
      <c r="E915" s="3"/>
      <c r="F915" s="3"/>
      <c r="G915" s="3"/>
    </row>
    <row r="916" spans="1:7" ht="14.25">
      <c r="A916" s="1"/>
      <c r="B916" s="1"/>
      <c r="C916" s="1"/>
      <c r="D916" s="3"/>
      <c r="E916" s="3"/>
      <c r="F916" s="3"/>
      <c r="G916" s="3"/>
    </row>
    <row r="917" spans="1:7" ht="14.25">
      <c r="A917" s="1"/>
      <c r="B917" s="1"/>
      <c r="C917" s="1"/>
      <c r="D917" s="3"/>
      <c r="E917" s="3"/>
      <c r="F917" s="3"/>
      <c r="G917" s="3"/>
    </row>
    <row r="918" spans="1:7" ht="14.25">
      <c r="A918" s="1"/>
      <c r="B918" s="1"/>
      <c r="C918" s="1"/>
      <c r="D918" s="3"/>
      <c r="E918" s="3"/>
      <c r="F918" s="3"/>
      <c r="G918" s="3"/>
    </row>
    <row r="919" spans="1:7" ht="14.25">
      <c r="A919" s="1"/>
      <c r="B919" s="1"/>
      <c r="C919" s="1"/>
      <c r="D919" s="3"/>
      <c r="E919" s="3"/>
      <c r="F919" s="3"/>
      <c r="G919" s="3"/>
    </row>
    <row r="920" spans="1:7" ht="14.25">
      <c r="A920" s="1"/>
      <c r="B920" s="1"/>
      <c r="C920" s="1"/>
      <c r="D920" s="3"/>
      <c r="E920" s="3"/>
      <c r="F920" s="3"/>
      <c r="G920" s="3"/>
    </row>
    <row r="921" spans="1:7" ht="14.25">
      <c r="A921" s="1"/>
      <c r="B921" s="1"/>
      <c r="C921" s="1"/>
      <c r="D921" s="3"/>
      <c r="E921" s="3"/>
      <c r="F921" s="3"/>
      <c r="G921" s="3"/>
    </row>
    <row r="922" spans="1:7" ht="14.25">
      <c r="A922" s="1"/>
      <c r="B922" s="1"/>
      <c r="C922" s="1"/>
      <c r="D922" s="3"/>
      <c r="E922" s="3"/>
      <c r="F922" s="3"/>
      <c r="G922" s="3"/>
    </row>
    <row r="923" spans="1:7" ht="14.25">
      <c r="A923" s="1"/>
      <c r="B923" s="1"/>
      <c r="C923" s="1"/>
      <c r="D923" s="3"/>
      <c r="E923" s="3"/>
      <c r="F923" s="3"/>
      <c r="G923" s="3"/>
    </row>
    <row r="924" spans="1:7" ht="14.25">
      <c r="A924" s="1"/>
      <c r="B924" s="1"/>
      <c r="C924" s="1"/>
      <c r="D924" s="3"/>
      <c r="E924" s="3"/>
      <c r="F924" s="3"/>
      <c r="G924" s="3"/>
    </row>
    <row r="925" spans="1:7" ht="14.25">
      <c r="A925" s="1"/>
      <c r="B925" s="1"/>
      <c r="C925" s="1"/>
      <c r="D925" s="3"/>
      <c r="E925" s="3"/>
      <c r="F925" s="3"/>
      <c r="G925" s="3"/>
    </row>
    <row r="926" spans="1:7" ht="14.25">
      <c r="A926" s="1"/>
      <c r="B926" s="1"/>
      <c r="C926" s="1"/>
      <c r="D926" s="3"/>
      <c r="E926" s="3"/>
      <c r="F926" s="3"/>
      <c r="G926" s="3"/>
    </row>
    <row r="927" spans="1:7" ht="14.25">
      <c r="A927" s="1"/>
      <c r="B927" s="1"/>
      <c r="C927" s="1"/>
      <c r="D927" s="3"/>
      <c r="E927" s="3"/>
      <c r="F927" s="3"/>
      <c r="G927" s="3"/>
    </row>
    <row r="928" spans="1:7" ht="14.25">
      <c r="A928" s="1"/>
      <c r="B928" s="1"/>
      <c r="C928" s="1"/>
      <c r="D928" s="3"/>
      <c r="E928" s="3"/>
      <c r="F928" s="3"/>
      <c r="G928" s="3"/>
    </row>
    <row r="929" spans="1:7" ht="14.25">
      <c r="A929" s="1"/>
      <c r="B929" s="1"/>
      <c r="C929" s="1"/>
      <c r="D929" s="3"/>
      <c r="E929" s="3"/>
      <c r="F929" s="3"/>
      <c r="G929" s="3"/>
    </row>
    <row r="930" spans="1:7" ht="14.25">
      <c r="A930" s="1"/>
      <c r="B930" s="1"/>
      <c r="C930" s="1"/>
      <c r="D930" s="3"/>
      <c r="E930" s="3"/>
      <c r="F930" s="3"/>
      <c r="G930" s="3"/>
    </row>
    <row r="931" spans="1:7" ht="14.25">
      <c r="A931" s="1"/>
      <c r="B931" s="1"/>
      <c r="C931" s="1"/>
      <c r="D931" s="3"/>
      <c r="E931" s="3"/>
      <c r="F931" s="3"/>
      <c r="G931" s="3"/>
    </row>
    <row r="932" spans="1:7" ht="14.25">
      <c r="A932" s="1"/>
      <c r="B932" s="1"/>
      <c r="C932" s="1"/>
      <c r="D932" s="3"/>
      <c r="E932" s="3"/>
      <c r="F932" s="3"/>
      <c r="G932" s="3"/>
    </row>
    <row r="933" spans="1:7" ht="14.25">
      <c r="A933" s="1"/>
      <c r="B933" s="1"/>
      <c r="C933" s="1"/>
      <c r="D933" s="3"/>
      <c r="E933" s="3"/>
      <c r="F933" s="3"/>
      <c r="G933" s="3"/>
    </row>
    <row r="934" spans="1:7" ht="14.25">
      <c r="A934" s="1"/>
      <c r="B934" s="1"/>
      <c r="C934" s="1"/>
      <c r="D934" s="3"/>
      <c r="E934" s="3"/>
      <c r="F934" s="3"/>
      <c r="G934" s="3"/>
    </row>
    <row r="935" spans="1:7" ht="14.25">
      <c r="A935" s="1"/>
      <c r="B935" s="1"/>
      <c r="C935" s="1"/>
      <c r="D935" s="3"/>
      <c r="E935" s="3"/>
      <c r="F935" s="3"/>
      <c r="G935" s="3"/>
    </row>
    <row r="936" spans="1:7" ht="14.25">
      <c r="A936" s="1"/>
      <c r="B936" s="1"/>
      <c r="C936" s="1"/>
      <c r="D936" s="3"/>
      <c r="E936" s="3"/>
      <c r="F936" s="3"/>
      <c r="G936" s="3"/>
    </row>
    <row r="937" spans="1:7" ht="14.25">
      <c r="A937" s="1"/>
      <c r="B937" s="1"/>
      <c r="C937" s="1"/>
      <c r="D937" s="3"/>
      <c r="E937" s="3"/>
      <c r="F937" s="3"/>
      <c r="G937" s="3"/>
    </row>
    <row r="938" spans="1:7" ht="14.25">
      <c r="A938" s="1"/>
      <c r="B938" s="1"/>
      <c r="C938" s="1"/>
      <c r="D938" s="3"/>
      <c r="E938" s="3"/>
      <c r="F938" s="3"/>
      <c r="G938" s="3"/>
    </row>
    <row r="939" spans="1:7" ht="14.25">
      <c r="A939" s="1"/>
      <c r="B939" s="1"/>
      <c r="C939" s="1"/>
      <c r="D939" s="3"/>
      <c r="E939" s="3"/>
      <c r="F939" s="3"/>
      <c r="G939" s="3"/>
    </row>
    <row r="940" spans="1:7" ht="14.25">
      <c r="A940" s="1"/>
      <c r="B940" s="1"/>
      <c r="C940" s="1"/>
      <c r="D940" s="3"/>
      <c r="E940" s="3"/>
      <c r="F940" s="3"/>
      <c r="G940" s="3"/>
    </row>
    <row r="941" spans="1:7" ht="14.25">
      <c r="A941" s="1"/>
      <c r="B941" s="1"/>
      <c r="C941" s="1"/>
      <c r="D941" s="3"/>
      <c r="E941" s="3"/>
      <c r="F941" s="3"/>
      <c r="G941" s="3"/>
    </row>
    <row r="942" spans="1:7" ht="14.25">
      <c r="A942" s="1"/>
      <c r="B942" s="1"/>
      <c r="C942" s="1"/>
      <c r="D942" s="3"/>
      <c r="E942" s="3"/>
      <c r="F942" s="3"/>
      <c r="G942" s="3"/>
    </row>
    <row r="943" spans="1:7" ht="14.25">
      <c r="A943" s="1"/>
      <c r="B943" s="1"/>
      <c r="C943" s="1"/>
      <c r="D943" s="3"/>
      <c r="E943" s="3"/>
      <c r="F943" s="3"/>
      <c r="G943" s="3"/>
    </row>
    <row r="944" spans="1:7" ht="14.25">
      <c r="A944" s="1"/>
      <c r="B944" s="1"/>
      <c r="C944" s="1"/>
      <c r="D944" s="3"/>
      <c r="E944" s="3"/>
      <c r="F944" s="3"/>
      <c r="G944" s="3"/>
    </row>
    <row r="945" spans="1:7" ht="14.25">
      <c r="A945" s="1"/>
      <c r="B945" s="1"/>
      <c r="C945" s="1"/>
      <c r="D945" s="3"/>
      <c r="E945" s="3"/>
      <c r="F945" s="3"/>
      <c r="G945" s="3"/>
    </row>
    <row r="946" spans="1:7" ht="14.25">
      <c r="A946" s="1"/>
      <c r="B946" s="1"/>
      <c r="C946" s="1"/>
      <c r="D946" s="3"/>
      <c r="E946" s="3"/>
      <c r="F946" s="3"/>
      <c r="G946" s="3"/>
    </row>
    <row r="947" spans="1:7" ht="14.25">
      <c r="A947" s="1"/>
      <c r="B947" s="1"/>
      <c r="C947" s="1"/>
      <c r="D947" s="3"/>
      <c r="E947" s="3"/>
      <c r="F947" s="3"/>
      <c r="G947" s="3"/>
    </row>
    <row r="948" spans="1:7" ht="14.25">
      <c r="A948" s="1"/>
      <c r="B948" s="1"/>
      <c r="C948" s="1"/>
      <c r="D948" s="3"/>
      <c r="E948" s="3"/>
      <c r="F948" s="3"/>
      <c r="G948" s="3"/>
    </row>
    <row r="949" spans="1:7" ht="14.25">
      <c r="A949" s="1"/>
      <c r="B949" s="1"/>
      <c r="C949" s="1"/>
      <c r="D949" s="3"/>
      <c r="E949" s="3"/>
      <c r="F949" s="3"/>
      <c r="G949" s="3"/>
    </row>
    <row r="950" spans="1:7" ht="14.25">
      <c r="A950" s="1"/>
      <c r="B950" s="1"/>
      <c r="C950" s="1"/>
      <c r="D950" s="3"/>
      <c r="E950" s="3"/>
      <c r="F950" s="3"/>
      <c r="G950" s="3"/>
    </row>
    <row r="951" spans="1:7" ht="14.25">
      <c r="A951" s="1"/>
      <c r="B951" s="1"/>
      <c r="C951" s="1"/>
      <c r="D951" s="3"/>
      <c r="E951" s="3"/>
      <c r="F951" s="3"/>
      <c r="G951" s="3"/>
    </row>
    <row r="952" spans="1:7" ht="14.25">
      <c r="A952" s="1"/>
      <c r="B952" s="1"/>
      <c r="C952" s="1"/>
      <c r="D952" s="3"/>
      <c r="E952" s="3"/>
      <c r="F952" s="3"/>
      <c r="G952" s="3"/>
    </row>
    <row r="953" spans="1:7" ht="14.25">
      <c r="A953" s="1"/>
      <c r="B953" s="1"/>
      <c r="C953" s="1"/>
      <c r="D953" s="3"/>
      <c r="E953" s="3"/>
      <c r="F953" s="3"/>
      <c r="G953" s="3"/>
    </row>
    <row r="954" spans="1:7" ht="14.25">
      <c r="A954" s="1"/>
      <c r="B954" s="1"/>
      <c r="C954" s="1"/>
      <c r="D954" s="3"/>
      <c r="E954" s="3"/>
      <c r="F954" s="3"/>
      <c r="G954" s="3"/>
    </row>
    <row r="955" spans="1:7" ht="14.25">
      <c r="A955" s="1"/>
      <c r="B955" s="1"/>
      <c r="C955" s="1"/>
      <c r="D955" s="3"/>
      <c r="E955" s="3"/>
      <c r="F955" s="3"/>
      <c r="G955" s="3"/>
    </row>
    <row r="956" spans="1:7" ht="14.25">
      <c r="A956" s="1"/>
      <c r="B956" s="1"/>
      <c r="C956" s="1"/>
      <c r="D956" s="3"/>
      <c r="E956" s="3"/>
      <c r="F956" s="3"/>
      <c r="G956" s="3"/>
    </row>
    <row r="957" spans="1:7" ht="14.25">
      <c r="A957" s="1"/>
      <c r="B957" s="1"/>
      <c r="C957" s="1"/>
      <c r="D957" s="3"/>
      <c r="E957" s="3"/>
      <c r="F957" s="3"/>
      <c r="G957" s="3"/>
    </row>
    <row r="958" spans="1:7" ht="14.25">
      <c r="A958" s="1"/>
      <c r="B958" s="1"/>
      <c r="C958" s="1"/>
      <c r="D958" s="3"/>
      <c r="E958" s="3"/>
      <c r="F958" s="3"/>
      <c r="G958" s="3"/>
    </row>
    <row r="959" spans="1:7" ht="14.25">
      <c r="A959" s="1"/>
      <c r="B959" s="1"/>
      <c r="C959" s="1"/>
      <c r="D959" s="3"/>
      <c r="E959" s="3"/>
      <c r="F959" s="3"/>
      <c r="G959" s="3"/>
    </row>
    <row r="960" spans="1:7" ht="14.25">
      <c r="A960" s="1"/>
      <c r="B960" s="1"/>
      <c r="C960" s="1"/>
      <c r="D960" s="3"/>
      <c r="E960" s="3"/>
      <c r="F960" s="3"/>
      <c r="G960" s="3"/>
    </row>
    <row r="961" spans="1:7" ht="14.25">
      <c r="A961" s="1"/>
      <c r="B961" s="1"/>
      <c r="C961" s="1"/>
      <c r="D961" s="3"/>
      <c r="E961" s="3"/>
      <c r="F961" s="3"/>
      <c r="G961" s="3"/>
    </row>
    <row r="962" spans="1:7" ht="14.25">
      <c r="A962" s="1"/>
      <c r="B962" s="1"/>
      <c r="C962" s="1"/>
      <c r="D962" s="3"/>
      <c r="E962" s="3"/>
      <c r="F962" s="3"/>
      <c r="G962" s="3"/>
    </row>
    <row r="963" spans="1:7" ht="14.25">
      <c r="A963" s="1"/>
      <c r="B963" s="1"/>
      <c r="C963" s="1"/>
      <c r="D963" s="3"/>
      <c r="E963" s="3"/>
      <c r="F963" s="3"/>
      <c r="G963" s="3"/>
    </row>
    <row r="964" spans="1:7" ht="14.25">
      <c r="A964" s="1"/>
      <c r="B964" s="1"/>
      <c r="C964" s="1"/>
      <c r="D964" s="3"/>
      <c r="E964" s="3"/>
      <c r="F964" s="3"/>
      <c r="G964" s="3"/>
    </row>
    <row r="965" spans="1:7" ht="14.25">
      <c r="A965" s="1"/>
      <c r="B965" s="1"/>
      <c r="C965" s="1"/>
      <c r="D965" s="3"/>
      <c r="E965" s="3"/>
      <c r="F965" s="3"/>
      <c r="G965" s="3"/>
    </row>
    <row r="966" spans="1:7" ht="14.25">
      <c r="A966" s="1"/>
      <c r="B966" s="1"/>
      <c r="C966" s="1"/>
      <c r="D966" s="3"/>
      <c r="E966" s="3"/>
      <c r="F966" s="3"/>
      <c r="G966" s="3"/>
    </row>
    <row r="967" spans="1:7" ht="14.25">
      <c r="A967" s="1"/>
      <c r="B967" s="1"/>
      <c r="C967" s="1"/>
      <c r="D967" s="3"/>
      <c r="E967" s="3"/>
      <c r="F967" s="3"/>
      <c r="G967" s="3"/>
    </row>
    <row r="968" spans="1:7" ht="14.25">
      <c r="A968" s="1"/>
      <c r="B968" s="1"/>
      <c r="C968" s="1"/>
      <c r="D968" s="3"/>
      <c r="E968" s="3"/>
      <c r="F968" s="3"/>
      <c r="G968" s="3"/>
    </row>
    <row r="969" spans="1:7" ht="14.25">
      <c r="A969" s="1"/>
      <c r="B969" s="1"/>
      <c r="C969" s="1"/>
      <c r="D969" s="3"/>
      <c r="E969" s="3"/>
      <c r="F969" s="3"/>
      <c r="G969" s="3"/>
    </row>
    <row r="970" spans="1:7" ht="14.25">
      <c r="A970" s="1"/>
      <c r="B970" s="1"/>
      <c r="C970" s="1"/>
      <c r="D970" s="3"/>
      <c r="E970" s="3"/>
      <c r="F970" s="3"/>
      <c r="G970" s="3"/>
    </row>
    <row r="971" spans="1:7" ht="14.25">
      <c r="A971" s="1"/>
      <c r="B971" s="1"/>
      <c r="C971" s="1"/>
      <c r="D971" s="3"/>
      <c r="E971" s="3"/>
      <c r="F971" s="3"/>
      <c r="G971" s="3"/>
    </row>
    <row r="972" spans="1:7" ht="14.25">
      <c r="A972" s="1"/>
      <c r="B972" s="1"/>
      <c r="C972" s="1"/>
      <c r="D972" s="3"/>
      <c r="E972" s="3"/>
      <c r="F972" s="3"/>
      <c r="G972" s="3"/>
    </row>
    <row r="973" spans="1:7" ht="14.25">
      <c r="A973" s="1"/>
      <c r="B973" s="1"/>
      <c r="C973" s="1"/>
      <c r="D973" s="3"/>
      <c r="E973" s="3"/>
      <c r="F973" s="3"/>
      <c r="G973" s="3"/>
    </row>
    <row r="974" spans="1:7" ht="14.25">
      <c r="A974" s="1"/>
      <c r="B974" s="1"/>
      <c r="C974" s="1"/>
      <c r="D974" s="3"/>
      <c r="E974" s="3"/>
      <c r="F974" s="3"/>
      <c r="G974" s="3"/>
    </row>
    <row r="975" spans="1:7" ht="14.25">
      <c r="A975" s="1"/>
      <c r="B975" s="1"/>
      <c r="C975" s="1"/>
      <c r="D975" s="3"/>
      <c r="E975" s="3"/>
      <c r="F975" s="3"/>
      <c r="G975" s="3"/>
    </row>
    <row r="976" spans="1:7" ht="14.25">
      <c r="A976" s="1"/>
      <c r="B976" s="1"/>
      <c r="C976" s="1"/>
      <c r="D976" s="3"/>
      <c r="E976" s="3"/>
      <c r="F976" s="3"/>
      <c r="G976" s="3"/>
    </row>
    <row r="977" spans="1:7" ht="14.25">
      <c r="A977" s="1"/>
      <c r="B977" s="1"/>
      <c r="C977" s="1"/>
      <c r="D977" s="3"/>
      <c r="E977" s="3"/>
      <c r="F977" s="3"/>
      <c r="G977" s="3"/>
    </row>
    <row r="978" spans="1:7" ht="14.25">
      <c r="A978" s="1"/>
      <c r="B978" s="1"/>
      <c r="C978" s="1"/>
      <c r="D978" s="3"/>
      <c r="E978" s="3"/>
      <c r="F978" s="3"/>
      <c r="G978" s="3"/>
    </row>
    <row r="979" spans="1:7" ht="14.25">
      <c r="A979" s="1"/>
      <c r="B979" s="1"/>
      <c r="C979" s="1"/>
      <c r="D979" s="3"/>
      <c r="E979" s="3"/>
      <c r="F979" s="3"/>
      <c r="G979" s="3"/>
    </row>
    <row r="980" spans="1:7" ht="14.25">
      <c r="A980" s="1"/>
      <c r="B980" s="1"/>
      <c r="C980" s="1"/>
      <c r="D980" s="3"/>
      <c r="E980" s="3"/>
      <c r="F980" s="3"/>
      <c r="G980" s="3"/>
    </row>
    <row r="981" spans="1:7" ht="14.25">
      <c r="A981" s="1"/>
      <c r="B981" s="1"/>
      <c r="C981" s="1"/>
      <c r="D981" s="3"/>
      <c r="E981" s="3"/>
      <c r="F981" s="3"/>
      <c r="G981" s="3"/>
    </row>
    <row r="982" spans="1:7" ht="14.25">
      <c r="A982" s="1"/>
      <c r="B982" s="1"/>
      <c r="C982" s="1"/>
      <c r="D982" s="3"/>
      <c r="E982" s="3"/>
      <c r="F982" s="3"/>
      <c r="G982" s="3"/>
    </row>
    <row r="983" spans="1:7" ht="14.25">
      <c r="A983" s="1"/>
      <c r="B983" s="1"/>
      <c r="C983" s="1"/>
      <c r="D983" s="3"/>
      <c r="E983" s="3"/>
      <c r="F983" s="3"/>
      <c r="G983" s="3"/>
    </row>
    <row r="984" spans="1:7" ht="14.25">
      <c r="A984" s="1"/>
      <c r="B984" s="1"/>
      <c r="C984" s="1"/>
      <c r="D984" s="3"/>
      <c r="E984" s="3"/>
      <c r="F984" s="3"/>
      <c r="G984" s="3"/>
    </row>
    <row r="985" spans="1:7" ht="14.25">
      <c r="A985" s="1"/>
      <c r="B985" s="1"/>
      <c r="C985" s="1"/>
      <c r="D985" s="3"/>
      <c r="E985" s="3"/>
      <c r="F985" s="3"/>
      <c r="G985" s="3"/>
    </row>
    <row r="986" spans="1:7" ht="14.25">
      <c r="A986" s="1"/>
      <c r="B986" s="1"/>
      <c r="C986" s="1"/>
      <c r="D986" s="3"/>
      <c r="E986" s="3"/>
      <c r="F986" s="3"/>
      <c r="G986" s="3"/>
    </row>
    <row r="987" spans="1:7" ht="14.25">
      <c r="A987" s="1"/>
      <c r="B987" s="1"/>
      <c r="C987" s="1"/>
      <c r="D987" s="3"/>
      <c r="E987" s="3"/>
      <c r="F987" s="3"/>
      <c r="G987" s="3"/>
    </row>
    <row r="988" spans="1:7" ht="14.25">
      <c r="A988" s="1"/>
      <c r="B988" s="1"/>
      <c r="C988" s="1"/>
      <c r="D988" s="3"/>
      <c r="E988" s="3"/>
      <c r="F988" s="3"/>
      <c r="G988" s="3"/>
    </row>
    <row r="989" spans="1:7" ht="14.25">
      <c r="A989" s="1"/>
      <c r="B989" s="1"/>
      <c r="C989" s="1"/>
      <c r="D989" s="3"/>
      <c r="E989" s="3"/>
      <c r="F989" s="3"/>
      <c r="G989" s="3"/>
    </row>
    <row r="990" spans="1:7" ht="14.25">
      <c r="A990" s="1"/>
      <c r="B990" s="1"/>
      <c r="C990" s="1"/>
      <c r="D990" s="3"/>
      <c r="E990" s="3"/>
      <c r="F990" s="3"/>
      <c r="G990" s="3"/>
    </row>
    <row r="991" spans="1:7" ht="14.25">
      <c r="A991" s="1"/>
      <c r="B991" s="1"/>
      <c r="C991" s="1"/>
      <c r="D991" s="3"/>
      <c r="E991" s="3"/>
      <c r="F991" s="3"/>
      <c r="G991" s="3"/>
    </row>
    <row r="992" spans="1:7" ht="14.25">
      <c r="A992" s="1"/>
      <c r="B992" s="1"/>
      <c r="C992" s="1"/>
      <c r="D992" s="3"/>
      <c r="E992" s="3"/>
      <c r="F992" s="3"/>
      <c r="G992" s="3"/>
    </row>
    <row r="993" spans="1:7" ht="14.25">
      <c r="A993" s="1"/>
      <c r="B993" s="1"/>
      <c r="C993" s="1"/>
      <c r="D993" s="3"/>
      <c r="E993" s="3"/>
      <c r="F993" s="3"/>
      <c r="G993" s="3"/>
    </row>
    <row r="994" spans="1:7" ht="14.25">
      <c r="A994" s="1"/>
      <c r="B994" s="1"/>
      <c r="C994" s="1"/>
      <c r="D994" s="3"/>
      <c r="E994" s="3"/>
      <c r="F994" s="3"/>
      <c r="G994" s="3"/>
    </row>
    <row r="995" spans="1:7" ht="14.25">
      <c r="A995" s="1"/>
      <c r="B995" s="1"/>
      <c r="C995" s="1"/>
      <c r="D995" s="3"/>
      <c r="E995" s="3"/>
      <c r="F995" s="3"/>
      <c r="G995" s="3"/>
    </row>
    <row r="996" spans="1:7" ht="14.25">
      <c r="A996" s="1"/>
      <c r="B996" s="1"/>
      <c r="C996" s="1"/>
      <c r="D996" s="3"/>
      <c r="E996" s="3"/>
      <c r="F996" s="3"/>
      <c r="G996" s="3"/>
    </row>
    <row r="997" spans="1:7" ht="14.25">
      <c r="A997" s="1"/>
      <c r="B997" s="1"/>
      <c r="C997" s="1"/>
      <c r="D997" s="3"/>
      <c r="E997" s="3"/>
      <c r="F997" s="3"/>
      <c r="G997" s="3"/>
    </row>
    <row r="998" spans="1:7" ht="14.25">
      <c r="A998" s="1"/>
      <c r="B998" s="1"/>
      <c r="C998" s="1"/>
      <c r="D998" s="3"/>
      <c r="E998" s="3"/>
      <c r="F998" s="3"/>
      <c r="G998" s="3"/>
    </row>
    <row r="999" spans="1:7" ht="14.25">
      <c r="A999" s="1"/>
      <c r="B999" s="1"/>
      <c r="C999" s="1"/>
      <c r="D999" s="3"/>
      <c r="E999" s="3"/>
      <c r="F999" s="3"/>
      <c r="G999" s="3"/>
    </row>
    <row r="1000" spans="1:7" ht="14.25">
      <c r="A1000" s="1"/>
      <c r="B1000" s="1"/>
      <c r="C1000" s="1"/>
      <c r="D1000" s="3"/>
      <c r="E1000" s="3"/>
      <c r="F1000" s="3"/>
      <c r="G1000" s="3"/>
    </row>
    <row r="1001" spans="1:7" ht="14.25">
      <c r="A1001" s="1"/>
      <c r="B1001" s="1"/>
      <c r="C1001" s="1"/>
      <c r="D1001" s="3"/>
      <c r="E1001" s="3"/>
      <c r="F1001" s="3"/>
      <c r="G1001" s="3"/>
    </row>
    <row r="1002" spans="1:7" ht="14.25">
      <c r="A1002" s="1"/>
      <c r="B1002" s="1"/>
      <c r="C1002" s="1"/>
      <c r="D1002" s="3"/>
      <c r="E1002" s="3"/>
      <c r="F1002" s="3"/>
      <c r="G1002" s="3"/>
    </row>
    <row r="1003" spans="1:7" ht="14.25">
      <c r="A1003" s="1"/>
      <c r="B1003" s="1"/>
      <c r="C1003" s="1"/>
      <c r="D1003" s="3"/>
      <c r="E1003" s="3"/>
      <c r="F1003" s="3"/>
      <c r="G1003" s="3"/>
    </row>
    <row r="1004" spans="1:7" ht="14.25">
      <c r="A1004" s="1"/>
      <c r="B1004" s="1"/>
      <c r="C1004" s="1"/>
      <c r="D1004" s="3"/>
      <c r="E1004" s="3"/>
      <c r="F1004" s="3"/>
      <c r="G1004" s="3"/>
    </row>
    <row r="1005" spans="1:7" ht="14.25">
      <c r="A1005" s="1"/>
      <c r="B1005" s="1"/>
      <c r="C1005" s="1"/>
      <c r="D1005" s="3"/>
      <c r="E1005" s="3"/>
      <c r="F1005" s="3"/>
      <c r="G1005" s="3"/>
    </row>
    <row r="1006" spans="1:7" ht="14.25">
      <c r="A1006" s="1"/>
      <c r="B1006" s="1"/>
      <c r="C1006" s="1"/>
      <c r="D1006" s="3"/>
      <c r="E1006" s="3"/>
      <c r="F1006" s="3"/>
      <c r="G1006" s="3"/>
    </row>
    <row r="1007" spans="1:7" ht="14.25">
      <c r="A1007" s="1"/>
      <c r="B1007" s="1"/>
      <c r="C1007" s="1"/>
      <c r="D1007" s="3"/>
      <c r="E1007" s="3"/>
      <c r="F1007" s="3"/>
      <c r="G1007" s="3"/>
    </row>
    <row r="1008" spans="1:7" ht="14.25">
      <c r="A1008" s="1"/>
      <c r="B1008" s="1"/>
      <c r="C1008" s="1"/>
      <c r="D1008" s="3"/>
      <c r="E1008" s="3"/>
      <c r="F1008" s="3"/>
      <c r="G1008" s="3"/>
    </row>
    <row r="1009" spans="1:7" ht="14.25">
      <c r="A1009" s="1"/>
      <c r="B1009" s="1"/>
      <c r="C1009" s="1"/>
      <c r="D1009" s="3"/>
      <c r="E1009" s="3"/>
      <c r="F1009" s="3"/>
      <c r="G1009" s="3"/>
    </row>
    <row r="1010" spans="1:7" ht="14.25">
      <c r="A1010" s="1"/>
      <c r="B1010" s="1"/>
      <c r="C1010" s="1"/>
      <c r="D1010" s="3"/>
      <c r="E1010" s="3"/>
      <c r="F1010" s="3"/>
      <c r="G1010" s="3"/>
    </row>
    <row r="1011" spans="1:7" ht="14.25">
      <c r="A1011" s="1"/>
      <c r="B1011" s="1"/>
      <c r="C1011" s="1"/>
      <c r="D1011" s="3"/>
      <c r="E1011" s="3"/>
      <c r="F1011" s="3"/>
      <c r="G1011" s="3"/>
    </row>
    <row r="1012" spans="1:7" ht="14.25">
      <c r="A1012" s="1"/>
      <c r="B1012" s="1"/>
      <c r="C1012" s="1"/>
      <c r="D1012" s="3"/>
      <c r="E1012" s="3"/>
      <c r="F1012" s="3"/>
      <c r="G1012" s="3"/>
    </row>
    <row r="1013" spans="1:7" ht="14.25">
      <c r="A1013" s="1"/>
      <c r="B1013" s="1"/>
      <c r="C1013" s="1"/>
      <c r="D1013" s="3"/>
      <c r="E1013" s="3"/>
      <c r="F1013" s="3"/>
      <c r="G1013" s="3"/>
    </row>
    <row r="1014" spans="1:7" ht="14.25">
      <c r="A1014" s="1"/>
      <c r="B1014" s="1"/>
      <c r="C1014" s="1"/>
      <c r="D1014" s="3"/>
      <c r="E1014" s="3"/>
      <c r="F1014" s="3"/>
      <c r="G1014" s="3"/>
    </row>
    <row r="1015" spans="1:7" ht="14.25">
      <c r="A1015" s="1"/>
      <c r="B1015" s="1"/>
      <c r="C1015" s="1"/>
      <c r="D1015" s="3"/>
      <c r="E1015" s="3"/>
      <c r="F1015" s="3"/>
      <c r="G1015" s="3"/>
    </row>
    <row r="1016" spans="1:7" ht="14.25">
      <c r="A1016" s="1"/>
      <c r="B1016" s="1"/>
      <c r="C1016" s="1"/>
      <c r="D1016" s="3"/>
      <c r="E1016" s="3"/>
      <c r="F1016" s="3"/>
      <c r="G1016" s="3"/>
    </row>
    <row r="1017" spans="1:7" ht="14.25">
      <c r="A1017" s="1"/>
      <c r="B1017" s="1"/>
      <c r="C1017" s="1"/>
      <c r="D1017" s="3"/>
      <c r="E1017" s="3"/>
      <c r="F1017" s="3"/>
      <c r="G1017" s="3"/>
    </row>
    <row r="1018" spans="1:7" ht="14.25">
      <c r="A1018" s="1"/>
      <c r="B1018" s="1"/>
      <c r="C1018" s="1"/>
      <c r="D1018" s="3"/>
      <c r="E1018" s="3"/>
      <c r="F1018" s="3"/>
      <c r="G1018" s="3"/>
    </row>
    <row r="1019" spans="1:7" ht="14.25">
      <c r="A1019" s="1"/>
      <c r="B1019" s="1"/>
      <c r="C1019" s="1"/>
      <c r="D1019" s="3"/>
      <c r="E1019" s="3"/>
      <c r="F1019" s="3"/>
      <c r="G1019" s="3"/>
    </row>
    <row r="1020" spans="1:7" ht="14.25">
      <c r="A1020" s="1"/>
      <c r="B1020" s="1"/>
      <c r="C1020" s="1"/>
      <c r="D1020" s="3"/>
      <c r="E1020" s="3"/>
      <c r="F1020" s="3"/>
      <c r="G1020" s="3"/>
    </row>
    <row r="1021" spans="1:7" ht="14.25">
      <c r="A1021" s="1"/>
      <c r="B1021" s="1"/>
      <c r="C1021" s="1"/>
      <c r="D1021" s="3"/>
      <c r="E1021" s="3"/>
      <c r="F1021" s="3"/>
      <c r="G1021" s="3"/>
    </row>
    <row r="1022" spans="1:7" ht="14.25">
      <c r="A1022" s="1"/>
      <c r="B1022" s="1"/>
      <c r="C1022" s="1"/>
      <c r="D1022" s="3"/>
      <c r="E1022" s="3"/>
      <c r="F1022" s="3"/>
      <c r="G1022" s="3"/>
    </row>
    <row r="1023" spans="1:7" ht="14.25">
      <c r="A1023" s="1"/>
      <c r="B1023" s="1"/>
      <c r="C1023" s="1"/>
      <c r="D1023" s="3"/>
      <c r="E1023" s="3"/>
      <c r="F1023" s="3"/>
      <c r="G1023" s="3"/>
    </row>
    <row r="1024" spans="1:7" ht="14.25">
      <c r="A1024" s="1"/>
      <c r="B1024" s="1"/>
      <c r="C1024" s="1"/>
      <c r="D1024" s="3"/>
      <c r="E1024" s="3"/>
      <c r="F1024" s="3"/>
      <c r="G1024" s="3"/>
    </row>
    <row r="1025" spans="1:7" ht="14.25">
      <c r="A1025" s="1"/>
      <c r="B1025" s="1"/>
      <c r="C1025" s="1"/>
      <c r="D1025" s="3"/>
      <c r="E1025" s="3"/>
      <c r="F1025" s="3"/>
      <c r="G1025" s="3"/>
    </row>
    <row r="1026" spans="1:7" ht="14.25">
      <c r="A1026" s="1"/>
      <c r="B1026" s="1"/>
      <c r="C1026" s="1"/>
      <c r="D1026" s="3"/>
      <c r="E1026" s="3"/>
      <c r="F1026" s="3"/>
      <c r="G1026" s="3"/>
    </row>
    <row r="1027" spans="1:7" ht="14.25">
      <c r="A1027" s="1"/>
      <c r="B1027" s="1"/>
      <c r="C1027" s="1"/>
      <c r="D1027" s="3"/>
      <c r="E1027" s="3"/>
      <c r="F1027" s="3"/>
      <c r="G1027" s="3"/>
    </row>
    <row r="1028" spans="1:7" ht="14.25">
      <c r="A1028" s="1"/>
      <c r="B1028" s="1"/>
      <c r="C1028" s="1"/>
      <c r="D1028" s="3"/>
      <c r="E1028" s="3"/>
      <c r="F1028" s="3"/>
      <c r="G1028" s="3"/>
    </row>
    <row r="1029" spans="1:7" ht="14.25">
      <c r="A1029" s="1"/>
      <c r="B1029" s="1"/>
      <c r="C1029" s="1"/>
      <c r="D1029" s="3"/>
      <c r="E1029" s="3"/>
      <c r="F1029" s="3"/>
      <c r="G1029" s="3"/>
    </row>
    <row r="1030" spans="1:7" ht="14.25">
      <c r="A1030" s="1"/>
      <c r="B1030" s="1"/>
      <c r="C1030" s="1"/>
      <c r="D1030" s="3"/>
      <c r="E1030" s="3"/>
      <c r="F1030" s="3"/>
      <c r="G1030" s="3"/>
    </row>
    <row r="1031" spans="1:7" ht="14.25">
      <c r="A1031" s="1"/>
      <c r="B1031" s="1"/>
      <c r="C1031" s="1"/>
      <c r="D1031" s="3"/>
      <c r="E1031" s="3"/>
      <c r="F1031" s="3"/>
      <c r="G1031" s="3"/>
    </row>
    <row r="1032" spans="1:7" ht="14.25">
      <c r="A1032" s="1"/>
      <c r="B1032" s="1"/>
      <c r="C1032" s="1"/>
      <c r="D1032" s="3"/>
      <c r="E1032" s="3"/>
      <c r="F1032" s="3"/>
      <c r="G1032" s="3"/>
    </row>
    <row r="1033" spans="1:7" ht="14.25">
      <c r="A1033" s="1"/>
      <c r="B1033" s="1"/>
      <c r="C1033" s="1"/>
      <c r="D1033" s="3"/>
      <c r="E1033" s="3"/>
      <c r="F1033" s="3"/>
      <c r="G1033" s="3"/>
    </row>
    <row r="1034" spans="1:7" ht="14.25">
      <c r="A1034" s="1"/>
      <c r="B1034" s="1"/>
      <c r="C1034" s="1"/>
      <c r="D1034" s="3"/>
      <c r="E1034" s="3"/>
      <c r="F1034" s="3"/>
      <c r="G1034" s="3"/>
    </row>
    <row r="1035" spans="1:7" ht="14.25">
      <c r="A1035" s="1"/>
      <c r="B1035" s="1"/>
      <c r="C1035" s="1"/>
      <c r="D1035" s="3"/>
      <c r="E1035" s="3"/>
      <c r="F1035" s="3"/>
      <c r="G1035" s="3"/>
    </row>
    <row r="1036" spans="1:7" ht="14.25">
      <c r="A1036" s="1"/>
      <c r="B1036" s="1"/>
      <c r="C1036" s="1"/>
      <c r="D1036" s="3"/>
      <c r="E1036" s="3"/>
      <c r="F1036" s="3"/>
      <c r="G1036" s="3"/>
    </row>
    <row r="1037" spans="1:7" ht="14.25">
      <c r="A1037" s="1"/>
      <c r="B1037" s="1"/>
      <c r="C1037" s="1"/>
      <c r="D1037" s="3"/>
      <c r="E1037" s="3"/>
      <c r="F1037" s="3"/>
      <c r="G1037" s="3"/>
    </row>
    <row r="1038" spans="1:7" ht="14.25">
      <c r="A1038" s="1"/>
      <c r="B1038" s="1"/>
      <c r="C1038" s="1"/>
      <c r="D1038" s="3"/>
      <c r="E1038" s="3"/>
      <c r="F1038" s="3"/>
      <c r="G1038" s="3"/>
    </row>
    <row r="1039" spans="1:7" ht="14.25">
      <c r="A1039" s="1"/>
      <c r="B1039" s="1"/>
      <c r="C1039" s="1"/>
      <c r="D1039" s="3"/>
      <c r="E1039" s="3"/>
      <c r="F1039" s="3"/>
      <c r="G1039" s="3"/>
    </row>
    <row r="1040" spans="1:7" ht="14.25">
      <c r="A1040" s="1"/>
      <c r="B1040" s="1"/>
      <c r="C1040" s="1"/>
      <c r="D1040" s="3"/>
      <c r="E1040" s="3"/>
      <c r="F1040" s="3"/>
      <c r="G1040" s="3"/>
    </row>
    <row r="1041" spans="1:7" ht="14.25">
      <c r="A1041" s="1"/>
      <c r="B1041" s="1"/>
      <c r="C1041" s="1"/>
      <c r="D1041" s="3"/>
      <c r="E1041" s="3"/>
      <c r="F1041" s="3"/>
      <c r="G1041" s="3"/>
    </row>
    <row r="1042" spans="1:7" ht="14.25">
      <c r="A1042" s="1"/>
      <c r="B1042" s="1"/>
      <c r="C1042" s="1"/>
      <c r="D1042" s="3"/>
      <c r="E1042" s="3"/>
      <c r="F1042" s="3"/>
      <c r="G1042" s="3"/>
    </row>
    <row r="1043" spans="1:7" ht="14.25">
      <c r="A1043" s="1"/>
      <c r="B1043" s="1"/>
      <c r="C1043" s="1"/>
      <c r="D1043" s="3"/>
      <c r="E1043" s="3"/>
      <c r="F1043" s="3"/>
      <c r="G1043" s="3"/>
    </row>
    <row r="1044" spans="1:7" ht="14.25">
      <c r="A1044" s="1"/>
      <c r="B1044" s="1"/>
      <c r="C1044" s="1"/>
      <c r="D1044" s="3"/>
      <c r="E1044" s="3"/>
      <c r="F1044" s="3"/>
      <c r="G1044" s="3"/>
    </row>
    <row r="1045" spans="1:7" ht="14.25">
      <c r="A1045" s="1"/>
      <c r="B1045" s="1"/>
      <c r="C1045" s="1"/>
      <c r="D1045" s="3"/>
      <c r="E1045" s="3"/>
      <c r="F1045" s="3"/>
      <c r="G1045" s="3"/>
    </row>
    <row r="1046" spans="1:7" ht="14.25">
      <c r="A1046" s="1"/>
      <c r="B1046" s="1"/>
      <c r="C1046" s="1"/>
      <c r="D1046" s="3"/>
      <c r="E1046" s="3"/>
      <c r="F1046" s="3"/>
      <c r="G1046" s="3"/>
    </row>
    <row r="1047" spans="1:7" ht="14.25">
      <c r="A1047" s="1"/>
      <c r="B1047" s="1"/>
      <c r="C1047" s="1"/>
      <c r="D1047" s="3"/>
      <c r="E1047" s="3"/>
      <c r="F1047" s="3"/>
      <c r="G1047" s="3"/>
    </row>
    <row r="1048" spans="1:7" ht="14.25">
      <c r="A1048" s="1"/>
      <c r="B1048" s="1"/>
      <c r="C1048" s="1"/>
      <c r="D1048" s="3"/>
      <c r="E1048" s="3"/>
      <c r="F1048" s="3"/>
      <c r="G1048" s="3"/>
    </row>
    <row r="1049" spans="1:7" ht="14.25">
      <c r="A1049" s="1"/>
      <c r="B1049" s="1"/>
      <c r="C1049" s="1"/>
      <c r="D1049" s="3"/>
      <c r="E1049" s="3"/>
      <c r="F1049" s="3"/>
      <c r="G1049" s="3"/>
    </row>
    <row r="1050" spans="1:7" ht="14.25">
      <c r="A1050" s="1"/>
      <c r="B1050" s="1"/>
      <c r="C1050" s="1"/>
      <c r="D1050" s="3"/>
      <c r="E1050" s="3"/>
      <c r="F1050" s="3"/>
      <c r="G1050" s="3"/>
    </row>
    <row r="1051" spans="1:7" ht="14.25">
      <c r="A1051" s="1"/>
      <c r="B1051" s="1"/>
      <c r="C1051" s="1"/>
      <c r="D1051" s="3"/>
      <c r="E1051" s="3"/>
      <c r="F1051" s="3"/>
      <c r="G1051" s="3"/>
    </row>
    <row r="1052" spans="1:7" ht="14.25">
      <c r="A1052" s="1"/>
      <c r="B1052" s="1"/>
      <c r="C1052" s="1"/>
      <c r="D1052" s="3"/>
      <c r="E1052" s="3"/>
      <c r="F1052" s="3"/>
      <c r="G1052" s="3"/>
    </row>
    <row r="1053" spans="1:7" ht="14.25">
      <c r="A1053" s="1"/>
      <c r="B1053" s="1"/>
      <c r="C1053" s="1"/>
      <c r="D1053" s="3"/>
      <c r="E1053" s="3"/>
      <c r="F1053" s="3"/>
      <c r="G1053" s="3"/>
    </row>
    <row r="1054" spans="1:7" ht="14.25">
      <c r="A1054" s="1"/>
      <c r="B1054" s="1"/>
      <c r="C1054" s="1"/>
      <c r="D1054" s="3"/>
      <c r="E1054" s="3"/>
      <c r="F1054" s="3"/>
      <c r="G1054" s="3"/>
    </row>
    <row r="1055" spans="1:7" ht="14.25">
      <c r="A1055" s="1"/>
      <c r="B1055" s="1"/>
      <c r="C1055" s="1"/>
      <c r="D1055" s="3"/>
      <c r="E1055" s="3"/>
      <c r="F1055" s="3"/>
      <c r="G1055" s="3"/>
    </row>
    <row r="1056" spans="1:7" ht="14.25">
      <c r="A1056" s="1"/>
      <c r="B1056" s="1"/>
      <c r="C1056" s="1"/>
      <c r="D1056" s="3"/>
      <c r="E1056" s="3"/>
      <c r="F1056" s="3"/>
      <c r="G1056" s="3"/>
    </row>
    <row r="1057" spans="1:7" ht="14.25">
      <c r="A1057" s="1"/>
      <c r="B1057" s="1"/>
      <c r="C1057" s="1"/>
      <c r="D1057" s="3"/>
      <c r="E1057" s="3"/>
      <c r="F1057" s="3"/>
      <c r="G1057" s="3"/>
    </row>
    <row r="1058" spans="1:7" ht="14.25">
      <c r="A1058" s="1"/>
      <c r="B1058" s="1"/>
      <c r="C1058" s="1"/>
      <c r="D1058" s="3"/>
      <c r="E1058" s="3"/>
      <c r="F1058" s="3"/>
      <c r="G1058" s="3"/>
    </row>
    <row r="1059" spans="1:7" ht="14.25">
      <c r="A1059" s="1"/>
      <c r="B1059" s="1"/>
      <c r="C1059" s="1"/>
      <c r="D1059" s="3"/>
      <c r="E1059" s="3"/>
      <c r="F1059" s="3"/>
      <c r="G1059" s="3"/>
    </row>
    <row r="1060" spans="1:7" ht="14.25">
      <c r="A1060" s="1"/>
      <c r="B1060" s="1"/>
      <c r="C1060" s="1"/>
      <c r="D1060" s="3"/>
      <c r="E1060" s="3"/>
      <c r="F1060" s="3"/>
      <c r="G1060" s="3"/>
    </row>
    <row r="1061" spans="1:7" ht="14.25">
      <c r="A1061" s="1"/>
      <c r="B1061" s="1"/>
      <c r="C1061" s="1"/>
      <c r="D1061" s="3"/>
      <c r="E1061" s="3"/>
      <c r="F1061" s="3"/>
      <c r="G1061" s="3"/>
    </row>
    <row r="1062" spans="1:7" ht="14.25">
      <c r="A1062" s="1"/>
      <c r="B1062" s="1"/>
      <c r="C1062" s="1"/>
      <c r="D1062" s="3"/>
      <c r="E1062" s="3"/>
      <c r="F1062" s="3"/>
      <c r="G1062" s="3"/>
    </row>
    <row r="1063" spans="1:7" ht="14.25">
      <c r="A1063" s="1"/>
      <c r="B1063" s="1"/>
      <c r="C1063" s="1"/>
      <c r="D1063" s="3"/>
      <c r="E1063" s="3"/>
      <c r="F1063" s="3"/>
      <c r="G1063" s="3"/>
    </row>
    <row r="1064" spans="1:7" ht="14.25">
      <c r="A1064" s="1"/>
      <c r="B1064" s="1"/>
      <c r="C1064" s="1"/>
      <c r="D1064" s="3"/>
      <c r="E1064" s="3"/>
      <c r="F1064" s="3"/>
      <c r="G1064" s="3"/>
    </row>
    <row r="1065" spans="1:7" ht="14.25">
      <c r="A1065" s="1"/>
      <c r="B1065" s="1"/>
      <c r="C1065" s="1"/>
      <c r="D1065" s="3"/>
      <c r="E1065" s="3"/>
      <c r="F1065" s="3"/>
      <c r="G1065" s="3"/>
    </row>
    <row r="1066" spans="1:7" ht="14.25">
      <c r="A1066" s="1"/>
      <c r="B1066" s="1"/>
      <c r="C1066" s="1"/>
      <c r="D1066" s="3"/>
      <c r="E1066" s="3"/>
      <c r="F1066" s="3"/>
      <c r="G1066" s="3"/>
    </row>
    <row r="1067" spans="1:7" ht="14.25">
      <c r="A1067" s="1"/>
      <c r="B1067" s="1"/>
      <c r="C1067" s="1"/>
      <c r="D1067" s="3"/>
      <c r="E1067" s="3"/>
      <c r="F1067" s="3"/>
      <c r="G1067" s="3"/>
    </row>
    <row r="1068" spans="1:7" ht="14.25">
      <c r="A1068" s="1"/>
      <c r="B1068" s="1"/>
      <c r="C1068" s="1"/>
      <c r="D1068" s="3"/>
      <c r="E1068" s="3"/>
      <c r="F1068" s="3"/>
      <c r="G1068" s="3"/>
    </row>
    <row r="1069" spans="1:7" ht="14.25">
      <c r="A1069" s="1"/>
      <c r="B1069" s="1"/>
      <c r="C1069" s="1"/>
      <c r="D1069" s="3"/>
      <c r="E1069" s="3"/>
      <c r="F1069" s="3"/>
      <c r="G1069" s="3"/>
    </row>
    <row r="1070" spans="1:7" ht="14.25">
      <c r="A1070" s="1"/>
      <c r="B1070" s="1"/>
      <c r="C1070" s="1"/>
      <c r="D1070" s="3"/>
      <c r="E1070" s="3"/>
      <c r="F1070" s="3"/>
      <c r="G1070" s="3"/>
    </row>
    <row r="1071" spans="1:7" ht="14.25">
      <c r="A1071" s="1"/>
      <c r="B1071" s="1"/>
      <c r="C1071" s="1"/>
      <c r="D1071" s="3"/>
      <c r="E1071" s="3"/>
      <c r="F1071" s="3"/>
      <c r="G1071" s="3"/>
    </row>
    <row r="1072" spans="1:7" ht="14.25">
      <c r="A1072" s="1"/>
      <c r="B1072" s="1"/>
      <c r="C1072" s="1"/>
      <c r="D1072" s="3"/>
      <c r="E1072" s="3"/>
      <c r="F1072" s="3"/>
      <c r="G1072" s="3"/>
    </row>
    <row r="1073" spans="1:7" ht="14.25">
      <c r="A1073" s="1"/>
      <c r="B1073" s="1"/>
      <c r="C1073" s="1"/>
      <c r="D1073" s="3"/>
      <c r="E1073" s="3"/>
      <c r="F1073" s="3"/>
      <c r="G1073" s="3"/>
    </row>
    <row r="1074" spans="1:7" ht="14.25">
      <c r="A1074" s="1"/>
      <c r="B1074" s="1"/>
      <c r="C1074" s="1"/>
      <c r="D1074" s="3"/>
      <c r="E1074" s="3"/>
      <c r="F1074" s="3"/>
      <c r="G1074" s="3"/>
    </row>
    <row r="1075" spans="1:7" ht="14.25">
      <c r="A1075" s="1"/>
      <c r="B1075" s="1"/>
      <c r="C1075" s="1"/>
      <c r="D1075" s="3"/>
      <c r="E1075" s="3"/>
      <c r="F1075" s="3"/>
      <c r="G1075" s="3"/>
    </row>
    <row r="1076" spans="1:7" ht="14.25">
      <c r="A1076" s="1"/>
      <c r="B1076" s="1"/>
      <c r="C1076" s="1"/>
      <c r="D1076" s="3"/>
      <c r="E1076" s="3"/>
      <c r="F1076" s="3"/>
      <c r="G1076" s="3"/>
    </row>
    <row r="1077" spans="1:7" ht="14.25">
      <c r="A1077" s="1"/>
      <c r="B1077" s="1"/>
      <c r="C1077" s="1"/>
      <c r="D1077" s="3"/>
      <c r="E1077" s="3"/>
      <c r="F1077" s="3"/>
      <c r="G1077" s="3"/>
    </row>
    <row r="1078" spans="1:7" ht="14.25">
      <c r="A1078" s="1"/>
      <c r="B1078" s="1"/>
      <c r="C1078" s="1"/>
      <c r="D1078" s="3"/>
      <c r="E1078" s="3"/>
      <c r="F1078" s="3"/>
      <c r="G1078" s="3"/>
    </row>
    <row r="1079" spans="1:7" ht="14.25">
      <c r="A1079" s="1"/>
      <c r="B1079" s="1"/>
      <c r="C1079" s="1"/>
      <c r="D1079" s="3"/>
      <c r="E1079" s="3"/>
      <c r="F1079" s="3"/>
      <c r="G1079" s="3"/>
    </row>
    <row r="1080" spans="1:7" ht="14.25">
      <c r="A1080" s="1"/>
      <c r="B1080" s="1"/>
      <c r="C1080" s="1"/>
      <c r="D1080" s="3"/>
      <c r="E1080" s="3"/>
      <c r="F1080" s="3"/>
      <c r="G1080" s="3"/>
    </row>
    <row r="1081" spans="1:7" ht="14.25">
      <c r="A1081" s="1"/>
      <c r="B1081" s="1"/>
      <c r="C1081" s="1"/>
      <c r="D1081" s="3"/>
      <c r="E1081" s="3"/>
      <c r="F1081" s="3"/>
      <c r="G1081" s="3"/>
    </row>
    <row r="1082" spans="1:7" ht="14.25">
      <c r="A1082" s="1"/>
      <c r="B1082" s="1"/>
      <c r="C1082" s="1"/>
      <c r="D1082" s="3"/>
      <c r="E1082" s="3"/>
      <c r="F1082" s="3"/>
      <c r="G1082" s="3"/>
    </row>
    <row r="1083" spans="1:7" ht="14.25">
      <c r="A1083" s="1"/>
      <c r="B1083" s="1"/>
      <c r="C1083" s="1"/>
      <c r="D1083" s="3"/>
      <c r="E1083" s="3"/>
      <c r="F1083" s="3"/>
      <c r="G1083" s="3"/>
    </row>
    <row r="1084" spans="1:7" ht="14.25">
      <c r="A1084" s="1"/>
      <c r="B1084" s="1"/>
      <c r="C1084" s="1"/>
      <c r="D1084" s="3"/>
      <c r="E1084" s="3"/>
      <c r="F1084" s="3"/>
      <c r="G1084" s="3"/>
    </row>
    <row r="1085" spans="1:7" ht="14.25">
      <c r="A1085" s="1"/>
      <c r="B1085" s="1"/>
      <c r="C1085" s="1"/>
      <c r="D1085" s="3"/>
      <c r="E1085" s="3"/>
      <c r="F1085" s="3"/>
      <c r="G1085" s="3"/>
    </row>
    <row r="1086" spans="1:7" ht="14.25">
      <c r="A1086" s="1"/>
      <c r="B1086" s="1"/>
      <c r="C1086" s="1"/>
      <c r="D1086" s="3"/>
      <c r="E1086" s="3"/>
      <c r="F1086" s="3"/>
      <c r="G1086" s="3"/>
    </row>
    <row r="1087" spans="1:7" ht="14.25">
      <c r="A1087" s="1"/>
      <c r="B1087" s="1"/>
      <c r="C1087" s="1"/>
      <c r="D1087" s="3"/>
      <c r="E1087" s="3"/>
      <c r="F1087" s="3"/>
      <c r="G1087" s="3"/>
    </row>
    <row r="1088" spans="1:7" ht="14.25">
      <c r="A1088" s="1"/>
      <c r="B1088" s="1"/>
      <c r="C1088" s="1"/>
      <c r="D1088" s="3"/>
      <c r="E1088" s="3"/>
      <c r="F1088" s="3"/>
      <c r="G1088" s="3"/>
    </row>
    <row r="1089" spans="1:7" ht="14.25">
      <c r="A1089" s="1"/>
      <c r="B1089" s="1"/>
      <c r="C1089" s="1"/>
      <c r="D1089" s="3"/>
      <c r="E1089" s="3"/>
      <c r="F1089" s="3"/>
      <c r="G1089" s="3"/>
    </row>
    <row r="1090" spans="1:7" ht="14.25">
      <c r="A1090" s="1"/>
      <c r="B1090" s="1"/>
      <c r="C1090" s="1"/>
      <c r="D1090" s="3"/>
      <c r="E1090" s="3"/>
      <c r="F1090" s="3"/>
      <c r="G1090" s="3"/>
    </row>
    <row r="1091" spans="1:7" ht="14.25">
      <c r="A1091" s="1"/>
      <c r="B1091" s="1"/>
      <c r="C1091" s="1"/>
      <c r="D1091" s="3"/>
      <c r="E1091" s="3"/>
      <c r="F1091" s="3"/>
      <c r="G1091" s="3"/>
    </row>
    <row r="1092" spans="1:7" ht="14.25">
      <c r="A1092" s="1"/>
      <c r="B1092" s="1"/>
      <c r="C1092" s="1"/>
      <c r="D1092" s="3"/>
      <c r="E1092" s="3"/>
      <c r="F1092" s="3"/>
      <c r="G1092" s="3"/>
    </row>
    <row r="1093" spans="1:7" ht="14.25">
      <c r="A1093" s="1"/>
      <c r="B1093" s="1"/>
      <c r="C1093" s="1"/>
      <c r="D1093" s="3"/>
      <c r="E1093" s="3"/>
      <c r="F1093" s="3"/>
      <c r="G1093" s="3"/>
    </row>
    <row r="1094" spans="1:7" ht="14.25">
      <c r="A1094" s="1"/>
      <c r="B1094" s="1"/>
      <c r="C1094" s="1"/>
      <c r="D1094" s="3"/>
      <c r="E1094" s="3"/>
      <c r="F1094" s="3"/>
      <c r="G1094" s="3"/>
    </row>
    <row r="1095" spans="1:7" ht="14.25">
      <c r="A1095" s="1"/>
      <c r="B1095" s="1"/>
      <c r="C1095" s="1"/>
      <c r="D1095" s="3"/>
      <c r="E1095" s="3"/>
      <c r="F1095" s="3"/>
      <c r="G1095" s="3"/>
    </row>
    <row r="1096" spans="1:7" ht="14.25">
      <c r="A1096" s="1"/>
      <c r="B1096" s="1"/>
      <c r="C1096" s="1"/>
      <c r="D1096" s="3"/>
      <c r="E1096" s="3"/>
      <c r="F1096" s="3"/>
      <c r="G1096" s="3"/>
    </row>
    <row r="1097" spans="1:7" ht="14.25">
      <c r="A1097" s="1"/>
      <c r="B1097" s="1"/>
      <c r="C1097" s="1"/>
      <c r="D1097" s="3"/>
      <c r="E1097" s="3"/>
      <c r="F1097" s="3"/>
      <c r="G1097" s="3"/>
    </row>
    <row r="1098" spans="1:7" ht="14.25">
      <c r="A1098" s="1"/>
      <c r="B1098" s="1"/>
      <c r="C1098" s="1"/>
      <c r="D1098" s="3"/>
      <c r="E1098" s="3"/>
      <c r="F1098" s="3"/>
      <c r="G1098" s="3"/>
    </row>
    <row r="1099" spans="1:7" ht="14.25">
      <c r="A1099" s="1"/>
      <c r="B1099" s="1"/>
      <c r="C1099" s="1"/>
      <c r="D1099" s="3"/>
      <c r="E1099" s="3"/>
      <c r="F1099" s="3"/>
      <c r="G1099" s="3"/>
    </row>
    <row r="1100" spans="1:7" ht="14.25">
      <c r="A1100" s="1"/>
      <c r="B1100" s="1"/>
      <c r="C1100" s="1"/>
      <c r="D1100" s="3"/>
      <c r="E1100" s="3"/>
      <c r="F1100" s="3"/>
      <c r="G1100" s="3"/>
    </row>
    <row r="1101" spans="1:7" ht="14.25">
      <c r="A1101" s="1"/>
      <c r="B1101" s="1"/>
      <c r="C1101" s="1"/>
      <c r="D1101" s="3"/>
      <c r="E1101" s="3"/>
      <c r="F1101" s="3"/>
      <c r="G1101" s="3"/>
    </row>
    <row r="1102" spans="1:7" ht="14.25">
      <c r="A1102" s="1"/>
      <c r="B1102" s="1"/>
      <c r="C1102" s="1"/>
      <c r="D1102" s="3"/>
      <c r="E1102" s="3"/>
      <c r="F1102" s="3"/>
      <c r="G1102" s="3"/>
    </row>
    <row r="1103" spans="1:7" ht="14.25">
      <c r="A1103" s="1"/>
      <c r="B1103" s="1"/>
      <c r="C1103" s="1"/>
      <c r="D1103" s="3"/>
      <c r="E1103" s="3"/>
      <c r="F1103" s="3"/>
      <c r="G1103" s="3"/>
    </row>
    <row r="1104" spans="1:7" ht="14.25">
      <c r="A1104" s="1"/>
      <c r="B1104" s="1"/>
      <c r="C1104" s="1"/>
      <c r="D1104" s="3"/>
      <c r="E1104" s="3"/>
      <c r="F1104" s="3"/>
      <c r="G1104" s="3"/>
    </row>
    <row r="1105" spans="1:7" ht="14.25">
      <c r="A1105" s="1"/>
      <c r="B1105" s="1"/>
      <c r="C1105" s="1"/>
      <c r="D1105" s="3"/>
      <c r="E1105" s="3"/>
      <c r="F1105" s="3"/>
      <c r="G1105" s="3"/>
    </row>
    <row r="1106" spans="1:7" ht="14.25">
      <c r="A1106" s="1"/>
      <c r="B1106" s="1"/>
      <c r="C1106" s="1"/>
      <c r="D1106" s="3"/>
      <c r="E1106" s="3"/>
      <c r="F1106" s="3"/>
      <c r="G1106" s="3"/>
    </row>
    <row r="1107" spans="1:7" ht="14.25">
      <c r="A1107" s="1"/>
      <c r="B1107" s="1"/>
      <c r="C1107" s="1"/>
      <c r="D1107" s="3"/>
      <c r="E1107" s="3"/>
      <c r="F1107" s="3"/>
      <c r="G1107" s="3"/>
    </row>
    <row r="1108" spans="1:7" ht="14.25">
      <c r="A1108" s="1"/>
      <c r="B1108" s="1"/>
      <c r="C1108" s="1"/>
      <c r="D1108" s="3"/>
      <c r="E1108" s="3"/>
      <c r="F1108" s="3"/>
      <c r="G1108" s="3"/>
    </row>
    <row r="1109" spans="1:7" ht="14.25">
      <c r="A1109" s="1"/>
      <c r="B1109" s="1"/>
      <c r="C1109" s="1"/>
      <c r="D1109" s="3"/>
      <c r="E1109" s="3"/>
      <c r="F1109" s="3"/>
      <c r="G1109" s="3"/>
    </row>
    <row r="1110" spans="1:7" ht="14.25">
      <c r="A1110" s="1"/>
      <c r="B1110" s="1"/>
      <c r="C1110" s="1"/>
      <c r="D1110" s="3"/>
      <c r="E1110" s="3"/>
      <c r="F1110" s="3"/>
      <c r="G1110" s="3"/>
    </row>
    <row r="1111" spans="1:7" ht="14.25">
      <c r="A1111" s="1"/>
      <c r="B1111" s="1"/>
      <c r="C1111" s="1"/>
      <c r="D1111" s="3"/>
      <c r="E1111" s="3"/>
      <c r="F1111" s="3"/>
      <c r="G1111" s="3"/>
    </row>
    <row r="1112" spans="1:7" ht="14.25">
      <c r="A1112" s="1"/>
      <c r="B1112" s="1"/>
      <c r="C1112" s="1"/>
      <c r="D1112" s="3"/>
      <c r="E1112" s="3"/>
      <c r="F1112" s="3"/>
      <c r="G1112" s="3"/>
    </row>
    <row r="1113" spans="1:7" ht="14.25">
      <c r="A1113" s="1"/>
      <c r="B1113" s="1"/>
      <c r="C1113" s="1"/>
      <c r="D1113" s="3"/>
      <c r="E1113" s="3"/>
      <c r="F1113" s="3"/>
      <c r="G1113" s="3"/>
    </row>
    <row r="1114" spans="1:7" ht="14.25">
      <c r="A1114" s="1"/>
      <c r="B1114" s="1"/>
      <c r="C1114" s="1"/>
      <c r="D1114" s="3"/>
      <c r="E1114" s="3"/>
      <c r="F1114" s="3"/>
      <c r="G1114" s="3"/>
    </row>
    <row r="1115" spans="1:7" ht="14.25">
      <c r="A1115" s="1"/>
      <c r="B1115" s="1"/>
      <c r="C1115" s="1"/>
      <c r="D1115" s="3"/>
      <c r="E1115" s="3"/>
      <c r="F1115" s="3"/>
      <c r="G1115" s="3"/>
    </row>
    <row r="1116" spans="1:7" ht="14.25">
      <c r="A1116" s="1"/>
      <c r="B1116" s="1"/>
      <c r="C1116" s="1"/>
      <c r="D1116" s="3"/>
      <c r="E1116" s="3"/>
      <c r="F1116" s="3"/>
      <c r="G1116" s="3"/>
    </row>
    <row r="1117" spans="1:7" ht="14.25">
      <c r="A1117" s="1"/>
      <c r="B1117" s="1"/>
      <c r="C1117" s="1"/>
      <c r="D1117" s="3"/>
      <c r="E1117" s="3"/>
      <c r="F1117" s="3"/>
      <c r="G1117" s="3"/>
    </row>
    <row r="1118" spans="1:7" ht="14.25">
      <c r="A1118" s="1"/>
      <c r="B1118" s="1"/>
      <c r="C1118" s="1"/>
      <c r="D1118" s="3"/>
      <c r="E1118" s="3"/>
      <c r="F1118" s="3"/>
      <c r="G1118" s="3"/>
    </row>
    <row r="1119" spans="1:7" ht="14.25">
      <c r="A1119" s="1"/>
      <c r="B1119" s="1"/>
      <c r="C1119" s="1"/>
      <c r="D1119" s="3"/>
      <c r="E1119" s="3"/>
      <c r="F1119" s="3"/>
      <c r="G1119" s="3"/>
    </row>
    <row r="1120" spans="1:7" ht="14.25">
      <c r="A1120" s="1"/>
      <c r="B1120" s="1"/>
      <c r="C1120" s="1"/>
      <c r="D1120" s="3"/>
      <c r="E1120" s="3"/>
      <c r="F1120" s="3"/>
      <c r="G1120" s="3"/>
    </row>
    <row r="1121" spans="1:7" ht="14.25">
      <c r="A1121" s="1"/>
      <c r="B1121" s="1"/>
      <c r="C1121" s="1"/>
      <c r="D1121" s="3"/>
      <c r="E1121" s="3"/>
      <c r="F1121" s="3"/>
      <c r="G1121" s="3"/>
    </row>
    <row r="1122" spans="1:7" ht="14.25">
      <c r="A1122" s="1"/>
      <c r="B1122" s="1"/>
      <c r="C1122" s="1"/>
      <c r="D1122" s="3"/>
      <c r="E1122" s="3"/>
      <c r="F1122" s="3"/>
      <c r="G1122" s="3"/>
    </row>
    <row r="1123" spans="1:7" ht="14.25">
      <c r="A1123" s="1"/>
      <c r="B1123" s="1"/>
      <c r="C1123" s="1"/>
      <c r="D1123" s="3"/>
      <c r="E1123" s="3"/>
      <c r="F1123" s="3"/>
      <c r="G1123" s="3"/>
    </row>
    <row r="1124" spans="1:7" ht="14.25">
      <c r="A1124" s="1"/>
      <c r="B1124" s="1"/>
      <c r="C1124" s="1"/>
      <c r="D1124" s="3"/>
      <c r="E1124" s="3"/>
      <c r="F1124" s="3"/>
      <c r="G1124" s="3"/>
    </row>
    <row r="1125" spans="1:7" ht="14.25">
      <c r="A1125" s="1"/>
      <c r="B1125" s="1"/>
      <c r="C1125" s="1"/>
      <c r="D1125" s="3"/>
      <c r="E1125" s="3"/>
      <c r="F1125" s="3"/>
      <c r="G1125" s="3"/>
    </row>
    <row r="1126" spans="1:7" ht="14.25">
      <c r="A1126" s="1"/>
      <c r="B1126" s="1"/>
      <c r="C1126" s="1"/>
      <c r="D1126" s="3"/>
      <c r="E1126" s="3"/>
      <c r="F1126" s="3"/>
      <c r="G1126" s="3"/>
    </row>
    <row r="1127" spans="1:7" ht="14.25">
      <c r="A1127" s="1"/>
      <c r="B1127" s="1"/>
      <c r="C1127" s="1"/>
      <c r="D1127" s="3"/>
      <c r="E1127" s="3"/>
      <c r="F1127" s="3"/>
      <c r="G1127" s="3"/>
    </row>
    <row r="1128" spans="1:7" ht="14.25">
      <c r="A1128" s="1"/>
      <c r="B1128" s="1"/>
      <c r="C1128" s="1"/>
      <c r="D1128" s="3"/>
      <c r="E1128" s="3"/>
      <c r="F1128" s="3"/>
      <c r="G1128" s="3"/>
    </row>
    <row r="1129" spans="1:7" ht="14.25">
      <c r="A1129" s="1"/>
      <c r="B1129" s="1"/>
      <c r="C1129" s="1"/>
      <c r="D1129" s="3"/>
      <c r="E1129" s="3"/>
      <c r="F1129" s="3"/>
      <c r="G1129" s="3"/>
    </row>
    <row r="1130" spans="1:7" ht="14.25">
      <c r="A1130" s="1"/>
      <c r="B1130" s="1"/>
      <c r="C1130" s="1"/>
      <c r="D1130" s="3"/>
      <c r="E1130" s="3"/>
      <c r="F1130" s="3"/>
      <c r="G1130" s="3"/>
    </row>
    <row r="1131" spans="1:7" ht="14.25">
      <c r="A1131" s="1"/>
      <c r="B1131" s="1"/>
      <c r="C1131" s="1"/>
      <c r="D1131" s="3"/>
      <c r="E1131" s="3"/>
      <c r="F1131" s="3"/>
      <c r="G1131" s="3"/>
    </row>
    <row r="1132" spans="1:7" ht="14.25">
      <c r="A1132" s="1"/>
      <c r="B1132" s="1"/>
      <c r="C1132" s="1"/>
      <c r="D1132" s="3"/>
      <c r="E1132" s="3"/>
      <c r="F1132" s="3"/>
      <c r="G1132" s="3"/>
    </row>
    <row r="1133" spans="1:7" ht="14.25">
      <c r="A1133" s="1"/>
      <c r="B1133" s="1"/>
      <c r="C1133" s="1"/>
      <c r="D1133" s="3"/>
      <c r="E1133" s="3"/>
      <c r="F1133" s="3"/>
      <c r="G1133" s="3"/>
    </row>
    <row r="1134" ht="14.25">
      <c r="B1134" s="1"/>
    </row>
    <row r="1135" spans="1:2" ht="14.25">
      <c r="A1135" s="1"/>
      <c r="B1135" s="1"/>
    </row>
    <row r="1136" ht="14.25">
      <c r="B1136" s="1"/>
    </row>
    <row r="1137" ht="14.25">
      <c r="B1137" s="1"/>
    </row>
    <row r="1138" spans="2:8" ht="14.25">
      <c r="B1138" s="1"/>
      <c r="H1138" s="6"/>
    </row>
    <row r="1139" spans="2:8" ht="14.25">
      <c r="B1139" s="1"/>
      <c r="H1139" s="6"/>
    </row>
    <row r="1140" ht="14.25">
      <c r="B1140" s="1"/>
    </row>
    <row r="1141" ht="14.25">
      <c r="B1141" s="1"/>
    </row>
    <row r="1142" ht="14.25">
      <c r="B1142" s="1"/>
    </row>
    <row r="1143" ht="14.25">
      <c r="B1143" s="1"/>
    </row>
    <row r="1144" ht="14.25">
      <c r="B1144" s="1"/>
    </row>
    <row r="1145" ht="14.25">
      <c r="B1145" s="1"/>
    </row>
    <row r="1146" ht="14.25">
      <c r="B1146" s="1"/>
    </row>
    <row r="1147" ht="14.25">
      <c r="B1147" s="1"/>
    </row>
    <row r="1148" ht="14.25">
      <c r="B1148" s="1"/>
    </row>
    <row r="1149" ht="14.25">
      <c r="B1149" s="1"/>
    </row>
    <row r="1150" ht="14.25">
      <c r="B1150" s="1"/>
    </row>
    <row r="1151" ht="14.25">
      <c r="B1151" s="1"/>
    </row>
    <row r="1152" ht="14.25">
      <c r="B1152" s="1"/>
    </row>
    <row r="1153" ht="14.25">
      <c r="B1153" s="1"/>
    </row>
    <row r="1154" ht="14.25">
      <c r="B1154" s="1"/>
    </row>
    <row r="1155" ht="14.25">
      <c r="B1155" s="1"/>
    </row>
    <row r="1156" ht="14.25">
      <c r="B1156" s="1"/>
    </row>
    <row r="1157" ht="14.25">
      <c r="B1157" s="1"/>
    </row>
    <row r="1158" ht="14.25">
      <c r="B1158" s="1"/>
    </row>
    <row r="1159" ht="14.25">
      <c r="B1159" s="1"/>
    </row>
    <row r="1160" ht="14.25">
      <c r="B1160" s="1"/>
    </row>
    <row r="1161" ht="14.25">
      <c r="B1161" s="1"/>
    </row>
    <row r="1162" ht="14.25">
      <c r="B1162" s="1"/>
    </row>
    <row r="1163" ht="14.25">
      <c r="B1163" s="1"/>
    </row>
    <row r="1164" ht="14.25">
      <c r="B1164" s="1"/>
    </row>
    <row r="1165" ht="14.25">
      <c r="B1165" s="1"/>
    </row>
    <row r="1166" ht="14.25">
      <c r="B1166" s="1"/>
    </row>
    <row r="1167" ht="14.25">
      <c r="B1167" s="1"/>
    </row>
    <row r="1168" ht="14.25">
      <c r="B1168" s="1"/>
    </row>
    <row r="1169" ht="14.25">
      <c r="B1169" s="1"/>
    </row>
    <row r="1170" ht="14.25">
      <c r="B1170" s="1"/>
    </row>
    <row r="1171" ht="14.25">
      <c r="B1171" s="1"/>
    </row>
    <row r="1172" ht="14.25">
      <c r="B1172" s="1"/>
    </row>
    <row r="1173" ht="14.25">
      <c r="B1173" s="1"/>
    </row>
    <row r="1174" ht="14.25">
      <c r="B1174" s="1"/>
    </row>
    <row r="1175" ht="14.25">
      <c r="B1175" s="1"/>
    </row>
    <row r="1176" ht="14.25">
      <c r="B1176" s="1"/>
    </row>
    <row r="1177" ht="14.25">
      <c r="B1177" s="1"/>
    </row>
    <row r="1178" ht="14.25">
      <c r="B1178" s="1"/>
    </row>
    <row r="1179" ht="14.25">
      <c r="B1179" s="1"/>
    </row>
    <row r="1180" ht="14.25">
      <c r="B1180" s="1"/>
    </row>
    <row r="1181" ht="14.25">
      <c r="B1181" s="1"/>
    </row>
    <row r="1182" ht="14.25">
      <c r="B1182" s="1"/>
    </row>
    <row r="1183" ht="14.25">
      <c r="B1183" s="1"/>
    </row>
    <row r="1184" ht="14.25">
      <c r="B1184" s="1"/>
    </row>
    <row r="1185" ht="14.25">
      <c r="B1185" s="1"/>
    </row>
    <row r="1186" ht="14.25">
      <c r="B1186" s="1"/>
    </row>
    <row r="1187" ht="14.25">
      <c r="B1187" s="1"/>
    </row>
    <row r="1188" ht="14.25">
      <c r="B1188" s="1"/>
    </row>
    <row r="1189" ht="14.25">
      <c r="B1189" s="1"/>
    </row>
    <row r="1190" ht="14.25">
      <c r="B1190" s="1"/>
    </row>
    <row r="1191" ht="14.25">
      <c r="B1191" s="1"/>
    </row>
    <row r="1192" ht="14.25">
      <c r="B1192" s="1"/>
    </row>
    <row r="1193" ht="14.25">
      <c r="B1193" s="1"/>
    </row>
    <row r="1194" ht="14.25">
      <c r="B1194" s="1"/>
    </row>
    <row r="1195" ht="14.25">
      <c r="B1195" s="1"/>
    </row>
    <row r="1196" ht="14.25">
      <c r="B1196" s="1"/>
    </row>
    <row r="1197" ht="14.25">
      <c r="B1197" s="1"/>
    </row>
    <row r="1198" ht="14.25">
      <c r="B1198" s="1"/>
    </row>
    <row r="1199" ht="14.25">
      <c r="B1199" s="1"/>
    </row>
    <row r="1200" ht="14.25">
      <c r="B1200" s="1"/>
    </row>
    <row r="1201" ht="14.25">
      <c r="B1201" s="1"/>
    </row>
    <row r="1202" ht="14.25">
      <c r="B1202" s="1"/>
    </row>
    <row r="1203" ht="14.25">
      <c r="B1203" s="1"/>
    </row>
    <row r="1204" ht="14.25">
      <c r="B1204" s="1"/>
    </row>
    <row r="1205" ht="14.25">
      <c r="B1205" s="1"/>
    </row>
    <row r="1206" ht="14.25">
      <c r="B1206" s="1"/>
    </row>
    <row r="1207" ht="14.25">
      <c r="B1207" s="1"/>
    </row>
    <row r="1208" ht="14.25">
      <c r="B1208" s="1"/>
    </row>
    <row r="1209" ht="14.25">
      <c r="B1209" s="1"/>
    </row>
    <row r="1210" ht="14.25">
      <c r="B1210" s="1"/>
    </row>
    <row r="1211" ht="14.25">
      <c r="B1211" s="1"/>
    </row>
    <row r="1212" ht="14.25">
      <c r="B1212" s="1"/>
    </row>
    <row r="1213" ht="14.25">
      <c r="B1213" s="1"/>
    </row>
    <row r="1214" ht="14.25">
      <c r="B1214" s="1"/>
    </row>
    <row r="1215" ht="14.25">
      <c r="B1215" s="1"/>
    </row>
    <row r="1216" ht="14.25">
      <c r="B1216" s="1"/>
    </row>
    <row r="1217" ht="14.25">
      <c r="B1217" s="1"/>
    </row>
    <row r="1218" ht="14.25">
      <c r="B1218" s="1"/>
    </row>
    <row r="1219" ht="14.25">
      <c r="B1219" s="1"/>
    </row>
    <row r="1220" ht="14.25">
      <c r="B1220" s="1"/>
    </row>
    <row r="1221" ht="14.25">
      <c r="B1221" s="1"/>
    </row>
    <row r="1222" ht="14.25">
      <c r="B1222" s="1"/>
    </row>
    <row r="1223" ht="14.25">
      <c r="B1223" s="1"/>
    </row>
    <row r="1224" ht="14.25">
      <c r="B1224" s="1"/>
    </row>
    <row r="1225" ht="14.25">
      <c r="B1225" s="1"/>
    </row>
    <row r="1226" ht="14.25">
      <c r="B1226" s="1"/>
    </row>
    <row r="1227" ht="14.25">
      <c r="B1227" s="1"/>
    </row>
    <row r="1228" ht="14.25">
      <c r="B1228" s="1"/>
    </row>
    <row r="1229" ht="14.25">
      <c r="B1229" s="1"/>
    </row>
    <row r="1230" ht="14.25">
      <c r="B1230" s="1"/>
    </row>
    <row r="1231" ht="14.25">
      <c r="B1231" s="1"/>
    </row>
    <row r="1232" ht="14.25">
      <c r="B1232" s="1"/>
    </row>
    <row r="1233" ht="14.25">
      <c r="B1233" s="1"/>
    </row>
    <row r="1234" ht="14.25">
      <c r="B1234" s="1"/>
    </row>
    <row r="1235" ht="14.25">
      <c r="B1235" s="1"/>
    </row>
    <row r="1236" ht="14.25">
      <c r="B1236" s="1"/>
    </row>
    <row r="1237" ht="14.25">
      <c r="B1237" s="1"/>
    </row>
    <row r="1238" ht="14.25">
      <c r="B1238" s="1"/>
    </row>
    <row r="1239" ht="14.25">
      <c r="B1239" s="1"/>
    </row>
    <row r="1240" ht="14.25">
      <c r="B1240" s="1"/>
    </row>
    <row r="1241" ht="14.25">
      <c r="B1241" s="1"/>
    </row>
    <row r="1242" ht="14.25">
      <c r="B1242" s="1"/>
    </row>
    <row r="1243" ht="14.25">
      <c r="B1243" s="1"/>
    </row>
    <row r="1244" ht="14.25">
      <c r="B1244" s="1"/>
    </row>
    <row r="1245" ht="14.25">
      <c r="B1245" s="1"/>
    </row>
    <row r="1246" ht="14.25">
      <c r="B1246" s="1"/>
    </row>
    <row r="1247" ht="14.25">
      <c r="B1247" s="1"/>
    </row>
    <row r="1248" ht="14.25">
      <c r="B1248" s="1"/>
    </row>
    <row r="1249" ht="14.25">
      <c r="B1249" s="1"/>
    </row>
    <row r="1250" ht="14.25">
      <c r="B1250" s="1"/>
    </row>
    <row r="1251" ht="14.25">
      <c r="B1251" s="1"/>
    </row>
    <row r="1252" ht="14.25">
      <c r="B1252" s="1"/>
    </row>
    <row r="1253" ht="14.25">
      <c r="B1253" s="1"/>
    </row>
    <row r="1254" ht="14.25">
      <c r="B1254" s="1"/>
    </row>
    <row r="1255" ht="14.25">
      <c r="B1255" s="1"/>
    </row>
    <row r="1256" ht="14.25">
      <c r="B1256" s="1"/>
    </row>
    <row r="1257" ht="14.25">
      <c r="B1257" s="1"/>
    </row>
    <row r="1258" ht="14.25">
      <c r="B1258" s="1"/>
    </row>
    <row r="1259" ht="14.25">
      <c r="B1259" s="1"/>
    </row>
    <row r="1260" ht="14.25">
      <c r="B1260" s="1"/>
    </row>
    <row r="1261" ht="14.25">
      <c r="B1261" s="1"/>
    </row>
    <row r="1262" ht="14.25">
      <c r="B1262" s="1"/>
    </row>
    <row r="1263" ht="14.25">
      <c r="B1263" s="1"/>
    </row>
    <row r="1264" ht="14.25">
      <c r="B1264" s="1"/>
    </row>
    <row r="1265" ht="14.25">
      <c r="B1265" s="1"/>
    </row>
    <row r="1266" ht="14.25">
      <c r="B1266" s="1"/>
    </row>
    <row r="1267" ht="14.25">
      <c r="B1267" s="1"/>
    </row>
    <row r="1268" ht="14.25">
      <c r="B1268" s="1"/>
    </row>
    <row r="1269" ht="14.25">
      <c r="B1269" s="1"/>
    </row>
    <row r="1270" ht="14.25">
      <c r="B1270" s="1"/>
    </row>
    <row r="1271" ht="14.25">
      <c r="B1271" s="1"/>
    </row>
    <row r="1272" ht="14.25">
      <c r="B1272" s="1"/>
    </row>
    <row r="1273" ht="14.25">
      <c r="B1273" s="1"/>
    </row>
    <row r="1274" ht="14.25">
      <c r="B1274" s="1"/>
    </row>
    <row r="1275" ht="14.25">
      <c r="B1275" s="1"/>
    </row>
    <row r="1276" ht="14.25">
      <c r="B1276" s="1"/>
    </row>
    <row r="1277" ht="14.25">
      <c r="B1277" s="1"/>
    </row>
    <row r="1278" ht="14.25">
      <c r="B1278" s="1"/>
    </row>
    <row r="1279" ht="14.25">
      <c r="B1279" s="1"/>
    </row>
    <row r="1280" ht="14.25">
      <c r="B1280" s="1"/>
    </row>
    <row r="1281" ht="14.25">
      <c r="B1281" s="1"/>
    </row>
    <row r="1282" ht="14.25">
      <c r="B1282" s="1"/>
    </row>
    <row r="1283" ht="14.25">
      <c r="B1283" s="1"/>
    </row>
    <row r="1284" ht="14.25">
      <c r="B1284" s="1"/>
    </row>
    <row r="1285" ht="14.25">
      <c r="B1285" s="1"/>
    </row>
    <row r="1286" ht="14.25">
      <c r="B1286" s="1"/>
    </row>
    <row r="1287" ht="14.25">
      <c r="B1287" s="1"/>
    </row>
    <row r="1288" ht="14.25">
      <c r="B1288" s="1"/>
    </row>
    <row r="1289" ht="14.25">
      <c r="B1289" s="1"/>
    </row>
    <row r="1290" ht="14.25">
      <c r="B1290" s="1"/>
    </row>
    <row r="1291" ht="14.25">
      <c r="B1291" s="1"/>
    </row>
    <row r="1292" ht="14.25">
      <c r="B1292" s="1"/>
    </row>
    <row r="1293" ht="14.25">
      <c r="B1293" s="1"/>
    </row>
    <row r="1294" ht="14.25">
      <c r="B1294" s="1"/>
    </row>
    <row r="1295" ht="14.25">
      <c r="B1295" s="1"/>
    </row>
    <row r="1296" ht="14.25">
      <c r="B1296" s="1"/>
    </row>
    <row r="1297" ht="14.25">
      <c r="B1297" s="1"/>
    </row>
    <row r="1298" ht="14.25">
      <c r="B1298" s="1"/>
    </row>
    <row r="1299" ht="14.25">
      <c r="B1299" s="1"/>
    </row>
    <row r="1300" ht="14.25">
      <c r="B1300" s="1"/>
    </row>
    <row r="1301" ht="14.25">
      <c r="B1301" s="1"/>
    </row>
    <row r="1302" ht="14.25">
      <c r="B1302" s="1"/>
    </row>
    <row r="1303" ht="14.25">
      <c r="B1303" s="1"/>
    </row>
    <row r="1304" ht="14.25">
      <c r="B1304" s="1"/>
    </row>
    <row r="1305" ht="14.25">
      <c r="B1305" s="1"/>
    </row>
    <row r="1306" ht="14.25">
      <c r="B1306" s="1"/>
    </row>
    <row r="1307" ht="14.25">
      <c r="B1307" s="1"/>
    </row>
    <row r="1308" ht="14.25">
      <c r="B1308" s="1"/>
    </row>
    <row r="1309" ht="14.25">
      <c r="B1309" s="1"/>
    </row>
    <row r="1310" ht="14.25">
      <c r="B1310" s="1"/>
    </row>
    <row r="1311" ht="14.25">
      <c r="B1311" s="1"/>
    </row>
    <row r="1312" ht="14.25">
      <c r="B1312" s="1"/>
    </row>
    <row r="1313" ht="14.25">
      <c r="B1313" s="1"/>
    </row>
    <row r="1314" ht="14.25">
      <c r="B1314" s="1"/>
    </row>
    <row r="1315" ht="14.25">
      <c r="B1315" s="1"/>
    </row>
    <row r="1316" ht="14.25">
      <c r="B1316" s="1"/>
    </row>
    <row r="1317" ht="14.25">
      <c r="B1317" s="1"/>
    </row>
    <row r="1318" ht="14.25">
      <c r="B1318" s="1"/>
    </row>
    <row r="1319" ht="14.25">
      <c r="B1319" s="1"/>
    </row>
    <row r="1320" ht="14.25">
      <c r="B1320" s="1"/>
    </row>
    <row r="1321" ht="14.25">
      <c r="B1321" s="1"/>
    </row>
    <row r="1322" ht="14.25">
      <c r="B1322" s="1"/>
    </row>
    <row r="1323" ht="14.25">
      <c r="B1323" s="1"/>
    </row>
    <row r="1324" ht="14.25">
      <c r="B1324" s="1"/>
    </row>
    <row r="1325" ht="14.25">
      <c r="B1325" s="1"/>
    </row>
    <row r="1326" ht="14.25">
      <c r="B1326" s="1"/>
    </row>
    <row r="1327" ht="14.25">
      <c r="B1327" s="1"/>
    </row>
    <row r="1328" ht="14.25">
      <c r="B1328" s="1"/>
    </row>
    <row r="1329" ht="14.25">
      <c r="B1329" s="1"/>
    </row>
    <row r="1330" ht="14.25">
      <c r="B1330" s="1"/>
    </row>
    <row r="1331" ht="14.25">
      <c r="B1331" s="1"/>
    </row>
    <row r="1332" ht="14.25">
      <c r="B1332" s="1"/>
    </row>
    <row r="1333" ht="14.25">
      <c r="B1333" s="1"/>
    </row>
    <row r="1334" ht="14.25">
      <c r="B1334" s="1"/>
    </row>
    <row r="1335" ht="14.25">
      <c r="B1335" s="1"/>
    </row>
    <row r="1336" ht="14.25">
      <c r="B1336" s="1"/>
    </row>
    <row r="1337" ht="14.25">
      <c r="B1337" s="1"/>
    </row>
    <row r="1338" ht="14.25">
      <c r="B1338" s="1"/>
    </row>
    <row r="1339" ht="14.25">
      <c r="B1339" s="1"/>
    </row>
    <row r="1340" ht="14.25">
      <c r="B1340" s="1"/>
    </row>
    <row r="1341" ht="14.25">
      <c r="B1341" s="1"/>
    </row>
    <row r="1342" ht="14.25">
      <c r="B1342" s="1"/>
    </row>
    <row r="1343" ht="14.25">
      <c r="B1343" s="1"/>
    </row>
    <row r="1344" ht="14.25">
      <c r="B1344" s="1"/>
    </row>
    <row r="1345" ht="14.25">
      <c r="B1345" s="1"/>
    </row>
    <row r="1346" ht="14.25">
      <c r="B1346" s="1"/>
    </row>
    <row r="1347" ht="14.25">
      <c r="B1347" s="1"/>
    </row>
    <row r="1348" ht="14.25">
      <c r="B1348" s="1"/>
    </row>
    <row r="1349" ht="14.25">
      <c r="B1349" s="1"/>
    </row>
    <row r="1350" ht="14.25">
      <c r="B1350" s="1"/>
    </row>
    <row r="1351" ht="14.25">
      <c r="B1351" s="1"/>
    </row>
    <row r="1352" ht="14.25">
      <c r="B1352" s="1"/>
    </row>
    <row r="1353" ht="14.25">
      <c r="B1353" s="1"/>
    </row>
    <row r="1354" ht="14.25">
      <c r="B1354" s="1"/>
    </row>
    <row r="1355" ht="14.25">
      <c r="B1355" s="1"/>
    </row>
    <row r="1356" ht="14.25">
      <c r="B1356" s="1"/>
    </row>
    <row r="1357" ht="14.25">
      <c r="B1357" s="1"/>
    </row>
    <row r="1358" ht="14.25">
      <c r="B1358" s="1"/>
    </row>
    <row r="1359" ht="14.25">
      <c r="B1359" s="1"/>
    </row>
    <row r="1360" ht="14.25">
      <c r="B1360" s="1"/>
    </row>
    <row r="1361" ht="14.25">
      <c r="B1361" s="1"/>
    </row>
    <row r="1362" ht="14.25">
      <c r="B1362" s="1"/>
    </row>
    <row r="1363" ht="14.25">
      <c r="B1363" s="1"/>
    </row>
    <row r="1364" ht="14.25">
      <c r="B1364" s="1"/>
    </row>
    <row r="1365" ht="14.25">
      <c r="B1365" s="1"/>
    </row>
    <row r="1366" ht="14.25">
      <c r="B1366" s="1"/>
    </row>
    <row r="1367" ht="14.25">
      <c r="B1367" s="1"/>
    </row>
    <row r="1368" ht="14.25">
      <c r="B1368" s="1"/>
    </row>
    <row r="1369" ht="14.25">
      <c r="B1369" s="1"/>
    </row>
    <row r="1370" ht="14.25">
      <c r="B1370" s="1"/>
    </row>
    <row r="1371" ht="14.25">
      <c r="B1371" s="1"/>
    </row>
    <row r="1372" ht="14.25">
      <c r="B1372" s="1"/>
    </row>
    <row r="1373" ht="14.25">
      <c r="B1373" s="1"/>
    </row>
    <row r="1374" ht="14.25">
      <c r="B1374" s="1"/>
    </row>
    <row r="1375" ht="14.25">
      <c r="B1375" s="1"/>
    </row>
    <row r="1376" ht="14.25">
      <c r="B1376" s="1"/>
    </row>
    <row r="1377" ht="14.25">
      <c r="B1377" s="1"/>
    </row>
    <row r="1378" ht="14.25">
      <c r="B1378" s="1"/>
    </row>
    <row r="1379" ht="14.25">
      <c r="B1379" s="1"/>
    </row>
    <row r="1380" ht="14.25">
      <c r="B1380" s="1"/>
    </row>
    <row r="1381" ht="14.25">
      <c r="B1381" s="1"/>
    </row>
    <row r="1382" ht="14.25">
      <c r="B1382" s="1"/>
    </row>
    <row r="1383" ht="14.25">
      <c r="B1383" s="1"/>
    </row>
    <row r="1384" ht="14.25">
      <c r="B1384" s="1"/>
    </row>
    <row r="1385" ht="14.25">
      <c r="B1385" s="1"/>
    </row>
    <row r="1386" ht="14.25">
      <c r="B1386" s="1"/>
    </row>
    <row r="1387" ht="14.25">
      <c r="B1387" s="1"/>
    </row>
    <row r="1388" ht="14.25">
      <c r="B1388" s="1"/>
    </row>
    <row r="1389" ht="14.25">
      <c r="B1389" s="1"/>
    </row>
    <row r="1390" ht="14.25">
      <c r="B1390" s="1"/>
    </row>
    <row r="1391" ht="14.25">
      <c r="B1391" s="1"/>
    </row>
    <row r="1392" ht="14.25">
      <c r="B1392" s="1"/>
    </row>
    <row r="1393" ht="14.25">
      <c r="B1393" s="1"/>
    </row>
    <row r="1394" ht="14.25">
      <c r="B1394" s="1"/>
    </row>
    <row r="1395" ht="14.25">
      <c r="B1395" s="1"/>
    </row>
    <row r="1396" ht="14.25">
      <c r="B1396" s="1"/>
    </row>
    <row r="1397" ht="14.25">
      <c r="B1397" s="1"/>
    </row>
    <row r="1398" ht="14.25">
      <c r="B1398" s="1"/>
    </row>
    <row r="1399" ht="14.25">
      <c r="B1399" s="1"/>
    </row>
    <row r="1400" ht="14.25">
      <c r="B1400" s="1"/>
    </row>
    <row r="1401" ht="14.25">
      <c r="B1401" s="1"/>
    </row>
    <row r="1402" ht="14.25">
      <c r="B1402" s="1"/>
    </row>
    <row r="1403" ht="14.25">
      <c r="B1403" s="1"/>
    </row>
    <row r="1404" ht="14.25">
      <c r="B1404" s="1"/>
    </row>
    <row r="1405" ht="14.25">
      <c r="B1405" s="1"/>
    </row>
    <row r="1406" ht="14.25">
      <c r="B1406" s="1"/>
    </row>
    <row r="1407" ht="14.25">
      <c r="B1407" s="1"/>
    </row>
    <row r="1408" ht="14.25">
      <c r="B1408" s="1"/>
    </row>
    <row r="1409" ht="14.25">
      <c r="B1409" s="1"/>
    </row>
    <row r="1410" ht="14.25">
      <c r="B1410" s="1"/>
    </row>
    <row r="1411" ht="14.25">
      <c r="B1411" s="1"/>
    </row>
    <row r="1412" ht="14.25">
      <c r="B1412" s="1"/>
    </row>
    <row r="1413" ht="14.25">
      <c r="B1413" s="1"/>
    </row>
    <row r="1414" ht="14.25">
      <c r="B1414" s="1"/>
    </row>
    <row r="1415" ht="14.25">
      <c r="B1415" s="1"/>
    </row>
    <row r="1416" ht="14.25">
      <c r="B1416" s="1"/>
    </row>
    <row r="1417" ht="14.25">
      <c r="B1417" s="1"/>
    </row>
    <row r="1418" ht="14.25">
      <c r="B1418" s="1"/>
    </row>
    <row r="1419" ht="14.25">
      <c r="B1419" s="1"/>
    </row>
    <row r="1420" ht="14.25">
      <c r="B1420" s="1"/>
    </row>
    <row r="1421" ht="14.25">
      <c r="B1421" s="1"/>
    </row>
    <row r="1422" ht="14.25">
      <c r="B1422" s="1"/>
    </row>
    <row r="1423" ht="14.25">
      <c r="B1423" s="1"/>
    </row>
    <row r="1424" ht="14.25">
      <c r="B1424" s="1"/>
    </row>
    <row r="1425" ht="14.25">
      <c r="B1425" s="1"/>
    </row>
    <row r="1426" ht="14.25">
      <c r="B1426" s="1"/>
    </row>
    <row r="1427" ht="14.25">
      <c r="B1427" s="1"/>
    </row>
    <row r="1428" ht="14.25">
      <c r="B1428" s="1"/>
    </row>
    <row r="1429" ht="14.25">
      <c r="B1429" s="1"/>
    </row>
    <row r="1430" ht="14.25">
      <c r="B1430" s="1"/>
    </row>
    <row r="1431" ht="14.25">
      <c r="B1431" s="1"/>
    </row>
    <row r="1432" ht="14.25">
      <c r="B1432" s="1"/>
    </row>
    <row r="1433" ht="14.25">
      <c r="B1433" s="1"/>
    </row>
    <row r="1434" ht="14.25">
      <c r="B1434" s="1"/>
    </row>
    <row r="1435" ht="14.25">
      <c r="B1435" s="1"/>
    </row>
    <row r="1436" ht="14.25">
      <c r="B1436" s="1"/>
    </row>
    <row r="1437" ht="14.25">
      <c r="B1437" s="1"/>
    </row>
    <row r="1438" ht="14.25">
      <c r="B1438" s="1"/>
    </row>
    <row r="1439" ht="14.25">
      <c r="B1439" s="1"/>
    </row>
    <row r="1440" ht="14.25">
      <c r="B1440" s="1"/>
    </row>
    <row r="1441" ht="14.25">
      <c r="B1441" s="1"/>
    </row>
    <row r="1442" ht="14.25">
      <c r="B1442" s="1"/>
    </row>
    <row r="1443" ht="14.25">
      <c r="B1443" s="1"/>
    </row>
    <row r="1444" ht="14.25">
      <c r="B1444" s="1"/>
    </row>
    <row r="1445" ht="14.25">
      <c r="B1445" s="1"/>
    </row>
    <row r="1446" ht="14.25">
      <c r="B1446" s="1"/>
    </row>
    <row r="1447" ht="14.25">
      <c r="B1447" s="1"/>
    </row>
    <row r="1448" ht="14.25">
      <c r="B1448" s="1"/>
    </row>
    <row r="1449" ht="14.25">
      <c r="B1449" s="1"/>
    </row>
    <row r="1450" ht="14.25">
      <c r="B1450" s="1"/>
    </row>
    <row r="1451" ht="14.25">
      <c r="B1451" s="1"/>
    </row>
    <row r="1452" ht="14.25">
      <c r="B1452" s="1"/>
    </row>
    <row r="1453" ht="14.25">
      <c r="B1453" s="1"/>
    </row>
    <row r="1454" ht="14.25">
      <c r="B1454" s="1"/>
    </row>
    <row r="1455" ht="14.25">
      <c r="B1455" s="1"/>
    </row>
    <row r="1456" ht="14.25">
      <c r="B1456" s="1"/>
    </row>
    <row r="1457" ht="14.25">
      <c r="B1457" s="1"/>
    </row>
    <row r="1458" ht="14.25">
      <c r="B1458" s="1"/>
    </row>
    <row r="1459" ht="14.25">
      <c r="B1459" s="1"/>
    </row>
    <row r="1460" ht="14.25">
      <c r="B1460" s="1"/>
    </row>
    <row r="1461" ht="14.25">
      <c r="B1461" s="1"/>
    </row>
    <row r="1462" ht="14.25">
      <c r="B1462" s="1"/>
    </row>
    <row r="1463" ht="14.25">
      <c r="B1463" s="1"/>
    </row>
    <row r="1464" ht="14.25">
      <c r="B1464" s="1"/>
    </row>
    <row r="1465" ht="14.25">
      <c r="B1465" s="1"/>
    </row>
    <row r="1466" ht="14.25">
      <c r="B1466" s="1"/>
    </row>
    <row r="1467" ht="14.25">
      <c r="B1467" s="1"/>
    </row>
    <row r="1468" ht="14.25">
      <c r="B1468" s="1"/>
    </row>
    <row r="1469" ht="14.25">
      <c r="B1469" s="1"/>
    </row>
    <row r="1470" ht="14.25">
      <c r="B1470" s="1"/>
    </row>
    <row r="1471" ht="14.25">
      <c r="B1471" s="1"/>
    </row>
    <row r="1472" ht="14.25">
      <c r="B1472" s="1"/>
    </row>
    <row r="1473" ht="14.25">
      <c r="B1473" s="1"/>
    </row>
    <row r="1474" ht="14.25">
      <c r="B1474" s="1"/>
    </row>
    <row r="1475" ht="14.25">
      <c r="B1475" s="1"/>
    </row>
    <row r="1476" ht="14.25">
      <c r="B1476" s="1"/>
    </row>
    <row r="1477" ht="14.25">
      <c r="B1477" s="1"/>
    </row>
    <row r="1478" ht="14.25">
      <c r="B1478" s="1"/>
    </row>
    <row r="1479" ht="14.25">
      <c r="B1479" s="1"/>
    </row>
    <row r="1480" ht="14.25">
      <c r="B1480" s="1"/>
    </row>
    <row r="1481" ht="14.25">
      <c r="B1481" s="1"/>
    </row>
    <row r="1482" ht="14.25">
      <c r="B1482" s="1"/>
    </row>
    <row r="1483" ht="14.25">
      <c r="B1483" s="1"/>
    </row>
    <row r="1484" ht="14.25">
      <c r="B1484" s="1"/>
    </row>
    <row r="1485" ht="14.25">
      <c r="B1485" s="1"/>
    </row>
    <row r="1486" ht="14.25">
      <c r="B1486" s="1"/>
    </row>
    <row r="1487" ht="14.25">
      <c r="B1487" s="1"/>
    </row>
    <row r="1488" ht="14.25">
      <c r="B1488" s="1"/>
    </row>
    <row r="1489" ht="14.25">
      <c r="B1489" s="1"/>
    </row>
    <row r="1490" ht="14.25">
      <c r="B1490" s="1"/>
    </row>
    <row r="1491" ht="14.25">
      <c r="B1491" s="1"/>
    </row>
    <row r="1492" ht="14.25">
      <c r="B1492" s="1"/>
    </row>
    <row r="1493" ht="14.25">
      <c r="B1493" s="1"/>
    </row>
    <row r="1494" ht="14.25">
      <c r="B1494" s="1"/>
    </row>
    <row r="1495" ht="14.25">
      <c r="B1495" s="1"/>
    </row>
    <row r="1496" ht="14.25">
      <c r="B1496" s="1"/>
    </row>
    <row r="1497" ht="14.25">
      <c r="B1497" s="1"/>
    </row>
    <row r="1498" ht="14.25">
      <c r="B1498" s="1"/>
    </row>
    <row r="1499" ht="14.25">
      <c r="B1499" s="1"/>
    </row>
    <row r="1500" ht="14.25">
      <c r="B1500" s="1"/>
    </row>
    <row r="1501" ht="14.25">
      <c r="B1501" s="1"/>
    </row>
    <row r="1502" ht="14.25">
      <c r="B1502" s="1"/>
    </row>
    <row r="1503" ht="14.25">
      <c r="B1503" s="1"/>
    </row>
    <row r="1504" ht="14.25">
      <c r="B1504" s="1"/>
    </row>
    <row r="1505" ht="14.25">
      <c r="B1505" s="1"/>
    </row>
    <row r="1506" ht="14.25">
      <c r="B1506" s="1"/>
    </row>
    <row r="1507" ht="14.25">
      <c r="B1507" s="1"/>
    </row>
    <row r="1508" ht="14.25">
      <c r="B1508" s="1"/>
    </row>
    <row r="1509" ht="14.25">
      <c r="B1509" s="1"/>
    </row>
    <row r="1510" ht="14.25">
      <c r="B1510" s="1"/>
    </row>
    <row r="1511" ht="14.25">
      <c r="B1511" s="1"/>
    </row>
    <row r="1512" ht="14.25">
      <c r="B1512" s="1"/>
    </row>
    <row r="1513" ht="14.25">
      <c r="B1513" s="1"/>
    </row>
    <row r="1514" ht="14.25">
      <c r="B1514" s="1"/>
    </row>
    <row r="1515" ht="14.25">
      <c r="B1515" s="1"/>
    </row>
    <row r="1516" ht="14.25">
      <c r="B1516" s="1"/>
    </row>
    <row r="1517" ht="14.25">
      <c r="B1517" s="1"/>
    </row>
    <row r="1518" ht="14.25">
      <c r="B1518" s="1"/>
    </row>
    <row r="1519" ht="14.25">
      <c r="B1519" s="1"/>
    </row>
    <row r="1520" ht="14.25">
      <c r="B1520" s="1"/>
    </row>
    <row r="1521" ht="14.25">
      <c r="B1521" s="1"/>
    </row>
    <row r="1522" ht="14.25">
      <c r="B1522" s="1"/>
    </row>
    <row r="1523" ht="14.25">
      <c r="B1523" s="1"/>
    </row>
    <row r="1524" ht="14.25">
      <c r="B1524" s="1"/>
    </row>
    <row r="1525" ht="14.25">
      <c r="B1525" s="1"/>
    </row>
    <row r="1526" ht="14.25">
      <c r="B1526" s="1"/>
    </row>
    <row r="1527" ht="14.25">
      <c r="B1527" s="1"/>
    </row>
    <row r="1528" ht="14.25">
      <c r="B1528" s="1"/>
    </row>
    <row r="1529" ht="14.25">
      <c r="B1529" s="1"/>
    </row>
    <row r="1530" ht="14.25">
      <c r="B1530" s="1"/>
    </row>
    <row r="1531" ht="14.25">
      <c r="B1531" s="1"/>
    </row>
    <row r="1532" ht="14.25">
      <c r="B1532" s="1"/>
    </row>
    <row r="1533" ht="14.25">
      <c r="B1533" s="1"/>
    </row>
    <row r="1534" ht="14.25">
      <c r="B1534" s="1"/>
    </row>
    <row r="1535" ht="14.25">
      <c r="B1535" s="1"/>
    </row>
    <row r="1536" ht="14.25">
      <c r="B1536" s="1"/>
    </row>
    <row r="1537" ht="14.25">
      <c r="B1537" s="1"/>
    </row>
    <row r="1538" ht="14.25">
      <c r="B1538" s="1"/>
    </row>
    <row r="1539" ht="14.25">
      <c r="B1539" s="1"/>
    </row>
    <row r="1540" ht="14.25">
      <c r="B1540" s="1"/>
    </row>
    <row r="1541" ht="14.25">
      <c r="B1541" s="1"/>
    </row>
    <row r="1542" ht="14.25">
      <c r="B1542" s="1"/>
    </row>
    <row r="1543" ht="14.25">
      <c r="B1543" s="1"/>
    </row>
    <row r="1544" ht="14.25">
      <c r="B1544" s="1"/>
    </row>
    <row r="1545" ht="14.25">
      <c r="B1545" s="1"/>
    </row>
    <row r="1546" ht="14.25">
      <c r="B1546" s="1"/>
    </row>
    <row r="1547" ht="14.25">
      <c r="B1547" s="1"/>
    </row>
    <row r="1548" ht="14.25">
      <c r="B1548" s="1"/>
    </row>
    <row r="1549" ht="14.25">
      <c r="B1549" s="1"/>
    </row>
    <row r="1550" ht="14.25">
      <c r="B1550" s="1"/>
    </row>
    <row r="1551" ht="14.25">
      <c r="B1551" s="1"/>
    </row>
    <row r="1552" ht="14.25">
      <c r="B1552" s="1"/>
    </row>
    <row r="1553" ht="14.25">
      <c r="B1553" s="1"/>
    </row>
    <row r="1554" ht="14.25">
      <c r="B1554" s="1"/>
    </row>
    <row r="1555" ht="14.25">
      <c r="B1555" s="1"/>
    </row>
    <row r="1556" ht="14.25">
      <c r="B1556" s="1"/>
    </row>
    <row r="1557" ht="14.25">
      <c r="B1557" s="1"/>
    </row>
    <row r="1558" ht="14.25">
      <c r="B1558" s="1"/>
    </row>
    <row r="1559" ht="14.25">
      <c r="B1559" s="1"/>
    </row>
    <row r="1560" ht="14.25">
      <c r="B1560" s="1"/>
    </row>
    <row r="1561" ht="14.25">
      <c r="B1561" s="1"/>
    </row>
    <row r="1562" ht="14.25">
      <c r="B1562" s="1"/>
    </row>
    <row r="1563" ht="14.25">
      <c r="B1563" s="1"/>
    </row>
    <row r="1564" ht="14.25">
      <c r="B1564" s="1"/>
    </row>
    <row r="1565" ht="14.25">
      <c r="B1565" s="1"/>
    </row>
    <row r="1566" ht="14.25">
      <c r="B1566" s="1"/>
    </row>
    <row r="1567" ht="14.25">
      <c r="B1567" s="1"/>
    </row>
    <row r="1568" ht="14.25">
      <c r="B1568" s="1"/>
    </row>
    <row r="1569" ht="14.25">
      <c r="B1569" s="1"/>
    </row>
    <row r="1570" ht="14.25">
      <c r="B1570" s="1"/>
    </row>
    <row r="1571" ht="14.25">
      <c r="B1571" s="1"/>
    </row>
    <row r="1572" ht="14.25">
      <c r="B1572" s="1"/>
    </row>
    <row r="1573" ht="14.25">
      <c r="B1573" s="1"/>
    </row>
    <row r="1574" ht="14.25">
      <c r="B1574" s="1"/>
    </row>
    <row r="1575" ht="14.25">
      <c r="B1575" s="1"/>
    </row>
    <row r="1576" ht="14.25">
      <c r="B1576" s="1"/>
    </row>
    <row r="1577" ht="14.25">
      <c r="B1577" s="1"/>
    </row>
    <row r="1578" ht="14.25">
      <c r="B1578" s="1"/>
    </row>
    <row r="1579" ht="14.25">
      <c r="B1579" s="1"/>
    </row>
    <row r="1580" ht="14.25">
      <c r="B1580" s="1"/>
    </row>
    <row r="1581" ht="14.25">
      <c r="B1581" s="1"/>
    </row>
    <row r="1582" ht="14.25">
      <c r="B1582" s="1"/>
    </row>
    <row r="1583" ht="14.25">
      <c r="B1583" s="1"/>
    </row>
    <row r="1584" ht="14.25">
      <c r="B1584" s="1"/>
    </row>
    <row r="1585" ht="14.25">
      <c r="B1585" s="1"/>
    </row>
    <row r="1586" ht="14.25">
      <c r="B1586" s="1"/>
    </row>
    <row r="1587" ht="14.25">
      <c r="B1587" s="1"/>
    </row>
    <row r="1588" ht="14.25">
      <c r="B1588" s="1"/>
    </row>
    <row r="1589" ht="14.25">
      <c r="B1589" s="1"/>
    </row>
    <row r="1590" ht="14.25">
      <c r="B1590" s="1"/>
    </row>
    <row r="1591" ht="14.25">
      <c r="B1591" s="1"/>
    </row>
    <row r="1592" ht="14.25">
      <c r="B1592" s="1"/>
    </row>
    <row r="1593" ht="14.25">
      <c r="B1593" s="1"/>
    </row>
    <row r="1594" ht="14.25">
      <c r="B1594" s="1"/>
    </row>
    <row r="1595" ht="14.25">
      <c r="B1595" s="1"/>
    </row>
    <row r="1596" ht="14.25">
      <c r="B1596" s="1"/>
    </row>
    <row r="1597" ht="14.25">
      <c r="B1597" s="1"/>
    </row>
    <row r="1598" ht="14.25">
      <c r="B1598" s="1"/>
    </row>
    <row r="1599" ht="14.25">
      <c r="B1599" s="1"/>
    </row>
    <row r="1600" ht="14.25">
      <c r="B1600" s="1"/>
    </row>
    <row r="1601" ht="14.25">
      <c r="B1601" s="1"/>
    </row>
    <row r="1602" ht="14.25">
      <c r="B1602" s="1"/>
    </row>
    <row r="1603" ht="14.25">
      <c r="B1603" s="1"/>
    </row>
    <row r="1604" ht="14.25">
      <c r="B1604" s="1"/>
    </row>
    <row r="1605" ht="14.25">
      <c r="B1605" s="1"/>
    </row>
    <row r="1606" ht="14.25">
      <c r="B1606" s="1"/>
    </row>
    <row r="1607" ht="14.25">
      <c r="B1607" s="1"/>
    </row>
    <row r="1608" ht="14.25">
      <c r="B1608" s="1"/>
    </row>
    <row r="1609" ht="14.25">
      <c r="B1609" s="1"/>
    </row>
    <row r="1610" ht="14.25">
      <c r="B1610" s="1"/>
    </row>
    <row r="1611" ht="14.25">
      <c r="B1611" s="1"/>
    </row>
    <row r="1612" ht="14.25">
      <c r="B1612" s="1"/>
    </row>
    <row r="1613" ht="14.25">
      <c r="B1613" s="1"/>
    </row>
    <row r="1614" ht="14.25">
      <c r="B1614" s="1"/>
    </row>
    <row r="1615" ht="14.25">
      <c r="B1615" s="1"/>
    </row>
    <row r="1616" ht="14.25">
      <c r="B1616" s="1"/>
    </row>
    <row r="1617" ht="14.25">
      <c r="B1617" s="1"/>
    </row>
    <row r="1618" ht="14.25">
      <c r="B1618" s="1"/>
    </row>
    <row r="1619" ht="14.25">
      <c r="B1619" s="1"/>
    </row>
    <row r="1620" ht="14.25">
      <c r="B1620" s="1"/>
    </row>
    <row r="1621" ht="14.25">
      <c r="B1621" s="1"/>
    </row>
    <row r="1622" ht="14.25">
      <c r="B1622" s="1"/>
    </row>
    <row r="1623" ht="14.25">
      <c r="B1623" s="1"/>
    </row>
    <row r="1624" ht="14.25">
      <c r="B1624" s="1"/>
    </row>
    <row r="1625" ht="14.25">
      <c r="B1625" s="1"/>
    </row>
    <row r="1626" ht="14.25">
      <c r="B1626" s="1"/>
    </row>
    <row r="1627" ht="14.25">
      <c r="B1627" s="1"/>
    </row>
    <row r="1628" ht="14.25">
      <c r="B1628" s="1"/>
    </row>
    <row r="1629" ht="14.25">
      <c r="B1629" s="1"/>
    </row>
    <row r="1630" ht="14.25">
      <c r="B1630" s="1"/>
    </row>
    <row r="1631" ht="14.25">
      <c r="B1631" s="1"/>
    </row>
    <row r="1632" ht="14.25">
      <c r="B1632" s="1"/>
    </row>
    <row r="1633" ht="14.25">
      <c r="B1633" s="1"/>
    </row>
    <row r="1634" ht="14.25">
      <c r="B1634" s="1"/>
    </row>
    <row r="1635" ht="14.25">
      <c r="B1635" s="1"/>
    </row>
    <row r="1636" ht="14.25">
      <c r="B1636" s="1"/>
    </row>
    <row r="1637" ht="14.25">
      <c r="B1637" s="1"/>
    </row>
    <row r="1638" ht="14.25">
      <c r="B1638" s="1"/>
    </row>
    <row r="1639" ht="14.25">
      <c r="B1639" s="1"/>
    </row>
    <row r="1640" ht="14.25">
      <c r="B1640" s="1"/>
    </row>
    <row r="1641" ht="14.25">
      <c r="B1641" s="1"/>
    </row>
    <row r="1642" ht="14.25">
      <c r="B1642" s="1"/>
    </row>
    <row r="1643" ht="14.25">
      <c r="B1643" s="1"/>
    </row>
    <row r="1644" ht="14.25">
      <c r="B1644" s="1"/>
    </row>
    <row r="1645" ht="14.25">
      <c r="B1645" s="1"/>
    </row>
    <row r="1646" ht="14.25">
      <c r="B1646" s="1"/>
    </row>
    <row r="1647" ht="14.25">
      <c r="B1647" s="1"/>
    </row>
    <row r="1648" ht="14.25">
      <c r="B1648" s="1"/>
    </row>
    <row r="1649" ht="14.25">
      <c r="B1649" s="1"/>
    </row>
    <row r="1650" ht="14.25">
      <c r="B1650" s="1"/>
    </row>
    <row r="1651" ht="14.25">
      <c r="B1651" s="1"/>
    </row>
    <row r="1652" ht="14.25">
      <c r="B1652" s="1"/>
    </row>
    <row r="1653" ht="14.25">
      <c r="B1653" s="1"/>
    </row>
    <row r="1654" ht="14.25">
      <c r="B1654" s="1"/>
    </row>
    <row r="1655" ht="14.25">
      <c r="B1655" s="1"/>
    </row>
    <row r="1656" ht="14.25">
      <c r="B1656" s="1"/>
    </row>
    <row r="1657" ht="14.25">
      <c r="B1657" s="1"/>
    </row>
    <row r="1658" ht="14.25">
      <c r="B1658" s="1"/>
    </row>
    <row r="1659" ht="14.25">
      <c r="B1659" s="1"/>
    </row>
    <row r="1660" ht="14.25">
      <c r="B1660" s="1"/>
    </row>
    <row r="1661" ht="14.25">
      <c r="B1661" s="1"/>
    </row>
    <row r="1662" ht="14.25">
      <c r="B1662" s="1"/>
    </row>
    <row r="1663" ht="14.25">
      <c r="B1663" s="1"/>
    </row>
    <row r="1664" ht="14.25">
      <c r="B1664" s="1"/>
    </row>
    <row r="1665" ht="14.25">
      <c r="B1665" s="1"/>
    </row>
    <row r="1666" ht="14.25">
      <c r="B1666" s="1"/>
    </row>
    <row r="1667" ht="14.25">
      <c r="B1667" s="1"/>
    </row>
    <row r="1668" ht="14.25">
      <c r="B1668" s="1"/>
    </row>
    <row r="1669" ht="14.25">
      <c r="B1669" s="1"/>
    </row>
    <row r="1670" ht="14.25">
      <c r="B1670" s="1"/>
    </row>
    <row r="1671" ht="14.25">
      <c r="B1671" s="1"/>
    </row>
    <row r="1672" ht="14.25">
      <c r="B1672" s="1"/>
    </row>
    <row r="1673" ht="14.25">
      <c r="B1673" s="1"/>
    </row>
    <row r="1674" ht="14.25">
      <c r="B1674" s="1"/>
    </row>
    <row r="1675" ht="14.25">
      <c r="B1675" s="1"/>
    </row>
    <row r="1676" ht="14.25">
      <c r="B1676" s="1"/>
    </row>
    <row r="1677" ht="14.25">
      <c r="B1677" s="1"/>
    </row>
    <row r="1678" ht="14.25">
      <c r="B1678" s="1"/>
    </row>
    <row r="1679" ht="14.25">
      <c r="B1679" s="1"/>
    </row>
    <row r="1680" ht="14.25">
      <c r="B1680" s="1"/>
    </row>
    <row r="1681" ht="14.25">
      <c r="B1681" s="1"/>
    </row>
    <row r="1682" ht="14.25">
      <c r="B1682" s="1"/>
    </row>
    <row r="1683" ht="14.25">
      <c r="B1683" s="1"/>
    </row>
    <row r="1684" ht="14.25">
      <c r="B1684" s="1"/>
    </row>
    <row r="1685" ht="14.25">
      <c r="B1685" s="1"/>
    </row>
    <row r="1686" ht="14.25">
      <c r="B1686" s="1"/>
    </row>
    <row r="1687" ht="14.25">
      <c r="B1687" s="1"/>
    </row>
    <row r="1688" ht="14.25">
      <c r="B1688" s="1"/>
    </row>
    <row r="1689" ht="14.25">
      <c r="B1689" s="1"/>
    </row>
    <row r="1690" ht="14.25">
      <c r="B1690" s="1"/>
    </row>
    <row r="1691" ht="14.25">
      <c r="B1691" s="1"/>
    </row>
    <row r="1692" ht="14.25">
      <c r="B1692" s="1"/>
    </row>
    <row r="1693" ht="14.25">
      <c r="B1693" s="1"/>
    </row>
    <row r="1694" ht="14.25">
      <c r="B1694" s="1"/>
    </row>
    <row r="1695" ht="14.25">
      <c r="B1695" s="1"/>
    </row>
    <row r="1696" ht="14.25">
      <c r="B1696" s="1"/>
    </row>
    <row r="1697" ht="14.25">
      <c r="B1697" s="1"/>
    </row>
    <row r="1698" ht="14.25">
      <c r="B1698" s="1"/>
    </row>
    <row r="1699" ht="14.25">
      <c r="B1699" s="1"/>
    </row>
    <row r="1700" ht="14.25">
      <c r="B1700" s="1"/>
    </row>
    <row r="1701" ht="14.25">
      <c r="B1701" s="1"/>
    </row>
    <row r="1702" ht="14.25">
      <c r="B1702" s="1"/>
    </row>
    <row r="1703" ht="14.25">
      <c r="B1703" s="1"/>
    </row>
    <row r="1704" ht="14.25">
      <c r="B1704" s="1"/>
    </row>
    <row r="1705" ht="14.25">
      <c r="B1705" s="1"/>
    </row>
    <row r="1706" ht="14.25">
      <c r="B1706" s="1"/>
    </row>
    <row r="1707" ht="14.25">
      <c r="B1707" s="1"/>
    </row>
    <row r="1708" ht="14.25">
      <c r="B1708" s="1"/>
    </row>
    <row r="1709" ht="14.25">
      <c r="B1709" s="1"/>
    </row>
    <row r="1710" ht="14.25">
      <c r="B1710" s="1"/>
    </row>
    <row r="1711" ht="14.25">
      <c r="B1711" s="1"/>
    </row>
    <row r="1712" ht="14.25">
      <c r="B1712" s="1"/>
    </row>
    <row r="1713" ht="14.25">
      <c r="B1713" s="1"/>
    </row>
    <row r="1714" ht="14.25">
      <c r="B1714" s="1"/>
    </row>
    <row r="1715" ht="14.25">
      <c r="B1715" s="1"/>
    </row>
    <row r="1716" ht="14.25">
      <c r="B1716" s="1"/>
    </row>
    <row r="1717" ht="14.25">
      <c r="B1717" s="1"/>
    </row>
    <row r="1718" ht="14.25">
      <c r="B1718" s="1"/>
    </row>
    <row r="1719" ht="14.25">
      <c r="B1719" s="1"/>
    </row>
    <row r="1720" ht="14.25">
      <c r="B1720" s="1"/>
    </row>
    <row r="1721" ht="14.25">
      <c r="B1721" s="1"/>
    </row>
    <row r="1722" ht="14.25">
      <c r="B1722" s="1"/>
    </row>
    <row r="1723" ht="14.25">
      <c r="B1723" s="1"/>
    </row>
    <row r="1724" ht="14.25">
      <c r="B1724" s="1"/>
    </row>
    <row r="1725" ht="14.25">
      <c r="B1725" s="1"/>
    </row>
    <row r="1726" ht="14.25">
      <c r="B1726" s="1"/>
    </row>
    <row r="1727" ht="14.25">
      <c r="B1727" s="1"/>
    </row>
    <row r="1728" ht="14.25">
      <c r="B1728" s="1"/>
    </row>
    <row r="1729" ht="14.25">
      <c r="B1729" s="1"/>
    </row>
    <row r="1730" ht="14.25">
      <c r="B1730" s="1"/>
    </row>
    <row r="1731" ht="14.25">
      <c r="B1731" s="1"/>
    </row>
    <row r="1732" ht="14.25">
      <c r="B1732" s="1"/>
    </row>
    <row r="1733" ht="14.25">
      <c r="B1733" s="1"/>
    </row>
    <row r="1734" ht="14.25">
      <c r="B1734" s="1"/>
    </row>
    <row r="1735" ht="14.25">
      <c r="B1735" s="1"/>
    </row>
    <row r="1736" ht="14.25">
      <c r="B1736" s="1"/>
    </row>
    <row r="1737" ht="14.25">
      <c r="B1737" s="1"/>
    </row>
    <row r="1738" ht="14.25">
      <c r="B1738" s="1"/>
    </row>
    <row r="1739" ht="14.25">
      <c r="B1739" s="1"/>
    </row>
    <row r="1740" ht="14.25">
      <c r="B1740" s="1"/>
    </row>
    <row r="1741" ht="14.25">
      <c r="B1741" s="1"/>
    </row>
    <row r="1742" ht="14.25">
      <c r="B1742" s="1"/>
    </row>
    <row r="1743" ht="14.25">
      <c r="B1743" s="1"/>
    </row>
    <row r="1744" ht="14.25">
      <c r="B1744" s="1"/>
    </row>
    <row r="1745" ht="14.25">
      <c r="B1745" s="1"/>
    </row>
    <row r="1746" ht="14.25">
      <c r="B1746" s="1"/>
    </row>
    <row r="1747" ht="14.25">
      <c r="B1747" s="1"/>
    </row>
    <row r="1748" ht="14.25">
      <c r="B1748" s="1"/>
    </row>
    <row r="1749" ht="14.25">
      <c r="B1749" s="1"/>
    </row>
    <row r="1750" ht="14.25">
      <c r="B1750" s="1"/>
    </row>
    <row r="1751" ht="14.25">
      <c r="B1751" s="1"/>
    </row>
    <row r="1752" ht="14.25">
      <c r="B1752" s="1"/>
    </row>
    <row r="1753" ht="14.25">
      <c r="B1753" s="1"/>
    </row>
    <row r="1754" ht="14.25">
      <c r="B1754" s="1"/>
    </row>
    <row r="1755" ht="14.25">
      <c r="B1755" s="1"/>
    </row>
    <row r="1756" ht="14.25">
      <c r="B1756" s="1"/>
    </row>
    <row r="1757" ht="14.25">
      <c r="B1757" s="1"/>
    </row>
    <row r="1758" ht="14.25">
      <c r="B1758" s="1"/>
    </row>
    <row r="1759" ht="14.25">
      <c r="B1759" s="1"/>
    </row>
    <row r="1760" ht="14.25">
      <c r="B1760" s="1"/>
    </row>
    <row r="1761" ht="14.25">
      <c r="B1761" s="1"/>
    </row>
    <row r="1762" ht="14.25">
      <c r="B1762" s="1"/>
    </row>
    <row r="1763" ht="14.25">
      <c r="B1763" s="1"/>
    </row>
    <row r="1764" ht="14.25">
      <c r="B1764" s="1"/>
    </row>
    <row r="1765" ht="14.25">
      <c r="B1765" s="1"/>
    </row>
    <row r="1766" ht="14.25">
      <c r="B1766" s="1"/>
    </row>
    <row r="1767" ht="14.25">
      <c r="B1767" s="1"/>
    </row>
    <row r="1768" ht="14.25">
      <c r="B1768" s="1"/>
    </row>
    <row r="1769" ht="14.25">
      <c r="B1769" s="1"/>
    </row>
    <row r="1770" ht="14.25">
      <c r="B1770" s="1"/>
    </row>
    <row r="1771" ht="14.25">
      <c r="B1771" s="1"/>
    </row>
    <row r="1772" ht="14.25">
      <c r="B1772" s="1"/>
    </row>
    <row r="1773" ht="14.25">
      <c r="B1773" s="1"/>
    </row>
    <row r="1774" ht="14.25">
      <c r="B1774" s="1"/>
    </row>
    <row r="1775" ht="14.25">
      <c r="B1775" s="1"/>
    </row>
    <row r="1776" ht="14.25">
      <c r="B1776" s="1"/>
    </row>
    <row r="1777" ht="14.25">
      <c r="B1777" s="1"/>
    </row>
    <row r="1778" ht="14.25">
      <c r="B1778" s="1"/>
    </row>
    <row r="1779" ht="14.25">
      <c r="B1779" s="1"/>
    </row>
    <row r="1780" ht="14.25">
      <c r="B1780" s="1"/>
    </row>
    <row r="1781" ht="14.25">
      <c r="B1781" s="1"/>
    </row>
    <row r="1782" ht="14.25">
      <c r="B1782" s="1"/>
    </row>
    <row r="1783" ht="14.25">
      <c r="B1783" s="1"/>
    </row>
    <row r="1784" ht="14.25">
      <c r="B1784" s="1"/>
    </row>
    <row r="1785" ht="14.25">
      <c r="B1785" s="1"/>
    </row>
    <row r="1786" ht="14.25">
      <c r="B1786" s="1"/>
    </row>
    <row r="1787" ht="14.25">
      <c r="B1787" s="1"/>
    </row>
    <row r="1788" ht="14.25">
      <c r="B1788" s="1"/>
    </row>
    <row r="1789" ht="14.25">
      <c r="B1789" s="1"/>
    </row>
    <row r="1790" ht="14.25">
      <c r="B1790" s="1"/>
    </row>
    <row r="1791" ht="14.25">
      <c r="B1791" s="1"/>
    </row>
    <row r="1792" ht="14.25">
      <c r="B1792" s="1"/>
    </row>
    <row r="1793" ht="14.25">
      <c r="B1793" s="1"/>
    </row>
    <row r="1794" ht="14.25">
      <c r="B1794" s="1"/>
    </row>
    <row r="1795" ht="14.25">
      <c r="B1795" s="1"/>
    </row>
    <row r="1796" ht="14.25">
      <c r="B1796" s="1"/>
    </row>
    <row r="1797" ht="14.25">
      <c r="B1797" s="1"/>
    </row>
    <row r="1798" ht="14.25">
      <c r="B1798" s="1"/>
    </row>
    <row r="1799" ht="14.25">
      <c r="B1799" s="1"/>
    </row>
    <row r="1800" ht="14.25">
      <c r="B1800" s="1"/>
    </row>
    <row r="1801" ht="14.25">
      <c r="B1801" s="1"/>
    </row>
    <row r="1802" ht="14.25">
      <c r="B1802" s="1"/>
    </row>
    <row r="1803" ht="14.25">
      <c r="B1803" s="1"/>
    </row>
    <row r="1804" ht="14.25">
      <c r="B1804" s="1"/>
    </row>
    <row r="1805" ht="14.25">
      <c r="B1805" s="1"/>
    </row>
    <row r="1806" ht="14.25">
      <c r="B1806" s="1"/>
    </row>
    <row r="1807" ht="14.25">
      <c r="B1807" s="1"/>
    </row>
    <row r="1808" ht="14.25">
      <c r="B1808" s="1"/>
    </row>
    <row r="1809" ht="14.25">
      <c r="B1809" s="1"/>
    </row>
    <row r="1810" ht="14.25">
      <c r="B1810" s="1"/>
    </row>
    <row r="1811" ht="14.25">
      <c r="B1811" s="1"/>
    </row>
    <row r="1812" ht="14.25">
      <c r="B1812" s="1"/>
    </row>
    <row r="1813" ht="14.25">
      <c r="B1813" s="1"/>
    </row>
    <row r="1814" ht="14.25">
      <c r="B1814" s="1"/>
    </row>
    <row r="1815" ht="14.25">
      <c r="B1815" s="1"/>
    </row>
    <row r="1816" ht="14.25">
      <c r="B1816" s="1"/>
    </row>
    <row r="1817" ht="14.25">
      <c r="B1817" s="1"/>
    </row>
    <row r="1818" ht="14.25">
      <c r="B1818" s="1"/>
    </row>
    <row r="1819" ht="14.25">
      <c r="B1819" s="1"/>
    </row>
    <row r="1820" ht="14.25">
      <c r="B1820" s="1"/>
    </row>
    <row r="1821" ht="14.25">
      <c r="B1821" s="1"/>
    </row>
    <row r="1822" ht="14.25">
      <c r="B1822" s="1"/>
    </row>
    <row r="1823" ht="14.25">
      <c r="B1823" s="1"/>
    </row>
    <row r="1824" ht="14.25">
      <c r="B1824" s="1"/>
    </row>
    <row r="1825" ht="14.25">
      <c r="B1825" s="1"/>
    </row>
    <row r="1826" ht="14.25">
      <c r="B1826" s="1"/>
    </row>
    <row r="1827" ht="14.25">
      <c r="B1827" s="1"/>
    </row>
    <row r="1828" ht="14.25">
      <c r="B1828" s="1"/>
    </row>
    <row r="1829" ht="14.25">
      <c r="B1829" s="1"/>
    </row>
    <row r="1830" ht="14.25">
      <c r="B1830" s="1"/>
    </row>
    <row r="1831" ht="14.25">
      <c r="B1831" s="1"/>
    </row>
    <row r="1832" ht="14.25">
      <c r="B1832" s="1"/>
    </row>
  </sheetData>
  <sheetProtection/>
  <printOptions/>
  <pageMargins left="0.7" right="0.7" top="0.75" bottom="0.75" header="0.3" footer="0.3"/>
  <pageSetup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</dc:creator>
  <cp:keywords/>
  <dc:description/>
  <cp:lastModifiedBy>Peters</cp:lastModifiedBy>
  <cp:lastPrinted>2009-04-13T16:00:52Z</cp:lastPrinted>
  <dcterms:created xsi:type="dcterms:W3CDTF">2009-03-29T05:43:54Z</dcterms:created>
  <dcterms:modified xsi:type="dcterms:W3CDTF">2009-11-30T19:18:49Z</dcterms:modified>
  <cp:category/>
  <cp:version/>
  <cp:contentType/>
  <cp:contentStatus/>
</cp:coreProperties>
</file>