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0" yWindow="0" windowWidth="27540" windowHeight="19560" tabRatio="500"/>
  </bookViews>
  <sheets>
    <sheet name="Operation Summary" sheetId="1" r:id="rId1"/>
    <sheet name="pipe trips" sheetId="2" r:id="rId2"/>
    <sheet name="Operation-sampling summary" sheetId="3" r:id="rId3"/>
    <sheet name="brief summary"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9" i="3" l="1"/>
  <c r="C7" i="1"/>
  <c r="P7" i="1"/>
  <c r="Q7" i="1"/>
  <c r="R7" i="1"/>
  <c r="V7" i="1"/>
  <c r="F4" i="3"/>
  <c r="F5" i="3"/>
  <c r="F6" i="3"/>
  <c r="F7" i="3"/>
  <c r="F8" i="3"/>
  <c r="F9" i="3"/>
  <c r="F10" i="3"/>
  <c r="F11" i="3"/>
  <c r="F12" i="3"/>
  <c r="B452" i="1"/>
  <c r="B451" i="1"/>
  <c r="B450" i="1"/>
  <c r="B449" i="1"/>
  <c r="B448" i="1"/>
  <c r="B447" i="1"/>
  <c r="B446" i="1"/>
  <c r="B445" i="1"/>
  <c r="C442" i="1"/>
  <c r="B442" i="1"/>
  <c r="P442" i="1"/>
  <c r="Q442" i="1"/>
  <c r="R442" i="1"/>
  <c r="C8" i="1"/>
  <c r="P8" i="1"/>
  <c r="Q8" i="1"/>
  <c r="R8" i="1"/>
  <c r="V8" i="1"/>
  <c r="C9" i="1"/>
  <c r="P9" i="1"/>
  <c r="Q9" i="1"/>
  <c r="R9" i="1"/>
  <c r="V9" i="1"/>
  <c r="C10" i="1"/>
  <c r="P10" i="1"/>
  <c r="Q10" i="1"/>
  <c r="R10" i="1"/>
  <c r="V10" i="1"/>
  <c r="C11" i="1"/>
  <c r="P11" i="1"/>
  <c r="Q11" i="1"/>
  <c r="R11" i="1"/>
  <c r="V11" i="1"/>
  <c r="C12" i="1"/>
  <c r="P12" i="1"/>
  <c r="Q12" i="1"/>
  <c r="R12" i="1"/>
  <c r="V12" i="1"/>
  <c r="C13" i="1"/>
  <c r="P13" i="1"/>
  <c r="Q13" i="1"/>
  <c r="R13" i="1"/>
  <c r="V13" i="1"/>
  <c r="C14" i="1"/>
  <c r="P14" i="1"/>
  <c r="Q14" i="1"/>
  <c r="R14" i="1"/>
  <c r="V14" i="1"/>
  <c r="C15" i="1"/>
  <c r="B15" i="1"/>
  <c r="P15" i="1"/>
  <c r="Q15" i="1"/>
  <c r="R15" i="1"/>
  <c r="V15" i="1"/>
  <c r="C16" i="1"/>
  <c r="B16" i="1"/>
  <c r="P16" i="1"/>
  <c r="Q16" i="1"/>
  <c r="R16" i="1"/>
  <c r="V16" i="1"/>
  <c r="C17" i="1"/>
  <c r="B17" i="1"/>
  <c r="P17" i="1"/>
  <c r="Q17" i="1"/>
  <c r="R17" i="1"/>
  <c r="V17" i="1"/>
  <c r="C18" i="1"/>
  <c r="B18" i="1"/>
  <c r="P18" i="1"/>
  <c r="Q18" i="1"/>
  <c r="R18" i="1"/>
  <c r="V18" i="1"/>
  <c r="C19" i="1"/>
  <c r="B19" i="1"/>
  <c r="P19" i="1"/>
  <c r="Q19" i="1"/>
  <c r="R19" i="1"/>
  <c r="V19" i="1"/>
  <c r="C20" i="1"/>
  <c r="B20" i="1"/>
  <c r="P20" i="1"/>
  <c r="Q20" i="1"/>
  <c r="R20" i="1"/>
  <c r="V20" i="1"/>
  <c r="C21" i="1"/>
  <c r="B21" i="1"/>
  <c r="P21" i="1"/>
  <c r="Q21" i="1"/>
  <c r="R21" i="1"/>
  <c r="V21" i="1"/>
  <c r="C22" i="1"/>
  <c r="B22" i="1"/>
  <c r="P22" i="1"/>
  <c r="Q22" i="1"/>
  <c r="R22" i="1"/>
  <c r="V22" i="1"/>
  <c r="C23" i="1"/>
  <c r="B23" i="1"/>
  <c r="P23" i="1"/>
  <c r="Q23" i="1"/>
  <c r="R23" i="1"/>
  <c r="V23" i="1"/>
  <c r="C24" i="1"/>
  <c r="B24" i="1"/>
  <c r="P24" i="1"/>
  <c r="Q24" i="1"/>
  <c r="R24" i="1"/>
  <c r="V24" i="1"/>
  <c r="C25" i="1"/>
  <c r="B25" i="1"/>
  <c r="P25" i="1"/>
  <c r="Q25" i="1"/>
  <c r="R25" i="1"/>
  <c r="V25" i="1"/>
  <c r="C26" i="1"/>
  <c r="B26" i="1"/>
  <c r="P26" i="1"/>
  <c r="Q26" i="1"/>
  <c r="R26" i="1"/>
  <c r="V26" i="1"/>
  <c r="C27" i="1"/>
  <c r="B27" i="1"/>
  <c r="P27" i="1"/>
  <c r="Q27" i="1"/>
  <c r="R27" i="1"/>
  <c r="V27" i="1"/>
  <c r="C28" i="1"/>
  <c r="B28" i="1"/>
  <c r="P28" i="1"/>
  <c r="Q28" i="1"/>
  <c r="R28" i="1"/>
  <c r="V28" i="1"/>
  <c r="C29" i="1"/>
  <c r="B29" i="1"/>
  <c r="P29" i="1"/>
  <c r="Q29" i="1"/>
  <c r="R29" i="1"/>
  <c r="V29" i="1"/>
  <c r="C30" i="1"/>
  <c r="B30" i="1"/>
  <c r="P30" i="1"/>
  <c r="Q30" i="1"/>
  <c r="R30" i="1"/>
  <c r="V30" i="1"/>
  <c r="C31" i="1"/>
  <c r="B31" i="1"/>
  <c r="P31" i="1"/>
  <c r="Q31" i="1"/>
  <c r="R31" i="1"/>
  <c r="V31" i="1"/>
  <c r="C32" i="1"/>
  <c r="B32" i="1"/>
  <c r="P32" i="1"/>
  <c r="Q32" i="1"/>
  <c r="R32" i="1"/>
  <c r="V32" i="1"/>
  <c r="C33" i="1"/>
  <c r="B33" i="1"/>
  <c r="P33" i="1"/>
  <c r="Q33" i="1"/>
  <c r="R33" i="1"/>
  <c r="V33" i="1"/>
  <c r="C34" i="1"/>
  <c r="B34" i="1"/>
  <c r="P34" i="1"/>
  <c r="Q34" i="1"/>
  <c r="R34" i="1"/>
  <c r="V34" i="1"/>
  <c r="C35" i="1"/>
  <c r="B35" i="1"/>
  <c r="P35" i="1"/>
  <c r="Q35" i="1"/>
  <c r="R35" i="1"/>
  <c r="V35" i="1"/>
  <c r="C36" i="1"/>
  <c r="B36" i="1"/>
  <c r="P36" i="1"/>
  <c r="Q36" i="1"/>
  <c r="R36" i="1"/>
  <c r="V36" i="1"/>
  <c r="C37" i="1"/>
  <c r="B37" i="1"/>
  <c r="P37" i="1"/>
  <c r="Q37" i="1"/>
  <c r="R37" i="1"/>
  <c r="V37" i="1"/>
  <c r="C38" i="1"/>
  <c r="B38" i="1"/>
  <c r="P38" i="1"/>
  <c r="Q38" i="1"/>
  <c r="R38" i="1"/>
  <c r="V38" i="1"/>
  <c r="C39" i="1"/>
  <c r="B39" i="1"/>
  <c r="P39" i="1"/>
  <c r="Q39" i="1"/>
  <c r="R39" i="1"/>
  <c r="V39" i="1"/>
  <c r="C40" i="1"/>
  <c r="B40" i="1"/>
  <c r="P40" i="1"/>
  <c r="Q40" i="1"/>
  <c r="R40" i="1"/>
  <c r="V40" i="1"/>
  <c r="C41" i="1"/>
  <c r="B41" i="1"/>
  <c r="P41" i="1"/>
  <c r="Q41" i="1"/>
  <c r="R41" i="1"/>
  <c r="V41" i="1"/>
  <c r="C42" i="1"/>
  <c r="B42" i="1"/>
  <c r="P42" i="1"/>
  <c r="Q42" i="1"/>
  <c r="R42" i="1"/>
  <c r="V42" i="1"/>
  <c r="C43" i="1"/>
  <c r="B43" i="1"/>
  <c r="P43" i="1"/>
  <c r="Q43" i="1"/>
  <c r="R43" i="1"/>
  <c r="V43" i="1"/>
  <c r="C44" i="1"/>
  <c r="B44" i="1"/>
  <c r="P44" i="1"/>
  <c r="Q44" i="1"/>
  <c r="R44" i="1"/>
  <c r="V44" i="1"/>
  <c r="C45" i="1"/>
  <c r="B45" i="1"/>
  <c r="P45" i="1"/>
  <c r="Q45" i="1"/>
  <c r="R45" i="1"/>
  <c r="V45" i="1"/>
  <c r="C46" i="1"/>
  <c r="B46" i="1"/>
  <c r="P46" i="1"/>
  <c r="Q46" i="1"/>
  <c r="R46" i="1"/>
  <c r="V46" i="1"/>
  <c r="C47" i="1"/>
  <c r="B47" i="1"/>
  <c r="P47" i="1"/>
  <c r="Q47" i="1"/>
  <c r="R47" i="1"/>
  <c r="V47" i="1"/>
  <c r="C48" i="1"/>
  <c r="B48" i="1"/>
  <c r="P48" i="1"/>
  <c r="Q48" i="1"/>
  <c r="R48" i="1"/>
  <c r="V48" i="1"/>
  <c r="C49" i="1"/>
  <c r="B49" i="1"/>
  <c r="P49" i="1"/>
  <c r="Q49" i="1"/>
  <c r="R49" i="1"/>
  <c r="V49" i="1"/>
  <c r="C50" i="1"/>
  <c r="B50" i="1"/>
  <c r="P50" i="1"/>
  <c r="Q50" i="1"/>
  <c r="R50" i="1"/>
  <c r="V50" i="1"/>
  <c r="C51" i="1"/>
  <c r="B51" i="1"/>
  <c r="P51" i="1"/>
  <c r="Q51" i="1"/>
  <c r="R51" i="1"/>
  <c r="V51" i="1"/>
  <c r="C52" i="1"/>
  <c r="B52" i="1"/>
  <c r="P52" i="1"/>
  <c r="Q52" i="1"/>
  <c r="R52" i="1"/>
  <c r="V52" i="1"/>
  <c r="C53" i="1"/>
  <c r="B53" i="1"/>
  <c r="P53" i="1"/>
  <c r="Q53" i="1"/>
  <c r="R53" i="1"/>
  <c r="V53" i="1"/>
  <c r="C54" i="1"/>
  <c r="B54" i="1"/>
  <c r="P54" i="1"/>
  <c r="Q54" i="1"/>
  <c r="R54" i="1"/>
  <c r="V54" i="1"/>
  <c r="C55" i="1"/>
  <c r="B55" i="1"/>
  <c r="P55" i="1"/>
  <c r="Q55" i="1"/>
  <c r="R55" i="1"/>
  <c r="V55" i="1"/>
  <c r="C56" i="1"/>
  <c r="B56" i="1"/>
  <c r="P56" i="1"/>
  <c r="Q56" i="1"/>
  <c r="R56" i="1"/>
  <c r="V56" i="1"/>
  <c r="C57" i="1"/>
  <c r="B57" i="1"/>
  <c r="P57" i="1"/>
  <c r="Q57" i="1"/>
  <c r="R57" i="1"/>
  <c r="V57" i="1"/>
  <c r="C58" i="1"/>
  <c r="B58" i="1"/>
  <c r="P58" i="1"/>
  <c r="Q58" i="1"/>
  <c r="R58" i="1"/>
  <c r="V58" i="1"/>
  <c r="C59" i="1"/>
  <c r="B59" i="1"/>
  <c r="P59" i="1"/>
  <c r="Q59" i="1"/>
  <c r="R59" i="1"/>
  <c r="V59" i="1"/>
  <c r="C60" i="1"/>
  <c r="B60" i="1"/>
  <c r="P60" i="1"/>
  <c r="Q60" i="1"/>
  <c r="R60" i="1"/>
  <c r="V60" i="1"/>
  <c r="C61" i="1"/>
  <c r="B61" i="1"/>
  <c r="P61" i="1"/>
  <c r="Q61" i="1"/>
  <c r="R61" i="1"/>
  <c r="V61" i="1"/>
  <c r="C62" i="1"/>
  <c r="B62" i="1"/>
  <c r="P62" i="1"/>
  <c r="Q62" i="1"/>
  <c r="R62" i="1"/>
  <c r="V62" i="1"/>
  <c r="C63" i="1"/>
  <c r="B63" i="1"/>
  <c r="P63" i="1"/>
  <c r="Q63" i="1"/>
  <c r="R63" i="1"/>
  <c r="V63" i="1"/>
  <c r="C64" i="1"/>
  <c r="B64" i="1"/>
  <c r="P64" i="1"/>
  <c r="Q64" i="1"/>
  <c r="R64" i="1"/>
  <c r="V64" i="1"/>
  <c r="C65" i="1"/>
  <c r="B65" i="1"/>
  <c r="P65" i="1"/>
  <c r="Q65" i="1"/>
  <c r="R65" i="1"/>
  <c r="V65" i="1"/>
  <c r="C66" i="1"/>
  <c r="B66" i="1"/>
  <c r="P66" i="1"/>
  <c r="Q66" i="1"/>
  <c r="R66" i="1"/>
  <c r="V66" i="1"/>
  <c r="C67" i="1"/>
  <c r="B67" i="1"/>
  <c r="P67" i="1"/>
  <c r="Q67" i="1"/>
  <c r="R67" i="1"/>
  <c r="V67" i="1"/>
  <c r="C68" i="1"/>
  <c r="B68" i="1"/>
  <c r="P68" i="1"/>
  <c r="Q68" i="1"/>
  <c r="R68" i="1"/>
  <c r="V68" i="1"/>
  <c r="C69" i="1"/>
  <c r="B69" i="1"/>
  <c r="P69" i="1"/>
  <c r="Q69" i="1"/>
  <c r="R69" i="1"/>
  <c r="V69" i="1"/>
  <c r="C70" i="1"/>
  <c r="B70" i="1"/>
  <c r="P70" i="1"/>
  <c r="Q70" i="1"/>
  <c r="R70" i="1"/>
  <c r="V70" i="1"/>
  <c r="C71" i="1"/>
  <c r="B71" i="1"/>
  <c r="P71" i="1"/>
  <c r="Q71" i="1"/>
  <c r="R71" i="1"/>
  <c r="V71" i="1"/>
  <c r="C72" i="1"/>
  <c r="B72" i="1"/>
  <c r="P72" i="1"/>
  <c r="Q72" i="1"/>
  <c r="R72" i="1"/>
  <c r="V72" i="1"/>
  <c r="C73" i="1"/>
  <c r="B73" i="1"/>
  <c r="P73" i="1"/>
  <c r="Q73" i="1"/>
  <c r="R73" i="1"/>
  <c r="V73" i="1"/>
  <c r="C74" i="1"/>
  <c r="B74" i="1"/>
  <c r="P74" i="1"/>
  <c r="Q74" i="1"/>
  <c r="R74" i="1"/>
  <c r="V74" i="1"/>
  <c r="C75" i="1"/>
  <c r="B75" i="1"/>
  <c r="P75" i="1"/>
  <c r="Q75" i="1"/>
  <c r="R75" i="1"/>
  <c r="V75" i="1"/>
  <c r="C76" i="1"/>
  <c r="B76" i="1"/>
  <c r="P76" i="1"/>
  <c r="Q76" i="1"/>
  <c r="R76" i="1"/>
  <c r="V76" i="1"/>
  <c r="C77" i="1"/>
  <c r="B77" i="1"/>
  <c r="P77" i="1"/>
  <c r="Q77" i="1"/>
  <c r="R77" i="1"/>
  <c r="V77" i="1"/>
  <c r="C78" i="1"/>
  <c r="B78" i="1"/>
  <c r="P78" i="1"/>
  <c r="Q78" i="1"/>
  <c r="R78" i="1"/>
  <c r="V78" i="1"/>
  <c r="C79" i="1"/>
  <c r="B79" i="1"/>
  <c r="P79" i="1"/>
  <c r="Q79" i="1"/>
  <c r="R79" i="1"/>
  <c r="V79" i="1"/>
  <c r="C80" i="1"/>
  <c r="B80" i="1"/>
  <c r="P80" i="1"/>
  <c r="Q80" i="1"/>
  <c r="R80" i="1"/>
  <c r="V80" i="1"/>
  <c r="C81" i="1"/>
  <c r="B81" i="1"/>
  <c r="P81" i="1"/>
  <c r="Q81" i="1"/>
  <c r="R81" i="1"/>
  <c r="V81" i="1"/>
  <c r="C82" i="1"/>
  <c r="B82" i="1"/>
  <c r="P82" i="1"/>
  <c r="Q82" i="1"/>
  <c r="R82" i="1"/>
  <c r="V82" i="1"/>
  <c r="C83" i="1"/>
  <c r="B83" i="1"/>
  <c r="P83" i="1"/>
  <c r="Q83" i="1"/>
  <c r="R83" i="1"/>
  <c r="V83" i="1"/>
  <c r="C84" i="1"/>
  <c r="B84" i="1"/>
  <c r="P84" i="1"/>
  <c r="Q84" i="1"/>
  <c r="R84" i="1"/>
  <c r="V84" i="1"/>
  <c r="C85" i="1"/>
  <c r="B85" i="1"/>
  <c r="P85" i="1"/>
  <c r="Q85" i="1"/>
  <c r="R85" i="1"/>
  <c r="V85" i="1"/>
  <c r="C86" i="1"/>
  <c r="B86" i="1"/>
  <c r="P86" i="1"/>
  <c r="Q86" i="1"/>
  <c r="R86" i="1"/>
  <c r="V86" i="1"/>
  <c r="C87" i="1"/>
  <c r="B87" i="1"/>
  <c r="P87" i="1"/>
  <c r="Q87" i="1"/>
  <c r="R87" i="1"/>
  <c r="V87" i="1"/>
  <c r="C88" i="1"/>
  <c r="B88" i="1"/>
  <c r="P88" i="1"/>
  <c r="Q88" i="1"/>
  <c r="R88" i="1"/>
  <c r="V88" i="1"/>
  <c r="C89" i="1"/>
  <c r="B89" i="1"/>
  <c r="P89" i="1"/>
  <c r="Q89" i="1"/>
  <c r="R89" i="1"/>
  <c r="V89" i="1"/>
  <c r="C90" i="1"/>
  <c r="B90" i="1"/>
  <c r="P90" i="1"/>
  <c r="Q90" i="1"/>
  <c r="R90" i="1"/>
  <c r="V90" i="1"/>
  <c r="C91" i="1"/>
  <c r="B91" i="1"/>
  <c r="P91" i="1"/>
  <c r="Q91" i="1"/>
  <c r="R91" i="1"/>
  <c r="V91" i="1"/>
  <c r="C92" i="1"/>
  <c r="B92" i="1"/>
  <c r="P92" i="1"/>
  <c r="Q92" i="1"/>
  <c r="R92" i="1"/>
  <c r="V92" i="1"/>
  <c r="C93" i="1"/>
  <c r="B93" i="1"/>
  <c r="P93" i="1"/>
  <c r="Q93" i="1"/>
  <c r="R93" i="1"/>
  <c r="V93" i="1"/>
  <c r="C94" i="1"/>
  <c r="B94" i="1"/>
  <c r="P94" i="1"/>
  <c r="Q94" i="1"/>
  <c r="R94" i="1"/>
  <c r="V94" i="1"/>
  <c r="C95" i="1"/>
  <c r="B95" i="1"/>
  <c r="P95" i="1"/>
  <c r="Q95" i="1"/>
  <c r="R95" i="1"/>
  <c r="V95" i="1"/>
  <c r="C96" i="1"/>
  <c r="B96" i="1"/>
  <c r="P96" i="1"/>
  <c r="Q96" i="1"/>
  <c r="R96" i="1"/>
  <c r="V96" i="1"/>
  <c r="C97" i="1"/>
  <c r="B97" i="1"/>
  <c r="P97" i="1"/>
  <c r="Q97" i="1"/>
  <c r="R97" i="1"/>
  <c r="V97" i="1"/>
  <c r="C98" i="1"/>
  <c r="B98" i="1"/>
  <c r="P98" i="1"/>
  <c r="Q98" i="1"/>
  <c r="R98" i="1"/>
  <c r="V98" i="1"/>
  <c r="C99" i="1"/>
  <c r="B99" i="1"/>
  <c r="P99" i="1"/>
  <c r="Q99" i="1"/>
  <c r="R99" i="1"/>
  <c r="V99" i="1"/>
  <c r="C100" i="1"/>
  <c r="B100" i="1"/>
  <c r="P100" i="1"/>
  <c r="Q100" i="1"/>
  <c r="R100" i="1"/>
  <c r="V100" i="1"/>
  <c r="C101" i="1"/>
  <c r="B101" i="1"/>
  <c r="P101" i="1"/>
  <c r="Q101" i="1"/>
  <c r="R101" i="1"/>
  <c r="V101" i="1"/>
  <c r="C102" i="1"/>
  <c r="B102" i="1"/>
  <c r="P102" i="1"/>
  <c r="Q102" i="1"/>
  <c r="R102" i="1"/>
  <c r="V102" i="1"/>
  <c r="C103" i="1"/>
  <c r="B103" i="1"/>
  <c r="P103" i="1"/>
  <c r="Q103" i="1"/>
  <c r="R103" i="1"/>
  <c r="V103" i="1"/>
  <c r="C104" i="1"/>
  <c r="B104" i="1"/>
  <c r="P104" i="1"/>
  <c r="Q104" i="1"/>
  <c r="R104" i="1"/>
  <c r="V104" i="1"/>
  <c r="C105" i="1"/>
  <c r="B105" i="1"/>
  <c r="P105" i="1"/>
  <c r="Q105" i="1"/>
  <c r="R105" i="1"/>
  <c r="V105" i="1"/>
  <c r="C106" i="1"/>
  <c r="B106" i="1"/>
  <c r="P106" i="1"/>
  <c r="Q106" i="1"/>
  <c r="R106" i="1"/>
  <c r="V106" i="1"/>
  <c r="C107" i="1"/>
  <c r="B107" i="1"/>
  <c r="P107" i="1"/>
  <c r="Q107" i="1"/>
  <c r="R107" i="1"/>
  <c r="V107" i="1"/>
  <c r="C108" i="1"/>
  <c r="B108" i="1"/>
  <c r="P108" i="1"/>
  <c r="Q108" i="1"/>
  <c r="R108" i="1"/>
  <c r="V108" i="1"/>
  <c r="C109" i="1"/>
  <c r="B109" i="1"/>
  <c r="P109" i="1"/>
  <c r="Q109" i="1"/>
  <c r="R109" i="1"/>
  <c r="V109" i="1"/>
  <c r="C110" i="1"/>
  <c r="B110" i="1"/>
  <c r="P110" i="1"/>
  <c r="Q110" i="1"/>
  <c r="R110" i="1"/>
  <c r="V110" i="1"/>
  <c r="C111" i="1"/>
  <c r="B111" i="1"/>
  <c r="P111" i="1"/>
  <c r="Q111" i="1"/>
  <c r="R111" i="1"/>
  <c r="V111" i="1"/>
  <c r="C112" i="1"/>
  <c r="B112" i="1"/>
  <c r="P112" i="1"/>
  <c r="Q112" i="1"/>
  <c r="R112" i="1"/>
  <c r="V112" i="1"/>
  <c r="C113" i="1"/>
  <c r="B113" i="1"/>
  <c r="P113" i="1"/>
  <c r="Q113" i="1"/>
  <c r="R113" i="1"/>
  <c r="V113" i="1"/>
  <c r="C114" i="1"/>
  <c r="B114" i="1"/>
  <c r="P114" i="1"/>
  <c r="Q114" i="1"/>
  <c r="R114" i="1"/>
  <c r="V114" i="1"/>
  <c r="C115" i="1"/>
  <c r="B115" i="1"/>
  <c r="P115" i="1"/>
  <c r="Q115" i="1"/>
  <c r="R115" i="1"/>
  <c r="V115" i="1"/>
  <c r="C116" i="1"/>
  <c r="B116" i="1"/>
  <c r="P116" i="1"/>
  <c r="Q116" i="1"/>
  <c r="R116" i="1"/>
  <c r="V116" i="1"/>
  <c r="C117" i="1"/>
  <c r="B117" i="1"/>
  <c r="P117" i="1"/>
  <c r="Q117" i="1"/>
  <c r="R117" i="1"/>
  <c r="V117" i="1"/>
  <c r="C118" i="1"/>
  <c r="B118" i="1"/>
  <c r="P118" i="1"/>
  <c r="Q118" i="1"/>
  <c r="R118" i="1"/>
  <c r="V118" i="1"/>
  <c r="C119" i="1"/>
  <c r="B119" i="1"/>
  <c r="P119" i="1"/>
  <c r="Q119" i="1"/>
  <c r="R119" i="1"/>
  <c r="V119" i="1"/>
  <c r="C120" i="1"/>
  <c r="B120" i="1"/>
  <c r="P120" i="1"/>
  <c r="Q120" i="1"/>
  <c r="R120" i="1"/>
  <c r="V120" i="1"/>
  <c r="C121" i="1"/>
  <c r="B121" i="1"/>
  <c r="P121" i="1"/>
  <c r="Q121" i="1"/>
  <c r="R121" i="1"/>
  <c r="V121" i="1"/>
  <c r="C122" i="1"/>
  <c r="B122" i="1"/>
  <c r="P122" i="1"/>
  <c r="Q122" i="1"/>
  <c r="R122" i="1"/>
  <c r="V122" i="1"/>
  <c r="C123" i="1"/>
  <c r="B123" i="1"/>
  <c r="P123" i="1"/>
  <c r="Q123" i="1"/>
  <c r="R123" i="1"/>
  <c r="V123" i="1"/>
  <c r="C124" i="1"/>
  <c r="B124" i="1"/>
  <c r="P124" i="1"/>
  <c r="Q124" i="1"/>
  <c r="R124" i="1"/>
  <c r="V124" i="1"/>
  <c r="C125" i="1"/>
  <c r="B125" i="1"/>
  <c r="P125" i="1"/>
  <c r="Q125" i="1"/>
  <c r="R125" i="1"/>
  <c r="V125" i="1"/>
  <c r="C126" i="1"/>
  <c r="B126" i="1"/>
  <c r="P126" i="1"/>
  <c r="Q126" i="1"/>
  <c r="R126" i="1"/>
  <c r="V126" i="1"/>
  <c r="C127" i="1"/>
  <c r="B127" i="1"/>
  <c r="P127" i="1"/>
  <c r="Q127" i="1"/>
  <c r="R127" i="1"/>
  <c r="V127" i="1"/>
  <c r="C128" i="1"/>
  <c r="B128" i="1"/>
  <c r="P128" i="1"/>
  <c r="Q128" i="1"/>
  <c r="R128" i="1"/>
  <c r="V128" i="1"/>
  <c r="C129" i="1"/>
  <c r="B129" i="1"/>
  <c r="P129" i="1"/>
  <c r="Q129" i="1"/>
  <c r="R129" i="1"/>
  <c r="V129" i="1"/>
  <c r="C130" i="1"/>
  <c r="B130" i="1"/>
  <c r="P130" i="1"/>
  <c r="Q130" i="1"/>
  <c r="R130" i="1"/>
  <c r="V130" i="1"/>
  <c r="C131" i="1"/>
  <c r="B131" i="1"/>
  <c r="P131" i="1"/>
  <c r="Q131" i="1"/>
  <c r="R131" i="1"/>
  <c r="V131" i="1"/>
  <c r="C132" i="1"/>
  <c r="B132" i="1"/>
  <c r="P132" i="1"/>
  <c r="Q132" i="1"/>
  <c r="R132" i="1"/>
  <c r="V132" i="1"/>
  <c r="C133" i="1"/>
  <c r="B133" i="1"/>
  <c r="P133" i="1"/>
  <c r="Q133" i="1"/>
  <c r="R133" i="1"/>
  <c r="V133" i="1"/>
  <c r="C134" i="1"/>
  <c r="B134" i="1"/>
  <c r="P134" i="1"/>
  <c r="Q134" i="1"/>
  <c r="R134" i="1"/>
  <c r="V134" i="1"/>
  <c r="C135" i="1"/>
  <c r="B135" i="1"/>
  <c r="P135" i="1"/>
  <c r="Q135" i="1"/>
  <c r="R135" i="1"/>
  <c r="V135" i="1"/>
  <c r="C136" i="1"/>
  <c r="B136" i="1"/>
  <c r="P136" i="1"/>
  <c r="Q136" i="1"/>
  <c r="R136" i="1"/>
  <c r="V136" i="1"/>
  <c r="C137" i="1"/>
  <c r="B137" i="1"/>
  <c r="P137" i="1"/>
  <c r="Q137" i="1"/>
  <c r="R137" i="1"/>
  <c r="V137" i="1"/>
  <c r="C138" i="1"/>
  <c r="B138" i="1"/>
  <c r="P138" i="1"/>
  <c r="Q138" i="1"/>
  <c r="R138" i="1"/>
  <c r="V138" i="1"/>
  <c r="C139" i="1"/>
  <c r="B139" i="1"/>
  <c r="P139" i="1"/>
  <c r="Q139" i="1"/>
  <c r="R139" i="1"/>
  <c r="V139" i="1"/>
  <c r="C140" i="1"/>
  <c r="B140" i="1"/>
  <c r="P140" i="1"/>
  <c r="Q140" i="1"/>
  <c r="R140" i="1"/>
  <c r="V140" i="1"/>
  <c r="C141" i="1"/>
  <c r="B141" i="1"/>
  <c r="P141" i="1"/>
  <c r="Q141" i="1"/>
  <c r="R141" i="1"/>
  <c r="V141" i="1"/>
  <c r="C142" i="1"/>
  <c r="B142" i="1"/>
  <c r="P142" i="1"/>
  <c r="Q142" i="1"/>
  <c r="R142" i="1"/>
  <c r="V142" i="1"/>
  <c r="C143" i="1"/>
  <c r="B143" i="1"/>
  <c r="P143" i="1"/>
  <c r="Q143" i="1"/>
  <c r="R143" i="1"/>
  <c r="V143" i="1"/>
  <c r="C144" i="1"/>
  <c r="B144" i="1"/>
  <c r="P144" i="1"/>
  <c r="Q144" i="1"/>
  <c r="R144" i="1"/>
  <c r="V144" i="1"/>
  <c r="C145" i="1"/>
  <c r="B145" i="1"/>
  <c r="P145" i="1"/>
  <c r="Q145" i="1"/>
  <c r="R145" i="1"/>
  <c r="V145" i="1"/>
  <c r="C146" i="1"/>
  <c r="B146" i="1"/>
  <c r="P146" i="1"/>
  <c r="Q146" i="1"/>
  <c r="R146" i="1"/>
  <c r="V146" i="1"/>
  <c r="C147" i="1"/>
  <c r="B147" i="1"/>
  <c r="P147" i="1"/>
  <c r="Q147" i="1"/>
  <c r="R147" i="1"/>
  <c r="V147" i="1"/>
  <c r="C148" i="1"/>
  <c r="B148" i="1"/>
  <c r="P148" i="1"/>
  <c r="Q148" i="1"/>
  <c r="R148" i="1"/>
  <c r="V148" i="1"/>
  <c r="C149" i="1"/>
  <c r="B149" i="1"/>
  <c r="P149" i="1"/>
  <c r="Q149" i="1"/>
  <c r="R149" i="1"/>
  <c r="V149" i="1"/>
  <c r="C150" i="1"/>
  <c r="B150" i="1"/>
  <c r="P150" i="1"/>
  <c r="Q150" i="1"/>
  <c r="R150" i="1"/>
  <c r="V150" i="1"/>
  <c r="C151" i="1"/>
  <c r="B151" i="1"/>
  <c r="P151" i="1"/>
  <c r="Q151" i="1"/>
  <c r="R151" i="1"/>
  <c r="V151" i="1"/>
  <c r="C152" i="1"/>
  <c r="B152" i="1"/>
  <c r="P152" i="1"/>
  <c r="Q152" i="1"/>
  <c r="R152" i="1"/>
  <c r="V152" i="1"/>
  <c r="C153" i="1"/>
  <c r="B153" i="1"/>
  <c r="P153" i="1"/>
  <c r="Q153" i="1"/>
  <c r="R153" i="1"/>
  <c r="V153" i="1"/>
  <c r="C154" i="1"/>
  <c r="B154" i="1"/>
  <c r="P154" i="1"/>
  <c r="Q154" i="1"/>
  <c r="R154" i="1"/>
  <c r="V154" i="1"/>
  <c r="C155" i="1"/>
  <c r="B155" i="1"/>
  <c r="P155" i="1"/>
  <c r="Q155" i="1"/>
  <c r="R155" i="1"/>
  <c r="V155" i="1"/>
  <c r="C156" i="1"/>
  <c r="B156" i="1"/>
  <c r="P156" i="1"/>
  <c r="Q156" i="1"/>
  <c r="R156" i="1"/>
  <c r="V156" i="1"/>
  <c r="C157" i="1"/>
  <c r="B157" i="1"/>
  <c r="P157" i="1"/>
  <c r="Q157" i="1"/>
  <c r="R157" i="1"/>
  <c r="V157" i="1"/>
  <c r="C158" i="1"/>
  <c r="B158" i="1"/>
  <c r="P158" i="1"/>
  <c r="Q158" i="1"/>
  <c r="R158" i="1"/>
  <c r="V158" i="1"/>
  <c r="C159" i="1"/>
  <c r="B159" i="1"/>
  <c r="P159" i="1"/>
  <c r="Q159" i="1"/>
  <c r="R159" i="1"/>
  <c r="V159" i="1"/>
  <c r="C160" i="1"/>
  <c r="B160" i="1"/>
  <c r="P160" i="1"/>
  <c r="Q160" i="1"/>
  <c r="R160" i="1"/>
  <c r="V160" i="1"/>
  <c r="C161" i="1"/>
  <c r="B161" i="1"/>
  <c r="P161" i="1"/>
  <c r="Q161" i="1"/>
  <c r="R161" i="1"/>
  <c r="V161" i="1"/>
  <c r="C162" i="1"/>
  <c r="B162" i="1"/>
  <c r="P162" i="1"/>
  <c r="Q162" i="1"/>
  <c r="R162" i="1"/>
  <c r="V162" i="1"/>
  <c r="C163" i="1"/>
  <c r="B163" i="1"/>
  <c r="P163" i="1"/>
  <c r="Q163" i="1"/>
  <c r="R163" i="1"/>
  <c r="V163" i="1"/>
  <c r="C164" i="1"/>
  <c r="B164" i="1"/>
  <c r="P164" i="1"/>
  <c r="Q164" i="1"/>
  <c r="R164" i="1"/>
  <c r="V164" i="1"/>
  <c r="C165" i="1"/>
  <c r="B165" i="1"/>
  <c r="P165" i="1"/>
  <c r="Q165" i="1"/>
  <c r="R165" i="1"/>
  <c r="V165" i="1"/>
  <c r="C166" i="1"/>
  <c r="B166" i="1"/>
  <c r="P166" i="1"/>
  <c r="Q166" i="1"/>
  <c r="R166" i="1"/>
  <c r="V166" i="1"/>
  <c r="C167" i="1"/>
  <c r="B167" i="1"/>
  <c r="P167" i="1"/>
  <c r="Q167" i="1"/>
  <c r="R167" i="1"/>
  <c r="V167" i="1"/>
  <c r="C168" i="1"/>
  <c r="B168" i="1"/>
  <c r="P168" i="1"/>
  <c r="Q168" i="1"/>
  <c r="R168" i="1"/>
  <c r="V168" i="1"/>
  <c r="C169" i="1"/>
  <c r="B169" i="1"/>
  <c r="P169" i="1"/>
  <c r="Q169" i="1"/>
  <c r="R169" i="1"/>
  <c r="V169" i="1"/>
  <c r="C170" i="1"/>
  <c r="B170" i="1"/>
  <c r="P170" i="1"/>
  <c r="Q170" i="1"/>
  <c r="R170" i="1"/>
  <c r="V170" i="1"/>
  <c r="C171" i="1"/>
  <c r="B171" i="1"/>
  <c r="P171" i="1"/>
  <c r="Q171" i="1"/>
  <c r="R171" i="1"/>
  <c r="V171" i="1"/>
  <c r="C172" i="1"/>
  <c r="B172" i="1"/>
  <c r="P172" i="1"/>
  <c r="Q172" i="1"/>
  <c r="R172" i="1"/>
  <c r="V172" i="1"/>
  <c r="C173" i="1"/>
  <c r="B173" i="1"/>
  <c r="P173" i="1"/>
  <c r="Q173" i="1"/>
  <c r="R173" i="1"/>
  <c r="V173" i="1"/>
  <c r="C174" i="1"/>
  <c r="B174" i="1"/>
  <c r="P174" i="1"/>
  <c r="Q174" i="1"/>
  <c r="R174" i="1"/>
  <c r="V174" i="1"/>
  <c r="C175" i="1"/>
  <c r="B175" i="1"/>
  <c r="P175" i="1"/>
  <c r="Q175" i="1"/>
  <c r="R175" i="1"/>
  <c r="V175" i="1"/>
  <c r="C176" i="1"/>
  <c r="B176" i="1"/>
  <c r="P176" i="1"/>
  <c r="Q176" i="1"/>
  <c r="R176" i="1"/>
  <c r="V176" i="1"/>
  <c r="C177" i="1"/>
  <c r="B177" i="1"/>
  <c r="P177" i="1"/>
  <c r="Q177" i="1"/>
  <c r="R177" i="1"/>
  <c r="V177" i="1"/>
  <c r="C178" i="1"/>
  <c r="B178" i="1"/>
  <c r="P178" i="1"/>
  <c r="Q178" i="1"/>
  <c r="R178" i="1"/>
  <c r="V178" i="1"/>
  <c r="C179" i="1"/>
  <c r="B179" i="1"/>
  <c r="P179" i="1"/>
  <c r="Q179" i="1"/>
  <c r="R179" i="1"/>
  <c r="V179" i="1"/>
  <c r="C180" i="1"/>
  <c r="B180" i="1"/>
  <c r="P180" i="1"/>
  <c r="Q180" i="1"/>
  <c r="R180" i="1"/>
  <c r="V180" i="1"/>
  <c r="C181" i="1"/>
  <c r="B181" i="1"/>
  <c r="P181" i="1"/>
  <c r="Q181" i="1"/>
  <c r="R181" i="1"/>
  <c r="V181" i="1"/>
  <c r="C182" i="1"/>
  <c r="B182" i="1"/>
  <c r="P182" i="1"/>
  <c r="Q182" i="1"/>
  <c r="R182" i="1"/>
  <c r="V182" i="1"/>
  <c r="C183" i="1"/>
  <c r="B183" i="1"/>
  <c r="P183" i="1"/>
  <c r="Q183" i="1"/>
  <c r="R183" i="1"/>
  <c r="V183" i="1"/>
  <c r="C184" i="1"/>
  <c r="B184" i="1"/>
  <c r="P184" i="1"/>
  <c r="Q184" i="1"/>
  <c r="R184" i="1"/>
  <c r="V184" i="1"/>
  <c r="C185" i="1"/>
  <c r="B185" i="1"/>
  <c r="P185" i="1"/>
  <c r="Q185" i="1"/>
  <c r="R185" i="1"/>
  <c r="V185" i="1"/>
  <c r="C186" i="1"/>
  <c r="B186" i="1"/>
  <c r="P186" i="1"/>
  <c r="Q186" i="1"/>
  <c r="R186" i="1"/>
  <c r="V186" i="1"/>
  <c r="C187" i="1"/>
  <c r="B187" i="1"/>
  <c r="P187" i="1"/>
  <c r="Q187" i="1"/>
  <c r="R187" i="1"/>
  <c r="V187" i="1"/>
  <c r="C188" i="1"/>
  <c r="B188" i="1"/>
  <c r="P188" i="1"/>
  <c r="Q188" i="1"/>
  <c r="R188" i="1"/>
  <c r="V188" i="1"/>
  <c r="C189" i="1"/>
  <c r="B189" i="1"/>
  <c r="P189" i="1"/>
  <c r="Q189" i="1"/>
  <c r="R189" i="1"/>
  <c r="V189" i="1"/>
  <c r="C190" i="1"/>
  <c r="B190" i="1"/>
  <c r="P190" i="1"/>
  <c r="Q190" i="1"/>
  <c r="R190" i="1"/>
  <c r="V190" i="1"/>
  <c r="C191" i="1"/>
  <c r="B191" i="1"/>
  <c r="P191" i="1"/>
  <c r="Q191" i="1"/>
  <c r="R191" i="1"/>
  <c r="V191" i="1"/>
  <c r="C192" i="1"/>
  <c r="B192" i="1"/>
  <c r="P192" i="1"/>
  <c r="Q192" i="1"/>
  <c r="R192" i="1"/>
  <c r="V192" i="1"/>
  <c r="C193" i="1"/>
  <c r="B193" i="1"/>
  <c r="P193" i="1"/>
  <c r="Q193" i="1"/>
  <c r="R193" i="1"/>
  <c r="V193" i="1"/>
  <c r="C194" i="1"/>
  <c r="B194" i="1"/>
  <c r="P194" i="1"/>
  <c r="Q194" i="1"/>
  <c r="R194" i="1"/>
  <c r="V194" i="1"/>
  <c r="C195" i="1"/>
  <c r="B195" i="1"/>
  <c r="P195" i="1"/>
  <c r="Q195" i="1"/>
  <c r="R195" i="1"/>
  <c r="V195" i="1"/>
  <c r="C196" i="1"/>
  <c r="B196" i="1"/>
  <c r="P196" i="1"/>
  <c r="Q196" i="1"/>
  <c r="R196" i="1"/>
  <c r="V196" i="1"/>
  <c r="C197" i="1"/>
  <c r="B197" i="1"/>
  <c r="P197" i="1"/>
  <c r="Q197" i="1"/>
  <c r="R197" i="1"/>
  <c r="V197" i="1"/>
  <c r="C198" i="1"/>
  <c r="B198" i="1"/>
  <c r="P198" i="1"/>
  <c r="Q198" i="1"/>
  <c r="R198" i="1"/>
  <c r="V198" i="1"/>
  <c r="C199" i="1"/>
  <c r="B199" i="1"/>
  <c r="P199" i="1"/>
  <c r="Q199" i="1"/>
  <c r="R199" i="1"/>
  <c r="V199" i="1"/>
  <c r="C200" i="1"/>
  <c r="B200" i="1"/>
  <c r="P200" i="1"/>
  <c r="Q200" i="1"/>
  <c r="R200" i="1"/>
  <c r="V200" i="1"/>
  <c r="C201" i="1"/>
  <c r="B201" i="1"/>
  <c r="P201" i="1"/>
  <c r="Q201" i="1"/>
  <c r="R201" i="1"/>
  <c r="V201" i="1"/>
  <c r="C202" i="1"/>
  <c r="B202" i="1"/>
  <c r="P202" i="1"/>
  <c r="Q202" i="1"/>
  <c r="R202" i="1"/>
  <c r="V202" i="1"/>
  <c r="C203" i="1"/>
  <c r="B203" i="1"/>
  <c r="P203" i="1"/>
  <c r="Q203" i="1"/>
  <c r="R203" i="1"/>
  <c r="V203" i="1"/>
  <c r="C204" i="1"/>
  <c r="B204" i="1"/>
  <c r="P204" i="1"/>
  <c r="Q204" i="1"/>
  <c r="R204" i="1"/>
  <c r="V204" i="1"/>
  <c r="C205" i="1"/>
  <c r="B205" i="1"/>
  <c r="P205" i="1"/>
  <c r="Q205" i="1"/>
  <c r="R205" i="1"/>
  <c r="V205" i="1"/>
  <c r="C206" i="1"/>
  <c r="B206" i="1"/>
  <c r="P206" i="1"/>
  <c r="Q206" i="1"/>
  <c r="R206" i="1"/>
  <c r="V206" i="1"/>
  <c r="C207" i="1"/>
  <c r="B207" i="1"/>
  <c r="P207" i="1"/>
  <c r="Q207" i="1"/>
  <c r="R207" i="1"/>
  <c r="V207" i="1"/>
  <c r="C208" i="1"/>
  <c r="B208" i="1"/>
  <c r="P208" i="1"/>
  <c r="Q208" i="1"/>
  <c r="R208" i="1"/>
  <c r="V208" i="1"/>
  <c r="C209" i="1"/>
  <c r="B209" i="1"/>
  <c r="P209" i="1"/>
  <c r="Q209" i="1"/>
  <c r="R209" i="1"/>
  <c r="V209" i="1"/>
  <c r="C210" i="1"/>
  <c r="B210" i="1"/>
  <c r="P210" i="1"/>
  <c r="Q210" i="1"/>
  <c r="R210" i="1"/>
  <c r="V210" i="1"/>
  <c r="C211" i="1"/>
  <c r="B211" i="1"/>
  <c r="P211" i="1"/>
  <c r="Q211" i="1"/>
  <c r="R211" i="1"/>
  <c r="V211" i="1"/>
  <c r="C212" i="1"/>
  <c r="B212" i="1"/>
  <c r="P212" i="1"/>
  <c r="Q212" i="1"/>
  <c r="R212" i="1"/>
  <c r="V212" i="1"/>
  <c r="C213" i="1"/>
  <c r="B213" i="1"/>
  <c r="P213" i="1"/>
  <c r="Q213" i="1"/>
  <c r="R213" i="1"/>
  <c r="V213" i="1"/>
  <c r="C214" i="1"/>
  <c r="B214" i="1"/>
  <c r="P214" i="1"/>
  <c r="Q214" i="1"/>
  <c r="R214" i="1"/>
  <c r="V214" i="1"/>
  <c r="C215" i="1"/>
  <c r="B215" i="1"/>
  <c r="P215" i="1"/>
  <c r="Q215" i="1"/>
  <c r="R215" i="1"/>
  <c r="V215" i="1"/>
  <c r="C216" i="1"/>
  <c r="B216" i="1"/>
  <c r="P216" i="1"/>
  <c r="Q216" i="1"/>
  <c r="R216" i="1"/>
  <c r="V216" i="1"/>
  <c r="C217" i="1"/>
  <c r="B217" i="1"/>
  <c r="P217" i="1"/>
  <c r="Q217" i="1"/>
  <c r="R217" i="1"/>
  <c r="V217" i="1"/>
  <c r="C218" i="1"/>
  <c r="B218" i="1"/>
  <c r="P218" i="1"/>
  <c r="Q218" i="1"/>
  <c r="R218" i="1"/>
  <c r="V218" i="1"/>
  <c r="C219" i="1"/>
  <c r="B219" i="1"/>
  <c r="P219" i="1"/>
  <c r="Q219" i="1"/>
  <c r="R219" i="1"/>
  <c r="V219" i="1"/>
  <c r="C220" i="1"/>
  <c r="B220" i="1"/>
  <c r="P220" i="1"/>
  <c r="Q220" i="1"/>
  <c r="R220" i="1"/>
  <c r="V220" i="1"/>
  <c r="C221" i="1"/>
  <c r="B221" i="1"/>
  <c r="P221" i="1"/>
  <c r="Q221" i="1"/>
  <c r="R221" i="1"/>
  <c r="V221" i="1"/>
  <c r="C222" i="1"/>
  <c r="B222" i="1"/>
  <c r="P222" i="1"/>
  <c r="Q222" i="1"/>
  <c r="R222" i="1"/>
  <c r="V222" i="1"/>
  <c r="C223" i="1"/>
  <c r="B223" i="1"/>
  <c r="P223" i="1"/>
  <c r="Q223" i="1"/>
  <c r="R223" i="1"/>
  <c r="V223" i="1"/>
  <c r="C224" i="1"/>
  <c r="B224" i="1"/>
  <c r="P224" i="1"/>
  <c r="Q224" i="1"/>
  <c r="R224" i="1"/>
  <c r="V224" i="1"/>
  <c r="C225" i="1"/>
  <c r="B225" i="1"/>
  <c r="P225" i="1"/>
  <c r="Q225" i="1"/>
  <c r="R225" i="1"/>
  <c r="V225" i="1"/>
  <c r="C226" i="1"/>
  <c r="B226" i="1"/>
  <c r="P226" i="1"/>
  <c r="Q226" i="1"/>
  <c r="R226" i="1"/>
  <c r="V226" i="1"/>
  <c r="C227" i="1"/>
  <c r="B227" i="1"/>
  <c r="P227" i="1"/>
  <c r="Q227" i="1"/>
  <c r="R227" i="1"/>
  <c r="V227" i="1"/>
  <c r="C228" i="1"/>
  <c r="B228" i="1"/>
  <c r="P228" i="1"/>
  <c r="Q228" i="1"/>
  <c r="R228" i="1"/>
  <c r="V228" i="1"/>
  <c r="C229" i="1"/>
  <c r="B229" i="1"/>
  <c r="P229" i="1"/>
  <c r="Q229" i="1"/>
  <c r="R229" i="1"/>
  <c r="V229" i="1"/>
  <c r="C230" i="1"/>
  <c r="B230" i="1"/>
  <c r="P230" i="1"/>
  <c r="Q230" i="1"/>
  <c r="R230" i="1"/>
  <c r="V230" i="1"/>
  <c r="C231" i="1"/>
  <c r="B231" i="1"/>
  <c r="P231" i="1"/>
  <c r="Q231" i="1"/>
  <c r="R231" i="1"/>
  <c r="V231" i="1"/>
  <c r="C232" i="1"/>
  <c r="B232" i="1"/>
  <c r="P232" i="1"/>
  <c r="Q232" i="1"/>
  <c r="R232" i="1"/>
  <c r="V232" i="1"/>
  <c r="C233" i="1"/>
  <c r="B233" i="1"/>
  <c r="P233" i="1"/>
  <c r="Q233" i="1"/>
  <c r="R233" i="1"/>
  <c r="V233" i="1"/>
  <c r="C234" i="1"/>
  <c r="B234" i="1"/>
  <c r="P234" i="1"/>
  <c r="Q234" i="1"/>
  <c r="R234" i="1"/>
  <c r="V234" i="1"/>
  <c r="C235" i="1"/>
  <c r="B235" i="1"/>
  <c r="P235" i="1"/>
  <c r="Q235" i="1"/>
  <c r="R235" i="1"/>
  <c r="V235" i="1"/>
  <c r="C236" i="1"/>
  <c r="B236" i="1"/>
  <c r="P236" i="1"/>
  <c r="Q236" i="1"/>
  <c r="R236" i="1"/>
  <c r="V236" i="1"/>
  <c r="C237" i="1"/>
  <c r="B237" i="1"/>
  <c r="P237" i="1"/>
  <c r="Q237" i="1"/>
  <c r="R237" i="1"/>
  <c r="V237" i="1"/>
  <c r="C238" i="1"/>
  <c r="B238" i="1"/>
  <c r="P238" i="1"/>
  <c r="Q238" i="1"/>
  <c r="R238" i="1"/>
  <c r="V238" i="1"/>
  <c r="C239" i="1"/>
  <c r="B239" i="1"/>
  <c r="P239" i="1"/>
  <c r="Q239" i="1"/>
  <c r="R239" i="1"/>
  <c r="V239" i="1"/>
  <c r="C240" i="1"/>
  <c r="B240" i="1"/>
  <c r="P240" i="1"/>
  <c r="Q240" i="1"/>
  <c r="R240" i="1"/>
  <c r="V240" i="1"/>
  <c r="C241" i="1"/>
  <c r="B241" i="1"/>
  <c r="P241" i="1"/>
  <c r="Q241" i="1"/>
  <c r="R241" i="1"/>
  <c r="V241" i="1"/>
  <c r="C242" i="1"/>
  <c r="B242" i="1"/>
  <c r="P242" i="1"/>
  <c r="Q242" i="1"/>
  <c r="R242" i="1"/>
  <c r="V242" i="1"/>
  <c r="C243" i="1"/>
  <c r="B243" i="1"/>
  <c r="P243" i="1"/>
  <c r="Q243" i="1"/>
  <c r="R243" i="1"/>
  <c r="V243" i="1"/>
  <c r="C244" i="1"/>
  <c r="B244" i="1"/>
  <c r="P244" i="1"/>
  <c r="Q244" i="1"/>
  <c r="R244" i="1"/>
  <c r="V244" i="1"/>
  <c r="C245" i="1"/>
  <c r="B245" i="1"/>
  <c r="P245" i="1"/>
  <c r="Q245" i="1"/>
  <c r="R245" i="1"/>
  <c r="V245" i="1"/>
  <c r="C246" i="1"/>
  <c r="B246" i="1"/>
  <c r="P246" i="1"/>
  <c r="Q246" i="1"/>
  <c r="R246" i="1"/>
  <c r="V246" i="1"/>
  <c r="C247" i="1"/>
  <c r="B247" i="1"/>
  <c r="P247" i="1"/>
  <c r="Q247" i="1"/>
  <c r="R247" i="1"/>
  <c r="V247" i="1"/>
  <c r="C248" i="1"/>
  <c r="B248" i="1"/>
  <c r="P248" i="1"/>
  <c r="Q248" i="1"/>
  <c r="R248" i="1"/>
  <c r="V248" i="1"/>
  <c r="C249" i="1"/>
  <c r="B249" i="1"/>
  <c r="P249" i="1"/>
  <c r="Q249" i="1"/>
  <c r="R249" i="1"/>
  <c r="V249" i="1"/>
  <c r="C250" i="1"/>
  <c r="B250" i="1"/>
  <c r="P250" i="1"/>
  <c r="Q250" i="1"/>
  <c r="R250" i="1"/>
  <c r="V250" i="1"/>
  <c r="C251" i="1"/>
  <c r="B251" i="1"/>
  <c r="P251" i="1"/>
  <c r="Q251" i="1"/>
  <c r="R251" i="1"/>
  <c r="V251" i="1"/>
  <c r="C252" i="1"/>
  <c r="B252" i="1"/>
  <c r="P252" i="1"/>
  <c r="Q252" i="1"/>
  <c r="R252" i="1"/>
  <c r="V252" i="1"/>
  <c r="C253" i="1"/>
  <c r="B253" i="1"/>
  <c r="P253" i="1"/>
  <c r="Q253" i="1"/>
  <c r="R253" i="1"/>
  <c r="V253" i="1"/>
  <c r="C254" i="1"/>
  <c r="B254" i="1"/>
  <c r="P254" i="1"/>
  <c r="Q254" i="1"/>
  <c r="R254" i="1"/>
  <c r="V254" i="1"/>
  <c r="C255" i="1"/>
  <c r="B255" i="1"/>
  <c r="P255" i="1"/>
  <c r="Q255" i="1"/>
  <c r="R255" i="1"/>
  <c r="V255" i="1"/>
  <c r="C256" i="1"/>
  <c r="B256" i="1"/>
  <c r="P256" i="1"/>
  <c r="Q256" i="1"/>
  <c r="R256" i="1"/>
  <c r="V256" i="1"/>
  <c r="C257" i="1"/>
  <c r="B257" i="1"/>
  <c r="P257" i="1"/>
  <c r="Q257" i="1"/>
  <c r="R257" i="1"/>
  <c r="V257" i="1"/>
  <c r="C258" i="1"/>
  <c r="B258" i="1"/>
  <c r="P258" i="1"/>
  <c r="Q258" i="1"/>
  <c r="R258" i="1"/>
  <c r="V258" i="1"/>
  <c r="C259" i="1"/>
  <c r="B259" i="1"/>
  <c r="P259" i="1"/>
  <c r="Q259" i="1"/>
  <c r="R259" i="1"/>
  <c r="V259" i="1"/>
  <c r="C260" i="1"/>
  <c r="B260" i="1"/>
  <c r="P260" i="1"/>
  <c r="Q260" i="1"/>
  <c r="R260" i="1"/>
  <c r="V260" i="1"/>
  <c r="C261" i="1"/>
  <c r="B261" i="1"/>
  <c r="P261" i="1"/>
  <c r="Q261" i="1"/>
  <c r="R261" i="1"/>
  <c r="V261" i="1"/>
  <c r="C262" i="1"/>
  <c r="B262" i="1"/>
  <c r="P262" i="1"/>
  <c r="Q262" i="1"/>
  <c r="R262" i="1"/>
  <c r="V262" i="1"/>
  <c r="C263" i="1"/>
  <c r="B263" i="1"/>
  <c r="P263" i="1"/>
  <c r="Q263" i="1"/>
  <c r="R263" i="1"/>
  <c r="V263" i="1"/>
  <c r="C264" i="1"/>
  <c r="B264" i="1"/>
  <c r="P264" i="1"/>
  <c r="Q264" i="1"/>
  <c r="R264" i="1"/>
  <c r="V264" i="1"/>
  <c r="C265" i="1"/>
  <c r="B265" i="1"/>
  <c r="P265" i="1"/>
  <c r="Q265" i="1"/>
  <c r="R265" i="1"/>
  <c r="V265" i="1"/>
  <c r="C266" i="1"/>
  <c r="B266" i="1"/>
  <c r="P266" i="1"/>
  <c r="Q266" i="1"/>
  <c r="R266" i="1"/>
  <c r="V266" i="1"/>
  <c r="C267" i="1"/>
  <c r="B267" i="1"/>
  <c r="P267" i="1"/>
  <c r="Q267" i="1"/>
  <c r="R267" i="1"/>
  <c r="V267" i="1"/>
  <c r="C268" i="1"/>
  <c r="B268" i="1"/>
  <c r="P268" i="1"/>
  <c r="Q268" i="1"/>
  <c r="R268" i="1"/>
  <c r="V268" i="1"/>
  <c r="C269" i="1"/>
  <c r="B269" i="1"/>
  <c r="P269" i="1"/>
  <c r="Q269" i="1"/>
  <c r="R269" i="1"/>
  <c r="V269" i="1"/>
  <c r="C270" i="1"/>
  <c r="B270" i="1"/>
  <c r="P270" i="1"/>
  <c r="Q270" i="1"/>
  <c r="R270" i="1"/>
  <c r="V270" i="1"/>
  <c r="C271" i="1"/>
  <c r="B271" i="1"/>
  <c r="P271" i="1"/>
  <c r="Q271" i="1"/>
  <c r="R271" i="1"/>
  <c r="V271" i="1"/>
  <c r="C272" i="1"/>
  <c r="B272" i="1"/>
  <c r="P272" i="1"/>
  <c r="Q272" i="1"/>
  <c r="R272" i="1"/>
  <c r="V272" i="1"/>
  <c r="C273" i="1"/>
  <c r="B273" i="1"/>
  <c r="P273" i="1"/>
  <c r="Q273" i="1"/>
  <c r="R273" i="1"/>
  <c r="V273" i="1"/>
  <c r="C274" i="1"/>
  <c r="B274" i="1"/>
  <c r="P274" i="1"/>
  <c r="Q274" i="1"/>
  <c r="R274" i="1"/>
  <c r="V274" i="1"/>
  <c r="C275" i="1"/>
  <c r="B275" i="1"/>
  <c r="P275" i="1"/>
  <c r="Q275" i="1"/>
  <c r="R275" i="1"/>
  <c r="V275" i="1"/>
  <c r="C276" i="1"/>
  <c r="B276" i="1"/>
  <c r="P276" i="1"/>
  <c r="Q276" i="1"/>
  <c r="R276" i="1"/>
  <c r="V276" i="1"/>
  <c r="C277" i="1"/>
  <c r="B277" i="1"/>
  <c r="P277" i="1"/>
  <c r="Q277" i="1"/>
  <c r="R277" i="1"/>
  <c r="V277" i="1"/>
  <c r="C278" i="1"/>
  <c r="B278" i="1"/>
  <c r="P278" i="1"/>
  <c r="Q278" i="1"/>
  <c r="R278" i="1"/>
  <c r="V278" i="1"/>
  <c r="C279" i="1"/>
  <c r="B279" i="1"/>
  <c r="P279" i="1"/>
  <c r="Q279" i="1"/>
  <c r="R279" i="1"/>
  <c r="V279" i="1"/>
  <c r="C280" i="1"/>
  <c r="B280" i="1"/>
  <c r="P280" i="1"/>
  <c r="Q280" i="1"/>
  <c r="R280" i="1"/>
  <c r="V280" i="1"/>
  <c r="C281" i="1"/>
  <c r="B281" i="1"/>
  <c r="P281" i="1"/>
  <c r="Q281" i="1"/>
  <c r="R281" i="1"/>
  <c r="V281" i="1"/>
  <c r="C282" i="1"/>
  <c r="B282" i="1"/>
  <c r="P282" i="1"/>
  <c r="Q282" i="1"/>
  <c r="R282" i="1"/>
  <c r="V282" i="1"/>
  <c r="C283" i="1"/>
  <c r="B283" i="1"/>
  <c r="P283" i="1"/>
  <c r="Q283" i="1"/>
  <c r="R283" i="1"/>
  <c r="V283" i="1"/>
  <c r="C284" i="1"/>
  <c r="B284" i="1"/>
  <c r="P284" i="1"/>
  <c r="Q284" i="1"/>
  <c r="R284" i="1"/>
  <c r="V284" i="1"/>
  <c r="C285" i="1"/>
  <c r="B285" i="1"/>
  <c r="P285" i="1"/>
  <c r="Q285" i="1"/>
  <c r="R285" i="1"/>
  <c r="V285" i="1"/>
  <c r="C286" i="1"/>
  <c r="B286" i="1"/>
  <c r="P286" i="1"/>
  <c r="Q286" i="1"/>
  <c r="R286" i="1"/>
  <c r="V286" i="1"/>
  <c r="C287" i="1"/>
  <c r="B287" i="1"/>
  <c r="P287" i="1"/>
  <c r="Q287" i="1"/>
  <c r="R287" i="1"/>
  <c r="V287" i="1"/>
  <c r="C288" i="1"/>
  <c r="B288" i="1"/>
  <c r="P288" i="1"/>
  <c r="Q288" i="1"/>
  <c r="R288" i="1"/>
  <c r="V288" i="1"/>
  <c r="C289" i="1"/>
  <c r="B289" i="1"/>
  <c r="P289" i="1"/>
  <c r="Q289" i="1"/>
  <c r="R289" i="1"/>
  <c r="V289" i="1"/>
  <c r="C290" i="1"/>
  <c r="B290" i="1"/>
  <c r="P290" i="1"/>
  <c r="Q290" i="1"/>
  <c r="R290" i="1"/>
  <c r="V290" i="1"/>
  <c r="C291" i="1"/>
  <c r="B291" i="1"/>
  <c r="P291" i="1"/>
  <c r="Q291" i="1"/>
  <c r="R291" i="1"/>
  <c r="V291" i="1"/>
  <c r="C292" i="1"/>
  <c r="B292" i="1"/>
  <c r="P292" i="1"/>
  <c r="Q292" i="1"/>
  <c r="R292" i="1"/>
  <c r="V292" i="1"/>
  <c r="C293" i="1"/>
  <c r="B293" i="1"/>
  <c r="P293" i="1"/>
  <c r="Q293" i="1"/>
  <c r="R293" i="1"/>
  <c r="V293" i="1"/>
  <c r="C294" i="1"/>
  <c r="B294" i="1"/>
  <c r="P294" i="1"/>
  <c r="Q294" i="1"/>
  <c r="R294" i="1"/>
  <c r="V294" i="1"/>
  <c r="C295" i="1"/>
  <c r="B295" i="1"/>
  <c r="P295" i="1"/>
  <c r="Q295" i="1"/>
  <c r="R295" i="1"/>
  <c r="V295" i="1"/>
  <c r="C296" i="1"/>
  <c r="B296" i="1"/>
  <c r="P296" i="1"/>
  <c r="Q296" i="1"/>
  <c r="R296" i="1"/>
  <c r="V296" i="1"/>
  <c r="C297" i="1"/>
  <c r="B297" i="1"/>
  <c r="P297" i="1"/>
  <c r="Q297" i="1"/>
  <c r="R297" i="1"/>
  <c r="V297" i="1"/>
  <c r="C298" i="1"/>
  <c r="B298" i="1"/>
  <c r="P298" i="1"/>
  <c r="Q298" i="1"/>
  <c r="R298" i="1"/>
  <c r="V298" i="1"/>
  <c r="C299" i="1"/>
  <c r="B299" i="1"/>
  <c r="P299" i="1"/>
  <c r="Q299" i="1"/>
  <c r="R299" i="1"/>
  <c r="V299" i="1"/>
  <c r="C300" i="1"/>
  <c r="B300" i="1"/>
  <c r="P300" i="1"/>
  <c r="Q300" i="1"/>
  <c r="R300" i="1"/>
  <c r="V300" i="1"/>
  <c r="C301" i="1"/>
  <c r="B301" i="1"/>
  <c r="P301" i="1"/>
  <c r="Q301" i="1"/>
  <c r="R301" i="1"/>
  <c r="V301" i="1"/>
  <c r="C302" i="1"/>
  <c r="B302" i="1"/>
  <c r="P302" i="1"/>
  <c r="Q302" i="1"/>
  <c r="R302" i="1"/>
  <c r="V302" i="1"/>
  <c r="C303" i="1"/>
  <c r="B303" i="1"/>
  <c r="P303" i="1"/>
  <c r="Q303" i="1"/>
  <c r="R303" i="1"/>
  <c r="V303" i="1"/>
  <c r="C304" i="1"/>
  <c r="B304" i="1"/>
  <c r="P304" i="1"/>
  <c r="Q304" i="1"/>
  <c r="R304" i="1"/>
  <c r="V304" i="1"/>
  <c r="C305" i="1"/>
  <c r="B305" i="1"/>
  <c r="P305" i="1"/>
  <c r="Q305" i="1"/>
  <c r="R305" i="1"/>
  <c r="V305" i="1"/>
  <c r="C306" i="1"/>
  <c r="B306" i="1"/>
  <c r="P306" i="1"/>
  <c r="Q306" i="1"/>
  <c r="R306" i="1"/>
  <c r="V306" i="1"/>
  <c r="C307" i="1"/>
  <c r="B307" i="1"/>
  <c r="P307" i="1"/>
  <c r="Q307" i="1"/>
  <c r="R307" i="1"/>
  <c r="V307" i="1"/>
  <c r="C308" i="1"/>
  <c r="B308" i="1"/>
  <c r="P308" i="1"/>
  <c r="Q308" i="1"/>
  <c r="R308" i="1"/>
  <c r="V308" i="1"/>
  <c r="C309" i="1"/>
  <c r="B309" i="1"/>
  <c r="P309" i="1"/>
  <c r="Q309" i="1"/>
  <c r="R309" i="1"/>
  <c r="V309" i="1"/>
  <c r="C310" i="1"/>
  <c r="B310" i="1"/>
  <c r="P310" i="1"/>
  <c r="Q310" i="1"/>
  <c r="R310" i="1"/>
  <c r="V310" i="1"/>
  <c r="C311" i="1"/>
  <c r="B311" i="1"/>
  <c r="P311" i="1"/>
  <c r="Q311" i="1"/>
  <c r="R311" i="1"/>
  <c r="V311" i="1"/>
  <c r="C312" i="1"/>
  <c r="B312" i="1"/>
  <c r="P312" i="1"/>
  <c r="Q312" i="1"/>
  <c r="R312" i="1"/>
  <c r="V312" i="1"/>
  <c r="C313" i="1"/>
  <c r="B313" i="1"/>
  <c r="P313" i="1"/>
  <c r="Q313" i="1"/>
  <c r="R313" i="1"/>
  <c r="V313" i="1"/>
  <c r="C314" i="1"/>
  <c r="B314" i="1"/>
  <c r="P314" i="1"/>
  <c r="Q314" i="1"/>
  <c r="R314" i="1"/>
  <c r="V314" i="1"/>
  <c r="C315" i="1"/>
  <c r="B315" i="1"/>
  <c r="P315" i="1"/>
  <c r="Q315" i="1"/>
  <c r="R315" i="1"/>
  <c r="V315" i="1"/>
  <c r="C316" i="1"/>
  <c r="B316" i="1"/>
  <c r="P316" i="1"/>
  <c r="Q316" i="1"/>
  <c r="R316" i="1"/>
  <c r="V316" i="1"/>
  <c r="C317" i="1"/>
  <c r="B317" i="1"/>
  <c r="P317" i="1"/>
  <c r="Q317" i="1"/>
  <c r="R317" i="1"/>
  <c r="V317" i="1"/>
  <c r="C318" i="1"/>
  <c r="B318" i="1"/>
  <c r="P318" i="1"/>
  <c r="Q318" i="1"/>
  <c r="R318" i="1"/>
  <c r="V318" i="1"/>
  <c r="C319" i="1"/>
  <c r="B319" i="1"/>
  <c r="P319" i="1"/>
  <c r="Q319" i="1"/>
  <c r="R319" i="1"/>
  <c r="V319" i="1"/>
  <c r="C320" i="1"/>
  <c r="B320" i="1"/>
  <c r="P320" i="1"/>
  <c r="Q320" i="1"/>
  <c r="R320" i="1"/>
  <c r="V320" i="1"/>
  <c r="C321" i="1"/>
  <c r="B321" i="1"/>
  <c r="P321" i="1"/>
  <c r="Q321" i="1"/>
  <c r="R321" i="1"/>
  <c r="V321" i="1"/>
  <c r="C322" i="1"/>
  <c r="B322" i="1"/>
  <c r="P322" i="1"/>
  <c r="Q322" i="1"/>
  <c r="R322" i="1"/>
  <c r="V322" i="1"/>
  <c r="C323" i="1"/>
  <c r="B323" i="1"/>
  <c r="P323" i="1"/>
  <c r="Q323" i="1"/>
  <c r="R323" i="1"/>
  <c r="V323" i="1"/>
  <c r="C324" i="1"/>
  <c r="B324" i="1"/>
  <c r="P324" i="1"/>
  <c r="Q324" i="1"/>
  <c r="R324" i="1"/>
  <c r="V324" i="1"/>
  <c r="C325" i="1"/>
  <c r="B325" i="1"/>
  <c r="P325" i="1"/>
  <c r="Q325" i="1"/>
  <c r="R325" i="1"/>
  <c r="V325" i="1"/>
  <c r="C326" i="1"/>
  <c r="B326" i="1"/>
  <c r="P326" i="1"/>
  <c r="Q326" i="1"/>
  <c r="R326" i="1"/>
  <c r="V326" i="1"/>
  <c r="C327" i="1"/>
  <c r="B327" i="1"/>
  <c r="P327" i="1"/>
  <c r="Q327" i="1"/>
  <c r="R327" i="1"/>
  <c r="V327" i="1"/>
  <c r="C328" i="1"/>
  <c r="B328" i="1"/>
  <c r="P328" i="1"/>
  <c r="Q328" i="1"/>
  <c r="R328" i="1"/>
  <c r="V328" i="1"/>
  <c r="C329" i="1"/>
  <c r="B329" i="1"/>
  <c r="P329" i="1"/>
  <c r="Q329" i="1"/>
  <c r="R329" i="1"/>
  <c r="V329" i="1"/>
  <c r="C330" i="1"/>
  <c r="B330" i="1"/>
  <c r="P330" i="1"/>
  <c r="Q330" i="1"/>
  <c r="R330" i="1"/>
  <c r="V330" i="1"/>
  <c r="C331" i="1"/>
  <c r="B331" i="1"/>
  <c r="P331" i="1"/>
  <c r="Q331" i="1"/>
  <c r="R331" i="1"/>
  <c r="V331" i="1"/>
  <c r="C332" i="1"/>
  <c r="B332" i="1"/>
  <c r="P332" i="1"/>
  <c r="Q332" i="1"/>
  <c r="R332" i="1"/>
  <c r="V332" i="1"/>
  <c r="C333" i="1"/>
  <c r="B333" i="1"/>
  <c r="P333" i="1"/>
  <c r="Q333" i="1"/>
  <c r="R333" i="1"/>
  <c r="V333" i="1"/>
  <c r="C334" i="1"/>
  <c r="B334" i="1"/>
  <c r="P334" i="1"/>
  <c r="Q334" i="1"/>
  <c r="R334" i="1"/>
  <c r="V334" i="1"/>
  <c r="C335" i="1"/>
  <c r="B335" i="1"/>
  <c r="P335" i="1"/>
  <c r="Q335" i="1"/>
  <c r="R335" i="1"/>
  <c r="V335" i="1"/>
  <c r="C336" i="1"/>
  <c r="B336" i="1"/>
  <c r="P336" i="1"/>
  <c r="Q336" i="1"/>
  <c r="R336" i="1"/>
  <c r="V336" i="1"/>
  <c r="C337" i="1"/>
  <c r="B337" i="1"/>
  <c r="P337" i="1"/>
  <c r="Q337" i="1"/>
  <c r="R337" i="1"/>
  <c r="V337" i="1"/>
  <c r="C338" i="1"/>
  <c r="B338" i="1"/>
  <c r="P338" i="1"/>
  <c r="Q338" i="1"/>
  <c r="R338" i="1"/>
  <c r="V338" i="1"/>
  <c r="C339" i="1"/>
  <c r="B339" i="1"/>
  <c r="P339" i="1"/>
  <c r="Q339" i="1"/>
  <c r="R339" i="1"/>
  <c r="V339" i="1"/>
  <c r="C340" i="1"/>
  <c r="B340" i="1"/>
  <c r="P340" i="1"/>
  <c r="Q340" i="1"/>
  <c r="R340" i="1"/>
  <c r="V340" i="1"/>
  <c r="C341" i="1"/>
  <c r="B341" i="1"/>
  <c r="P341" i="1"/>
  <c r="Q341" i="1"/>
  <c r="R341" i="1"/>
  <c r="V341" i="1"/>
  <c r="C342" i="1"/>
  <c r="B342" i="1"/>
  <c r="P342" i="1"/>
  <c r="Q342" i="1"/>
  <c r="R342" i="1"/>
  <c r="V342" i="1"/>
  <c r="C343" i="1"/>
  <c r="B343" i="1"/>
  <c r="P343" i="1"/>
  <c r="Q343" i="1"/>
  <c r="R343" i="1"/>
  <c r="V343" i="1"/>
  <c r="C344" i="1"/>
  <c r="B344" i="1"/>
  <c r="P344" i="1"/>
  <c r="Q344" i="1"/>
  <c r="R344" i="1"/>
  <c r="V344" i="1"/>
  <c r="C345" i="1"/>
  <c r="B345" i="1"/>
  <c r="P345" i="1"/>
  <c r="Q345" i="1"/>
  <c r="R345" i="1"/>
  <c r="V345" i="1"/>
  <c r="C346" i="1"/>
  <c r="B346" i="1"/>
  <c r="P346" i="1"/>
  <c r="Q346" i="1"/>
  <c r="R346" i="1"/>
  <c r="V346" i="1"/>
  <c r="C347" i="1"/>
  <c r="B347" i="1"/>
  <c r="P347" i="1"/>
  <c r="Q347" i="1"/>
  <c r="R347" i="1"/>
  <c r="V347" i="1"/>
  <c r="C348" i="1"/>
  <c r="B348" i="1"/>
  <c r="P348" i="1"/>
  <c r="Q348" i="1"/>
  <c r="R348" i="1"/>
  <c r="V348" i="1"/>
  <c r="C349" i="1"/>
  <c r="B349" i="1"/>
  <c r="P349" i="1"/>
  <c r="Q349" i="1"/>
  <c r="R349" i="1"/>
  <c r="V349" i="1"/>
  <c r="C350" i="1"/>
  <c r="B350" i="1"/>
  <c r="P350" i="1"/>
  <c r="Q350" i="1"/>
  <c r="R350" i="1"/>
  <c r="V350" i="1"/>
  <c r="C351" i="1"/>
  <c r="B351" i="1"/>
  <c r="P351" i="1"/>
  <c r="Q351" i="1"/>
  <c r="R351" i="1"/>
  <c r="V351" i="1"/>
  <c r="C352" i="1"/>
  <c r="B352" i="1"/>
  <c r="P352" i="1"/>
  <c r="Q352" i="1"/>
  <c r="R352" i="1"/>
  <c r="V352" i="1"/>
  <c r="C353" i="1"/>
  <c r="B353" i="1"/>
  <c r="P353" i="1"/>
  <c r="Q353" i="1"/>
  <c r="R353" i="1"/>
  <c r="V353" i="1"/>
  <c r="C354" i="1"/>
  <c r="B354" i="1"/>
  <c r="P354" i="1"/>
  <c r="Q354" i="1"/>
  <c r="R354" i="1"/>
  <c r="V354" i="1"/>
  <c r="C355" i="1"/>
  <c r="B355" i="1"/>
  <c r="P355" i="1"/>
  <c r="Q355" i="1"/>
  <c r="R355" i="1"/>
  <c r="V355" i="1"/>
  <c r="C356" i="1"/>
  <c r="B356" i="1"/>
  <c r="P356" i="1"/>
  <c r="Q356" i="1"/>
  <c r="R356" i="1"/>
  <c r="V356" i="1"/>
  <c r="C357" i="1"/>
  <c r="B357" i="1"/>
  <c r="P357" i="1"/>
  <c r="Q357" i="1"/>
  <c r="R357" i="1"/>
  <c r="V357" i="1"/>
  <c r="C358" i="1"/>
  <c r="B358" i="1"/>
  <c r="P358" i="1"/>
  <c r="Q358" i="1"/>
  <c r="R358" i="1"/>
  <c r="V358" i="1"/>
  <c r="C359" i="1"/>
  <c r="B359" i="1"/>
  <c r="P359" i="1"/>
  <c r="Q359" i="1"/>
  <c r="R359" i="1"/>
  <c r="V359" i="1"/>
  <c r="C360" i="1"/>
  <c r="B360" i="1"/>
  <c r="P360" i="1"/>
  <c r="Q360" i="1"/>
  <c r="R360" i="1"/>
  <c r="V360" i="1"/>
  <c r="C361" i="1"/>
  <c r="B361" i="1"/>
  <c r="P361" i="1"/>
  <c r="Q361" i="1"/>
  <c r="R361" i="1"/>
  <c r="V361" i="1"/>
  <c r="C362" i="1"/>
  <c r="B362" i="1"/>
  <c r="P362" i="1"/>
  <c r="Q362" i="1"/>
  <c r="R362" i="1"/>
  <c r="V362" i="1"/>
  <c r="C363" i="1"/>
  <c r="B363" i="1"/>
  <c r="P363" i="1"/>
  <c r="Q363" i="1"/>
  <c r="R363" i="1"/>
  <c r="V363" i="1"/>
  <c r="C364" i="1"/>
  <c r="B364" i="1"/>
  <c r="P364" i="1"/>
  <c r="Q364" i="1"/>
  <c r="R364" i="1"/>
  <c r="V364" i="1"/>
  <c r="C365" i="1"/>
  <c r="B365" i="1"/>
  <c r="P365" i="1"/>
  <c r="Q365" i="1"/>
  <c r="R365" i="1"/>
  <c r="V365" i="1"/>
  <c r="C366" i="1"/>
  <c r="B366" i="1"/>
  <c r="P366" i="1"/>
  <c r="Q366" i="1"/>
  <c r="R366" i="1"/>
  <c r="V366" i="1"/>
  <c r="C367" i="1"/>
  <c r="B367" i="1"/>
  <c r="P367" i="1"/>
  <c r="Q367" i="1"/>
  <c r="R367" i="1"/>
  <c r="V367" i="1"/>
  <c r="C368" i="1"/>
  <c r="B368" i="1"/>
  <c r="P368" i="1"/>
  <c r="Q368" i="1"/>
  <c r="R368" i="1"/>
  <c r="V368" i="1"/>
  <c r="C369" i="1"/>
  <c r="B369" i="1"/>
  <c r="P369" i="1"/>
  <c r="Q369" i="1"/>
  <c r="R369" i="1"/>
  <c r="V369" i="1"/>
  <c r="C370" i="1"/>
  <c r="B370" i="1"/>
  <c r="P370" i="1"/>
  <c r="Q370" i="1"/>
  <c r="R370" i="1"/>
  <c r="V370" i="1"/>
  <c r="C371" i="1"/>
  <c r="B371" i="1"/>
  <c r="P371" i="1"/>
  <c r="Q371" i="1"/>
  <c r="R371" i="1"/>
  <c r="V371" i="1"/>
  <c r="C372" i="1"/>
  <c r="B372" i="1"/>
  <c r="P372" i="1"/>
  <c r="Q372" i="1"/>
  <c r="R372" i="1"/>
  <c r="V372" i="1"/>
  <c r="C373" i="1"/>
  <c r="B373" i="1"/>
  <c r="P373" i="1"/>
  <c r="Q373" i="1"/>
  <c r="R373" i="1"/>
  <c r="V373" i="1"/>
  <c r="C374" i="1"/>
  <c r="B374" i="1"/>
  <c r="P374" i="1"/>
  <c r="Q374" i="1"/>
  <c r="R374" i="1"/>
  <c r="V374" i="1"/>
  <c r="C375" i="1"/>
  <c r="B375" i="1"/>
  <c r="P375" i="1"/>
  <c r="Q375" i="1"/>
  <c r="R375" i="1"/>
  <c r="V375" i="1"/>
  <c r="C376" i="1"/>
  <c r="B376" i="1"/>
  <c r="P376" i="1"/>
  <c r="Q376" i="1"/>
  <c r="R376" i="1"/>
  <c r="V376" i="1"/>
  <c r="C377" i="1"/>
  <c r="B377" i="1"/>
  <c r="P377" i="1"/>
  <c r="Q377" i="1"/>
  <c r="R377" i="1"/>
  <c r="V377" i="1"/>
  <c r="C378" i="1"/>
  <c r="B378" i="1"/>
  <c r="P378" i="1"/>
  <c r="Q378" i="1"/>
  <c r="R378" i="1"/>
  <c r="V378" i="1"/>
  <c r="C379" i="1"/>
  <c r="B379" i="1"/>
  <c r="P379" i="1"/>
  <c r="Q379" i="1"/>
  <c r="R379" i="1"/>
  <c r="V379" i="1"/>
  <c r="C380" i="1"/>
  <c r="B380" i="1"/>
  <c r="P380" i="1"/>
  <c r="Q380" i="1"/>
  <c r="R380" i="1"/>
  <c r="V380" i="1"/>
  <c r="C381" i="1"/>
  <c r="B381" i="1"/>
  <c r="P381" i="1"/>
  <c r="Q381" i="1"/>
  <c r="R381" i="1"/>
  <c r="V381" i="1"/>
  <c r="C382" i="1"/>
  <c r="B382" i="1"/>
  <c r="P382" i="1"/>
  <c r="Q382" i="1"/>
  <c r="R382" i="1"/>
  <c r="V382" i="1"/>
  <c r="C383" i="1"/>
  <c r="B383" i="1"/>
  <c r="P383" i="1"/>
  <c r="Q383" i="1"/>
  <c r="R383" i="1"/>
  <c r="V383" i="1"/>
  <c r="C384" i="1"/>
  <c r="B384" i="1"/>
  <c r="P384" i="1"/>
  <c r="Q384" i="1"/>
  <c r="R384" i="1"/>
  <c r="V384" i="1"/>
  <c r="C385" i="1"/>
  <c r="B385" i="1"/>
  <c r="P385" i="1"/>
  <c r="Q385" i="1"/>
  <c r="R385" i="1"/>
  <c r="V385" i="1"/>
  <c r="C386" i="1"/>
  <c r="B386" i="1"/>
  <c r="P386" i="1"/>
  <c r="Q386" i="1"/>
  <c r="R386" i="1"/>
  <c r="V386" i="1"/>
  <c r="C387" i="1"/>
  <c r="B387" i="1"/>
  <c r="P387" i="1"/>
  <c r="Q387" i="1"/>
  <c r="R387" i="1"/>
  <c r="V387" i="1"/>
  <c r="C388" i="1"/>
  <c r="B388" i="1"/>
  <c r="P388" i="1"/>
  <c r="Q388" i="1"/>
  <c r="R388" i="1"/>
  <c r="V388" i="1"/>
  <c r="C389" i="1"/>
  <c r="B389" i="1"/>
  <c r="P389" i="1"/>
  <c r="Q389" i="1"/>
  <c r="R389" i="1"/>
  <c r="V389" i="1"/>
  <c r="C390" i="1"/>
  <c r="B390" i="1"/>
  <c r="P390" i="1"/>
  <c r="Q390" i="1"/>
  <c r="R390" i="1"/>
  <c r="V390" i="1"/>
  <c r="C391" i="1"/>
  <c r="B391" i="1"/>
  <c r="P391" i="1"/>
  <c r="Q391" i="1"/>
  <c r="R391" i="1"/>
  <c r="V391" i="1"/>
  <c r="C392" i="1"/>
  <c r="B392" i="1"/>
  <c r="P392" i="1"/>
  <c r="Q392" i="1"/>
  <c r="R392" i="1"/>
  <c r="V392" i="1"/>
  <c r="C393" i="1"/>
  <c r="B393" i="1"/>
  <c r="P393" i="1"/>
  <c r="Q393" i="1"/>
  <c r="R393" i="1"/>
  <c r="V393" i="1"/>
  <c r="C394" i="1"/>
  <c r="B394" i="1"/>
  <c r="P394" i="1"/>
  <c r="Q394" i="1"/>
  <c r="R394" i="1"/>
  <c r="V394" i="1"/>
  <c r="C395" i="1"/>
  <c r="B395" i="1"/>
  <c r="P395" i="1"/>
  <c r="Q395" i="1"/>
  <c r="R395" i="1"/>
  <c r="V395" i="1"/>
  <c r="C396" i="1"/>
  <c r="B396" i="1"/>
  <c r="P396" i="1"/>
  <c r="Q396" i="1"/>
  <c r="R396" i="1"/>
  <c r="V396" i="1"/>
  <c r="C397" i="1"/>
  <c r="B397" i="1"/>
  <c r="P397" i="1"/>
  <c r="Q397" i="1"/>
  <c r="R397" i="1"/>
  <c r="V397" i="1"/>
  <c r="C398" i="1"/>
  <c r="B398" i="1"/>
  <c r="P398" i="1"/>
  <c r="Q398" i="1"/>
  <c r="R398" i="1"/>
  <c r="V398" i="1"/>
  <c r="C399" i="1"/>
  <c r="B399" i="1"/>
  <c r="P399" i="1"/>
  <c r="Q399" i="1"/>
  <c r="R399" i="1"/>
  <c r="V399" i="1"/>
  <c r="C400" i="1"/>
  <c r="B400" i="1"/>
  <c r="P400" i="1"/>
  <c r="Q400" i="1"/>
  <c r="R400" i="1"/>
  <c r="V400" i="1"/>
  <c r="C401" i="1"/>
  <c r="B401" i="1"/>
  <c r="P401" i="1"/>
  <c r="Q401" i="1"/>
  <c r="R401" i="1"/>
  <c r="V401" i="1"/>
  <c r="C402" i="1"/>
  <c r="B402" i="1"/>
  <c r="P402" i="1"/>
  <c r="Q402" i="1"/>
  <c r="R402" i="1"/>
  <c r="V402" i="1"/>
  <c r="C403" i="1"/>
  <c r="B403" i="1"/>
  <c r="P403" i="1"/>
  <c r="Q403" i="1"/>
  <c r="R403" i="1"/>
  <c r="V403" i="1"/>
  <c r="C404" i="1"/>
  <c r="B404" i="1"/>
  <c r="P404" i="1"/>
  <c r="Q404" i="1"/>
  <c r="R404" i="1"/>
  <c r="V404" i="1"/>
  <c r="C405" i="1"/>
  <c r="B405" i="1"/>
  <c r="P405" i="1"/>
  <c r="Q405" i="1"/>
  <c r="R405" i="1"/>
  <c r="V405" i="1"/>
  <c r="C406" i="1"/>
  <c r="B406" i="1"/>
  <c r="P406" i="1"/>
  <c r="Q406" i="1"/>
  <c r="R406" i="1"/>
  <c r="V406" i="1"/>
  <c r="C407" i="1"/>
  <c r="B407" i="1"/>
  <c r="P407" i="1"/>
  <c r="Q407" i="1"/>
  <c r="R407" i="1"/>
  <c r="V407" i="1"/>
  <c r="C408" i="1"/>
  <c r="B408" i="1"/>
  <c r="P408" i="1"/>
  <c r="Q408" i="1"/>
  <c r="R408" i="1"/>
  <c r="V408" i="1"/>
  <c r="C409" i="1"/>
  <c r="B409" i="1"/>
  <c r="P409" i="1"/>
  <c r="Q409" i="1"/>
  <c r="R409" i="1"/>
  <c r="V409" i="1"/>
  <c r="C410" i="1"/>
  <c r="B410" i="1"/>
  <c r="P410" i="1"/>
  <c r="Q410" i="1"/>
  <c r="R410" i="1"/>
  <c r="V410" i="1"/>
  <c r="C411" i="1"/>
  <c r="B411" i="1"/>
  <c r="P411" i="1"/>
  <c r="Q411" i="1"/>
  <c r="R411" i="1"/>
  <c r="V411" i="1"/>
  <c r="C412" i="1"/>
  <c r="B412" i="1"/>
  <c r="P412" i="1"/>
  <c r="Q412" i="1"/>
  <c r="R412" i="1"/>
  <c r="V412" i="1"/>
  <c r="C413" i="1"/>
  <c r="B413" i="1"/>
  <c r="P413" i="1"/>
  <c r="Q413" i="1"/>
  <c r="R413" i="1"/>
  <c r="V413" i="1"/>
  <c r="C414" i="1"/>
  <c r="B414" i="1"/>
  <c r="P414" i="1"/>
  <c r="Q414" i="1"/>
  <c r="R414" i="1"/>
  <c r="V414" i="1"/>
  <c r="C415" i="1"/>
  <c r="B415" i="1"/>
  <c r="P415" i="1"/>
  <c r="Q415" i="1"/>
  <c r="R415" i="1"/>
  <c r="V415" i="1"/>
  <c r="C416" i="1"/>
  <c r="B416" i="1"/>
  <c r="P416" i="1"/>
  <c r="Q416" i="1"/>
  <c r="R416" i="1"/>
  <c r="V416" i="1"/>
  <c r="C417" i="1"/>
  <c r="B417" i="1"/>
  <c r="P417" i="1"/>
  <c r="Q417" i="1"/>
  <c r="R417" i="1"/>
  <c r="V417" i="1"/>
  <c r="C418" i="1"/>
  <c r="B418" i="1"/>
  <c r="P418" i="1"/>
  <c r="Q418" i="1"/>
  <c r="R418" i="1"/>
  <c r="V418" i="1"/>
  <c r="C419" i="1"/>
  <c r="B419" i="1"/>
  <c r="P419" i="1"/>
  <c r="Q419" i="1"/>
  <c r="R419" i="1"/>
  <c r="V419" i="1"/>
  <c r="C420" i="1"/>
  <c r="B420" i="1"/>
  <c r="P420" i="1"/>
  <c r="Q420" i="1"/>
  <c r="R420" i="1"/>
  <c r="V420" i="1"/>
  <c r="C421" i="1"/>
  <c r="B421" i="1"/>
  <c r="P421" i="1"/>
  <c r="Q421" i="1"/>
  <c r="R421" i="1"/>
  <c r="V421" i="1"/>
  <c r="C422" i="1"/>
  <c r="B422" i="1"/>
  <c r="P422" i="1"/>
  <c r="Q422" i="1"/>
  <c r="R422" i="1"/>
  <c r="V422" i="1"/>
  <c r="C423" i="1"/>
  <c r="B423" i="1"/>
  <c r="P423" i="1"/>
  <c r="Q423" i="1"/>
  <c r="R423" i="1"/>
  <c r="V423" i="1"/>
  <c r="C424" i="1"/>
  <c r="B424" i="1"/>
  <c r="P424" i="1"/>
  <c r="Q424" i="1"/>
  <c r="R424" i="1"/>
  <c r="V424" i="1"/>
  <c r="C425" i="1"/>
  <c r="B425" i="1"/>
  <c r="P425" i="1"/>
  <c r="Q425" i="1"/>
  <c r="R425" i="1"/>
  <c r="V425" i="1"/>
  <c r="C426" i="1"/>
  <c r="B426" i="1"/>
  <c r="P426" i="1"/>
  <c r="Q426" i="1"/>
  <c r="R426" i="1"/>
  <c r="V426" i="1"/>
  <c r="C427" i="1"/>
  <c r="B427" i="1"/>
  <c r="P427" i="1"/>
  <c r="Q427" i="1"/>
  <c r="R427" i="1"/>
  <c r="V427" i="1"/>
  <c r="C428" i="1"/>
  <c r="B428" i="1"/>
  <c r="P428" i="1"/>
  <c r="Q428" i="1"/>
  <c r="R428" i="1"/>
  <c r="V428" i="1"/>
  <c r="C429" i="1"/>
  <c r="B429" i="1"/>
  <c r="P429" i="1"/>
  <c r="Q429" i="1"/>
  <c r="R429" i="1"/>
  <c r="V429" i="1"/>
  <c r="C430" i="1"/>
  <c r="B430" i="1"/>
  <c r="P430" i="1"/>
  <c r="Q430" i="1"/>
  <c r="R430" i="1"/>
  <c r="V430" i="1"/>
  <c r="C431" i="1"/>
  <c r="B431" i="1"/>
  <c r="P431" i="1"/>
  <c r="Q431" i="1"/>
  <c r="R431" i="1"/>
  <c r="V431" i="1"/>
  <c r="C432" i="1"/>
  <c r="B432" i="1"/>
  <c r="P432" i="1"/>
  <c r="Q432" i="1"/>
  <c r="R432" i="1"/>
  <c r="V432" i="1"/>
  <c r="C433" i="1"/>
  <c r="B433" i="1"/>
  <c r="P433" i="1"/>
  <c r="Q433" i="1"/>
  <c r="R433" i="1"/>
  <c r="V433" i="1"/>
  <c r="C434" i="1"/>
  <c r="B434" i="1"/>
  <c r="P434" i="1"/>
  <c r="Q434" i="1"/>
  <c r="R434" i="1"/>
  <c r="V434" i="1"/>
  <c r="C435" i="1"/>
  <c r="B435" i="1"/>
  <c r="P435" i="1"/>
  <c r="Q435" i="1"/>
  <c r="R435" i="1"/>
  <c r="V435" i="1"/>
  <c r="C436" i="1"/>
  <c r="B436" i="1"/>
  <c r="P436" i="1"/>
  <c r="Q436" i="1"/>
  <c r="R436" i="1"/>
  <c r="V436" i="1"/>
  <c r="C437" i="1"/>
  <c r="B437" i="1"/>
  <c r="P437" i="1"/>
  <c r="Q437" i="1"/>
  <c r="R437" i="1"/>
  <c r="V437" i="1"/>
  <c r="C438" i="1"/>
  <c r="B438" i="1"/>
  <c r="P438" i="1"/>
  <c r="Q438" i="1"/>
  <c r="R438" i="1"/>
  <c r="V438" i="1"/>
  <c r="C439" i="1"/>
  <c r="B439" i="1"/>
  <c r="P439" i="1"/>
  <c r="Q439" i="1"/>
  <c r="R439" i="1"/>
  <c r="V439" i="1"/>
  <c r="C440" i="1"/>
  <c r="B440" i="1"/>
  <c r="P440" i="1"/>
  <c r="Q440" i="1"/>
  <c r="R440" i="1"/>
  <c r="V440" i="1"/>
  <c r="C441" i="1"/>
  <c r="B441" i="1"/>
  <c r="P441" i="1"/>
  <c r="Q441" i="1"/>
  <c r="R441" i="1"/>
  <c r="V441" i="1"/>
  <c r="V442" i="1"/>
  <c r="B443" i="1"/>
  <c r="C443" i="1"/>
  <c r="P443" i="1"/>
  <c r="Q443" i="1"/>
  <c r="R443" i="1"/>
  <c r="V443" i="1"/>
  <c r="B444" i="1"/>
  <c r="C444" i="1"/>
  <c r="P444" i="1"/>
  <c r="Q444" i="1"/>
  <c r="R444" i="1"/>
  <c r="V444" i="1"/>
  <c r="C445" i="1"/>
  <c r="P445" i="1"/>
  <c r="Q445" i="1"/>
  <c r="R445" i="1"/>
  <c r="V445" i="1"/>
  <c r="C446" i="1"/>
  <c r="P446" i="1"/>
  <c r="Q446" i="1"/>
  <c r="R446" i="1"/>
  <c r="V446" i="1"/>
  <c r="C447" i="1"/>
  <c r="P447" i="1"/>
  <c r="Q447" i="1"/>
  <c r="R447" i="1"/>
  <c r="V447" i="1"/>
  <c r="C448" i="1"/>
  <c r="P448" i="1"/>
  <c r="Q448" i="1"/>
  <c r="R448" i="1"/>
  <c r="V448" i="1"/>
  <c r="C449" i="1"/>
  <c r="P449" i="1"/>
  <c r="Q449" i="1"/>
  <c r="R449" i="1"/>
  <c r="V449" i="1"/>
  <c r="C450" i="1"/>
  <c r="P450" i="1"/>
  <c r="Q450" i="1"/>
  <c r="R450" i="1"/>
  <c r="V450" i="1"/>
  <c r="C451" i="1"/>
  <c r="P451" i="1"/>
  <c r="Q451" i="1"/>
  <c r="R451" i="1"/>
  <c r="V451" i="1"/>
  <c r="C452"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H442" i="1"/>
  <c r="I442" i="1"/>
  <c r="J442" i="1"/>
  <c r="C6" i="1"/>
  <c r="H6" i="1"/>
  <c r="I6" i="1"/>
  <c r="J6" i="1"/>
  <c r="N6" i="1"/>
  <c r="H7" i="1"/>
  <c r="I7" i="1"/>
  <c r="J7" i="1"/>
  <c r="N7" i="1"/>
  <c r="H8" i="1"/>
  <c r="I8" i="1"/>
  <c r="J8" i="1"/>
  <c r="N8" i="1"/>
  <c r="H9" i="1"/>
  <c r="I9" i="1"/>
  <c r="J9" i="1"/>
  <c r="N9" i="1"/>
  <c r="H10" i="1"/>
  <c r="I10" i="1"/>
  <c r="J10" i="1"/>
  <c r="N10" i="1"/>
  <c r="H11" i="1"/>
  <c r="I11" i="1"/>
  <c r="J11" i="1"/>
  <c r="N11" i="1"/>
  <c r="H12" i="1"/>
  <c r="I12" i="1"/>
  <c r="J12" i="1"/>
  <c r="N12" i="1"/>
  <c r="H13" i="1"/>
  <c r="I13" i="1"/>
  <c r="J13" i="1"/>
  <c r="N13" i="1"/>
  <c r="H14" i="1"/>
  <c r="I14" i="1"/>
  <c r="J14" i="1"/>
  <c r="N14" i="1"/>
  <c r="H15" i="1"/>
  <c r="I15" i="1"/>
  <c r="J15" i="1"/>
  <c r="N15" i="1"/>
  <c r="H16" i="1"/>
  <c r="I16" i="1"/>
  <c r="J16" i="1"/>
  <c r="N16" i="1"/>
  <c r="H17" i="1"/>
  <c r="I17" i="1"/>
  <c r="J17" i="1"/>
  <c r="N17" i="1"/>
  <c r="H18" i="1"/>
  <c r="I18" i="1"/>
  <c r="J18" i="1"/>
  <c r="N18" i="1"/>
  <c r="H19" i="1"/>
  <c r="I19" i="1"/>
  <c r="J19" i="1"/>
  <c r="N19" i="1"/>
  <c r="H20" i="1"/>
  <c r="I20" i="1"/>
  <c r="J20" i="1"/>
  <c r="N20" i="1"/>
  <c r="H21" i="1"/>
  <c r="I21" i="1"/>
  <c r="J21" i="1"/>
  <c r="N21" i="1"/>
  <c r="H22" i="1"/>
  <c r="I22" i="1"/>
  <c r="J22" i="1"/>
  <c r="N22" i="1"/>
  <c r="H23" i="1"/>
  <c r="I23" i="1"/>
  <c r="J23" i="1"/>
  <c r="N23" i="1"/>
  <c r="H24" i="1"/>
  <c r="I24" i="1"/>
  <c r="J24" i="1"/>
  <c r="N24" i="1"/>
  <c r="H25" i="1"/>
  <c r="I25" i="1"/>
  <c r="J25" i="1"/>
  <c r="N25" i="1"/>
  <c r="H26" i="1"/>
  <c r="I26" i="1"/>
  <c r="J26" i="1"/>
  <c r="N26" i="1"/>
  <c r="H27" i="1"/>
  <c r="I27" i="1"/>
  <c r="J27" i="1"/>
  <c r="N27" i="1"/>
  <c r="H28" i="1"/>
  <c r="I28" i="1"/>
  <c r="J28" i="1"/>
  <c r="N28" i="1"/>
  <c r="H29" i="1"/>
  <c r="I29" i="1"/>
  <c r="J29" i="1"/>
  <c r="N29" i="1"/>
  <c r="H30" i="1"/>
  <c r="I30" i="1"/>
  <c r="J30" i="1"/>
  <c r="N30" i="1"/>
  <c r="H31" i="1"/>
  <c r="I31" i="1"/>
  <c r="J31" i="1"/>
  <c r="N31" i="1"/>
  <c r="H32" i="1"/>
  <c r="I32" i="1"/>
  <c r="J32" i="1"/>
  <c r="N32" i="1"/>
  <c r="H33" i="1"/>
  <c r="I33" i="1"/>
  <c r="J33" i="1"/>
  <c r="N33" i="1"/>
  <c r="H34" i="1"/>
  <c r="I34" i="1"/>
  <c r="J34" i="1"/>
  <c r="N34" i="1"/>
  <c r="H35" i="1"/>
  <c r="I35" i="1"/>
  <c r="J35" i="1"/>
  <c r="N35" i="1"/>
  <c r="H36" i="1"/>
  <c r="I36" i="1"/>
  <c r="J36" i="1"/>
  <c r="N36" i="1"/>
  <c r="H37" i="1"/>
  <c r="I37" i="1"/>
  <c r="J37" i="1"/>
  <c r="N37" i="1"/>
  <c r="H38" i="1"/>
  <c r="I38" i="1"/>
  <c r="J38" i="1"/>
  <c r="N38" i="1"/>
  <c r="H39" i="1"/>
  <c r="I39" i="1"/>
  <c r="J39" i="1"/>
  <c r="N39" i="1"/>
  <c r="H40" i="1"/>
  <c r="I40" i="1"/>
  <c r="J40" i="1"/>
  <c r="N40" i="1"/>
  <c r="H41" i="1"/>
  <c r="I41" i="1"/>
  <c r="J41" i="1"/>
  <c r="N41" i="1"/>
  <c r="H42" i="1"/>
  <c r="I42" i="1"/>
  <c r="J42" i="1"/>
  <c r="N42" i="1"/>
  <c r="H43" i="1"/>
  <c r="I43" i="1"/>
  <c r="J43" i="1"/>
  <c r="N43" i="1"/>
  <c r="H44" i="1"/>
  <c r="I44" i="1"/>
  <c r="J44" i="1"/>
  <c r="N44" i="1"/>
  <c r="H45" i="1"/>
  <c r="I45" i="1"/>
  <c r="J45" i="1"/>
  <c r="N45" i="1"/>
  <c r="H46" i="1"/>
  <c r="I46" i="1"/>
  <c r="J46" i="1"/>
  <c r="N46" i="1"/>
  <c r="H47" i="1"/>
  <c r="I47" i="1"/>
  <c r="J47" i="1"/>
  <c r="N47" i="1"/>
  <c r="H48" i="1"/>
  <c r="I48" i="1"/>
  <c r="J48" i="1"/>
  <c r="N48" i="1"/>
  <c r="H49" i="1"/>
  <c r="I49" i="1"/>
  <c r="J49" i="1"/>
  <c r="N49" i="1"/>
  <c r="H50" i="1"/>
  <c r="I50" i="1"/>
  <c r="J50" i="1"/>
  <c r="N50" i="1"/>
  <c r="H51" i="1"/>
  <c r="I51" i="1"/>
  <c r="J51" i="1"/>
  <c r="N51" i="1"/>
  <c r="H52" i="1"/>
  <c r="I52" i="1"/>
  <c r="J52" i="1"/>
  <c r="N52" i="1"/>
  <c r="H53" i="1"/>
  <c r="I53" i="1"/>
  <c r="J53" i="1"/>
  <c r="N53" i="1"/>
  <c r="H54" i="1"/>
  <c r="I54" i="1"/>
  <c r="J54" i="1"/>
  <c r="N54" i="1"/>
  <c r="H55" i="1"/>
  <c r="I55" i="1"/>
  <c r="J55" i="1"/>
  <c r="N55" i="1"/>
  <c r="H56" i="1"/>
  <c r="I56" i="1"/>
  <c r="J56" i="1"/>
  <c r="N56" i="1"/>
  <c r="H57" i="1"/>
  <c r="I57" i="1"/>
  <c r="J57" i="1"/>
  <c r="N57" i="1"/>
  <c r="H58" i="1"/>
  <c r="I58" i="1"/>
  <c r="J58" i="1"/>
  <c r="N58" i="1"/>
  <c r="H59" i="1"/>
  <c r="I59" i="1"/>
  <c r="J59" i="1"/>
  <c r="N59" i="1"/>
  <c r="H60" i="1"/>
  <c r="I60" i="1"/>
  <c r="J60" i="1"/>
  <c r="N60" i="1"/>
  <c r="H61" i="1"/>
  <c r="I61" i="1"/>
  <c r="J61" i="1"/>
  <c r="N61" i="1"/>
  <c r="H62" i="1"/>
  <c r="I62" i="1"/>
  <c r="J62" i="1"/>
  <c r="N62" i="1"/>
  <c r="H63" i="1"/>
  <c r="I63" i="1"/>
  <c r="J63" i="1"/>
  <c r="N63" i="1"/>
  <c r="H64" i="1"/>
  <c r="I64" i="1"/>
  <c r="J64" i="1"/>
  <c r="N64" i="1"/>
  <c r="H65" i="1"/>
  <c r="I65" i="1"/>
  <c r="J65" i="1"/>
  <c r="N65" i="1"/>
  <c r="H66" i="1"/>
  <c r="I66" i="1"/>
  <c r="J66" i="1"/>
  <c r="N66" i="1"/>
  <c r="H67" i="1"/>
  <c r="I67" i="1"/>
  <c r="J67" i="1"/>
  <c r="N67" i="1"/>
  <c r="H68" i="1"/>
  <c r="I68" i="1"/>
  <c r="J68" i="1"/>
  <c r="N68" i="1"/>
  <c r="H69" i="1"/>
  <c r="I69" i="1"/>
  <c r="J69" i="1"/>
  <c r="N69" i="1"/>
  <c r="H70" i="1"/>
  <c r="I70" i="1"/>
  <c r="J70" i="1"/>
  <c r="N70" i="1"/>
  <c r="H71" i="1"/>
  <c r="I71" i="1"/>
  <c r="J71" i="1"/>
  <c r="N71" i="1"/>
  <c r="H72" i="1"/>
  <c r="I72" i="1"/>
  <c r="J72" i="1"/>
  <c r="N72" i="1"/>
  <c r="H73" i="1"/>
  <c r="I73" i="1"/>
  <c r="J73" i="1"/>
  <c r="N73" i="1"/>
  <c r="H74" i="1"/>
  <c r="I74" i="1"/>
  <c r="J74" i="1"/>
  <c r="N74" i="1"/>
  <c r="H75" i="1"/>
  <c r="I75" i="1"/>
  <c r="J75" i="1"/>
  <c r="N75" i="1"/>
  <c r="H76" i="1"/>
  <c r="I76" i="1"/>
  <c r="J76" i="1"/>
  <c r="N76" i="1"/>
  <c r="H77" i="1"/>
  <c r="I77" i="1"/>
  <c r="J77" i="1"/>
  <c r="N77" i="1"/>
  <c r="H78" i="1"/>
  <c r="I78" i="1"/>
  <c r="J78" i="1"/>
  <c r="N78" i="1"/>
  <c r="H79" i="1"/>
  <c r="I79" i="1"/>
  <c r="J79" i="1"/>
  <c r="N79" i="1"/>
  <c r="H80" i="1"/>
  <c r="I80" i="1"/>
  <c r="J80" i="1"/>
  <c r="N80" i="1"/>
  <c r="H81" i="1"/>
  <c r="I81" i="1"/>
  <c r="J81" i="1"/>
  <c r="N81" i="1"/>
  <c r="H82" i="1"/>
  <c r="I82" i="1"/>
  <c r="J82" i="1"/>
  <c r="N82" i="1"/>
  <c r="H83" i="1"/>
  <c r="I83" i="1"/>
  <c r="J83" i="1"/>
  <c r="N83" i="1"/>
  <c r="H84" i="1"/>
  <c r="I84" i="1"/>
  <c r="J84" i="1"/>
  <c r="N84" i="1"/>
  <c r="H85" i="1"/>
  <c r="I85" i="1"/>
  <c r="J85" i="1"/>
  <c r="N85" i="1"/>
  <c r="H86" i="1"/>
  <c r="I86" i="1"/>
  <c r="J86" i="1"/>
  <c r="N86" i="1"/>
  <c r="H87" i="1"/>
  <c r="I87" i="1"/>
  <c r="J87" i="1"/>
  <c r="N87" i="1"/>
  <c r="H88" i="1"/>
  <c r="I88" i="1"/>
  <c r="J88" i="1"/>
  <c r="N88" i="1"/>
  <c r="H89" i="1"/>
  <c r="I89" i="1"/>
  <c r="J89" i="1"/>
  <c r="N89" i="1"/>
  <c r="H90" i="1"/>
  <c r="I90" i="1"/>
  <c r="J90" i="1"/>
  <c r="N90" i="1"/>
  <c r="H91" i="1"/>
  <c r="I91" i="1"/>
  <c r="J91" i="1"/>
  <c r="N91" i="1"/>
  <c r="H92" i="1"/>
  <c r="I92" i="1"/>
  <c r="J92" i="1"/>
  <c r="N92" i="1"/>
  <c r="H93" i="1"/>
  <c r="I93" i="1"/>
  <c r="J93" i="1"/>
  <c r="N93" i="1"/>
  <c r="H94" i="1"/>
  <c r="I94" i="1"/>
  <c r="J94" i="1"/>
  <c r="N94" i="1"/>
  <c r="H95" i="1"/>
  <c r="I95" i="1"/>
  <c r="J95" i="1"/>
  <c r="N95" i="1"/>
  <c r="H96" i="1"/>
  <c r="I96" i="1"/>
  <c r="J96" i="1"/>
  <c r="N96" i="1"/>
  <c r="H97" i="1"/>
  <c r="I97" i="1"/>
  <c r="J97" i="1"/>
  <c r="N97" i="1"/>
  <c r="H98" i="1"/>
  <c r="I98" i="1"/>
  <c r="J98" i="1"/>
  <c r="N98" i="1"/>
  <c r="H99" i="1"/>
  <c r="I99" i="1"/>
  <c r="J99" i="1"/>
  <c r="N99" i="1"/>
  <c r="H100" i="1"/>
  <c r="I100" i="1"/>
  <c r="J100" i="1"/>
  <c r="N100" i="1"/>
  <c r="H101" i="1"/>
  <c r="I101" i="1"/>
  <c r="J101" i="1"/>
  <c r="N101" i="1"/>
  <c r="H102" i="1"/>
  <c r="I102" i="1"/>
  <c r="J102" i="1"/>
  <c r="N102" i="1"/>
  <c r="H103" i="1"/>
  <c r="I103" i="1"/>
  <c r="J103" i="1"/>
  <c r="N103" i="1"/>
  <c r="H104" i="1"/>
  <c r="I104" i="1"/>
  <c r="J104" i="1"/>
  <c r="N104" i="1"/>
  <c r="H105" i="1"/>
  <c r="I105" i="1"/>
  <c r="J105" i="1"/>
  <c r="N105" i="1"/>
  <c r="H106" i="1"/>
  <c r="I106" i="1"/>
  <c r="J106" i="1"/>
  <c r="N106" i="1"/>
  <c r="H107" i="1"/>
  <c r="I107" i="1"/>
  <c r="J107" i="1"/>
  <c r="N107" i="1"/>
  <c r="H108" i="1"/>
  <c r="I108" i="1"/>
  <c r="J108" i="1"/>
  <c r="N108" i="1"/>
  <c r="H109" i="1"/>
  <c r="I109" i="1"/>
  <c r="J109" i="1"/>
  <c r="N109" i="1"/>
  <c r="H110" i="1"/>
  <c r="I110" i="1"/>
  <c r="J110" i="1"/>
  <c r="N110" i="1"/>
  <c r="H111" i="1"/>
  <c r="I111" i="1"/>
  <c r="J111" i="1"/>
  <c r="N111" i="1"/>
  <c r="H112" i="1"/>
  <c r="I112" i="1"/>
  <c r="J112" i="1"/>
  <c r="N112" i="1"/>
  <c r="H113" i="1"/>
  <c r="I113" i="1"/>
  <c r="J113" i="1"/>
  <c r="N113" i="1"/>
  <c r="H114" i="1"/>
  <c r="I114" i="1"/>
  <c r="J114" i="1"/>
  <c r="N114" i="1"/>
  <c r="H115" i="1"/>
  <c r="I115" i="1"/>
  <c r="J115" i="1"/>
  <c r="N115" i="1"/>
  <c r="H116" i="1"/>
  <c r="I116" i="1"/>
  <c r="J116" i="1"/>
  <c r="N116" i="1"/>
  <c r="H117" i="1"/>
  <c r="I117" i="1"/>
  <c r="J117" i="1"/>
  <c r="N117" i="1"/>
  <c r="H118" i="1"/>
  <c r="I118" i="1"/>
  <c r="J118" i="1"/>
  <c r="N118" i="1"/>
  <c r="H119" i="1"/>
  <c r="I119" i="1"/>
  <c r="J119" i="1"/>
  <c r="N119" i="1"/>
  <c r="H120" i="1"/>
  <c r="I120" i="1"/>
  <c r="J120" i="1"/>
  <c r="N120" i="1"/>
  <c r="H121" i="1"/>
  <c r="I121" i="1"/>
  <c r="J121" i="1"/>
  <c r="N121" i="1"/>
  <c r="H122" i="1"/>
  <c r="I122" i="1"/>
  <c r="J122" i="1"/>
  <c r="N122" i="1"/>
  <c r="H123" i="1"/>
  <c r="I123" i="1"/>
  <c r="J123" i="1"/>
  <c r="N123" i="1"/>
  <c r="H124" i="1"/>
  <c r="I124" i="1"/>
  <c r="J124" i="1"/>
  <c r="N124" i="1"/>
  <c r="H125" i="1"/>
  <c r="I125" i="1"/>
  <c r="J125" i="1"/>
  <c r="N125" i="1"/>
  <c r="H126" i="1"/>
  <c r="I126" i="1"/>
  <c r="J126" i="1"/>
  <c r="N126" i="1"/>
  <c r="H127" i="1"/>
  <c r="I127" i="1"/>
  <c r="J127" i="1"/>
  <c r="N127" i="1"/>
  <c r="H128" i="1"/>
  <c r="I128" i="1"/>
  <c r="J128" i="1"/>
  <c r="N128" i="1"/>
  <c r="H129" i="1"/>
  <c r="I129" i="1"/>
  <c r="J129" i="1"/>
  <c r="N129" i="1"/>
  <c r="H130" i="1"/>
  <c r="I130" i="1"/>
  <c r="J130" i="1"/>
  <c r="N130" i="1"/>
  <c r="H131" i="1"/>
  <c r="I131" i="1"/>
  <c r="J131" i="1"/>
  <c r="N131" i="1"/>
  <c r="H132" i="1"/>
  <c r="I132" i="1"/>
  <c r="J132" i="1"/>
  <c r="N132" i="1"/>
  <c r="H133" i="1"/>
  <c r="I133" i="1"/>
  <c r="J133" i="1"/>
  <c r="N133" i="1"/>
  <c r="H134" i="1"/>
  <c r="I134" i="1"/>
  <c r="J134" i="1"/>
  <c r="N134" i="1"/>
  <c r="H135" i="1"/>
  <c r="I135" i="1"/>
  <c r="J135" i="1"/>
  <c r="N135" i="1"/>
  <c r="H136" i="1"/>
  <c r="I136" i="1"/>
  <c r="J136" i="1"/>
  <c r="N136" i="1"/>
  <c r="H137" i="1"/>
  <c r="I137" i="1"/>
  <c r="J137" i="1"/>
  <c r="N137" i="1"/>
  <c r="H138" i="1"/>
  <c r="I138" i="1"/>
  <c r="J138" i="1"/>
  <c r="N138" i="1"/>
  <c r="H139" i="1"/>
  <c r="I139" i="1"/>
  <c r="J139" i="1"/>
  <c r="N139" i="1"/>
  <c r="H140" i="1"/>
  <c r="I140" i="1"/>
  <c r="J140" i="1"/>
  <c r="N140" i="1"/>
  <c r="H141" i="1"/>
  <c r="I141" i="1"/>
  <c r="J141" i="1"/>
  <c r="N141" i="1"/>
  <c r="H142" i="1"/>
  <c r="I142" i="1"/>
  <c r="J142" i="1"/>
  <c r="N142" i="1"/>
  <c r="H143" i="1"/>
  <c r="I143" i="1"/>
  <c r="J143" i="1"/>
  <c r="N143" i="1"/>
  <c r="H144" i="1"/>
  <c r="I144" i="1"/>
  <c r="J144" i="1"/>
  <c r="N144" i="1"/>
  <c r="H145" i="1"/>
  <c r="I145" i="1"/>
  <c r="J145" i="1"/>
  <c r="N145" i="1"/>
  <c r="H146" i="1"/>
  <c r="I146" i="1"/>
  <c r="J146" i="1"/>
  <c r="N146" i="1"/>
  <c r="H147" i="1"/>
  <c r="I147" i="1"/>
  <c r="J147" i="1"/>
  <c r="N147" i="1"/>
  <c r="H148" i="1"/>
  <c r="I148" i="1"/>
  <c r="J148" i="1"/>
  <c r="N148" i="1"/>
  <c r="H149" i="1"/>
  <c r="I149" i="1"/>
  <c r="J149" i="1"/>
  <c r="N149" i="1"/>
  <c r="H150" i="1"/>
  <c r="I150" i="1"/>
  <c r="J150" i="1"/>
  <c r="N150" i="1"/>
  <c r="H151" i="1"/>
  <c r="I151" i="1"/>
  <c r="J151" i="1"/>
  <c r="N151" i="1"/>
  <c r="H152" i="1"/>
  <c r="I152" i="1"/>
  <c r="J152" i="1"/>
  <c r="N152" i="1"/>
  <c r="H153" i="1"/>
  <c r="I153" i="1"/>
  <c r="J153" i="1"/>
  <c r="N153" i="1"/>
  <c r="H154" i="1"/>
  <c r="I154" i="1"/>
  <c r="J154" i="1"/>
  <c r="N154" i="1"/>
  <c r="H155" i="1"/>
  <c r="I155" i="1"/>
  <c r="J155" i="1"/>
  <c r="N155" i="1"/>
  <c r="H156" i="1"/>
  <c r="I156" i="1"/>
  <c r="J156" i="1"/>
  <c r="N156" i="1"/>
  <c r="H157" i="1"/>
  <c r="I157" i="1"/>
  <c r="J157" i="1"/>
  <c r="N157" i="1"/>
  <c r="H158" i="1"/>
  <c r="I158" i="1"/>
  <c r="J158" i="1"/>
  <c r="N158" i="1"/>
  <c r="H159" i="1"/>
  <c r="I159" i="1"/>
  <c r="J159" i="1"/>
  <c r="N159" i="1"/>
  <c r="H160" i="1"/>
  <c r="I160" i="1"/>
  <c r="J160" i="1"/>
  <c r="N160" i="1"/>
  <c r="H161" i="1"/>
  <c r="I161" i="1"/>
  <c r="J161" i="1"/>
  <c r="N161" i="1"/>
  <c r="H162" i="1"/>
  <c r="I162" i="1"/>
  <c r="J162" i="1"/>
  <c r="N162" i="1"/>
  <c r="H163" i="1"/>
  <c r="I163" i="1"/>
  <c r="J163" i="1"/>
  <c r="N163" i="1"/>
  <c r="H164" i="1"/>
  <c r="I164" i="1"/>
  <c r="J164" i="1"/>
  <c r="N164" i="1"/>
  <c r="H165" i="1"/>
  <c r="I165" i="1"/>
  <c r="J165" i="1"/>
  <c r="N165" i="1"/>
  <c r="H166" i="1"/>
  <c r="I166" i="1"/>
  <c r="J166" i="1"/>
  <c r="N166" i="1"/>
  <c r="H167" i="1"/>
  <c r="I167" i="1"/>
  <c r="J167" i="1"/>
  <c r="N167" i="1"/>
  <c r="H168" i="1"/>
  <c r="I168" i="1"/>
  <c r="J168" i="1"/>
  <c r="N168" i="1"/>
  <c r="H169" i="1"/>
  <c r="I169" i="1"/>
  <c r="J169" i="1"/>
  <c r="N169" i="1"/>
  <c r="H170" i="1"/>
  <c r="I170" i="1"/>
  <c r="J170" i="1"/>
  <c r="N170" i="1"/>
  <c r="H171" i="1"/>
  <c r="I171" i="1"/>
  <c r="J171" i="1"/>
  <c r="N171" i="1"/>
  <c r="H172" i="1"/>
  <c r="I172" i="1"/>
  <c r="J172" i="1"/>
  <c r="N172" i="1"/>
  <c r="H173" i="1"/>
  <c r="I173" i="1"/>
  <c r="J173" i="1"/>
  <c r="N173" i="1"/>
  <c r="H174" i="1"/>
  <c r="I174" i="1"/>
  <c r="J174" i="1"/>
  <c r="N174" i="1"/>
  <c r="H175" i="1"/>
  <c r="I175" i="1"/>
  <c r="J175" i="1"/>
  <c r="N175" i="1"/>
  <c r="H176" i="1"/>
  <c r="I176" i="1"/>
  <c r="J176" i="1"/>
  <c r="N176" i="1"/>
  <c r="H177" i="1"/>
  <c r="I177" i="1"/>
  <c r="J177" i="1"/>
  <c r="N177" i="1"/>
  <c r="H178" i="1"/>
  <c r="I178" i="1"/>
  <c r="J178" i="1"/>
  <c r="N178" i="1"/>
  <c r="H179" i="1"/>
  <c r="I179" i="1"/>
  <c r="J179" i="1"/>
  <c r="N179" i="1"/>
  <c r="H180" i="1"/>
  <c r="I180" i="1"/>
  <c r="J180" i="1"/>
  <c r="N180" i="1"/>
  <c r="H181" i="1"/>
  <c r="I181" i="1"/>
  <c r="J181" i="1"/>
  <c r="N181" i="1"/>
  <c r="H182" i="1"/>
  <c r="I182" i="1"/>
  <c r="J182" i="1"/>
  <c r="N182" i="1"/>
  <c r="H183" i="1"/>
  <c r="I183" i="1"/>
  <c r="J183" i="1"/>
  <c r="N183" i="1"/>
  <c r="H184" i="1"/>
  <c r="I184" i="1"/>
  <c r="J184" i="1"/>
  <c r="N184" i="1"/>
  <c r="H185" i="1"/>
  <c r="I185" i="1"/>
  <c r="J185" i="1"/>
  <c r="N185" i="1"/>
  <c r="H186" i="1"/>
  <c r="I186" i="1"/>
  <c r="J186" i="1"/>
  <c r="N186" i="1"/>
  <c r="H187" i="1"/>
  <c r="I187" i="1"/>
  <c r="J187" i="1"/>
  <c r="N187" i="1"/>
  <c r="H188" i="1"/>
  <c r="I188" i="1"/>
  <c r="J188" i="1"/>
  <c r="N188" i="1"/>
  <c r="H189" i="1"/>
  <c r="I189" i="1"/>
  <c r="J189" i="1"/>
  <c r="N189" i="1"/>
  <c r="H190" i="1"/>
  <c r="I190" i="1"/>
  <c r="J190" i="1"/>
  <c r="N190" i="1"/>
  <c r="H191" i="1"/>
  <c r="I191" i="1"/>
  <c r="J191" i="1"/>
  <c r="N191" i="1"/>
  <c r="H192" i="1"/>
  <c r="I192" i="1"/>
  <c r="J192" i="1"/>
  <c r="N192" i="1"/>
  <c r="H193" i="1"/>
  <c r="I193" i="1"/>
  <c r="J193" i="1"/>
  <c r="N193" i="1"/>
  <c r="H194" i="1"/>
  <c r="I194" i="1"/>
  <c r="J194" i="1"/>
  <c r="N194" i="1"/>
  <c r="H195" i="1"/>
  <c r="I195" i="1"/>
  <c r="J195" i="1"/>
  <c r="N195" i="1"/>
  <c r="H196" i="1"/>
  <c r="I196" i="1"/>
  <c r="J196" i="1"/>
  <c r="N196" i="1"/>
  <c r="H197" i="1"/>
  <c r="I197" i="1"/>
  <c r="J197" i="1"/>
  <c r="N197" i="1"/>
  <c r="H198" i="1"/>
  <c r="I198" i="1"/>
  <c r="J198" i="1"/>
  <c r="N198" i="1"/>
  <c r="H199" i="1"/>
  <c r="I199" i="1"/>
  <c r="J199" i="1"/>
  <c r="N199" i="1"/>
  <c r="H200" i="1"/>
  <c r="I200" i="1"/>
  <c r="J200" i="1"/>
  <c r="N200" i="1"/>
  <c r="H201" i="1"/>
  <c r="I201" i="1"/>
  <c r="J201" i="1"/>
  <c r="N201" i="1"/>
  <c r="H202" i="1"/>
  <c r="I202" i="1"/>
  <c r="J202" i="1"/>
  <c r="N202" i="1"/>
  <c r="H203" i="1"/>
  <c r="I203" i="1"/>
  <c r="J203" i="1"/>
  <c r="N203" i="1"/>
  <c r="H204" i="1"/>
  <c r="I204" i="1"/>
  <c r="J204" i="1"/>
  <c r="N204" i="1"/>
  <c r="H205" i="1"/>
  <c r="I205" i="1"/>
  <c r="J205" i="1"/>
  <c r="N205" i="1"/>
  <c r="H206" i="1"/>
  <c r="I206" i="1"/>
  <c r="J206" i="1"/>
  <c r="N206" i="1"/>
  <c r="H207" i="1"/>
  <c r="I207" i="1"/>
  <c r="J207" i="1"/>
  <c r="N207" i="1"/>
  <c r="H208" i="1"/>
  <c r="I208" i="1"/>
  <c r="J208" i="1"/>
  <c r="N208" i="1"/>
  <c r="H209" i="1"/>
  <c r="I209" i="1"/>
  <c r="J209" i="1"/>
  <c r="N209" i="1"/>
  <c r="H210" i="1"/>
  <c r="I210" i="1"/>
  <c r="J210" i="1"/>
  <c r="N210" i="1"/>
  <c r="H211" i="1"/>
  <c r="I211" i="1"/>
  <c r="J211" i="1"/>
  <c r="N211" i="1"/>
  <c r="H212" i="1"/>
  <c r="I212" i="1"/>
  <c r="J212" i="1"/>
  <c r="N212" i="1"/>
  <c r="H213" i="1"/>
  <c r="I213" i="1"/>
  <c r="J213" i="1"/>
  <c r="N213" i="1"/>
  <c r="H214" i="1"/>
  <c r="I214" i="1"/>
  <c r="J214" i="1"/>
  <c r="N214" i="1"/>
  <c r="H215" i="1"/>
  <c r="I215" i="1"/>
  <c r="J215" i="1"/>
  <c r="N215" i="1"/>
  <c r="H216" i="1"/>
  <c r="I216" i="1"/>
  <c r="J216" i="1"/>
  <c r="N216" i="1"/>
  <c r="H217" i="1"/>
  <c r="I217" i="1"/>
  <c r="J217" i="1"/>
  <c r="N217" i="1"/>
  <c r="H218" i="1"/>
  <c r="I218" i="1"/>
  <c r="J218" i="1"/>
  <c r="N218" i="1"/>
  <c r="H219" i="1"/>
  <c r="I219" i="1"/>
  <c r="J219" i="1"/>
  <c r="N219" i="1"/>
  <c r="H220" i="1"/>
  <c r="I220" i="1"/>
  <c r="J220" i="1"/>
  <c r="N220" i="1"/>
  <c r="H221" i="1"/>
  <c r="I221" i="1"/>
  <c r="J221" i="1"/>
  <c r="N221" i="1"/>
  <c r="H222" i="1"/>
  <c r="I222" i="1"/>
  <c r="J222" i="1"/>
  <c r="N222" i="1"/>
  <c r="H223" i="1"/>
  <c r="I223" i="1"/>
  <c r="J223" i="1"/>
  <c r="N223" i="1"/>
  <c r="H224" i="1"/>
  <c r="I224" i="1"/>
  <c r="J224" i="1"/>
  <c r="N224" i="1"/>
  <c r="H225" i="1"/>
  <c r="I225" i="1"/>
  <c r="J225" i="1"/>
  <c r="N225" i="1"/>
  <c r="H226" i="1"/>
  <c r="I226" i="1"/>
  <c r="J226" i="1"/>
  <c r="N226" i="1"/>
  <c r="H227" i="1"/>
  <c r="I227" i="1"/>
  <c r="J227" i="1"/>
  <c r="N227" i="1"/>
  <c r="H228" i="1"/>
  <c r="I228" i="1"/>
  <c r="J228" i="1"/>
  <c r="N228" i="1"/>
  <c r="H229" i="1"/>
  <c r="I229" i="1"/>
  <c r="J229" i="1"/>
  <c r="N229" i="1"/>
  <c r="H230" i="1"/>
  <c r="I230" i="1"/>
  <c r="J230" i="1"/>
  <c r="N230" i="1"/>
  <c r="H231" i="1"/>
  <c r="I231" i="1"/>
  <c r="J231" i="1"/>
  <c r="N231" i="1"/>
  <c r="H232" i="1"/>
  <c r="I232" i="1"/>
  <c r="J232" i="1"/>
  <c r="N232" i="1"/>
  <c r="H233" i="1"/>
  <c r="I233" i="1"/>
  <c r="J233" i="1"/>
  <c r="N233" i="1"/>
  <c r="H234" i="1"/>
  <c r="I234" i="1"/>
  <c r="J234" i="1"/>
  <c r="N234" i="1"/>
  <c r="H235" i="1"/>
  <c r="I235" i="1"/>
  <c r="J235" i="1"/>
  <c r="N235" i="1"/>
  <c r="H236" i="1"/>
  <c r="I236" i="1"/>
  <c r="J236" i="1"/>
  <c r="N236" i="1"/>
  <c r="H237" i="1"/>
  <c r="I237" i="1"/>
  <c r="J237" i="1"/>
  <c r="N237" i="1"/>
  <c r="H238" i="1"/>
  <c r="I238" i="1"/>
  <c r="J238" i="1"/>
  <c r="N238" i="1"/>
  <c r="H239" i="1"/>
  <c r="I239" i="1"/>
  <c r="J239" i="1"/>
  <c r="N239" i="1"/>
  <c r="H240" i="1"/>
  <c r="I240" i="1"/>
  <c r="J240" i="1"/>
  <c r="N240" i="1"/>
  <c r="H241" i="1"/>
  <c r="I241" i="1"/>
  <c r="J241" i="1"/>
  <c r="N241" i="1"/>
  <c r="H242" i="1"/>
  <c r="I242" i="1"/>
  <c r="J242" i="1"/>
  <c r="N242" i="1"/>
  <c r="H243" i="1"/>
  <c r="I243" i="1"/>
  <c r="J243" i="1"/>
  <c r="N243" i="1"/>
  <c r="H244" i="1"/>
  <c r="I244" i="1"/>
  <c r="J244" i="1"/>
  <c r="N244" i="1"/>
  <c r="H245" i="1"/>
  <c r="I245" i="1"/>
  <c r="J245" i="1"/>
  <c r="N245" i="1"/>
  <c r="H246" i="1"/>
  <c r="I246" i="1"/>
  <c r="J246" i="1"/>
  <c r="N246" i="1"/>
  <c r="H247" i="1"/>
  <c r="I247" i="1"/>
  <c r="J247" i="1"/>
  <c r="N247" i="1"/>
  <c r="H248" i="1"/>
  <c r="I248" i="1"/>
  <c r="J248" i="1"/>
  <c r="N248" i="1"/>
  <c r="H249" i="1"/>
  <c r="I249" i="1"/>
  <c r="J249" i="1"/>
  <c r="N249" i="1"/>
  <c r="H250" i="1"/>
  <c r="I250" i="1"/>
  <c r="J250" i="1"/>
  <c r="N250" i="1"/>
  <c r="H251" i="1"/>
  <c r="I251" i="1"/>
  <c r="J251" i="1"/>
  <c r="N251" i="1"/>
  <c r="H252" i="1"/>
  <c r="I252" i="1"/>
  <c r="J252" i="1"/>
  <c r="N252" i="1"/>
  <c r="H253" i="1"/>
  <c r="I253" i="1"/>
  <c r="J253" i="1"/>
  <c r="N253" i="1"/>
  <c r="H254" i="1"/>
  <c r="I254" i="1"/>
  <c r="J254" i="1"/>
  <c r="N254" i="1"/>
  <c r="H255" i="1"/>
  <c r="I255" i="1"/>
  <c r="J255" i="1"/>
  <c r="N255" i="1"/>
  <c r="H256" i="1"/>
  <c r="I256" i="1"/>
  <c r="J256" i="1"/>
  <c r="N256" i="1"/>
  <c r="H257" i="1"/>
  <c r="I257" i="1"/>
  <c r="J257" i="1"/>
  <c r="N257" i="1"/>
  <c r="H258" i="1"/>
  <c r="I258" i="1"/>
  <c r="J258" i="1"/>
  <c r="N258" i="1"/>
  <c r="H259" i="1"/>
  <c r="I259" i="1"/>
  <c r="J259" i="1"/>
  <c r="N259" i="1"/>
  <c r="H260" i="1"/>
  <c r="I260" i="1"/>
  <c r="J260" i="1"/>
  <c r="N260" i="1"/>
  <c r="H261" i="1"/>
  <c r="I261" i="1"/>
  <c r="J261" i="1"/>
  <c r="N261" i="1"/>
  <c r="H262" i="1"/>
  <c r="I262" i="1"/>
  <c r="J262" i="1"/>
  <c r="N262" i="1"/>
  <c r="H263" i="1"/>
  <c r="I263" i="1"/>
  <c r="J263" i="1"/>
  <c r="N263" i="1"/>
  <c r="H264" i="1"/>
  <c r="I264" i="1"/>
  <c r="J264" i="1"/>
  <c r="N264" i="1"/>
  <c r="H265" i="1"/>
  <c r="I265" i="1"/>
  <c r="J265" i="1"/>
  <c r="N265" i="1"/>
  <c r="H266" i="1"/>
  <c r="I266" i="1"/>
  <c r="J266" i="1"/>
  <c r="N266" i="1"/>
  <c r="H267" i="1"/>
  <c r="I267" i="1"/>
  <c r="J267" i="1"/>
  <c r="N267" i="1"/>
  <c r="H268" i="1"/>
  <c r="I268" i="1"/>
  <c r="J268" i="1"/>
  <c r="N268" i="1"/>
  <c r="H269" i="1"/>
  <c r="I269" i="1"/>
  <c r="J269" i="1"/>
  <c r="N269" i="1"/>
  <c r="H270" i="1"/>
  <c r="I270" i="1"/>
  <c r="J270" i="1"/>
  <c r="N270" i="1"/>
  <c r="H271" i="1"/>
  <c r="I271" i="1"/>
  <c r="J271" i="1"/>
  <c r="N271" i="1"/>
  <c r="H272" i="1"/>
  <c r="I272" i="1"/>
  <c r="J272" i="1"/>
  <c r="N272" i="1"/>
  <c r="H273" i="1"/>
  <c r="I273" i="1"/>
  <c r="J273" i="1"/>
  <c r="N273" i="1"/>
  <c r="H274" i="1"/>
  <c r="I274" i="1"/>
  <c r="J274" i="1"/>
  <c r="N274" i="1"/>
  <c r="H275" i="1"/>
  <c r="I275" i="1"/>
  <c r="J275" i="1"/>
  <c r="N275" i="1"/>
  <c r="H276" i="1"/>
  <c r="I276" i="1"/>
  <c r="J276" i="1"/>
  <c r="N276" i="1"/>
  <c r="H277" i="1"/>
  <c r="I277" i="1"/>
  <c r="J277" i="1"/>
  <c r="N277" i="1"/>
  <c r="H278" i="1"/>
  <c r="I278" i="1"/>
  <c r="J278" i="1"/>
  <c r="N278" i="1"/>
  <c r="H279" i="1"/>
  <c r="I279" i="1"/>
  <c r="J279" i="1"/>
  <c r="N279" i="1"/>
  <c r="H280" i="1"/>
  <c r="I280" i="1"/>
  <c r="J280" i="1"/>
  <c r="N280" i="1"/>
  <c r="H281" i="1"/>
  <c r="I281" i="1"/>
  <c r="J281" i="1"/>
  <c r="N281" i="1"/>
  <c r="H282" i="1"/>
  <c r="I282" i="1"/>
  <c r="J282" i="1"/>
  <c r="N282" i="1"/>
  <c r="H283" i="1"/>
  <c r="I283" i="1"/>
  <c r="J283" i="1"/>
  <c r="N283" i="1"/>
  <c r="H284" i="1"/>
  <c r="I284" i="1"/>
  <c r="J284" i="1"/>
  <c r="N284" i="1"/>
  <c r="H285" i="1"/>
  <c r="I285" i="1"/>
  <c r="J285" i="1"/>
  <c r="N285" i="1"/>
  <c r="H286" i="1"/>
  <c r="I286" i="1"/>
  <c r="J286" i="1"/>
  <c r="N286" i="1"/>
  <c r="H287" i="1"/>
  <c r="I287" i="1"/>
  <c r="J287" i="1"/>
  <c r="N287" i="1"/>
  <c r="H288" i="1"/>
  <c r="I288" i="1"/>
  <c r="J288" i="1"/>
  <c r="N288" i="1"/>
  <c r="H289" i="1"/>
  <c r="I289" i="1"/>
  <c r="J289" i="1"/>
  <c r="N289" i="1"/>
  <c r="H290" i="1"/>
  <c r="I290" i="1"/>
  <c r="J290" i="1"/>
  <c r="N290" i="1"/>
  <c r="H291" i="1"/>
  <c r="I291" i="1"/>
  <c r="J291" i="1"/>
  <c r="N291" i="1"/>
  <c r="H292" i="1"/>
  <c r="I292" i="1"/>
  <c r="J292" i="1"/>
  <c r="N292" i="1"/>
  <c r="H293" i="1"/>
  <c r="I293" i="1"/>
  <c r="J293" i="1"/>
  <c r="N293" i="1"/>
  <c r="H294" i="1"/>
  <c r="I294" i="1"/>
  <c r="J294" i="1"/>
  <c r="N294" i="1"/>
  <c r="H295" i="1"/>
  <c r="I295" i="1"/>
  <c r="J295" i="1"/>
  <c r="N295" i="1"/>
  <c r="H296" i="1"/>
  <c r="I296" i="1"/>
  <c r="J296" i="1"/>
  <c r="N296" i="1"/>
  <c r="H297" i="1"/>
  <c r="I297" i="1"/>
  <c r="J297" i="1"/>
  <c r="N297" i="1"/>
  <c r="H298" i="1"/>
  <c r="I298" i="1"/>
  <c r="J298" i="1"/>
  <c r="N298" i="1"/>
  <c r="H299" i="1"/>
  <c r="I299" i="1"/>
  <c r="J299" i="1"/>
  <c r="N299" i="1"/>
  <c r="H300" i="1"/>
  <c r="I300" i="1"/>
  <c r="J300" i="1"/>
  <c r="N300" i="1"/>
  <c r="H301" i="1"/>
  <c r="I301" i="1"/>
  <c r="J301" i="1"/>
  <c r="N301" i="1"/>
  <c r="H302" i="1"/>
  <c r="I302" i="1"/>
  <c r="J302" i="1"/>
  <c r="N302" i="1"/>
  <c r="H303" i="1"/>
  <c r="I303" i="1"/>
  <c r="J303" i="1"/>
  <c r="N303" i="1"/>
  <c r="H304" i="1"/>
  <c r="I304" i="1"/>
  <c r="J304" i="1"/>
  <c r="N304" i="1"/>
  <c r="H305" i="1"/>
  <c r="I305" i="1"/>
  <c r="J305" i="1"/>
  <c r="N305" i="1"/>
  <c r="H306" i="1"/>
  <c r="I306" i="1"/>
  <c r="J306" i="1"/>
  <c r="N306" i="1"/>
  <c r="H307" i="1"/>
  <c r="I307" i="1"/>
  <c r="J307" i="1"/>
  <c r="N307" i="1"/>
  <c r="H308" i="1"/>
  <c r="I308" i="1"/>
  <c r="J308" i="1"/>
  <c r="N308" i="1"/>
  <c r="H309" i="1"/>
  <c r="I309" i="1"/>
  <c r="J309" i="1"/>
  <c r="N309" i="1"/>
  <c r="H310" i="1"/>
  <c r="I310" i="1"/>
  <c r="J310" i="1"/>
  <c r="N310" i="1"/>
  <c r="H311" i="1"/>
  <c r="I311" i="1"/>
  <c r="J311" i="1"/>
  <c r="N311" i="1"/>
  <c r="H312" i="1"/>
  <c r="I312" i="1"/>
  <c r="J312" i="1"/>
  <c r="N312" i="1"/>
  <c r="H313" i="1"/>
  <c r="I313" i="1"/>
  <c r="J313" i="1"/>
  <c r="N313" i="1"/>
  <c r="H314" i="1"/>
  <c r="I314" i="1"/>
  <c r="J314" i="1"/>
  <c r="N314" i="1"/>
  <c r="H315" i="1"/>
  <c r="I315" i="1"/>
  <c r="J315" i="1"/>
  <c r="N315" i="1"/>
  <c r="H316" i="1"/>
  <c r="I316" i="1"/>
  <c r="J316" i="1"/>
  <c r="N316" i="1"/>
  <c r="H317" i="1"/>
  <c r="I317" i="1"/>
  <c r="J317" i="1"/>
  <c r="N317" i="1"/>
  <c r="H318" i="1"/>
  <c r="I318" i="1"/>
  <c r="J318" i="1"/>
  <c r="N318" i="1"/>
  <c r="H319" i="1"/>
  <c r="I319" i="1"/>
  <c r="J319" i="1"/>
  <c r="N319" i="1"/>
  <c r="H320" i="1"/>
  <c r="I320" i="1"/>
  <c r="J320" i="1"/>
  <c r="N320" i="1"/>
  <c r="H321" i="1"/>
  <c r="I321" i="1"/>
  <c r="J321" i="1"/>
  <c r="N321" i="1"/>
  <c r="H322" i="1"/>
  <c r="I322" i="1"/>
  <c r="J322" i="1"/>
  <c r="N322" i="1"/>
  <c r="H323" i="1"/>
  <c r="I323" i="1"/>
  <c r="J323" i="1"/>
  <c r="N323" i="1"/>
  <c r="H324" i="1"/>
  <c r="I324" i="1"/>
  <c r="J324" i="1"/>
  <c r="N324" i="1"/>
  <c r="H325" i="1"/>
  <c r="I325" i="1"/>
  <c r="J325" i="1"/>
  <c r="N325" i="1"/>
  <c r="H326" i="1"/>
  <c r="I326" i="1"/>
  <c r="J326" i="1"/>
  <c r="N326" i="1"/>
  <c r="H327" i="1"/>
  <c r="I327" i="1"/>
  <c r="J327" i="1"/>
  <c r="N327" i="1"/>
  <c r="H328" i="1"/>
  <c r="I328" i="1"/>
  <c r="J328" i="1"/>
  <c r="N328" i="1"/>
  <c r="H329" i="1"/>
  <c r="I329" i="1"/>
  <c r="J329" i="1"/>
  <c r="N329" i="1"/>
  <c r="H330" i="1"/>
  <c r="I330" i="1"/>
  <c r="J330" i="1"/>
  <c r="N330" i="1"/>
  <c r="H331" i="1"/>
  <c r="I331" i="1"/>
  <c r="J331" i="1"/>
  <c r="N331" i="1"/>
  <c r="H332" i="1"/>
  <c r="I332" i="1"/>
  <c r="J332" i="1"/>
  <c r="N332" i="1"/>
  <c r="H333" i="1"/>
  <c r="I333" i="1"/>
  <c r="J333" i="1"/>
  <c r="N333" i="1"/>
  <c r="H334" i="1"/>
  <c r="I334" i="1"/>
  <c r="J334" i="1"/>
  <c r="N334" i="1"/>
  <c r="H335" i="1"/>
  <c r="I335" i="1"/>
  <c r="J335" i="1"/>
  <c r="N335" i="1"/>
  <c r="H336" i="1"/>
  <c r="I336" i="1"/>
  <c r="J336" i="1"/>
  <c r="N336" i="1"/>
  <c r="H337" i="1"/>
  <c r="I337" i="1"/>
  <c r="J337" i="1"/>
  <c r="N337" i="1"/>
  <c r="H338" i="1"/>
  <c r="I338" i="1"/>
  <c r="J338" i="1"/>
  <c r="N338" i="1"/>
  <c r="H339" i="1"/>
  <c r="I339" i="1"/>
  <c r="J339" i="1"/>
  <c r="N339" i="1"/>
  <c r="H340" i="1"/>
  <c r="I340" i="1"/>
  <c r="J340" i="1"/>
  <c r="N340" i="1"/>
  <c r="H341" i="1"/>
  <c r="I341" i="1"/>
  <c r="J341" i="1"/>
  <c r="N341" i="1"/>
  <c r="H342" i="1"/>
  <c r="I342" i="1"/>
  <c r="J342" i="1"/>
  <c r="N342" i="1"/>
  <c r="H343" i="1"/>
  <c r="I343" i="1"/>
  <c r="J343" i="1"/>
  <c r="N343" i="1"/>
  <c r="H344" i="1"/>
  <c r="I344" i="1"/>
  <c r="J344" i="1"/>
  <c r="N344" i="1"/>
  <c r="H345" i="1"/>
  <c r="I345" i="1"/>
  <c r="J345" i="1"/>
  <c r="N345" i="1"/>
  <c r="H346" i="1"/>
  <c r="I346" i="1"/>
  <c r="J346" i="1"/>
  <c r="N346" i="1"/>
  <c r="H347" i="1"/>
  <c r="I347" i="1"/>
  <c r="J347" i="1"/>
  <c r="N347" i="1"/>
  <c r="H348" i="1"/>
  <c r="I348" i="1"/>
  <c r="J348" i="1"/>
  <c r="N348" i="1"/>
  <c r="H349" i="1"/>
  <c r="I349" i="1"/>
  <c r="J349" i="1"/>
  <c r="N349" i="1"/>
  <c r="H350" i="1"/>
  <c r="I350" i="1"/>
  <c r="J350" i="1"/>
  <c r="N350" i="1"/>
  <c r="H351" i="1"/>
  <c r="I351" i="1"/>
  <c r="J351" i="1"/>
  <c r="N351" i="1"/>
  <c r="H352" i="1"/>
  <c r="I352" i="1"/>
  <c r="J352" i="1"/>
  <c r="N352" i="1"/>
  <c r="H353" i="1"/>
  <c r="I353" i="1"/>
  <c r="J353" i="1"/>
  <c r="N353" i="1"/>
  <c r="H354" i="1"/>
  <c r="I354" i="1"/>
  <c r="J354" i="1"/>
  <c r="N354" i="1"/>
  <c r="H355" i="1"/>
  <c r="I355" i="1"/>
  <c r="J355" i="1"/>
  <c r="N355" i="1"/>
  <c r="H356" i="1"/>
  <c r="I356" i="1"/>
  <c r="J356" i="1"/>
  <c r="N356" i="1"/>
  <c r="H357" i="1"/>
  <c r="I357" i="1"/>
  <c r="J357" i="1"/>
  <c r="N357" i="1"/>
  <c r="H358" i="1"/>
  <c r="I358" i="1"/>
  <c r="J358" i="1"/>
  <c r="N358" i="1"/>
  <c r="H359" i="1"/>
  <c r="I359" i="1"/>
  <c r="J359" i="1"/>
  <c r="N359" i="1"/>
  <c r="H360" i="1"/>
  <c r="I360" i="1"/>
  <c r="J360" i="1"/>
  <c r="N360" i="1"/>
  <c r="H361" i="1"/>
  <c r="I361" i="1"/>
  <c r="J361" i="1"/>
  <c r="N361" i="1"/>
  <c r="H362" i="1"/>
  <c r="I362" i="1"/>
  <c r="J362" i="1"/>
  <c r="N362" i="1"/>
  <c r="H363" i="1"/>
  <c r="I363" i="1"/>
  <c r="J363" i="1"/>
  <c r="N363" i="1"/>
  <c r="H364" i="1"/>
  <c r="I364" i="1"/>
  <c r="J364" i="1"/>
  <c r="N364" i="1"/>
  <c r="H365" i="1"/>
  <c r="I365" i="1"/>
  <c r="J365" i="1"/>
  <c r="N365" i="1"/>
  <c r="H366" i="1"/>
  <c r="I366" i="1"/>
  <c r="J366" i="1"/>
  <c r="N366" i="1"/>
  <c r="H367" i="1"/>
  <c r="I367" i="1"/>
  <c r="J367" i="1"/>
  <c r="N367" i="1"/>
  <c r="H368" i="1"/>
  <c r="I368" i="1"/>
  <c r="J368" i="1"/>
  <c r="N368" i="1"/>
  <c r="H369" i="1"/>
  <c r="I369" i="1"/>
  <c r="J369" i="1"/>
  <c r="N369" i="1"/>
  <c r="H370" i="1"/>
  <c r="I370" i="1"/>
  <c r="J370" i="1"/>
  <c r="N370" i="1"/>
  <c r="H371" i="1"/>
  <c r="I371" i="1"/>
  <c r="J371" i="1"/>
  <c r="N371" i="1"/>
  <c r="H372" i="1"/>
  <c r="I372" i="1"/>
  <c r="J372" i="1"/>
  <c r="N372" i="1"/>
  <c r="H373" i="1"/>
  <c r="I373" i="1"/>
  <c r="J373" i="1"/>
  <c r="N373" i="1"/>
  <c r="H374" i="1"/>
  <c r="I374" i="1"/>
  <c r="J374" i="1"/>
  <c r="N374" i="1"/>
  <c r="H375" i="1"/>
  <c r="I375" i="1"/>
  <c r="J375" i="1"/>
  <c r="N375" i="1"/>
  <c r="H376" i="1"/>
  <c r="I376" i="1"/>
  <c r="J376" i="1"/>
  <c r="N376" i="1"/>
  <c r="H377" i="1"/>
  <c r="I377" i="1"/>
  <c r="J377" i="1"/>
  <c r="N377" i="1"/>
  <c r="H378" i="1"/>
  <c r="I378" i="1"/>
  <c r="J378" i="1"/>
  <c r="N378" i="1"/>
  <c r="H379" i="1"/>
  <c r="I379" i="1"/>
  <c r="J379" i="1"/>
  <c r="N379" i="1"/>
  <c r="H380" i="1"/>
  <c r="I380" i="1"/>
  <c r="J380" i="1"/>
  <c r="N380" i="1"/>
  <c r="H381" i="1"/>
  <c r="I381" i="1"/>
  <c r="J381" i="1"/>
  <c r="N381" i="1"/>
  <c r="H382" i="1"/>
  <c r="I382" i="1"/>
  <c r="J382" i="1"/>
  <c r="N382" i="1"/>
  <c r="H383" i="1"/>
  <c r="I383" i="1"/>
  <c r="J383" i="1"/>
  <c r="N383" i="1"/>
  <c r="H384" i="1"/>
  <c r="I384" i="1"/>
  <c r="J384" i="1"/>
  <c r="N384" i="1"/>
  <c r="H385" i="1"/>
  <c r="I385" i="1"/>
  <c r="J385" i="1"/>
  <c r="N385" i="1"/>
  <c r="H386" i="1"/>
  <c r="I386" i="1"/>
  <c r="J386" i="1"/>
  <c r="N386" i="1"/>
  <c r="H387" i="1"/>
  <c r="I387" i="1"/>
  <c r="J387" i="1"/>
  <c r="N387" i="1"/>
  <c r="H388" i="1"/>
  <c r="I388" i="1"/>
  <c r="J388" i="1"/>
  <c r="N388" i="1"/>
  <c r="H389" i="1"/>
  <c r="I389" i="1"/>
  <c r="J389" i="1"/>
  <c r="N389" i="1"/>
  <c r="H390" i="1"/>
  <c r="I390" i="1"/>
  <c r="J390" i="1"/>
  <c r="N390" i="1"/>
  <c r="H391" i="1"/>
  <c r="I391" i="1"/>
  <c r="J391" i="1"/>
  <c r="N391" i="1"/>
  <c r="H392" i="1"/>
  <c r="I392" i="1"/>
  <c r="J392" i="1"/>
  <c r="N392" i="1"/>
  <c r="H393" i="1"/>
  <c r="I393" i="1"/>
  <c r="J393" i="1"/>
  <c r="N393" i="1"/>
  <c r="H394" i="1"/>
  <c r="I394" i="1"/>
  <c r="J394" i="1"/>
  <c r="N394" i="1"/>
  <c r="H395" i="1"/>
  <c r="I395" i="1"/>
  <c r="J395" i="1"/>
  <c r="N395" i="1"/>
  <c r="H396" i="1"/>
  <c r="I396" i="1"/>
  <c r="J396" i="1"/>
  <c r="N396" i="1"/>
  <c r="H397" i="1"/>
  <c r="I397" i="1"/>
  <c r="J397" i="1"/>
  <c r="N397" i="1"/>
  <c r="H398" i="1"/>
  <c r="I398" i="1"/>
  <c r="J398" i="1"/>
  <c r="N398" i="1"/>
  <c r="H399" i="1"/>
  <c r="I399" i="1"/>
  <c r="J399" i="1"/>
  <c r="N399" i="1"/>
  <c r="H400" i="1"/>
  <c r="I400" i="1"/>
  <c r="J400" i="1"/>
  <c r="N400" i="1"/>
  <c r="H401" i="1"/>
  <c r="I401" i="1"/>
  <c r="J401" i="1"/>
  <c r="N401" i="1"/>
  <c r="H402" i="1"/>
  <c r="I402" i="1"/>
  <c r="J402" i="1"/>
  <c r="N402" i="1"/>
  <c r="H403" i="1"/>
  <c r="I403" i="1"/>
  <c r="J403" i="1"/>
  <c r="N403" i="1"/>
  <c r="H404" i="1"/>
  <c r="I404" i="1"/>
  <c r="J404" i="1"/>
  <c r="N404" i="1"/>
  <c r="H405" i="1"/>
  <c r="I405" i="1"/>
  <c r="J405" i="1"/>
  <c r="N405" i="1"/>
  <c r="H406" i="1"/>
  <c r="I406" i="1"/>
  <c r="J406" i="1"/>
  <c r="N406" i="1"/>
  <c r="H407" i="1"/>
  <c r="I407" i="1"/>
  <c r="J407" i="1"/>
  <c r="N407" i="1"/>
  <c r="H408" i="1"/>
  <c r="I408" i="1"/>
  <c r="J408" i="1"/>
  <c r="N408" i="1"/>
  <c r="H409" i="1"/>
  <c r="I409" i="1"/>
  <c r="J409" i="1"/>
  <c r="N409" i="1"/>
  <c r="H410" i="1"/>
  <c r="I410" i="1"/>
  <c r="J410" i="1"/>
  <c r="N410" i="1"/>
  <c r="H411" i="1"/>
  <c r="I411" i="1"/>
  <c r="J411" i="1"/>
  <c r="N411" i="1"/>
  <c r="H412" i="1"/>
  <c r="I412" i="1"/>
  <c r="J412" i="1"/>
  <c r="N412" i="1"/>
  <c r="H413" i="1"/>
  <c r="I413" i="1"/>
  <c r="J413" i="1"/>
  <c r="N413" i="1"/>
  <c r="H414" i="1"/>
  <c r="I414" i="1"/>
  <c r="J414" i="1"/>
  <c r="N414" i="1"/>
  <c r="H415" i="1"/>
  <c r="I415" i="1"/>
  <c r="J415" i="1"/>
  <c r="N415" i="1"/>
  <c r="H416" i="1"/>
  <c r="I416" i="1"/>
  <c r="J416" i="1"/>
  <c r="N416" i="1"/>
  <c r="H417" i="1"/>
  <c r="I417" i="1"/>
  <c r="J417" i="1"/>
  <c r="N417" i="1"/>
  <c r="H418" i="1"/>
  <c r="I418" i="1"/>
  <c r="J418" i="1"/>
  <c r="N418" i="1"/>
  <c r="H419" i="1"/>
  <c r="I419" i="1"/>
  <c r="J419" i="1"/>
  <c r="N419" i="1"/>
  <c r="H420" i="1"/>
  <c r="I420" i="1"/>
  <c r="J420" i="1"/>
  <c r="N420" i="1"/>
  <c r="H421" i="1"/>
  <c r="I421" i="1"/>
  <c r="J421" i="1"/>
  <c r="N421" i="1"/>
  <c r="H422" i="1"/>
  <c r="I422" i="1"/>
  <c r="J422" i="1"/>
  <c r="N422" i="1"/>
  <c r="H423" i="1"/>
  <c r="I423" i="1"/>
  <c r="J423" i="1"/>
  <c r="N423" i="1"/>
  <c r="H424" i="1"/>
  <c r="I424" i="1"/>
  <c r="J424" i="1"/>
  <c r="N424" i="1"/>
  <c r="H425" i="1"/>
  <c r="I425" i="1"/>
  <c r="J425" i="1"/>
  <c r="N425" i="1"/>
  <c r="H426" i="1"/>
  <c r="I426" i="1"/>
  <c r="J426" i="1"/>
  <c r="N426" i="1"/>
  <c r="H427" i="1"/>
  <c r="I427" i="1"/>
  <c r="J427" i="1"/>
  <c r="N427" i="1"/>
  <c r="H428" i="1"/>
  <c r="I428" i="1"/>
  <c r="J428" i="1"/>
  <c r="N428" i="1"/>
  <c r="H429" i="1"/>
  <c r="I429" i="1"/>
  <c r="J429" i="1"/>
  <c r="N429" i="1"/>
  <c r="H430" i="1"/>
  <c r="I430" i="1"/>
  <c r="J430" i="1"/>
  <c r="N430" i="1"/>
  <c r="H431" i="1"/>
  <c r="I431" i="1"/>
  <c r="J431" i="1"/>
  <c r="N431" i="1"/>
  <c r="H432" i="1"/>
  <c r="I432" i="1"/>
  <c r="J432" i="1"/>
  <c r="N432" i="1"/>
  <c r="H433" i="1"/>
  <c r="I433" i="1"/>
  <c r="J433" i="1"/>
  <c r="N433" i="1"/>
  <c r="H434" i="1"/>
  <c r="I434" i="1"/>
  <c r="J434" i="1"/>
  <c r="N434" i="1"/>
  <c r="H435" i="1"/>
  <c r="I435" i="1"/>
  <c r="J435" i="1"/>
  <c r="N435" i="1"/>
  <c r="H436" i="1"/>
  <c r="I436" i="1"/>
  <c r="J436" i="1"/>
  <c r="N436" i="1"/>
  <c r="H437" i="1"/>
  <c r="I437" i="1"/>
  <c r="J437" i="1"/>
  <c r="N437" i="1"/>
  <c r="H438" i="1"/>
  <c r="I438" i="1"/>
  <c r="J438" i="1"/>
  <c r="N438" i="1"/>
  <c r="H439" i="1"/>
  <c r="I439" i="1"/>
  <c r="J439" i="1"/>
  <c r="N439" i="1"/>
  <c r="H440" i="1"/>
  <c r="I440" i="1"/>
  <c r="J440" i="1"/>
  <c r="N440" i="1"/>
  <c r="H441" i="1"/>
  <c r="I441" i="1"/>
  <c r="J441" i="1"/>
  <c r="N441" i="1"/>
  <c r="N442" i="1"/>
  <c r="H443" i="1"/>
  <c r="I443" i="1"/>
  <c r="J443" i="1"/>
  <c r="N443" i="1"/>
  <c r="H444" i="1"/>
  <c r="I444" i="1"/>
  <c r="J444" i="1"/>
  <c r="N444" i="1"/>
  <c r="H445" i="1"/>
  <c r="I445" i="1"/>
  <c r="J445" i="1"/>
  <c r="N445" i="1"/>
  <c r="H446" i="1"/>
  <c r="I446" i="1"/>
  <c r="J446" i="1"/>
  <c r="N446" i="1"/>
  <c r="H447" i="1"/>
  <c r="I447" i="1"/>
  <c r="J447" i="1"/>
  <c r="N447" i="1"/>
  <c r="H448" i="1"/>
  <c r="I448" i="1"/>
  <c r="J448" i="1"/>
  <c r="N448" i="1"/>
  <c r="H449" i="1"/>
  <c r="I449" i="1"/>
  <c r="J449" i="1"/>
  <c r="N449" i="1"/>
  <c r="H450" i="1"/>
  <c r="I450" i="1"/>
  <c r="J450" i="1"/>
  <c r="N450" i="1"/>
  <c r="H451" i="1"/>
  <c r="I451" i="1"/>
  <c r="J451" i="1"/>
  <c r="N451" i="1"/>
  <c r="H452" i="1"/>
  <c r="I452" i="1"/>
  <c r="J452" i="1"/>
  <c r="N452"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F14" i="3"/>
  <c r="F28" i="3"/>
  <c r="F27" i="3"/>
  <c r="F13" i="3"/>
  <c r="F26" i="3"/>
  <c r="F25" i="3"/>
  <c r="F24" i="3"/>
  <c r="F23" i="3"/>
  <c r="F22" i="3"/>
  <c r="F21" i="3"/>
  <c r="F20" i="3"/>
  <c r="F19" i="3"/>
  <c r="F18" i="3"/>
  <c r="F17" i="3"/>
  <c r="F16" i="3"/>
  <c r="F15" i="3"/>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E30" i="2"/>
  <c r="E29" i="2"/>
  <c r="E28" i="2"/>
  <c r="E27" i="2"/>
  <c r="E26" i="2"/>
  <c r="E25" i="2"/>
  <c r="E24" i="2"/>
  <c r="E23" i="2"/>
  <c r="E22" i="2"/>
  <c r="E21" i="2"/>
  <c r="E20" i="2"/>
  <c r="E19" i="2"/>
  <c r="E18" i="2"/>
  <c r="E17" i="2"/>
  <c r="E15" i="2"/>
  <c r="E14" i="2"/>
  <c r="E13" i="2"/>
  <c r="E12" i="2"/>
  <c r="E11" i="2"/>
  <c r="E10" i="2"/>
  <c r="E9" i="2"/>
  <c r="E8" i="2"/>
  <c r="E7" i="2"/>
  <c r="E16" i="2"/>
</calcChain>
</file>

<file path=xl/sharedStrings.xml><?xml version="1.0" encoding="utf-8"?>
<sst xmlns="http://schemas.openxmlformats.org/spreadsheetml/2006/main" count="737" uniqueCount="615">
  <si>
    <t>Operation</t>
  </si>
  <si>
    <t>local time (h)</t>
  </si>
  <si>
    <t>Date (2011)</t>
  </si>
  <si>
    <t>(h)</t>
  </si>
  <si>
    <t>(days)</t>
  </si>
  <si>
    <t>comments</t>
  </si>
  <si>
    <t>Start</t>
  </si>
  <si>
    <t>End</t>
  </si>
  <si>
    <t>Depart Puntarenas, and transit to Site 1256</t>
  </si>
  <si>
    <t>11.3 knots @ April 18, 06:30</t>
  </si>
  <si>
    <t>Duration</t>
  </si>
  <si>
    <t>(mn)</t>
  </si>
  <si>
    <t>Launch VIT</t>
  </si>
  <si>
    <t>RIH with the drillstring from 2733 to 3246 mbrf</t>
  </si>
  <si>
    <t>Lose VIT signal. Retrieve VIT and repair cable head. Redeploy VIT</t>
  </si>
  <si>
    <t>RIH with the drillstring from 3246 to 3637 mbrf</t>
  </si>
  <si>
    <t>Search and position vessel for reentry. Reenter Hole 1256D at 1800 hr</t>
  </si>
  <si>
    <t>Continue to RIH to 258.8 mbsf</t>
  </si>
  <si>
    <t>Recover VIT</t>
  </si>
  <si>
    <t>Pull back in the hole from 925.0 to 891.9 mbsf</t>
  </si>
  <si>
    <t>Pick up 20-foot knobby and top drive</t>
  </si>
  <si>
    <t>Run in with the top drive to 920.0 mbsf</t>
  </si>
  <si>
    <t>Work pipe at 920-925 mbsf which is the depth where we had hole problems on Exp 312. Erratic torque with TD current = 500 amps.</t>
  </si>
  <si>
    <t>Pull back from 920 to 891.5 mbsf</t>
  </si>
  <si>
    <t>Change out swivel packing</t>
  </si>
  <si>
    <t>In Puntarenas for Port Call activities</t>
  </si>
  <si>
    <t>POOH with the top drive from 923.3 to 833.9 mbsf</t>
  </si>
  <si>
    <t>Rack top drive</t>
  </si>
  <si>
    <t>Reentry 1</t>
  </si>
  <si>
    <t>Obstruction</t>
  </si>
  <si>
    <t>Deploy VIT</t>
  </si>
  <si>
    <t>Resume RIH with the drillstring to 3638 mbrf</t>
  </si>
  <si>
    <t>Position vessel and reenter Hole 1256D at 0105 hr</t>
  </si>
  <si>
    <t>Reentry 2</t>
  </si>
  <si>
    <t>RIH to 259.3 mbsf</t>
  </si>
  <si>
    <t>Retrieve and recover VIT</t>
  </si>
  <si>
    <t>Resume RIH from 259.3 to 892.1 mbsf</t>
  </si>
  <si>
    <t>Pick up top drive</t>
  </si>
  <si>
    <t>Work stuck pipe</t>
  </si>
  <si>
    <t>stuck</t>
  </si>
  <si>
    <t>Wash and ream hole from ~923 mbsf. Unable to pass bridge</t>
  </si>
  <si>
    <t>Wash and ream hole from ~920 mbsf. Circulate 100 bbl hi-vis mud sweep</t>
  </si>
  <si>
    <t>Pull back in the hole from 923 to 863.3 mbsf</t>
  </si>
  <si>
    <t>Install VIT</t>
  </si>
  <si>
    <t>Resume RIH from 2676 to 3638 mbrf</t>
  </si>
  <si>
    <t>Search and position vessel. Reenter Hole 1256D at 1520 hr</t>
  </si>
  <si>
    <t>Reentry 3</t>
  </si>
  <si>
    <t>RIH with the drillstring to 262.9 mbsf</t>
  </si>
  <si>
    <t>POOH with VIT and recover same</t>
  </si>
  <si>
    <t>Resume RIH with the drillstring. Tag bridge at 922 mbsf</t>
  </si>
  <si>
    <t>Make up circulating head, Lo-torque valves, and pressure test to 1500 psi</t>
  </si>
  <si>
    <t>Pump 5 bbls of 16 ppg cement slurry</t>
  </si>
  <si>
    <t>Displace drillstring with sea water (1 X volume)</t>
  </si>
  <si>
    <t>Pump cement</t>
  </si>
  <si>
    <t>Lay out circulating head and pull back in the hole with the drillstring to 806.9 mbsf</t>
  </si>
  <si>
    <t>Flush drillstring with sea water (3 X volume)</t>
  </si>
  <si>
    <t>Lay out circulating head and POOH to 3191 mbrf. Clear top of the cone at 2320 hr. Bit at rotary table at 0515 hr</t>
  </si>
  <si>
    <t>Service rig</t>
  </si>
  <si>
    <t>Resume tripping drillstring from 199 to 1596 mbrf</t>
  </si>
  <si>
    <t>Slip and cut 115 feet of drilling line</t>
  </si>
  <si>
    <t>Resume tripping drillstring from 1596 to 2731 mbrf</t>
  </si>
  <si>
    <t>Continue to RIH with the drillpipe from 2731 to 3636 mbrf</t>
  </si>
  <si>
    <t>Search and position vessel. Reenter Hole 1256D at 1655 hr</t>
  </si>
  <si>
    <t>Continue to RIH with the drillstring to 315.7 mbsf</t>
  </si>
  <si>
    <t>Reentry 4</t>
  </si>
  <si>
    <t>Continue to RIH with drillpipe and tag bridge at 922 mbsf</t>
  </si>
  <si>
    <t>Pull back in the hole to 890.6 mbsf</t>
  </si>
  <si>
    <t>Pick up top drive and RIH with same to 922.0 mbsf</t>
  </si>
  <si>
    <t>Pull back in the hole with the top drive to 890.6 mbsf</t>
  </si>
  <si>
    <t>Decision to pump more cement</t>
  </si>
  <si>
    <t>Resume RIH with the drillstring from 2661 to 3637.8 mbrf</t>
  </si>
  <si>
    <t>Search and position vessel. Reenter Hole 1256D (#5) at 1445 hr</t>
  </si>
  <si>
    <t>Reentry 5</t>
  </si>
  <si>
    <t>Continue to RIH with the drillstring to 922 mbsf</t>
  </si>
  <si>
    <t>Install circulating head. Pressure test cement system</t>
  </si>
  <si>
    <t>Mix and pump 50 bbls of 15 ppg cement slurry</t>
  </si>
  <si>
    <t>Displace cement slurry with sea water</t>
  </si>
  <si>
    <t>Lay out circulating head and pull back in the hole to 720.5 mbsf</t>
  </si>
  <si>
    <t>Circulate and flush drillpipe with 3X drillstring volume of sea water</t>
  </si>
  <si>
    <t>POOH with the drillstring to surface. Clear the top of the cone at 2215 hr. Bit at rotary table at 0345 hr</t>
  </si>
  <si>
    <t>POOH with the drillstring and clear sea floor at 0005 hr and the plane of the rotary table at 0605 hr</t>
  </si>
  <si>
    <t>Service rig: drawworks, crown, pipe stabber, travelling block, and dollies</t>
  </si>
  <si>
    <t>Resume RIH from 2676 to 3533 mbrf</t>
  </si>
  <si>
    <t>RIH with the drillstring from 3533 to 3638 mbrf</t>
  </si>
  <si>
    <t>Search and position vessel. Reenter Hole 1256D (#6) at 1520 hr</t>
  </si>
  <si>
    <t>Reentry 6</t>
  </si>
  <si>
    <t>Resume RIH with the drillstring to 661.8 mbsf</t>
  </si>
  <si>
    <t>RIH with the drillstring and make firm contact with cement at 882.0 mbsf</t>
  </si>
  <si>
    <t>Drill out cement from 882.0 to 922.0 mbsf. Circulate 40 bbl gel sweep at 904.6 mbsf</t>
  </si>
  <si>
    <t>Work stuck pipe at ~923 mbsf. Maximum TD current = 800 amp with 120 Kips of overpull</t>
  </si>
  <si>
    <t>Pull back with the top drive from 921.6 to 834.5 mbsf</t>
  </si>
  <si>
    <t>install VIT</t>
  </si>
  <si>
    <t>Resume RIH with the drillstring from 2759 to 3640 mbrf. Fill drillpipe every 10 stands</t>
  </si>
  <si>
    <t>Space out and position vessel to reenter Hole 1256D at 0135 hr (#7)</t>
  </si>
  <si>
    <t>RIH to 228.2 mbsf</t>
  </si>
  <si>
    <t>Resume RIH from 228.2 to 861.4 mbsf</t>
  </si>
  <si>
    <t>RIH with the top drive from 861.4 to 921.9 mbsf</t>
  </si>
  <si>
    <t>Attempt to pass obstruction with pump and no rotation. No advance.</t>
  </si>
  <si>
    <t xml:space="preserve">Finally! </t>
  </si>
  <si>
    <t>Reentry 7</t>
  </si>
  <si>
    <t>Work back to 1114.4 mbsf and work out excess pump pressure and torque</t>
  </si>
  <si>
    <t>Work stuck pipe free</t>
  </si>
  <si>
    <t>Circulate 100 bbls hi-vis gel sweep</t>
  </si>
  <si>
    <t>bottom of the hole</t>
  </si>
  <si>
    <t>Set back top drive</t>
  </si>
  <si>
    <t>Pull back in the hole from 1507.1 to 1265.0 mbsf</t>
  </si>
  <si>
    <t>Pull back in the hole with the drillstring from 1265.0 to 890.5 mbsf</t>
  </si>
  <si>
    <t>RIH with the drillstring and top drive to 967.3 mbsf with no drag or overpull</t>
  </si>
  <si>
    <t>Pull back in the hole with the top drive to 861.7 mbsf</t>
  </si>
  <si>
    <t>Break circulation and spot 60 bbl of 10.5 ppg mud at 967 mbsf</t>
  </si>
  <si>
    <t>Pull out of the hole with the top drive. Clear the top of the cone at 20:05 hr. Continue to POOH. Bit at rotary table at 0245 hr.</t>
  </si>
  <si>
    <t>Make up cement BHA with used Reed 9 7/8” bit (without jets) and RIH to 144 mbrf</t>
  </si>
  <si>
    <t>RIH from 144 to 2676 mbrf. Fill drillpipe every 10 stands</t>
  </si>
  <si>
    <t>Resume RIH from 2676 to 3637 mbrf</t>
  </si>
  <si>
    <t>Search and position vessel. Reenter Hole 1256D at 1300 hr.</t>
  </si>
  <si>
    <t>Resume RIH to 490.3 mbsf</t>
  </si>
  <si>
    <t>Continue to RIH with drillpipe to 960.5 mbsf</t>
  </si>
  <si>
    <t>Make up circulating head and pressure test same to 2000 psi</t>
  </si>
  <si>
    <t>Mix and pump 60 barrels of 15 ppg cement slurry</t>
  </si>
  <si>
    <t>Displace cement with sea water</t>
  </si>
  <si>
    <t>Lay out circulating head and pull back in the hole to 605.5 mbsf</t>
  </si>
  <si>
    <t>Flush drillstring with 3 drillpipe volumes of seawater</t>
  </si>
  <si>
    <t>POOH with the drillstring. Clear seafloor at 2105 hr. Bit at rotary table at 0315 hr.</t>
  </si>
  <si>
    <t>Service rig and RIS load pin transmitters</t>
  </si>
  <si>
    <t>RIH with the drillpipe from 200 to 2732 mbrf</t>
  </si>
  <si>
    <t>Resume RIH from 2732 to 3637 mbrf</t>
  </si>
  <si>
    <t>Search and position for reentry. Reenter Hole 1256D (#8) at 1235 hr</t>
  </si>
  <si>
    <t>RIH with the drillpipe to 690.2 mbsf</t>
  </si>
  <si>
    <t>RIH with the drillpipe and tag contact (ledge or top of plug) at 924.0 mbsf</t>
  </si>
  <si>
    <t>Pull back in the hole from 924.0 to 891.5 mbsf</t>
  </si>
  <si>
    <t>Drill non-mag core barrels and drop same. Establish slow circulating rate parameters.</t>
  </si>
  <si>
    <t>Reentry 8</t>
  </si>
  <si>
    <t>Reentry 9</t>
  </si>
  <si>
    <t>Cut cement cores 1256D-1G to -5G from 924.0 to 971.3 mbsf</t>
  </si>
  <si>
    <t>Pull back in the hole to 833.9 mbsf</t>
  </si>
  <si>
    <t>Drop wash barrel</t>
  </si>
  <si>
    <t>RIH from 833.9 to 949.1 mbf</t>
  </si>
  <si>
    <t>Continue to RIH with the top drive from 949.1 to 971.3 mbsf</t>
  </si>
  <si>
    <t>Round trip wash barrel and core 1256D-6G 971.3 to 980.9 mbsf</t>
  </si>
  <si>
    <t>Circulate 50-bbl hi-vis gel sweep</t>
  </si>
  <si>
    <t>Time (cumulative)</t>
  </si>
  <si>
    <t>On Site</t>
  </si>
  <si>
    <t>Deploy sinker bars. Round trip wash barrel at 1497.0 mbsf. Drop fresh core barrel.</t>
  </si>
  <si>
    <t>Drop core barrel and attempt to core –R238 from 1518.2 mbsf to 1520.2 mbsf (tidal = +/- 0.8 m). Pump 50-bbl hi-vis sweep at 1520.2 mbsf. Average ROP for May 5 was 0.7 m/hr.</t>
  </si>
  <si>
    <t>RIH with the sinker bars and recover core barrel containing 20 cm roller</t>
  </si>
  <si>
    <t>Pull back in the hole with the drillstring to 58.2 mbsf</t>
  </si>
  <si>
    <t>Flush drillstring with seawater to clean reentry cone of cuttings</t>
  </si>
  <si>
    <t>Water depth</t>
  </si>
  <si>
    <t>Trip 1</t>
  </si>
  <si>
    <t>Trip 2</t>
  </si>
  <si>
    <t>Trip 3</t>
  </si>
  <si>
    <t>Trip 4</t>
  </si>
  <si>
    <t>pipe trip total</t>
  </si>
  <si>
    <t>Trip 5</t>
  </si>
  <si>
    <t>Trip 6</t>
  </si>
  <si>
    <t>Trip 7</t>
  </si>
  <si>
    <t>Trip 8</t>
  </si>
  <si>
    <t>Trip 9</t>
  </si>
  <si>
    <t>Trip 10</t>
  </si>
  <si>
    <t>pipe trip total cumulative</t>
  </si>
  <si>
    <t>depth bsf</t>
  </si>
  <si>
    <t>Resume RIH from 147 to 2680 mbrf</t>
  </si>
  <si>
    <t>Resume RIH with the drillstring from 2680 to 3632 mbrf</t>
  </si>
  <si>
    <t>Reentry 10</t>
  </si>
  <si>
    <t>RIH with the drillstring to 580.1 mbsf</t>
  </si>
  <si>
    <t>RIH with the drillpipe from 580.1 to 1294.6 mbsf. Contact ledge that takes 10 Kips.</t>
  </si>
  <si>
    <t>Pull back in the hole from 1395.8 to 1242.3 mbsf with top drive</t>
  </si>
  <si>
    <t>Pull back in the hole from 1242.3 to 264.2 mbsf to just inside casing shoe</t>
  </si>
  <si>
    <t>Attempt to circulate with circulating head. No Joy.</t>
  </si>
  <si>
    <t>Trip 11</t>
  </si>
  <si>
    <t>Continue to RIH with the drillpipe from 2704 to 3637 mbrf. Fill every 10 stands.</t>
  </si>
  <si>
    <t>Space out and reenter Hole 1256D at 0315 hr (#11)</t>
  </si>
  <si>
    <t>Reentry 11</t>
  </si>
  <si>
    <t>Continue to RIH to 461.2 mbsf</t>
  </si>
  <si>
    <t>Pickup top drive and obtain slow circulating rate parameters</t>
  </si>
  <si>
    <t>Clean up ledge at 1356.1 mbsf and continue in the hole to 1442.5 mbsf.</t>
  </si>
  <si>
    <t>Circulate 100 bbl hi-vis gel sweep at 1442.5 mbsf</t>
  </si>
  <si>
    <t>RIH from 1442.5 to 1520.3 mbsf. Clean up under-gage areas of hole with maximum TD current = 500 amps</t>
  </si>
  <si>
    <t>POOH from 264.2 mbsf and clear sea floor at 0755 hr. Recover drillstring and set back 2 stands of drill collars. Find 4 m of fine cuttings plugging inside of bit sub and the two junk baskets. Clean out same. Lay out magnet which is at the rotary at 1555 hr.</t>
  </si>
  <si>
    <t>Make up Atlas tricone bit to dual set of junk baskets with 3 drill collar stands and deploy to 2704 mbrf.</t>
  </si>
  <si>
    <t>Circulate 100 bbl hi-vis gel sweep at 1520.3 mbsf</t>
  </si>
  <si>
    <t>Continue to circulate hole clean and work rat-hole at 1520.3 mbsf. Circulate 100 bbl hi-vis gel sweep and circulate seawater (3 times volume of annulus)</t>
  </si>
  <si>
    <t>Pull back in the hole with the top drive from 1520.3 to 1363.0 mbsf</t>
  </si>
  <si>
    <t>Work pipe from 1477.5 mbsf back to 1459.0 mbsf. Clear excess pump pressure and torque. Max top drive amps = 700. Max pump pressure = 3000 psi.</t>
  </si>
  <si>
    <t>Pump 150 bbls gel sweep at 1518.2 mbsf</t>
  </si>
  <si>
    <t>Trip 12</t>
  </si>
  <si>
    <t>On position at Hole 1256D. Pick up mouse hole, make up BHA with tricone bit and MBR. Run in with the drillstring while measuring and rabbiting all tubulars to 2733 mbrf.</t>
  </si>
  <si>
    <t>Continue to RIH with 5 ½ inch drillpipe to 925.0 mbsf where formation took 25 Kips. Cancel attempt to obtain temperature log and water sample</t>
  </si>
  <si>
    <t>Resume washing and reaming from 891.5 to 923.3 mbsf. Work stuck pipe from 0415 to 0515 hr when rotation was lost. Unable to apply more than 10 Kips WOB without stalling top drive. Circulate a total of 600 bbl of hi-vis gel during the 24-hour period. Unable to work penetrate deeper than 923.3 mbsf. Pump 150 bbl sweep at 923.3 mbsf. Decide to trip the drillstring to change to a tricone bit with a more aggressive cutting structure.</t>
  </si>
  <si>
    <t>POOH from 833.9 mbsf and clear sea floor at 0900 hr. Rack four stands of drill collars in derrick. Lay out MBR, LSS, MTS, and MHS. Bit clears rotary at 1550 hr.</t>
  </si>
  <si>
    <t>Wash and ream hole from 892.1. Attempt to pass bridge at ~920 mbsf. Pump 50-bbl hivis mud sweep</t>
  </si>
  <si>
    <t>Lay out junk baskets and 9 7/8” bit. Examination of the contents of the junk baskets was inconclusive but did yield some basaltic cuttings ranging from small gravel to rounded pebbles. The Exp 312 logs indicate a large washed out zone at ~920-935 mbsf which we will attempt to stabilize with a 5 bbl cement plug.</t>
  </si>
  <si>
    <t>Make up cementing BHA with used Reed tricone bit without jets and two stands of drill collars. Deploy to 2676 mbrf</t>
  </si>
  <si>
    <t>Make up new 9 7/8” Atlas tricone bit, inspect float, pick up two drill collar stands from derrick, and install piccolo at 199 mbrf</t>
  </si>
  <si>
    <t>Attempt to wash and ream though bridge encountering high erratic torque with TD max current = 650 amps</t>
  </si>
  <si>
    <t>POOH with the drillstring from 890.6 to the surface. Clear sea floor at 0030 hr. Bit at rotary table at 0615 hr</t>
  </si>
  <si>
    <t>Make up cementing bit (Reed type 517) without nozzles to 2 stands of drill collars and RIH to 2661 mbrf</t>
  </si>
  <si>
    <t>Lay down Reed bit and pick up 9 7/8” Atlas HP61 tricone with tandem set of boot baskets and two stands of drill collars. RIH to 200.6 mbrf</t>
  </si>
  <si>
    <t>Attempt to drill through bridge with high erratic torque. Circulate 50 bbl gel sweep at 922 mbsf. Continue to wash and ream at 922.0 mbsf. Maximum TD current = 650 amps.</t>
  </si>
  <si>
    <t>Resume washing and reaming ledge at 922 with high rotary speed, high pump, and lighter weight on bit. We appeared to be making progress mid morning only to lose it later in the day which may indicate that the obstruction is shifting. Circulate multiple 50 bbl hivis gel sweeps at 922 mbsf. Continue to wash and ream obstruction at 921.6 mbsf (tide +/- 0.5 m). Circulate 100 bbl hi-vis gel sweep at 922.0 mbsf.</t>
  </si>
  <si>
    <t>POOH from 834.5 mbsf and clear sea floor at 0850 hr. Set back drill collar stands in the derrick, and layout junk baskets. Bit is at the rotary table at 1455 hr. Lay out used bit in good condition with no appreciable shirt-tail wear, with all teeth intact, and exhibiting very little wear</t>
  </si>
  <si>
    <t>Make up new Smith tricone bit, bit sub with float, and four stands of drill collars and RIH with the drillstring to 2759 mbrf</t>
  </si>
  <si>
    <t>Resume washing and reaming, drill through obstruction at 935.0 mbsf, and advance from 921.9 to 941.5 mbsf. Circulate 100 bbl gel sweep at 931.0 mbsf.</t>
  </si>
  <si>
    <t>Continue to wash and ream from 941.5 to 1143.2 mbsf. High torque and pump pressure increase of 500 psi when picking off slips at last connection. Circulate 50 bbls hi-vis gel sweeps at 988.6 and 1113.6 mbsf</t>
  </si>
  <si>
    <t>Resume washing and reaming from 1143.2 to 1162.4 mbsf. High torque and increase of 500 psi pump pressure when coming off slips on last connection.</t>
  </si>
  <si>
    <t>Wash and ream from 1162.4 to 1507.1 mbsf. Circulate 50 bbls hi-vis gel sweeps at 1142.6 and 1253.6 mbsf. Find 6 m of hard fill.</t>
  </si>
  <si>
    <t>Lay out Reed tricone bit and pick up RCB assembly and RIH to 200 mbrf. Space out RCB assembly</t>
  </si>
  <si>
    <t>Drop wash barrel and wash from 980.9 to 1507.1 mbsf. Note tight hole from 1499.6 to 1501.1 mbsf. Pump 50-bbl hi-sweeps at 1154.6 and 1501.1 mbsf</t>
  </si>
  <si>
    <t>RCB core 1256D-R235 to –R236 from 1507.1 to 1516.5 mbsf. Employing half-cores with no liners to improve recovery. All cores obtained with non-magnetic core barrels.</t>
  </si>
  <si>
    <t>Attempt to core –R237 from 1516.5 to 1518.2 mbsf with maximum overpull = 60 Kips, maximum TD current = 800 amps. WOB = 0.</t>
  </si>
  <si>
    <t>RIH with the coring line and retrieve 1256D-R237 (1516.5 to 1518.2 mbsf). Circulate 50 and 100 bbl hi-vis gel sweeps at 1518.2 mbsf.</t>
  </si>
  <si>
    <t>Drop bit deplugger. Examine core catcher sub and found about 0.5” abraded away indicating downhole mechanical problem.</t>
  </si>
  <si>
    <t>RIH with the sinker bars and recover deplugger. Lay out same. Pump 70 bbls of 10.5 ppg mud.</t>
  </si>
  <si>
    <t>POOH with the drillpipe to the surface. Clear the seafloor at 2115 hr. Clear the rotary at 0545 hr. Bit body honed to a smooth profile at the bottom and on the sides. Bit missing all four cones, four legs, and core guides. Bit spiral stabilizer blades and embedded TCI inserts absent. Bit totally unrecognizable.</t>
  </si>
  <si>
    <t>Search and position vessel for reentry. Observe reentry cone clouded over with mud. Attempt reentry, miss cone, and pull back. Break circulation and reenter (#10) Hole 1256D at 1815 hr.</t>
  </si>
  <si>
    <t>RIH with the TD to 1328.7 mbsf to 1434.2 mbsf. Tight hole at 1328.7 mbsf which takes 10 Kips. Excessive rotary current at 20 SPM. Note increase in pump pressure (2500 psi at 20 SPM). Bleed off pressure at rig floor.</t>
  </si>
  <si>
    <t>Pull back in the hole from 1434.2 to 1395.8 mbsf and attempt to unplug drillstring with high pressure. No joy.</t>
  </si>
  <si>
    <t>Resume RIH from 461.2 to 1356.1 mbsf where bit contacts ledge. Pull back to 1324.3mbsf</t>
  </si>
  <si>
    <t>RIH with the top drive and ream from 1477.6 to 1484.6 mbsf. Continue to RIH with the top drive to 1518.2 mbsf.</t>
  </si>
  <si>
    <t>237R (empty)</t>
  </si>
  <si>
    <t>238R</t>
  </si>
  <si>
    <t>First 335 core! 235R (7%), 236R (13%)</t>
  </si>
  <si>
    <t>Pull back in the hole with the top drive from 1518.2 to 1324.6 mbsf</t>
  </si>
  <si>
    <t>Resume pulling back in the hole from 1324.6 to 78.2 mbsf</t>
  </si>
  <si>
    <t>Flush top of cone with seawater</t>
  </si>
  <si>
    <t>POOH with the drillstring from 78.2 mbsf. Clear sea floor at 0605 hr. Bit at rotary at 1130 hr</t>
  </si>
  <si>
    <t>Empty junk baskets, lay out tricone</t>
  </si>
  <si>
    <t>Make up Bowen reverse circulating junk basket, 1 junk basket, and 2 stands of drill
collars and RIH to 2679 mbrf</t>
  </si>
  <si>
    <t>Resume RIH with the drillstring from 2679 to 3640 mbrf</t>
  </si>
  <si>
    <t>Search and position vessel. Reenter Hole 1256D at 2330 hr (#12).</t>
  </si>
  <si>
    <t>Reentry 12</t>
  </si>
  <si>
    <t>RIH to 808.7 mbsf</t>
  </si>
  <si>
    <t>Resume RIH from 808.7 to 1327.5 mbsf</t>
  </si>
  <si>
    <t>Obtain  slow circulating rate (SCR) parameters and RIH from 1327.5 to 1517.9 mbsf</t>
  </si>
  <si>
    <t>Clean hole. Circulate at 150 SPM with 1600 psi. Find 2.5 m of fill</t>
  </si>
  <si>
    <t>Pump 100 bbl hi-vis sweep and chase it with 1.5 drillstring volume of seawater</t>
  </si>
  <si>
    <t>Drop stainless steel ball at 0937 hr and activate reverse circulation in Bowen junk basket</t>
  </si>
  <si>
    <t>Attempt to drill over junk at the bottom of the hole</t>
  </si>
  <si>
    <t>Pull back in the hole from 1516.1 to 1328.6 mbsf</t>
  </si>
  <si>
    <t>POOH from 1328.6 mbsf to 58.9 mbrf. Clear top of cone at 1520 hr.</t>
  </si>
  <si>
    <t>Reverse circulation junk basket</t>
  </si>
  <si>
    <t>Trip 13</t>
  </si>
  <si>
    <t>big rock samples, no cone</t>
  </si>
  <si>
    <t>Make up Bowen tool with single junk basket and 2 stands of drill collars and RIH to 2678 mbrf</t>
  </si>
  <si>
    <t>Find BHA drill collars up to the TDC filled with fine cuttings (50 m) weighting on the order of several hundred kgs. Individually clear each drill collar and provide contents to scientists. Coarser gravel found in the head, crossover, and bit subs. Empty and clean out the Bowen tool containing about 20 kg of granoblastic dyke rocks.</t>
  </si>
  <si>
    <t>Resume RIH from 2678 to 3631 mbrf</t>
  </si>
  <si>
    <t>Search and position vessel. Reenter Hole 1256D at 1335 hr.</t>
  </si>
  <si>
    <t>Reentry 13</t>
  </si>
  <si>
    <t>RIH with the drillpipe to 664.8 mbsf</t>
  </si>
  <si>
    <t>Resume RIH from 664.8 to 1384.8 mbsf</t>
  </si>
  <si>
    <t>RIH with the top drive and rotation and circulation past a soft tag at 1465.0 mbsf and a hard tag at 1518.0 mbsf. Back flow on connections starting at 1470.0 mbsf.</t>
  </si>
  <si>
    <t>comment</t>
  </si>
  <si>
    <t>Trip 14</t>
  </si>
  <si>
    <t>3-May</t>
  </si>
  <si>
    <t>(m)</t>
  </si>
  <si>
    <t>Prepare and make up Bowen 9” fishing magnet with 2 boot baskets to two stands of drill collars and RIH to 147 mbrf.</t>
  </si>
  <si>
    <t>Pull back in the hole with top drive to 1327.3 mbsf</t>
  </si>
  <si>
    <t>Dismantle Bowen reverse circulating junk basket, clean all components and service</t>
  </si>
  <si>
    <t>Lay down Bowen tool and pick up Homco 9.75” flow through junk basket with bit sub junk basket and float, 2-stand BHA, and boot basket. Lay out 1 joint of 5 ½” of transition pipe. RIH to 2670 mbrf.</t>
  </si>
  <si>
    <t>RIH with the drillpipe from 2670 to 3631 mbrf</t>
  </si>
  <si>
    <t>Search and position vessel. Reenter Hole 1256D at 2315 hr (#14)</t>
  </si>
  <si>
    <t xml:space="preserve">Start Run 1. Smith 9 7/8” F9 tricone bit </t>
  </si>
  <si>
    <t>Clear seafloor at 09:00. End Run 1 at 15:50.</t>
  </si>
  <si>
    <t>Start Run 2. Reed 9 7/8” tricone bit (IADC Type 517) + Boot Baskets</t>
  </si>
  <si>
    <t>Clear seafloor at 05:00. End Run 2 at 06:05.</t>
  </si>
  <si>
    <t>Samples Run02-EXJB. Decision to cement</t>
  </si>
  <si>
    <t>Start Run 3. Reed tricone without jets</t>
  </si>
  <si>
    <t>Clear seafloor at 23:20. End Run 3 at 05:15.</t>
  </si>
  <si>
    <t xml:space="preserve">Start Run 4. 9 7/8” tricone bit (Atlas HP61) </t>
  </si>
  <si>
    <t>Clear seafloor at 03:00. End Run 4 at 06:15.</t>
  </si>
  <si>
    <t>Start Run 5. Cementing Bit (Reed type 517)</t>
  </si>
  <si>
    <t>Clear seafloor at 22:15. End Run 5 at 03:45.</t>
  </si>
  <si>
    <t>Start Run 6. 9 7/8” Atlas HP61 tricone + Boot Baskets</t>
  </si>
  <si>
    <t>Clear seafloor at at 08:50. End Run 6 at 14:55. Samples Run06-EXJB.</t>
  </si>
  <si>
    <t>Start Run 7 . Smith tricone bit.</t>
  </si>
  <si>
    <t>Clear seafloor at 20:05. End Run 7 at 02:45.</t>
  </si>
  <si>
    <t>Start Run 8. Cementing bit (used Reed 9 7/8")</t>
  </si>
  <si>
    <t>Clear seafloor at 03:15. End Run 8 at 03:15</t>
  </si>
  <si>
    <t>Start Run 9. RCB assembly</t>
  </si>
  <si>
    <t>Clear seafloor at 21:15. End Run 9 at 05:45. Bit disintegrated</t>
  </si>
  <si>
    <t>Start Run 10. Bowen 9" fishing magnet + 2 junk baskets</t>
  </si>
  <si>
    <t>Start Run 11. Atlas tricone bit + junk baskets</t>
  </si>
  <si>
    <t>Clear seafloor at 06:05. End Run 11 at 11:30</t>
  </si>
  <si>
    <t>Clear seafloor at 07:55. End Run 10 at 15:55. Bit sub and junk basket filled with cuttings. Samples Run10-DC, Run10-EXJB, and Run10-FM</t>
  </si>
  <si>
    <t>Start Run 12. Bowen reverse circulation junk basket</t>
  </si>
  <si>
    <t>Clear seafloor at 15:20. End Run 12 at 22:00. Samples Run12-DC, Run12-EXJB, Run12-RCJB</t>
  </si>
  <si>
    <t>Clear seafloor at 03:40. End Run 13 at 11:00. Samples Run13-DC, Run13-EXJB, Run13-RCJB</t>
  </si>
  <si>
    <t>Start Run 13. Bowen reverse circulation junk basket</t>
  </si>
  <si>
    <t>Homco 9.75” flow through junk basket with bit sub junk basket and float</t>
  </si>
  <si>
    <t>Start Run 14, Homco 9.75” flow through junk basket with bit sub junk basket and float.</t>
  </si>
  <si>
    <t>Reentry 14</t>
  </si>
  <si>
    <t>Work drilllstring to 1518.0 mbsf and fail in an attempt to penetrate to 1520.2 mbsf with max WOB = 2-4 Kips, and 160 spm at 1600 psi. TD current = 200-400 amps. Circulate 100 bbl hi-vis sweep. Chase same with 2X drillstring volume seawater.</t>
  </si>
  <si>
    <t>Drop stainless ball to activate reverse circulation. Unable to shear pins in tool with pump pressure up to 3000 psi at 50 spm.</t>
  </si>
  <si>
    <t>RIH with the drillstring to 512.1 mbsf</t>
  </si>
  <si>
    <t>Resume RIH from 512.1 to 1404.3 mbsf</t>
  </si>
  <si>
    <t>Continue to RIH from 1404.3 to 1517.2 mbsf</t>
  </si>
  <si>
    <t>Pump 100 bbl sweep and continue to work down to top of fish at 1521.0 mbsf</t>
  </si>
  <si>
    <t>Attempt to recover junk/fish</t>
  </si>
  <si>
    <t>Circulate 50 bbl sweep at 1520.0 mbsf</t>
  </si>
  <si>
    <t>Pull back in the hole with the top drive from 1519.2 to 1404.6 mbsf</t>
  </si>
  <si>
    <t>RIH with 5 ½” transition pipe to 132.9 mbrf</t>
  </si>
  <si>
    <t>POOH with the drillstring and clear seafloor at 1345 hr. Rack back drill collars in derrick. HOMCO FTJB clears rotary at 2010 hr.</t>
  </si>
  <si>
    <t>Empty FTJB of two rocks (combined weight = 3.2 kgs). Lower set of junk catcher fingers completing torn out.</t>
  </si>
  <si>
    <t>Make up new Smith hard formation 9 7/8” tricone bit with single junk basket to 3-stand BHA and RIH to 84 mbrf</t>
  </si>
  <si>
    <t>Start Run 15, Smith hard formation 9 7/8” tricone bit with single junk basket</t>
  </si>
  <si>
    <t>Trip 15</t>
  </si>
  <si>
    <t>tricone bit (Smith 9 7/8” F9 tricone bit ), work obstruction @ 922</t>
  </si>
  <si>
    <t>tricone bit (9 7/8” tricone bit, Atlas HP61), work obstruction @ 922</t>
  </si>
  <si>
    <t>BHA with used Reed tricone bit without jets, cementing (5 bbls)</t>
  </si>
  <si>
    <t>BHA with used Reed tricone bit without jets, cementing (50 bbls)</t>
  </si>
  <si>
    <t>tricone bit (Smith 9 7/8”), work obstruction @ 922. Succeeded on April 29</t>
  </si>
  <si>
    <t>BHA with used Reed tricone bit without jets, cementing the 920-940 trouble zone (60 bbls)</t>
  </si>
  <si>
    <t>RCB assembly with RBI/9 7/8” RCB C-9, at bottom on May 4, coring, disintegrated bit</t>
  </si>
  <si>
    <t>Smith hard formation 9 7/8” 7JS tricone bit with single junk basket</t>
  </si>
  <si>
    <t>(km)</t>
  </si>
  <si>
    <t>(miles)</t>
  </si>
  <si>
    <t>Resume RIH with 5 ½” transition pipe from 133 to 2694 mbrf filling every 10 stands</t>
  </si>
  <si>
    <t>0830-0900 Recover VIT</t>
  </si>
  <si>
    <t>RIH from 278.5 to 1371.8 mbsf</t>
  </si>
  <si>
    <t>Resume RIH from 1371.8 mbsf. Tag soft fill at 1510.0 mbsf and hard tag at 1518.8 mbsf</t>
  </si>
  <si>
    <t>Resume RIH from 2694 to 3924 mbrf. Reenter Hole 1256D (#15) at 0730 hr and RIH to 278.5 mbsf</t>
  </si>
  <si>
    <t>Trip 16</t>
  </si>
  <si>
    <t>Pull back in the hole with the top drive from 1515.5 to 1410.1 mbsf</t>
  </si>
  <si>
    <t>Clean out junk basket</t>
  </si>
  <si>
    <t>Make up new 9 7/8” Smith FH3VPS tricone to a 3-stand BHA and RIH to 2693 mbrf</t>
  </si>
  <si>
    <t>9 7/8” Smith FH3VPS tricone</t>
  </si>
  <si>
    <t>Pick up 30-foot knobby and work bit with light WOB at 1518.5 mbsf and then down to 1520.6 mbsf multiple times attempting to stabilize the bottom 2-3 m of the hole. Hole packs off below 1518.0 mbsf and requires working back to bottom. Circulate multiple mud sweeps at 1520.6 mbsf (total bbls = 400 bbls). Continue to work drillstring from 1518.5 to 1521.05 mbsf. Pump 200 bbls of sweeps. Pull drillstring to inspect and change the bit.</t>
  </si>
  <si>
    <t>POOH with the drillstring and clear the seafloor at 1015 hr. Rack back 3 stands. Lay out . Bit clears rotary at 1545 hr. Inspect bit and find bearings still tight with virtually no wear exhibited on teeth except for a single chipped tooth on the heel. The bit is undergage by 0.4 inch with some shirttail wear and minor junk damage on the body.</t>
  </si>
  <si>
    <t>Make up new Reed 9 7/8” tricone, bit sub with float valve, and tandem set of boot baskets. RIH with the drillpipe to 2877 mbrf</t>
  </si>
  <si>
    <t>RIH with the top drive and tag ledge at 1473 mbsf. Work through ledge with pumps and rotation. Observe excess pump pressure and torque off slips at 1477.5 mbsf. Unable to pump. Reestablish rotation and circulation.</t>
  </si>
  <si>
    <t>POOH from 1327.3 mbsf and clear sea floor at 0340 hr. Bowen junk basket at rotary table at 1100 hr. Basket contains large granoblastic dyke rocks. The larger rock is 3.4 kgs. Apparently the Bowen tool was activated by the stainless ball. The loss of circulation was probably due to clogged jets. Almost the entire BHA was filled with fine cuttings again.</t>
  </si>
  <si>
    <t>Resume RIH from 2693 to 3644 mbrf</t>
  </si>
  <si>
    <t>Space out to reenter. Reenter Hole 1256D at 0245 hr for the 16th time of the expedition</t>
  </si>
  <si>
    <t>Resume RIH to 507.2 mbsf. Fill pipe every 10 stands</t>
  </si>
  <si>
    <t>Continue to RIH from 507.2 to 1399.7 mbsf</t>
  </si>
  <si>
    <t>RIH from 1399.7 to 1516.5 mbsf</t>
  </si>
  <si>
    <t>Trip 17</t>
  </si>
  <si>
    <t>Pull back in the hole with the top drive from 1519.6 to 1399.7 mbsf</t>
  </si>
  <si>
    <t>Make up 9 5/8” flat-bottomed mill with EXJB and 3-stand BHA and RIH to 162 mbrf</t>
  </si>
  <si>
    <t xml:space="preserve">Wash and ream from 1516.5 to 1519.7 mbsf. Circulate 60 bbl sweep at 1516.7 mbsf. Flush hole with 200 bbls of mud at 1519.6 mbsf. </t>
  </si>
  <si>
    <t>Resume RIH from 162 to 2695 mbrf</t>
  </si>
  <si>
    <t>RIH from 2695 to 3637 mbrf</t>
  </si>
  <si>
    <t>Search and position vessel. Reenter Hole 1256D at 1850 hr</t>
  </si>
  <si>
    <t>RIH with the drillstring to 480.5 mbsf</t>
  </si>
  <si>
    <t>Resume RIH from 480.5 to 1429.9 mbsf</t>
  </si>
  <si>
    <t xml:space="preserve"> 9 5/8” flat-bottomed mill with bitsub junk basket</t>
  </si>
  <si>
    <t>Trip 18</t>
  </si>
  <si>
    <t>Continue to RIH with the top drive from 1429.9 to 1520.0 mbsf</t>
  </si>
  <si>
    <t>Mill debris at 1520.0-1521.0 mbsf. Use junk basket pump sweeps. Pump 200 bbl sweep at 1520.0 mbsf</t>
  </si>
  <si>
    <t>Circulate 100 bbl sweep and chase same with 2 X drillstring volume of seawater</t>
  </si>
  <si>
    <t>Lay out 30-foot knobby and pull back in the hole with the top drive to 1429.9 mbsf</t>
  </si>
  <si>
    <t>POOH and clear seafloor at 1920 hr. Offset vessel 50 m west and continue POOH to 2354 mbrf</t>
  </si>
  <si>
    <t>Resume POOH to surface. Used mill at rotary table at 0315 hr.</t>
  </si>
  <si>
    <t>Resume RIH from 162 to 2694 mbrf while filling every ten stands</t>
  </si>
  <si>
    <t>Resume RIH from 2694 to 3637 mbrf</t>
  </si>
  <si>
    <t>Search and position vessel. Reenter Hole 1256D for the 18th time at 1415 hr.</t>
  </si>
  <si>
    <t>RIH with the drillstring to 451.2 mbsf</t>
  </si>
  <si>
    <t>Resume RIH from 451.2 to 1458.6 mbsf</t>
  </si>
  <si>
    <t>9” flat mill with fresh junk basket</t>
  </si>
  <si>
    <t>Trip 19</t>
  </si>
  <si>
    <t>Mill junk and work junk basket. Pump 100 bbl sepiolite sweep; Pump 120bl sweep at 1520.9mbsf</t>
  </si>
  <si>
    <t>Pump 100 bbl sepiolite sweep and circulate out</t>
  </si>
  <si>
    <t>Pull back in the hole with the top drive from 1520.9 to 1429.8 mbsf.</t>
  </si>
  <si>
    <t>RIH with the drillstring to 3632 mbrf</t>
  </si>
  <si>
    <t>Search and position vessel. Reenter Hole 1256D for the 19th time at 2230 hr.</t>
  </si>
  <si>
    <t>RIH with the drillpipe to 599.6 mbsf</t>
  </si>
  <si>
    <t>Trip 20</t>
  </si>
  <si>
    <t>Lay out mill. Clean and lay out damaged junk basket. Mill heavily worn and undergage by ~0.5.” Pick up new 9” flat mill with fresh junk basket and RIH to 162 mbrf.</t>
  </si>
  <si>
    <t>RIH with the top drive and tag fill at 1518.9 mbsf. Advance with low pump and rotary speed and tag hard fill at 1520.4 mbsf.</t>
  </si>
  <si>
    <t>POOH from 1520.9 mbsf and clear the seafloor at 0645 hr. The milling tool was at the drill floor at 1225 hr. The abrasive surface of the milling tool was eroded away and some external junk damage noted on the side of the tool and the crossover sub directly above the mill.</t>
  </si>
  <si>
    <t>Empty and clean out the external junk basket. In addition to the usual rock fragments and fine cuttings, some flakes of what appears to be freshly ground metal also found.</t>
  </si>
  <si>
    <t>Make up reverse circulating junk basket (RCJB) with three external junk baskets (EXJB) and deploy along with a 2-stand BHA. RIH to 2670 mbrf.</t>
  </si>
  <si>
    <t>Continue to RIH from 599.6 to 1405.7 mbsf</t>
  </si>
  <si>
    <t>RIH from 1405.7 to 1519.5 mbsf. Hard tag at 1519.5 mbsf</t>
  </si>
  <si>
    <t>Work junk baskets</t>
  </si>
  <si>
    <t>Pump 100 barrel sweep and chase same with 2X annular volume. Continue to work junk baskets</t>
  </si>
  <si>
    <t>Drop stainless steel activation ball in open pipe. Advance RCJB down to 1520.5 mbsf with slow rotation and light weight on bit. Jog rotation attempting to catch debris.</t>
  </si>
  <si>
    <t>Pull back in the hole with the top drive from 1520.5 to 1434.4 mbsf</t>
  </si>
  <si>
    <t>POOH with the drillstring and clear seafloor at 1015 hr. Rack back BHA. RCJB at rotary table at 1645 hr.</t>
  </si>
  <si>
    <t>Empty RCJB of congealed sepiolite and 4 large rocks with total weight = 8.9 Kg. Largest
rock weight = 3.9 Kg. Unload 3 EXJB of cuttings and a few small metal fragments.</t>
  </si>
  <si>
    <t>Rebuild and make up RCJB and 3 EXJB with a 2-stand BHA and RIH to 1793 mbrf</t>
  </si>
  <si>
    <t>Trip 21</t>
  </si>
  <si>
    <t>Trip 22</t>
  </si>
  <si>
    <t>Trip 23</t>
  </si>
  <si>
    <t>Repair pneumatic supply lines for drawworks high clutch</t>
  </si>
  <si>
    <t>Resume RIH from 1793 to 2670 mbrf</t>
  </si>
  <si>
    <t>RIH from 2670 to 3640 mbrf</t>
  </si>
  <si>
    <t>Position vessel, space out, and reenter Hole 1256D at 0635 hr</t>
  </si>
  <si>
    <t>RIH to 513.5 mbsf</t>
  </si>
  <si>
    <t>Resume RIH from 513.5 to 1462.9 mbsf</t>
  </si>
  <si>
    <t>Continue to RIH from 1462.9 to 1519.0 mbsf</t>
  </si>
  <si>
    <t>Hard tag at 1519.5 mbsf (tide adjusted). Work external junk baskets</t>
  </si>
  <si>
    <t>Pump 100 barrel sweep followed by 2X annular volume seawater</t>
  </si>
  <si>
    <t>Drop ball and activate RCJB. Note increase in pressure of 600 psi. Unable to pass hard tag at 1519.0 mbsf with max weight on bit = 7 Kips with very slow rotation.</t>
  </si>
  <si>
    <t>Pull back in the hole with the top drive to 1462.9 mbsf</t>
  </si>
  <si>
    <t>POOH with the drillstring to 3042 mbrf. Clear seafloor at 1725 hr.</t>
  </si>
  <si>
    <t>Slit and cut 115 feet of drilling line</t>
  </si>
  <si>
    <t>Resume POOH from 3042 to surface. RCJB at the rotary table at 0215 hr.</t>
  </si>
  <si>
    <t>Layout and empty RCJB and 3 EXJB. The RCJB contains 3 rocks with a total weight = 5.0 Kg. One rock (1.4 Kg) is gabbro. The angularity of the rocks indicates that they were freshly deposited with a suspected origin somewhere in the bottom 7 m of the hole. The external junk baskets contain gravel sized cuttings to small pebbles.</t>
  </si>
  <si>
    <t>Make up RCJB and 3 EXJB with 2-stand BHA and RIH to 131 mbrf</t>
  </si>
  <si>
    <t>Continue to RIH from 131 to 2670 mbrf</t>
  </si>
  <si>
    <t>Resume RIH from 2670 to 3640.0 mbrf. Reenter Hole 1256D at 1115 hr for the 21st time of the expedition</t>
  </si>
  <si>
    <t>Continue to RIH to 340.9 mbsf</t>
  </si>
  <si>
    <t>Resume RIH from 340.9 to 1434.4 mbsf</t>
  </si>
  <si>
    <t>RIH with the top drive and minimum pump/rotation. Tag soft fill at 1518.8 mbsf.</t>
  </si>
  <si>
    <t>Wash down to 1519.8 mbsf and work junk baskets</t>
  </si>
  <si>
    <t>Pump 100 bbls of sepiolite sweep mud and chase with 2X annular volume of seawater</t>
  </si>
  <si>
    <t>Drop ball, activate RCJB, and work same</t>
  </si>
  <si>
    <t>Displace lower portion of annulus with 200 bbls of drill water in preparation for logging</t>
  </si>
  <si>
    <t>Pull back in the hole with the drillstring to 53.2 mbsf</t>
  </si>
  <si>
    <t>9” Bowen fishing magnet,  with three external junk baskets</t>
  </si>
  <si>
    <t>reverse circulating junk basket (RCJB) with three external junk baskets</t>
  </si>
  <si>
    <t>Repair and replace damaged cam roller on DES</t>
  </si>
  <si>
    <t>Resume POOH from 53.2 mbsf and clear seafloor at 0100 hr</t>
  </si>
  <si>
    <t>Disassemble and empty RCJB of 4 small cobbles. Empty 3 EXJBs and clean out same of the usual assortment of cuttings etc</t>
  </si>
  <si>
    <t>Make up Bowen fishing magnet (FM) and 3 EXJBs and RIH to 109.5 mbrf</t>
  </si>
  <si>
    <t>Resume RIH from 109.5 to 2612 mbrf</t>
  </si>
  <si>
    <t>Continue to RIH from 2612 to 3632 mbrf</t>
  </si>
  <si>
    <t>Search and position vessel. Reenter Hole 1245D at 1645 hr (#22).</t>
  </si>
  <si>
    <t>RIH to 427.1 mbsf</t>
  </si>
  <si>
    <t>Resume RIH from 427.1 to 1462.6 mbsf</t>
  </si>
  <si>
    <t>RIH with the top drive. Tag fill at 1519.0 mbsf.</t>
  </si>
  <si>
    <t>Wash down to 1520.0 mbsf. Work fishing magnet and junk baskets.</t>
  </si>
  <si>
    <t>Displace lower annulus with 200 bbls of drill water</t>
  </si>
  <si>
    <t>Pull back with the top drive to 1433.8 mbsf</t>
  </si>
  <si>
    <t>Trip 24</t>
  </si>
  <si>
    <t>Logging (triple combo, FMS, and UBI)</t>
  </si>
  <si>
    <t>POOH with the drillstring and clear seafloor at 0230 hr</t>
  </si>
  <si>
    <t>Disassemble and empty EXJBs. Fishing magnet contained very little metal debris all of which was finely ground!??!</t>
  </si>
  <si>
    <t>Make up and deploy logging bit and collars and deploy same to 2923 mbrf</t>
  </si>
  <si>
    <t>RIH with the drillstring to 3638 mbrf</t>
  </si>
  <si>
    <t>Search and position vessel. Reenter Hole 1256D at 1725 hr.</t>
  </si>
  <si>
    <t>RIH with the drillstring to 203.3 mbsf. Pick up 2 knobbies and set EOP at 218.9 mbsf.</t>
  </si>
  <si>
    <t>Rig up for logging</t>
  </si>
  <si>
    <t>Make up Log #1 (Triple combo-GR/APS/HLDS/HRLA/GPIT)</t>
  </si>
  <si>
    <t>Tools</t>
  </si>
  <si>
    <t>Samples</t>
  </si>
  <si>
    <t>Comments</t>
  </si>
  <si>
    <t>tricone bit Smith 9 7/8” F9</t>
  </si>
  <si>
    <t>cementing (5 bbls)</t>
  </si>
  <si>
    <t>Used Reed tricone bit without jets</t>
  </si>
  <si>
    <t>tricone bit 9 7/8” Atlas HP61</t>
  </si>
  <si>
    <t>cementing (50 bbls)</t>
  </si>
  <si>
    <t>work obstruction @ ~922 mbsf</t>
  </si>
  <si>
    <t>tricone bit Smith 9 7/8”</t>
  </si>
  <si>
    <t>cementing the 920-940 trouble zone (60 bbls)</t>
  </si>
  <si>
    <t>RCB assembly with RBI/9 7/8” RCB C-9</t>
  </si>
  <si>
    <t>no liner, non-magnetic core barrel</t>
  </si>
  <si>
    <t>large cuttings in JB</t>
  </si>
  <si>
    <t>Lost circulation; 4 m of fine cuttings plugging inside bit sub and two junk baskets</t>
  </si>
  <si>
    <t>tricone (Atlas 9 7/8” HP61); external junk baskets</t>
  </si>
  <si>
    <t>tricone bit Reed 9 7/8”, IADC Type 517; external junk baskets</t>
  </si>
  <si>
    <t>tricone bit 9 7/8” Atlas HP61; external junk baskets</t>
  </si>
  <si>
    <t>9” Bowen fishing magnet; external junk baskets</t>
  </si>
  <si>
    <t>~2.5 m of fill. BHA filled with ~50 m of fine cuttings, large rock samples (total ~20 kg) in RCJB</t>
  </si>
  <si>
    <t>~2 m of fill, ~entire BHA filled with sand, large rock samples (largest ~3.4 kg) in RCJB</t>
  </si>
  <si>
    <t>2 cobbles (total ~ 3.2 kg) in FTJB</t>
  </si>
  <si>
    <t>Smith hard formation 9 7/8” 7JS tricone bit; single junk basket</t>
  </si>
  <si>
    <t>Local time (start, hrs)</t>
  </si>
  <si>
    <t>Duration (days)</t>
  </si>
  <si>
    <t>Run #</t>
  </si>
  <si>
    <t>Run02-EXJB</t>
  </si>
  <si>
    <t>Run06-EXJB</t>
  </si>
  <si>
    <t>Run10-DC, EXJB, and FM</t>
  </si>
  <si>
    <t>Run11-DC and EXJB</t>
  </si>
  <si>
    <t>Run12-DC, EXJB, and RCJB</t>
  </si>
  <si>
    <t>Run13-DC, EXJB, and RCJB</t>
  </si>
  <si>
    <t>Run14-FTJB, EXJB, and BSJB</t>
  </si>
  <si>
    <t>Run15-EXJB</t>
  </si>
  <si>
    <t>Run16-BSJB</t>
  </si>
  <si>
    <t>Run18-BSJB</t>
  </si>
  <si>
    <t>rock fragments and fine cuttings</t>
  </si>
  <si>
    <t>Bowen 9.75” reverse circulation junk basket</t>
  </si>
  <si>
    <t>Homco 9.75” flow through junk basket; bit sub junk basket and float</t>
  </si>
  <si>
    <t xml:space="preserve"> 9 5/8” flat-bottomed mill; bitsub junk basket</t>
  </si>
  <si>
    <t>9” flat mill with; bitsub junk basket</t>
  </si>
  <si>
    <t>reverse circulating junk basket; three external junk baskets (BSJB + 2 EXJB)</t>
  </si>
  <si>
    <t>9” Bowen fishing magnet; three external junk baskets (BSJB + 2 EXJB)</t>
  </si>
  <si>
    <t>Run19-RCJB, BSJB, and EXJB</t>
  </si>
  <si>
    <t>Run20-RCJB, BSJB, and EXJB</t>
  </si>
  <si>
    <t>Run21-RCJB, BSJB, and EXJB</t>
  </si>
  <si>
    <t>Run22-BSJB and EXJB</t>
  </si>
  <si>
    <t>4 large rocks in RCJB (total ~8.9 kg; largest ~3.9 kg); gravel sized cuttings to small pebbles in EXJB and BSJB</t>
  </si>
  <si>
    <t>4 small cobbles in RCJB; gravel sized cuttings to small pebbles in EXJB and BSJB</t>
  </si>
  <si>
    <t>3 rocks in RCJB  (total ~5.0 kg), 1 is gabbro (1.4 kg); gravel sized cuttings to small pebbles in EXJB and BSJB</t>
  </si>
  <si>
    <t>Fishing Magnet clear, very little metal debris. Rock fragments and fine cuttings in EXJB and BSJB</t>
  </si>
  <si>
    <t>235R ; 236R</t>
  </si>
  <si>
    <t>237R; 238R</t>
  </si>
  <si>
    <t>Ghost cores 1G to 6G; wash core 7W</t>
  </si>
  <si>
    <t>Disassemble Triple combo. Make up 2nd log (Formation Microscanner with sonic tool). Deploy FMS-sonic into the pipe at 1050 hr</t>
  </si>
  <si>
    <t>Tool unable to exit pipe into hole. Recover FMS-sonic at 1410 hr</t>
  </si>
  <si>
    <t>Replace damaged lower centralizer spring and redeploy FMS-sonic at 1500 hr</t>
  </si>
  <si>
    <t>Run in with the FMS-sonic. Tool appears to jam inside BHA with lower section (~20m) of
unit extending 20m into the open hole</t>
  </si>
  <si>
    <t>Attempt to pump tool clear without success</t>
  </si>
  <si>
    <t>Make up Kinley Cutter assemblies. Drop crimper into pipe at 2135 hr</t>
  </si>
  <si>
    <t>Drop hammer into pipe at 2245 hr</t>
  </si>
  <si>
    <t>tricone bit (Reed 9 7/8” tricone bit, IADC Type 517) + Boot Baskets, work obstruction @ 922.</t>
  </si>
  <si>
    <t>tricone bit (9 7/8” Atlas HP61) + Boot Baskets, work obstruction @ 922.</t>
  </si>
  <si>
    <t>9” Bowen fishing magnet, circulation lost, 4m of cuttings in bit sub.</t>
  </si>
  <si>
    <t>tricone (Atlas 9 7/8” HP61) with 2 junk baskets, large cuttings in JB.</t>
  </si>
  <si>
    <t>Bowen 9.75” reverse circulation junk basket, ~2.5 m of fill, activated on May 11, BHA filled with ~50 m of fine cuttings, large rock samples in RCJB.</t>
  </si>
  <si>
    <t>Bowen 9.75” reverse circulation junk basket, ~2 m of fill, activated on May 12, circulation lost.</t>
  </si>
  <si>
    <t>Deploy Log #1 into the pipe at 2255 hr. Reached the bottom of the hole at 1520.0 mbsf. Recover tool at 0700 hr.</t>
  </si>
  <si>
    <t>nice cuttings in junk baskets. Samples Run11-EXJB</t>
  </si>
  <si>
    <t>Reentry 15</t>
  </si>
  <si>
    <t>clear seafloor at 13:45. End Run 14 at 20:10. Samples Run14-EXJB, BSJB, FTJB</t>
  </si>
  <si>
    <t>clear seafloor at 10:15. End Run 15 at 15:45. Samples Run15-EXJB</t>
  </si>
  <si>
    <t>Start Run 16, 9 7/8” Smith FH3VPS tricone</t>
  </si>
  <si>
    <t>Reentry 16</t>
  </si>
  <si>
    <t>clear seafloor at 03:40. End Run 16 at 09:00</t>
  </si>
  <si>
    <t>POOH with the drillstring. Clear seafloor at 0340 hr. Bit at rotary table at 0900 hr. Lay out used tricone bit (in gage) and minus six teeth on one cone</t>
  </si>
  <si>
    <t>Start Run 17, 9 5/8” flat-bottomed mill with EXJB</t>
  </si>
  <si>
    <t>clear seafloor at 19:20</t>
  </si>
  <si>
    <t>End Run 17 at 03:15. Samples Run17-BSJB</t>
  </si>
  <si>
    <t>Start Run 18, 9” flat mill with  junk basket</t>
  </si>
  <si>
    <t>Reentry 18</t>
  </si>
  <si>
    <t>clear seafloor at 06:45</t>
  </si>
  <si>
    <t>End Run 18 at 12:25. Samples Run18-BSJB</t>
  </si>
  <si>
    <t>Start Run 19, Reverse circulation JB + 3 external JB's</t>
  </si>
  <si>
    <t>Reentry 19</t>
  </si>
  <si>
    <t>clear seafloor at 10:15</t>
  </si>
  <si>
    <t>End Run 19 at 16:45. Samples Run19-RCJB, BSJB and EXBJ</t>
  </si>
  <si>
    <t>Start Run 20,  Reverse circulation JB + 3 external JB's</t>
  </si>
  <si>
    <t>Start Run 21,  Reverse circulation JB + 3 external JB's</t>
  </si>
  <si>
    <t>Reentry 20</t>
  </si>
  <si>
    <t>clear seafloor at 17:25</t>
  </si>
  <si>
    <t>End Run 20 at 02:15. Samples Run20-RCJB, BSJB, and EXJB</t>
  </si>
  <si>
    <t>Reentry 21</t>
  </si>
  <si>
    <t>clear seafloor at 01:00</t>
  </si>
  <si>
    <t>End Run 21 at 07:00. Samples Run21-RCJB, BSJB, and EXJB</t>
  </si>
  <si>
    <t>Start Run 22, Fishing magnet + 3 JB's</t>
  </si>
  <si>
    <t>Reentry 22</t>
  </si>
  <si>
    <t>clear seafloor at 02:30</t>
  </si>
  <si>
    <t>End Run 22 at 08:00. Samples Run22-FM, BSJB, and EXJB</t>
  </si>
  <si>
    <t>Start Run 23, downhole measurements (logging bit)</t>
  </si>
  <si>
    <t>Reentry 23</t>
  </si>
  <si>
    <t>Drop hammer and server logging cable</t>
  </si>
  <si>
    <t>Recover and tie back logging cable</t>
  </si>
  <si>
    <t>POOH with the drillstring to 19 mbrf. Clear seafloor at 0425 hr.</t>
  </si>
  <si>
    <t>Release jammed FMS-sonic tool from landing saver sub in BHA. Tool is in good condition.</t>
  </si>
  <si>
    <t>Make up RCB 3-stand BHA with new RCB C-9 bit. Check core barrel space out and RIH to 134 mbrf</t>
  </si>
  <si>
    <t>Slip and cut 115 feet of drilling line (#8 of expedition)</t>
  </si>
  <si>
    <t>RIH with the drillstring to 2695 mbrf</t>
  </si>
  <si>
    <t>Search and position vessel. Reenter Hole 1256D at 2225 hr for the 24th time of the expedition</t>
  </si>
  <si>
    <t>clea seafloor at 04:25</t>
  </si>
  <si>
    <t>End Run 23 at 09:30. No FMS, no UBI</t>
  </si>
  <si>
    <t>FMS-sonic string jammed in logging bit</t>
  </si>
  <si>
    <t>Reentry 24</t>
  </si>
  <si>
    <t>Assemble Kinley severing tool and drop into pipe</t>
  </si>
  <si>
    <t>Phase 1</t>
  </si>
  <si>
    <t>Phase 2</t>
  </si>
  <si>
    <t>Phase 3</t>
  </si>
  <si>
    <t>Phase 4</t>
  </si>
  <si>
    <t>Logging</t>
  </si>
  <si>
    <t>Phase 5</t>
  </si>
  <si>
    <t>~ 2 days (1 reentry)</t>
  </si>
  <si>
    <t>~ 1.5 days (1 reentry)</t>
  </si>
  <si>
    <t>Fish/mill junk, ream/clean hole</t>
  </si>
  <si>
    <t>FMS-sonic stuck in logging bit. Only triple combo run</t>
  </si>
  <si>
    <t>Start Run 24, Ulterra RCB-9 bit for coring  and then cementing</t>
  </si>
  <si>
    <t>Ulterra RCB C-9 bit</t>
  </si>
  <si>
    <t>Ulterra RCB-9 coring bit</t>
  </si>
  <si>
    <t>239R</t>
  </si>
  <si>
    <t>0.33 m recovered, 7%; 0.61 m recovered, 13%</t>
  </si>
  <si>
    <t>work obstruction @ ~922 mbsf; cleared on April 29; Hole open to bottom on May 1, 09:00</t>
  </si>
  <si>
    <t>cores mostly empty, except for a few pebbles of cement. At bottom on May 4</t>
  </si>
  <si>
    <t>0 m recovered; 0.20 m recovered, 10%. Core catcher damaged, bit destroyed</t>
  </si>
  <si>
    <t>Maximum depth (mbsf)</t>
  </si>
  <si>
    <t>Cumulative     pipe trip (km)</t>
  </si>
  <si>
    <t>date start</t>
  </si>
  <si>
    <t>RIH with the drillstring to 1430.5 mbsf</t>
  </si>
  <si>
    <t>Recover VIT and coat line on the way out</t>
  </si>
  <si>
    <t>Pick up top drive and obtain slow circulating rate parameters</t>
  </si>
  <si>
    <t>RIH with the top drive from 1430.5 to 1520.2 mbsf</t>
  </si>
  <si>
    <t>Circulate 100 bbl sweep at 1520.0 mbsf</t>
  </si>
  <si>
    <t>Drop fresh core barrel and rotary core 1256D-239R (1520.2 to 1521.6 mbsf) at an average rate of penetration = 0.6 m/hr. The average recovery = 36%. No indication of metal in the core barrel. No symptoms of downhole junk in the coring process. Time for coring expires. Prepare for cementing. Circulate 50 bbl sweep at 1521.6 mbsf.</t>
  </si>
  <si>
    <t>RIH with the coring line to 1510.6 mbsf and coat same on retrieval</t>
  </si>
  <si>
    <t>Rack sinker bars and dress for layup period</t>
  </si>
  <si>
    <t>Pull back in the hole with the top drive to 1487.8 mbsf. Rack top drive</t>
  </si>
  <si>
    <t>Make up circulating head and pressure test same. Position bit at 1518.6 mbsf</t>
  </si>
  <si>
    <t>Mix and pump 15 bbls of 15 ppg cement</t>
  </si>
  <si>
    <t>Displace cement with seawater</t>
  </si>
  <si>
    <t>Layout circulating head and pull back in the hole to 1372.6 mbsf</t>
  </si>
  <si>
    <t>Pull back with the drillstring to 940.8 mbsf</t>
  </si>
  <si>
    <t>Mix and pump 58 bbls of 15 ppg cement slurry</t>
  </si>
  <si>
    <t>Flush drillstring with 2X annular volumes of seawater</t>
  </si>
  <si>
    <t>Pull back with the drillstring to 739.3 mbsf</t>
  </si>
  <si>
    <t>0.5 m recovered, 35.7%. Cementing bottom (15 bbls), and 910-940 mbsf zone (50 bbls). Lay out BHA.</t>
  </si>
  <si>
    <t>POOH with the drillstring. Clear top of cone at 2135 hr. Disassemble BHA and stow drill collars in forward tubular racks.</t>
  </si>
  <si>
    <t>Recover beacons and secure vessel for sea</t>
  </si>
  <si>
    <t>Core (1 core, 35% recovery), 
cement to stabilize hole (BOH to 1510, 940-910 mbsf)</t>
  </si>
  <si>
    <t>15 days (9 reentries)</t>
  </si>
  <si>
    <t>~ 2 day (1 reentry)</t>
  </si>
  <si>
    <t>19 days (13 reentries)</t>
  </si>
  <si>
    <t>• 24 reentries, ~150 miles (~240 km) of pipe trip</t>
  </si>
  <si>
    <t>• Hole : clean &amp; clear of cuttings, no metal junk left at bottom</t>
  </si>
  <si>
    <t>• Cone : clear</t>
  </si>
  <si>
    <t>• "Fieldwork" samples from ocean crust thermal boundary layer</t>
  </si>
  <si>
    <t>• 920-940 mbsf zone : stabilized (15 trips through after cementing end of Phase 1 without any trouble)</t>
  </si>
  <si>
    <t>Operation and sampling summary, Expedition 335</t>
  </si>
  <si>
    <t>Summary of pipe trips</t>
  </si>
  <si>
    <t>core 239R</t>
  </si>
  <si>
    <t>Cement plug 1 (BOH)</t>
  </si>
  <si>
    <t>Cement plug 2 (910-940 mbsf)</t>
  </si>
  <si>
    <t>clear seafloor at 21:35. End Run 24</t>
  </si>
  <si>
    <t>Reentry 17</t>
  </si>
  <si>
    <t>Underway to Balboa, Panama. Advance clock one hour on May 31 (12:00)</t>
  </si>
  <si>
    <t>End of Expedition 335</t>
  </si>
  <si>
    <t>Beginning of Expedition 335</t>
  </si>
  <si>
    <t>Expedition 335 Operation Summary, based on R. Grout (Operations Superintendent) daily operations reports</t>
  </si>
  <si>
    <t>Time breakdown is by nearest 1/4 hour</t>
  </si>
  <si>
    <t>Expedition (from departure time)</t>
  </si>
  <si>
    <t>Summary of operations on IODP Expedition 335</t>
  </si>
  <si>
    <t>Open hole to full depth,                                                        cement to stabilize hole (920-960 mbsf)</t>
  </si>
  <si>
    <t>Core (4 cores, 8 % recovery);                                                 Coring bit destroyed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</si>
</sst>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
    <numFmt numFmtId="165" formatCode="0.0"/>
  </numFmts>
  <fonts count="9"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0"/>
      <color theme="1"/>
      <name val="Arial"/>
    </font>
    <font>
      <sz val="8"/>
      <name val="Calibri"/>
      <family val="2"/>
      <scheme val="minor"/>
    </font>
    <font>
      <b/>
      <sz val="12"/>
      <color theme="1"/>
      <name val="Calibri"/>
      <family val="2"/>
      <scheme val="minor"/>
    </font>
    <font>
      <sz val="16"/>
      <color theme="1"/>
      <name val="Calibri"/>
      <scheme val="minor"/>
    </font>
    <font>
      <b/>
      <sz val="16"/>
      <color theme="1"/>
      <name val="Calibri"/>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s>
  <cellStyleXfs count="1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2">
    <xf numFmtId="0" fontId="0" fillId="0" borderId="0" xfId="0"/>
    <xf numFmtId="0" fontId="0" fillId="0" borderId="0" xfId="0" applyAlignment="1">
      <alignment vertical="center"/>
    </xf>
    <xf numFmtId="0" fontId="0" fillId="0" borderId="0" xfId="0" applyAlignment="1">
      <alignment horizontal="center" vertical="center"/>
    </xf>
    <xf numFmtId="2" fontId="0" fillId="0" borderId="0" xfId="0" applyNumberFormat="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20" fontId="0" fillId="0" borderId="0" xfId="0" applyNumberFormat="1"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1" fontId="0" fillId="0" borderId="0" xfId="0" applyNumberFormat="1" applyAlignment="1">
      <alignment horizontal="center" vertical="center"/>
    </xf>
    <xf numFmtId="1" fontId="0" fillId="0" borderId="1" xfId="0" applyNumberFormat="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wrapText="1"/>
    </xf>
    <xf numFmtId="0" fontId="4" fillId="0" borderId="0" xfId="0" applyFont="1" applyAlignment="1">
      <alignment vertical="center" wrapText="1"/>
    </xf>
    <xf numFmtId="164" fontId="0" fillId="0" borderId="0" xfId="0" applyNumberFormat="1" applyAlignment="1">
      <alignment horizontal="center"/>
    </xf>
    <xf numFmtId="164" fontId="0" fillId="0" borderId="0" xfId="0" applyNumberFormat="1" applyAlignment="1">
      <alignment horizontal="center" vertical="center"/>
    </xf>
    <xf numFmtId="164" fontId="0" fillId="0" borderId="1" xfId="0" applyNumberFormat="1" applyBorder="1" applyAlignment="1">
      <alignment horizontal="center" vertical="center"/>
    </xf>
    <xf numFmtId="164" fontId="3"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0" xfId="0" applyNumberFormat="1" applyFill="1" applyAlignment="1">
      <alignment horizontal="center" vertical="center"/>
    </xf>
    <xf numFmtId="2"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0" xfId="0" applyAlignment="1">
      <alignment horizontal="left"/>
    </xf>
    <xf numFmtId="20" fontId="0" fillId="0" borderId="0" xfId="0" applyNumberFormat="1" applyAlignment="1">
      <alignment horizontal="center"/>
    </xf>
    <xf numFmtId="0" fontId="0" fillId="0" borderId="0" xfId="0" applyAlignment="1">
      <alignment wrapText="1"/>
    </xf>
    <xf numFmtId="165" fontId="0" fillId="0" borderId="0" xfId="0" applyNumberFormat="1" applyAlignment="1">
      <alignment horizontal="center"/>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center" wrapText="1"/>
    </xf>
    <xf numFmtId="20" fontId="0" fillId="0" borderId="1" xfId="0" applyNumberFormat="1" applyBorder="1" applyAlignment="1">
      <alignment horizontal="center" vertical="center"/>
    </xf>
    <xf numFmtId="0" fontId="0" fillId="0" borderId="1" xfId="0" applyNumberFormat="1" applyBorder="1" applyAlignment="1">
      <alignment horizontal="center" vertical="center"/>
    </xf>
    <xf numFmtId="164" fontId="3" fillId="0" borderId="1" xfId="0" applyNumberFormat="1" applyFont="1" applyBorder="1" applyAlignment="1">
      <alignment horizontal="center" vertical="center"/>
    </xf>
    <xf numFmtId="0" fontId="0" fillId="0" borderId="1" xfId="0" applyNumberFormat="1" applyFill="1" applyBorder="1" applyAlignment="1">
      <alignment horizontal="center" vertical="center"/>
    </xf>
    <xf numFmtId="0" fontId="0" fillId="0" borderId="0" xfId="0" applyBorder="1" applyAlignment="1">
      <alignment vertical="center" wrapText="1"/>
    </xf>
    <xf numFmtId="20"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2"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0" fillId="0" borderId="0" xfId="0" applyNumberFormat="1" applyFill="1" applyBorder="1" applyAlignment="1">
      <alignment horizontal="center" vertical="center"/>
    </xf>
    <xf numFmtId="0" fontId="6" fillId="0" borderId="0" xfId="0" applyFont="1" applyAlignment="1">
      <alignment vertical="center"/>
    </xf>
    <xf numFmtId="0" fontId="7" fillId="0" borderId="0" xfId="0" applyFont="1" applyBorder="1" applyAlignment="1">
      <alignment vertical="center" wrapText="1"/>
    </xf>
    <xf numFmtId="2" fontId="7" fillId="0" borderId="5" xfId="0" applyNumberFormat="1"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7" xfId="0" applyFont="1" applyBorder="1"/>
    <xf numFmtId="0" fontId="7" fillId="0" borderId="0" xfId="0" applyFont="1" applyBorder="1"/>
    <xf numFmtId="0" fontId="8" fillId="0" borderId="5" xfId="0" applyFont="1" applyBorder="1"/>
    <xf numFmtId="0" fontId="7" fillId="0" borderId="7" xfId="0" applyFont="1" applyBorder="1" applyAlignment="1">
      <alignment horizontal="left" vertical="top" indent="1"/>
    </xf>
    <xf numFmtId="0" fontId="0" fillId="0" borderId="0" xfId="0" applyBorder="1" applyAlignment="1">
      <alignment vertical="top"/>
    </xf>
    <xf numFmtId="0" fontId="0" fillId="0" borderId="5" xfId="0" applyBorder="1" applyAlignment="1">
      <alignment vertical="top"/>
    </xf>
    <xf numFmtId="0" fontId="7" fillId="0" borderId="6" xfId="0" applyFont="1" applyBorder="1" applyAlignment="1">
      <alignment horizontal="left" vertical="top" indent="1"/>
    </xf>
    <xf numFmtId="0" fontId="0" fillId="0" borderId="1" xfId="0" applyBorder="1" applyAlignment="1">
      <alignment vertical="top"/>
    </xf>
    <xf numFmtId="0" fontId="0" fillId="0" borderId="8" xfId="0" applyBorder="1" applyAlignment="1">
      <alignment vertical="top"/>
    </xf>
    <xf numFmtId="0" fontId="7" fillId="0" borderId="7" xfId="0" applyFont="1" applyBorder="1" applyAlignment="1">
      <alignment horizontal="left" vertical="center" indent="1"/>
    </xf>
    <xf numFmtId="0" fontId="0" fillId="0" borderId="1" xfId="0" applyBorder="1" applyAlignment="1">
      <alignment horizontal="center" vertical="center"/>
    </xf>
    <xf numFmtId="0" fontId="0" fillId="0" borderId="0" xfId="0"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111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xfId="941" builtinId="8" hidden="1"/>
    <cellStyle name="Lien hypertexte" xfId="943" builtinId="8" hidden="1"/>
    <cellStyle name="Lien hypertexte" xfId="945" builtinId="8" hidden="1"/>
    <cellStyle name="Lien hypertexte" xfId="947" builtinId="8" hidden="1"/>
    <cellStyle name="Lien hypertexte" xfId="949" builtinId="8" hidden="1"/>
    <cellStyle name="Lien hypertexte" xfId="951" builtinId="8" hidden="1"/>
    <cellStyle name="Lien hypertexte" xfId="953" builtinId="8" hidden="1"/>
    <cellStyle name="Lien hypertexte" xfId="955" builtinId="8" hidden="1"/>
    <cellStyle name="Lien hypertexte" xfId="957" builtinId="8" hidden="1"/>
    <cellStyle name="Lien hypertexte" xfId="959" builtinId="8" hidden="1"/>
    <cellStyle name="Lien hypertexte" xfId="961" builtinId="8" hidden="1"/>
    <cellStyle name="Lien hypertexte" xfId="963" builtinId="8" hidden="1"/>
    <cellStyle name="Lien hypertexte" xfId="965" builtinId="8" hidden="1"/>
    <cellStyle name="Lien hypertexte" xfId="967" builtinId="8" hidden="1"/>
    <cellStyle name="Lien hypertexte" xfId="969" builtinId="8" hidden="1"/>
    <cellStyle name="Lien hypertexte" xfId="971" builtinId="8" hidden="1"/>
    <cellStyle name="Lien hypertexte" xfId="973" builtinId="8" hidden="1"/>
    <cellStyle name="Lien hypertexte" xfId="975" builtinId="8" hidden="1"/>
    <cellStyle name="Lien hypertexte" xfId="977" builtinId="8" hidden="1"/>
    <cellStyle name="Lien hypertexte" xfId="979" builtinId="8" hidden="1"/>
    <cellStyle name="Lien hypertexte" xfId="981" builtinId="8" hidden="1"/>
    <cellStyle name="Lien hypertexte" xfId="983" builtinId="8" hidden="1"/>
    <cellStyle name="Lien hypertexte" xfId="985" builtinId="8" hidden="1"/>
    <cellStyle name="Lien hypertexte" xfId="987" builtinId="8" hidden="1"/>
    <cellStyle name="Lien hypertexte" xfId="989" builtinId="8" hidden="1"/>
    <cellStyle name="Lien hypertexte" xfId="991" builtinId="8" hidden="1"/>
    <cellStyle name="Lien hypertexte" xfId="993" builtinId="8" hidden="1"/>
    <cellStyle name="Lien hypertexte" xfId="995" builtinId="8" hidden="1"/>
    <cellStyle name="Lien hypertexte" xfId="997" builtinId="8" hidden="1"/>
    <cellStyle name="Lien hypertexte" xfId="999" builtinId="8" hidden="1"/>
    <cellStyle name="Lien hypertexte" xfId="1001" builtinId="8" hidden="1"/>
    <cellStyle name="Lien hypertexte" xfId="1003" builtinId="8" hidden="1"/>
    <cellStyle name="Lien hypertexte" xfId="1005" builtinId="8" hidden="1"/>
    <cellStyle name="Lien hypertexte" xfId="1007" builtinId="8" hidden="1"/>
    <cellStyle name="Lien hypertexte" xfId="1009" builtinId="8" hidden="1"/>
    <cellStyle name="Lien hypertexte" xfId="1011" builtinId="8" hidden="1"/>
    <cellStyle name="Lien hypertexte" xfId="1013" builtinId="8" hidden="1"/>
    <cellStyle name="Lien hypertexte" xfId="1015" builtinId="8" hidden="1"/>
    <cellStyle name="Lien hypertexte" xfId="1017" builtinId="8" hidden="1"/>
    <cellStyle name="Lien hypertexte" xfId="1019" builtinId="8" hidden="1"/>
    <cellStyle name="Lien hypertexte" xfId="1021" builtinId="8" hidden="1"/>
    <cellStyle name="Lien hypertexte" xfId="1023" builtinId="8" hidden="1"/>
    <cellStyle name="Lien hypertexte" xfId="1025" builtinId="8" hidden="1"/>
    <cellStyle name="Lien hypertexte" xfId="1027" builtinId="8" hidden="1"/>
    <cellStyle name="Lien hypertexte" xfId="1029" builtinId="8" hidden="1"/>
    <cellStyle name="Lien hypertexte" xfId="1031" builtinId="8" hidden="1"/>
    <cellStyle name="Lien hypertexte" xfId="1033" builtinId="8" hidden="1"/>
    <cellStyle name="Lien hypertexte" xfId="1035" builtinId="8" hidden="1"/>
    <cellStyle name="Lien hypertexte" xfId="1037" builtinId="8" hidden="1"/>
    <cellStyle name="Lien hypertexte" xfId="1039" builtinId="8" hidden="1"/>
    <cellStyle name="Lien hypertexte" xfId="1041" builtinId="8" hidden="1"/>
    <cellStyle name="Lien hypertexte" xfId="1043" builtinId="8" hidden="1"/>
    <cellStyle name="Lien hypertexte" xfId="1045" builtinId="8" hidden="1"/>
    <cellStyle name="Lien hypertexte" xfId="1047" builtinId="8" hidden="1"/>
    <cellStyle name="Lien hypertexte" xfId="1049" builtinId="8" hidden="1"/>
    <cellStyle name="Lien hypertexte" xfId="1051" builtinId="8" hidden="1"/>
    <cellStyle name="Lien hypertexte" xfId="1053" builtinId="8" hidden="1"/>
    <cellStyle name="Lien hypertexte" xfId="1055" builtinId="8" hidden="1"/>
    <cellStyle name="Lien hypertexte" xfId="1057" builtinId="8" hidden="1"/>
    <cellStyle name="Lien hypertexte" xfId="1059" builtinId="8" hidden="1"/>
    <cellStyle name="Lien hypertexte" xfId="1061" builtinId="8" hidden="1"/>
    <cellStyle name="Lien hypertexte" xfId="1063" builtinId="8" hidden="1"/>
    <cellStyle name="Lien hypertexte" xfId="1065" builtinId="8" hidden="1"/>
    <cellStyle name="Lien hypertexte" xfId="1067" builtinId="8" hidden="1"/>
    <cellStyle name="Lien hypertexte" xfId="1069" builtinId="8" hidden="1"/>
    <cellStyle name="Lien hypertexte" xfId="1071" builtinId="8" hidden="1"/>
    <cellStyle name="Lien hypertexte" xfId="1073" builtinId="8" hidden="1"/>
    <cellStyle name="Lien hypertexte" xfId="1075" builtinId="8" hidden="1"/>
    <cellStyle name="Lien hypertexte" xfId="1077" builtinId="8" hidden="1"/>
    <cellStyle name="Lien hypertexte" xfId="1079" builtinId="8" hidden="1"/>
    <cellStyle name="Lien hypertexte" xfId="1081" builtinId="8" hidden="1"/>
    <cellStyle name="Lien hypertexte" xfId="1083" builtinId="8" hidden="1"/>
    <cellStyle name="Lien hypertexte" xfId="1085" builtinId="8" hidden="1"/>
    <cellStyle name="Lien hypertexte" xfId="1087" builtinId="8" hidden="1"/>
    <cellStyle name="Lien hypertexte" xfId="1089" builtinId="8" hidden="1"/>
    <cellStyle name="Lien hypertexte" xfId="1091" builtinId="8" hidden="1"/>
    <cellStyle name="Lien hypertexte" xfId="1093" builtinId="8" hidden="1"/>
    <cellStyle name="Lien hypertexte" xfId="1095" builtinId="8" hidden="1"/>
    <cellStyle name="Lien hypertexte" xfId="1097" builtinId="8" hidden="1"/>
    <cellStyle name="Lien hypertexte" xfId="1099" builtinId="8" hidden="1"/>
    <cellStyle name="Lien hypertexte" xfId="1101" builtinId="8" hidden="1"/>
    <cellStyle name="Lien hypertexte" xfId="1103" builtinId="8" hidden="1"/>
    <cellStyle name="Lien hypertexte" xfId="1105" builtinId="8" hidden="1"/>
    <cellStyle name="Lien hypertexte" xfId="1107" builtinId="8" hidden="1"/>
    <cellStyle name="Lien hypertexte" xfId="1109" builtinId="8" hidden="1"/>
    <cellStyle name="Lien hypertexte" xfId="1111" builtinId="8" hidden="1"/>
    <cellStyle name="Lien hypertexte" xfId="111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2" builtinId="9" hidden="1"/>
    <cellStyle name="Lien hypertexte visité" xfId="944" builtinId="9" hidden="1"/>
    <cellStyle name="Lien hypertexte visité" xfId="946" builtinId="9" hidden="1"/>
    <cellStyle name="Lien hypertexte visité" xfId="948" builtinId="9" hidden="1"/>
    <cellStyle name="Lien hypertexte visité" xfId="950" builtinId="9" hidden="1"/>
    <cellStyle name="Lien hypertexte visité" xfId="952" builtinId="9" hidden="1"/>
    <cellStyle name="Lien hypertexte visité" xfId="954" builtinId="9" hidden="1"/>
    <cellStyle name="Lien hypertexte visité" xfId="956" builtinId="9" hidden="1"/>
    <cellStyle name="Lien hypertexte visité" xfId="958" builtinId="9" hidden="1"/>
    <cellStyle name="Lien hypertexte visité" xfId="960" builtinId="9" hidden="1"/>
    <cellStyle name="Lien hypertexte visité" xfId="962" builtinId="9" hidden="1"/>
    <cellStyle name="Lien hypertexte visité" xfId="964" builtinId="9" hidden="1"/>
    <cellStyle name="Lien hypertexte visité" xfId="966" builtinId="9" hidden="1"/>
    <cellStyle name="Lien hypertexte visité" xfId="968" builtinId="9" hidden="1"/>
    <cellStyle name="Lien hypertexte visité" xfId="970" builtinId="9" hidden="1"/>
    <cellStyle name="Lien hypertexte visité" xfId="972" builtinId="9" hidden="1"/>
    <cellStyle name="Lien hypertexte visité" xfId="974" builtinId="9" hidden="1"/>
    <cellStyle name="Lien hypertexte visité" xfId="976" builtinId="9" hidden="1"/>
    <cellStyle name="Lien hypertexte visité" xfId="978" builtinId="9" hidden="1"/>
    <cellStyle name="Lien hypertexte visité" xfId="980" builtinId="9" hidden="1"/>
    <cellStyle name="Lien hypertexte visité" xfId="982" builtinId="9" hidden="1"/>
    <cellStyle name="Lien hypertexte visité" xfId="984" builtinId="9" hidden="1"/>
    <cellStyle name="Lien hypertexte visité" xfId="986" builtinId="9" hidden="1"/>
    <cellStyle name="Lien hypertexte visité" xfId="988" builtinId="9" hidden="1"/>
    <cellStyle name="Lien hypertexte visité" xfId="990" builtinId="9" hidden="1"/>
    <cellStyle name="Lien hypertexte visité" xfId="992" builtinId="9" hidden="1"/>
    <cellStyle name="Lien hypertexte visité" xfId="994" builtinId="9" hidden="1"/>
    <cellStyle name="Lien hypertexte visité" xfId="996" builtinId="9" hidden="1"/>
    <cellStyle name="Lien hypertexte visité" xfId="998" builtinId="9" hidden="1"/>
    <cellStyle name="Lien hypertexte visité" xfId="1000" builtinId="9" hidden="1"/>
    <cellStyle name="Lien hypertexte visité" xfId="1002" builtinId="9" hidden="1"/>
    <cellStyle name="Lien hypertexte visité" xfId="1004" builtinId="9" hidden="1"/>
    <cellStyle name="Lien hypertexte visité" xfId="1006" builtinId="9" hidden="1"/>
    <cellStyle name="Lien hypertexte visité" xfId="1008" builtinId="9" hidden="1"/>
    <cellStyle name="Lien hypertexte visité" xfId="1010" builtinId="9" hidden="1"/>
    <cellStyle name="Lien hypertexte visité" xfId="1012" builtinId="9" hidden="1"/>
    <cellStyle name="Lien hypertexte visité" xfId="1014" builtinId="9" hidden="1"/>
    <cellStyle name="Lien hypertexte visité" xfId="1016" builtinId="9" hidden="1"/>
    <cellStyle name="Lien hypertexte visité" xfId="1018" builtinId="9" hidden="1"/>
    <cellStyle name="Lien hypertexte visité" xfId="1020" builtinId="9" hidden="1"/>
    <cellStyle name="Lien hypertexte visité" xfId="1022" builtinId="9" hidden="1"/>
    <cellStyle name="Lien hypertexte visité" xfId="1024" builtinId="9" hidden="1"/>
    <cellStyle name="Lien hypertexte visité" xfId="1026" builtinId="9" hidden="1"/>
    <cellStyle name="Lien hypertexte visité" xfId="1028" builtinId="9" hidden="1"/>
    <cellStyle name="Lien hypertexte visité" xfId="1030" builtinId="9" hidden="1"/>
    <cellStyle name="Lien hypertexte visité" xfId="1032" builtinId="9" hidden="1"/>
    <cellStyle name="Lien hypertexte visité" xfId="1034" builtinId="9" hidden="1"/>
    <cellStyle name="Lien hypertexte visité" xfId="1036" builtinId="9" hidden="1"/>
    <cellStyle name="Lien hypertexte visité" xfId="1038" builtinId="9" hidden="1"/>
    <cellStyle name="Lien hypertexte visité" xfId="1040" builtinId="9" hidden="1"/>
    <cellStyle name="Lien hypertexte visité" xfId="1042" builtinId="9" hidden="1"/>
    <cellStyle name="Lien hypertexte visité" xfId="1044" builtinId="9" hidden="1"/>
    <cellStyle name="Lien hypertexte visité" xfId="1046" builtinId="9" hidden="1"/>
    <cellStyle name="Lien hypertexte visité" xfId="1048" builtinId="9" hidden="1"/>
    <cellStyle name="Lien hypertexte visité" xfId="1050" builtinId="9" hidden="1"/>
    <cellStyle name="Lien hypertexte visité" xfId="1052" builtinId="9" hidden="1"/>
    <cellStyle name="Lien hypertexte visité" xfId="1054" builtinId="9" hidden="1"/>
    <cellStyle name="Lien hypertexte visité" xfId="1056" builtinId="9" hidden="1"/>
    <cellStyle name="Lien hypertexte visité" xfId="1058" builtinId="9" hidden="1"/>
    <cellStyle name="Lien hypertexte visité" xfId="1060" builtinId="9" hidden="1"/>
    <cellStyle name="Lien hypertexte visité" xfId="1062" builtinId="9" hidden="1"/>
    <cellStyle name="Lien hypertexte visité" xfId="1064" builtinId="9" hidden="1"/>
    <cellStyle name="Lien hypertexte visité" xfId="1066" builtinId="9" hidden="1"/>
    <cellStyle name="Lien hypertexte visité" xfId="1068" builtinId="9" hidden="1"/>
    <cellStyle name="Lien hypertexte visité" xfId="1070" builtinId="9" hidden="1"/>
    <cellStyle name="Lien hypertexte visité" xfId="1072" builtinId="9" hidden="1"/>
    <cellStyle name="Lien hypertexte visité" xfId="1074" builtinId="9" hidden="1"/>
    <cellStyle name="Lien hypertexte visité" xfId="1076" builtinId="9" hidden="1"/>
    <cellStyle name="Lien hypertexte visité" xfId="1078" builtinId="9" hidden="1"/>
    <cellStyle name="Lien hypertexte visité" xfId="1080" builtinId="9" hidden="1"/>
    <cellStyle name="Lien hypertexte visité" xfId="1082" builtinId="9" hidden="1"/>
    <cellStyle name="Lien hypertexte visité" xfId="1084" builtinId="9" hidden="1"/>
    <cellStyle name="Lien hypertexte visité" xfId="1086" builtinId="9" hidden="1"/>
    <cellStyle name="Lien hypertexte visité" xfId="1088" builtinId="9" hidden="1"/>
    <cellStyle name="Lien hypertexte visité" xfId="1090" builtinId="9" hidden="1"/>
    <cellStyle name="Lien hypertexte visité" xfId="1092" builtinId="9" hidden="1"/>
    <cellStyle name="Lien hypertexte visité" xfId="1094" builtinId="9" hidden="1"/>
    <cellStyle name="Lien hypertexte visité" xfId="1096" builtinId="9" hidden="1"/>
    <cellStyle name="Lien hypertexte visité" xfId="1098" builtinId="9" hidden="1"/>
    <cellStyle name="Lien hypertexte visité" xfId="1100" builtinId="9" hidden="1"/>
    <cellStyle name="Lien hypertexte visité" xfId="1102" builtinId="9" hidden="1"/>
    <cellStyle name="Lien hypertexte visité" xfId="1104" builtinId="9" hidden="1"/>
    <cellStyle name="Lien hypertexte visité" xfId="1106" builtinId="9" hidden="1"/>
    <cellStyle name="Lien hypertexte visité" xfId="1108" builtinId="9" hidden="1"/>
    <cellStyle name="Lien hypertexte visité" xfId="1110" builtinId="9" hidden="1"/>
    <cellStyle name="Lien hypertexte visité" xfId="1112" builtinId="9" hidden="1"/>
    <cellStyle name="Lien hypertexte visité" xfId="1114"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2"/>
  <sheetViews>
    <sheetView tabSelected="1" workbookViewId="0">
      <pane xSplit="1" ySplit="4" topLeftCell="B5" activePane="bottomRight" state="frozen"/>
      <selection pane="topRight" activeCell="B1" sqref="B1"/>
      <selection pane="bottomLeft" activeCell="A5" sqref="A5"/>
      <selection pane="bottomRight"/>
    </sheetView>
  </sheetViews>
  <sheetFormatPr baseColWidth="10" defaultRowHeight="15" x14ac:dyDescent="0"/>
  <cols>
    <col min="1" max="1" width="91.6640625" style="7" bestFit="1" customWidth="1"/>
    <col min="2" max="2" width="11.83203125" style="2" bestFit="1" customWidth="1"/>
    <col min="3" max="3" width="10.83203125" style="15"/>
    <col min="4" max="4" width="1" style="2" customWidth="1"/>
    <col min="5" max="5" width="11.83203125" style="2" bestFit="1" customWidth="1"/>
    <col min="6" max="6" width="10.83203125" style="15"/>
    <col min="7" max="7" width="1" style="2" customWidth="1"/>
    <col min="8" max="8" width="6.1640625" style="2" bestFit="1" customWidth="1"/>
    <col min="9" max="9" width="6.1640625" style="3" customWidth="1"/>
    <col min="10" max="10" width="6.1640625" style="3" bestFit="1" customWidth="1"/>
    <col min="11" max="11" width="1" style="2" customWidth="1"/>
    <col min="12" max="12" width="7.83203125" style="9" customWidth="1"/>
    <col min="13" max="13" width="7.83203125" style="3" bestFit="1" customWidth="1"/>
    <col min="14" max="14" width="6.1640625" style="3" customWidth="1"/>
    <col min="15" max="15" width="1" style="2" customWidth="1"/>
    <col min="16" max="16" width="6.1640625" style="19" bestFit="1" customWidth="1"/>
    <col min="17" max="17" width="6.1640625" style="3" customWidth="1"/>
    <col min="18" max="18" width="6.1640625" style="3" bestFit="1" customWidth="1"/>
    <col min="19" max="19" width="1" style="2" customWidth="1"/>
    <col min="20" max="20" width="7.83203125" style="9" bestFit="1" customWidth="1"/>
    <col min="21" max="21" width="7.83203125" style="3" bestFit="1" customWidth="1"/>
    <col min="22" max="22" width="6.1640625" style="3" customWidth="1"/>
    <col min="23" max="23" width="31.6640625" style="7" customWidth="1"/>
    <col min="24" max="16384" width="10.83203125" style="1"/>
  </cols>
  <sheetData>
    <row r="1" spans="1:24">
      <c r="A1" s="52" t="s">
        <v>609</v>
      </c>
    </row>
    <row r="2" spans="1:24">
      <c r="A2" s="7" t="s">
        <v>610</v>
      </c>
      <c r="H2" s="67" t="s">
        <v>611</v>
      </c>
      <c r="I2" s="67"/>
      <c r="J2" s="67"/>
      <c r="K2" s="67"/>
      <c r="L2" s="67"/>
      <c r="M2" s="67"/>
      <c r="N2" s="67"/>
      <c r="P2" s="67" t="s">
        <v>141</v>
      </c>
      <c r="Q2" s="67"/>
      <c r="R2" s="67"/>
      <c r="S2" s="67"/>
      <c r="T2" s="67"/>
      <c r="U2" s="67"/>
      <c r="V2" s="67"/>
    </row>
    <row r="3" spans="1:24">
      <c r="B3" s="67" t="s">
        <v>6</v>
      </c>
      <c r="C3" s="67"/>
      <c r="E3" s="67" t="s">
        <v>7</v>
      </c>
      <c r="F3" s="67"/>
      <c r="H3" s="67" t="s">
        <v>10</v>
      </c>
      <c r="I3" s="67"/>
      <c r="J3" s="67"/>
      <c r="L3" s="67" t="s">
        <v>140</v>
      </c>
      <c r="M3" s="67"/>
      <c r="N3" s="67"/>
      <c r="P3" s="67" t="s">
        <v>10</v>
      </c>
      <c r="Q3" s="67"/>
      <c r="R3" s="67"/>
      <c r="T3" s="67" t="s">
        <v>140</v>
      </c>
      <c r="U3" s="67"/>
      <c r="V3" s="67"/>
    </row>
    <row r="4" spans="1:24">
      <c r="A4" s="12" t="s">
        <v>0</v>
      </c>
      <c r="B4" s="4" t="s">
        <v>1</v>
      </c>
      <c r="C4" s="16" t="s">
        <v>2</v>
      </c>
      <c r="D4" s="4"/>
      <c r="E4" s="4" t="s">
        <v>1</v>
      </c>
      <c r="F4" s="16" t="s">
        <v>2</v>
      </c>
      <c r="G4" s="4"/>
      <c r="H4" s="4" t="s">
        <v>11</v>
      </c>
      <c r="I4" s="5" t="s">
        <v>3</v>
      </c>
      <c r="J4" s="5" t="s">
        <v>4</v>
      </c>
      <c r="K4" s="8"/>
      <c r="L4" s="10" t="s">
        <v>11</v>
      </c>
      <c r="M4" s="5" t="s">
        <v>3</v>
      </c>
      <c r="N4" s="5" t="s">
        <v>4</v>
      </c>
      <c r="O4" s="8"/>
      <c r="P4" s="20" t="s">
        <v>11</v>
      </c>
      <c r="Q4" s="5" t="s">
        <v>3</v>
      </c>
      <c r="R4" s="5" t="s">
        <v>4</v>
      </c>
      <c r="S4" s="8"/>
      <c r="T4" s="10" t="s">
        <v>11</v>
      </c>
      <c r="U4" s="5" t="s">
        <v>3</v>
      </c>
      <c r="V4" s="5" t="s">
        <v>4</v>
      </c>
      <c r="W4" s="12" t="s">
        <v>5</v>
      </c>
    </row>
    <row r="5" spans="1:24">
      <c r="A5" s="7" t="s">
        <v>25</v>
      </c>
      <c r="C5" s="15">
        <v>40647</v>
      </c>
      <c r="E5" s="6">
        <v>0.1875</v>
      </c>
      <c r="F5" s="15">
        <v>40650</v>
      </c>
      <c r="W5" s="7" t="s">
        <v>608</v>
      </c>
    </row>
    <row r="6" spans="1:24">
      <c r="A6" s="39" t="s">
        <v>8</v>
      </c>
      <c r="B6" s="40">
        <v>0.1875</v>
      </c>
      <c r="C6" s="16">
        <f t="shared" ref="C6:C44" si="0">F5</f>
        <v>40650</v>
      </c>
      <c r="D6" s="27"/>
      <c r="E6" s="40">
        <v>5.2083333333333336E-2</v>
      </c>
      <c r="F6" s="16">
        <v>40652</v>
      </c>
      <c r="G6" s="27"/>
      <c r="H6" s="41">
        <f t="shared" ref="H6:H41" si="1">(($F6-$C6)*1440)+(($E6-$B6)*1440)</f>
        <v>2685</v>
      </c>
      <c r="I6" s="5">
        <f>H6/60</f>
        <v>44.75</v>
      </c>
      <c r="J6" s="5">
        <f>I6/24</f>
        <v>1.8645833333333333</v>
      </c>
      <c r="K6" s="27"/>
      <c r="L6" s="10">
        <f>H6</f>
        <v>2685</v>
      </c>
      <c r="M6" s="5">
        <f>I6</f>
        <v>44.75</v>
      </c>
      <c r="N6" s="5">
        <f>J6</f>
        <v>1.8645833333333333</v>
      </c>
      <c r="O6" s="27"/>
      <c r="P6" s="20"/>
      <c r="Q6" s="5"/>
      <c r="R6" s="5"/>
      <c r="S6" s="27"/>
      <c r="T6" s="10"/>
      <c r="U6" s="5"/>
      <c r="V6" s="5"/>
      <c r="W6" s="39" t="s">
        <v>9</v>
      </c>
    </row>
    <row r="7" spans="1:24" ht="30">
      <c r="A7" s="7" t="s">
        <v>186</v>
      </c>
      <c r="B7" s="6">
        <v>5.2083333333333336E-2</v>
      </c>
      <c r="C7" s="15">
        <f t="shared" si="0"/>
        <v>40652</v>
      </c>
      <c r="E7" s="6">
        <v>0.42708333333333331</v>
      </c>
      <c r="F7" s="15">
        <v>40652</v>
      </c>
      <c r="H7" s="18">
        <f t="shared" si="1"/>
        <v>540</v>
      </c>
      <c r="I7" s="3">
        <f>H7/60</f>
        <v>9</v>
      </c>
      <c r="J7" s="3">
        <f>I7/24</f>
        <v>0.375</v>
      </c>
      <c r="L7" s="9">
        <f t="shared" ref="L7:N11" si="2">L6+H7</f>
        <v>3225</v>
      </c>
      <c r="M7" s="3">
        <f t="shared" si="2"/>
        <v>53.75</v>
      </c>
      <c r="N7" s="3">
        <f t="shared" si="2"/>
        <v>2.239583333333333</v>
      </c>
      <c r="P7" s="21">
        <f>(($F7-$C7)*1440)+(($E7-$B7)*1440)</f>
        <v>540</v>
      </c>
      <c r="Q7" s="3">
        <f>P7/60</f>
        <v>9</v>
      </c>
      <c r="R7" s="3">
        <f>Q7/24</f>
        <v>0.375</v>
      </c>
      <c r="T7" s="9">
        <f t="shared" ref="T7:V11" si="3">T6+P7</f>
        <v>540</v>
      </c>
      <c r="U7" s="3">
        <f t="shared" si="3"/>
        <v>9</v>
      </c>
      <c r="V7" s="3">
        <f>V6+R7</f>
        <v>0.375</v>
      </c>
      <c r="W7" s="13" t="s">
        <v>261</v>
      </c>
      <c r="X7" s="2"/>
    </row>
    <row r="8" spans="1:24">
      <c r="A8" s="7" t="s">
        <v>12</v>
      </c>
      <c r="B8" s="6">
        <v>0.42708333333333331</v>
      </c>
      <c r="C8" s="15">
        <f t="shared" si="0"/>
        <v>40652</v>
      </c>
      <c r="E8" s="6">
        <v>0.45833333333333331</v>
      </c>
      <c r="F8" s="15">
        <v>40652</v>
      </c>
      <c r="H8" s="18">
        <f t="shared" si="1"/>
        <v>45</v>
      </c>
      <c r="I8" s="3">
        <f t="shared" ref="I8:I37" si="4">H8/60</f>
        <v>0.75</v>
      </c>
      <c r="J8" s="3">
        <f t="shared" ref="J8:J37" si="5">I8/24</f>
        <v>3.125E-2</v>
      </c>
      <c r="L8" s="9">
        <f t="shared" si="2"/>
        <v>3270</v>
      </c>
      <c r="M8" s="3">
        <f t="shared" si="2"/>
        <v>54.5</v>
      </c>
      <c r="N8" s="3">
        <f t="shared" si="2"/>
        <v>2.270833333333333</v>
      </c>
      <c r="P8" s="21">
        <f t="shared" ref="P8:P71" si="6">(($F8-$C8)*1440)+(($E8-$B8)*1440)</f>
        <v>45</v>
      </c>
      <c r="Q8" s="3">
        <f t="shared" ref="Q8:Q71" si="7">P8/60</f>
        <v>0.75</v>
      </c>
      <c r="R8" s="3">
        <f t="shared" ref="R8:R71" si="8">Q8/24</f>
        <v>3.125E-2</v>
      </c>
      <c r="T8" s="9">
        <f t="shared" si="3"/>
        <v>585</v>
      </c>
      <c r="U8" s="3">
        <f t="shared" si="3"/>
        <v>9.75</v>
      </c>
      <c r="V8" s="3">
        <f t="shared" si="3"/>
        <v>0.40625</v>
      </c>
    </row>
    <row r="9" spans="1:24">
      <c r="A9" s="7" t="s">
        <v>13</v>
      </c>
      <c r="B9" s="6">
        <v>0.45833333333333331</v>
      </c>
      <c r="C9" s="15">
        <f t="shared" si="0"/>
        <v>40652</v>
      </c>
      <c r="E9" s="6">
        <v>0.51041666666666663</v>
      </c>
      <c r="F9" s="15">
        <v>40652</v>
      </c>
      <c r="H9" s="18">
        <f t="shared" si="1"/>
        <v>74.999999999999972</v>
      </c>
      <c r="I9" s="3">
        <f t="shared" si="4"/>
        <v>1.2499999999999996</v>
      </c>
      <c r="J9" s="3">
        <f t="shared" si="5"/>
        <v>5.2083333333333315E-2</v>
      </c>
      <c r="L9" s="9">
        <f t="shared" si="2"/>
        <v>3345</v>
      </c>
      <c r="M9" s="3">
        <f t="shared" si="2"/>
        <v>55.75</v>
      </c>
      <c r="N9" s="3">
        <f t="shared" si="2"/>
        <v>2.3229166666666665</v>
      </c>
      <c r="P9" s="21">
        <f t="shared" si="6"/>
        <v>74.999999999999972</v>
      </c>
      <c r="Q9" s="3">
        <f t="shared" si="7"/>
        <v>1.2499999999999996</v>
      </c>
      <c r="R9" s="3">
        <f t="shared" si="8"/>
        <v>5.2083333333333315E-2</v>
      </c>
      <c r="T9" s="9">
        <f t="shared" si="3"/>
        <v>660</v>
      </c>
      <c r="U9" s="3">
        <f t="shared" si="3"/>
        <v>11</v>
      </c>
      <c r="V9" s="3">
        <f t="shared" si="3"/>
        <v>0.45833333333333331</v>
      </c>
    </row>
    <row r="10" spans="1:24">
      <c r="A10" s="7" t="s">
        <v>14</v>
      </c>
      <c r="B10" s="6">
        <v>0.51041666666666663</v>
      </c>
      <c r="C10" s="15">
        <f t="shared" si="0"/>
        <v>40652</v>
      </c>
      <c r="E10" s="6">
        <v>0.64583333333333337</v>
      </c>
      <c r="F10" s="15">
        <v>40652</v>
      </c>
      <c r="H10" s="18">
        <f t="shared" si="1"/>
        <v>195.00000000000011</v>
      </c>
      <c r="I10" s="3">
        <f t="shared" si="4"/>
        <v>3.2500000000000018</v>
      </c>
      <c r="J10" s="3">
        <f t="shared" si="5"/>
        <v>0.13541666666666674</v>
      </c>
      <c r="L10" s="9">
        <f t="shared" si="2"/>
        <v>3540</v>
      </c>
      <c r="M10" s="3">
        <f t="shared" si="2"/>
        <v>59</v>
      </c>
      <c r="N10" s="3">
        <f t="shared" si="2"/>
        <v>2.458333333333333</v>
      </c>
      <c r="P10" s="21">
        <f t="shared" si="6"/>
        <v>195.00000000000011</v>
      </c>
      <c r="Q10" s="3">
        <f t="shared" si="7"/>
        <v>3.2500000000000018</v>
      </c>
      <c r="R10" s="3">
        <f t="shared" si="8"/>
        <v>0.13541666666666674</v>
      </c>
      <c r="T10" s="9">
        <f t="shared" si="3"/>
        <v>855.00000000000011</v>
      </c>
      <c r="U10" s="3">
        <f t="shared" si="3"/>
        <v>14.250000000000002</v>
      </c>
      <c r="V10" s="3">
        <f t="shared" si="3"/>
        <v>0.59375</v>
      </c>
    </row>
    <row r="11" spans="1:24">
      <c r="A11" s="7" t="s">
        <v>15</v>
      </c>
      <c r="B11" s="6">
        <v>0.64583333333333337</v>
      </c>
      <c r="C11" s="15">
        <f t="shared" si="0"/>
        <v>40652</v>
      </c>
      <c r="E11" s="6">
        <v>0.72916666666666663</v>
      </c>
      <c r="F11" s="15">
        <v>40652</v>
      </c>
      <c r="H11" s="18">
        <f t="shared" si="1"/>
        <v>119.99999999999989</v>
      </c>
      <c r="I11" s="3">
        <f t="shared" si="4"/>
        <v>1.999999999999998</v>
      </c>
      <c r="J11" s="3">
        <f t="shared" si="5"/>
        <v>8.3333333333333245E-2</v>
      </c>
      <c r="L11" s="9">
        <f t="shared" si="2"/>
        <v>3660</v>
      </c>
      <c r="M11" s="3">
        <f t="shared" si="2"/>
        <v>61</v>
      </c>
      <c r="N11" s="3">
        <f t="shared" si="2"/>
        <v>2.5416666666666661</v>
      </c>
      <c r="P11" s="21">
        <f t="shared" si="6"/>
        <v>119.99999999999989</v>
      </c>
      <c r="Q11" s="3">
        <f t="shared" si="7"/>
        <v>1.999999999999998</v>
      </c>
      <c r="R11" s="3">
        <f t="shared" si="8"/>
        <v>8.3333333333333245E-2</v>
      </c>
      <c r="T11" s="9">
        <f t="shared" si="3"/>
        <v>975</v>
      </c>
      <c r="U11" s="3">
        <f t="shared" si="3"/>
        <v>16.25</v>
      </c>
      <c r="V11" s="3">
        <f t="shared" si="3"/>
        <v>0.67708333333333326</v>
      </c>
    </row>
    <row r="12" spans="1:24">
      <c r="A12" s="7" t="s">
        <v>16</v>
      </c>
      <c r="B12" s="6">
        <v>0.72916666666666663</v>
      </c>
      <c r="C12" s="15">
        <f t="shared" si="0"/>
        <v>40652</v>
      </c>
      <c r="E12" s="6">
        <v>0.75</v>
      </c>
      <c r="F12" s="15">
        <v>40652</v>
      </c>
      <c r="H12" s="18">
        <f t="shared" si="1"/>
        <v>30.000000000000053</v>
      </c>
      <c r="I12" s="3">
        <f t="shared" si="4"/>
        <v>0.50000000000000089</v>
      </c>
      <c r="J12" s="3">
        <f t="shared" si="5"/>
        <v>2.083333333333337E-2</v>
      </c>
      <c r="L12" s="9">
        <f t="shared" ref="L12:L75" si="9">L11+H12</f>
        <v>3690</v>
      </c>
      <c r="M12" s="3">
        <f t="shared" ref="M12:M75" si="10">M11+I12</f>
        <v>61.5</v>
      </c>
      <c r="N12" s="3">
        <f t="shared" ref="N12:N75" si="11">N11+J12</f>
        <v>2.5624999999999996</v>
      </c>
      <c r="P12" s="21">
        <f t="shared" si="6"/>
        <v>30.000000000000053</v>
      </c>
      <c r="Q12" s="3">
        <f t="shared" si="7"/>
        <v>0.50000000000000089</v>
      </c>
      <c r="R12" s="3">
        <f t="shared" si="8"/>
        <v>2.083333333333337E-2</v>
      </c>
      <c r="T12" s="9">
        <f t="shared" ref="T12:T75" si="12">T11+P12</f>
        <v>1005</v>
      </c>
      <c r="U12" s="3">
        <f t="shared" ref="U12:U75" si="13">U11+Q12</f>
        <v>16.75</v>
      </c>
      <c r="V12" s="3">
        <f t="shared" ref="V12:V75" si="14">V11+R12</f>
        <v>0.69791666666666663</v>
      </c>
      <c r="W12" s="7" t="s">
        <v>28</v>
      </c>
    </row>
    <row r="13" spans="1:24">
      <c r="A13" s="7" t="s">
        <v>17</v>
      </c>
      <c r="B13" s="6">
        <v>0.75</v>
      </c>
      <c r="C13" s="15">
        <f t="shared" si="0"/>
        <v>40652</v>
      </c>
      <c r="E13" s="6">
        <v>0.80208333333333337</v>
      </c>
      <c r="F13" s="15">
        <v>40652</v>
      </c>
      <c r="H13" s="18">
        <f t="shared" si="1"/>
        <v>75.000000000000057</v>
      </c>
      <c r="I13" s="3">
        <f t="shared" si="4"/>
        <v>1.2500000000000009</v>
      </c>
      <c r="J13" s="3">
        <f t="shared" si="5"/>
        <v>5.208333333333337E-2</v>
      </c>
      <c r="L13" s="9">
        <f t="shared" si="9"/>
        <v>3765</v>
      </c>
      <c r="M13" s="3">
        <f t="shared" si="10"/>
        <v>62.75</v>
      </c>
      <c r="N13" s="3">
        <f t="shared" si="11"/>
        <v>2.614583333333333</v>
      </c>
      <c r="P13" s="21">
        <f t="shared" si="6"/>
        <v>75.000000000000057</v>
      </c>
      <c r="Q13" s="3">
        <f t="shared" si="7"/>
        <v>1.2500000000000009</v>
      </c>
      <c r="R13" s="3">
        <f t="shared" si="8"/>
        <v>5.208333333333337E-2</v>
      </c>
      <c r="T13" s="9">
        <f t="shared" si="12"/>
        <v>1080</v>
      </c>
      <c r="U13" s="3">
        <f t="shared" si="13"/>
        <v>18</v>
      </c>
      <c r="V13" s="3">
        <f t="shared" si="14"/>
        <v>0.75</v>
      </c>
    </row>
    <row r="14" spans="1:24">
      <c r="A14" s="7" t="s">
        <v>18</v>
      </c>
      <c r="B14" s="6">
        <v>0.80208333333333337</v>
      </c>
      <c r="C14" s="15">
        <f t="shared" si="0"/>
        <v>40652</v>
      </c>
      <c r="E14" s="6">
        <v>0.83333333333333337</v>
      </c>
      <c r="F14" s="15">
        <v>40652</v>
      </c>
      <c r="H14" s="18">
        <f t="shared" si="1"/>
        <v>45</v>
      </c>
      <c r="I14" s="3">
        <f t="shared" si="4"/>
        <v>0.75</v>
      </c>
      <c r="J14" s="3">
        <f t="shared" si="5"/>
        <v>3.125E-2</v>
      </c>
      <c r="L14" s="9">
        <f t="shared" si="9"/>
        <v>3810</v>
      </c>
      <c r="M14" s="3">
        <f t="shared" si="10"/>
        <v>63.5</v>
      </c>
      <c r="N14" s="3">
        <f t="shared" si="11"/>
        <v>2.645833333333333</v>
      </c>
      <c r="P14" s="21">
        <f t="shared" si="6"/>
        <v>45</v>
      </c>
      <c r="Q14" s="3">
        <f t="shared" si="7"/>
        <v>0.75</v>
      </c>
      <c r="R14" s="3">
        <f t="shared" si="8"/>
        <v>3.125E-2</v>
      </c>
      <c r="T14" s="9">
        <f t="shared" si="12"/>
        <v>1125</v>
      </c>
      <c r="U14" s="3">
        <f t="shared" si="13"/>
        <v>18.75</v>
      </c>
      <c r="V14" s="3">
        <f t="shared" si="14"/>
        <v>0.78125</v>
      </c>
    </row>
    <row r="15" spans="1:24" ht="30">
      <c r="A15" s="7" t="s">
        <v>187</v>
      </c>
      <c r="B15" s="6">
        <f>E14</f>
        <v>0.83333333333333337</v>
      </c>
      <c r="C15" s="15">
        <f t="shared" si="0"/>
        <v>40652</v>
      </c>
      <c r="E15" s="6">
        <v>0.90625</v>
      </c>
      <c r="F15" s="15">
        <v>40652</v>
      </c>
      <c r="H15" s="18">
        <f t="shared" si="1"/>
        <v>104.99999999999994</v>
      </c>
      <c r="I15" s="3">
        <f t="shared" si="4"/>
        <v>1.7499999999999991</v>
      </c>
      <c r="J15" s="3">
        <f t="shared" si="5"/>
        <v>7.291666666666663E-2</v>
      </c>
      <c r="L15" s="9">
        <f t="shared" si="9"/>
        <v>3915</v>
      </c>
      <c r="M15" s="3">
        <f t="shared" si="10"/>
        <v>65.25</v>
      </c>
      <c r="N15" s="3">
        <f t="shared" si="11"/>
        <v>2.7187499999999996</v>
      </c>
      <c r="P15" s="21">
        <f t="shared" si="6"/>
        <v>104.99999999999994</v>
      </c>
      <c r="Q15" s="3">
        <f t="shared" si="7"/>
        <v>1.7499999999999991</v>
      </c>
      <c r="R15" s="3">
        <f t="shared" si="8"/>
        <v>7.291666666666663E-2</v>
      </c>
      <c r="T15" s="9">
        <f t="shared" si="12"/>
        <v>1230</v>
      </c>
      <c r="U15" s="3">
        <f t="shared" si="13"/>
        <v>20.5</v>
      </c>
      <c r="V15" s="3">
        <f t="shared" si="14"/>
        <v>0.85416666666666663</v>
      </c>
    </row>
    <row r="16" spans="1:24">
      <c r="A16" s="7" t="s">
        <v>19</v>
      </c>
      <c r="B16" s="6">
        <f t="shared" ref="B16:B44" si="15">E15</f>
        <v>0.90625</v>
      </c>
      <c r="C16" s="15">
        <f t="shared" si="0"/>
        <v>40652</v>
      </c>
      <c r="E16" s="6">
        <v>0.91666666666666663</v>
      </c>
      <c r="F16" s="15">
        <v>40652</v>
      </c>
      <c r="H16" s="18">
        <f t="shared" si="1"/>
        <v>14.999999999999947</v>
      </c>
      <c r="I16" s="3">
        <f t="shared" si="4"/>
        <v>0.24999999999999911</v>
      </c>
      <c r="J16" s="3">
        <f t="shared" si="5"/>
        <v>1.041666666666663E-2</v>
      </c>
      <c r="L16" s="9">
        <f t="shared" si="9"/>
        <v>3930</v>
      </c>
      <c r="M16" s="3">
        <f t="shared" si="10"/>
        <v>65.5</v>
      </c>
      <c r="N16" s="3">
        <f t="shared" si="11"/>
        <v>2.7291666666666661</v>
      </c>
      <c r="P16" s="21">
        <f t="shared" si="6"/>
        <v>14.999999999999947</v>
      </c>
      <c r="Q16" s="3">
        <f t="shared" si="7"/>
        <v>0.24999999999999911</v>
      </c>
      <c r="R16" s="3">
        <f t="shared" si="8"/>
        <v>1.041666666666663E-2</v>
      </c>
      <c r="T16" s="9">
        <f t="shared" si="12"/>
        <v>1245</v>
      </c>
      <c r="U16" s="3">
        <f t="shared" si="13"/>
        <v>20.75</v>
      </c>
      <c r="V16" s="3">
        <f t="shared" si="14"/>
        <v>0.86458333333333326</v>
      </c>
      <c r="W16" s="7" t="s">
        <v>29</v>
      </c>
    </row>
    <row r="17" spans="1:24">
      <c r="A17" s="7" t="s">
        <v>20</v>
      </c>
      <c r="B17" s="6">
        <f t="shared" si="15"/>
        <v>0.91666666666666663</v>
      </c>
      <c r="C17" s="15">
        <f t="shared" si="0"/>
        <v>40652</v>
      </c>
      <c r="E17" s="6">
        <v>0.94791666666666663</v>
      </c>
      <c r="F17" s="15">
        <v>40652</v>
      </c>
      <c r="H17" s="18">
        <f t="shared" si="1"/>
        <v>45</v>
      </c>
      <c r="I17" s="3">
        <f t="shared" si="4"/>
        <v>0.75</v>
      </c>
      <c r="J17" s="3">
        <f t="shared" si="5"/>
        <v>3.125E-2</v>
      </c>
      <c r="L17" s="9">
        <f t="shared" si="9"/>
        <v>3975</v>
      </c>
      <c r="M17" s="3">
        <f t="shared" si="10"/>
        <v>66.25</v>
      </c>
      <c r="N17" s="3">
        <f t="shared" si="11"/>
        <v>2.7604166666666661</v>
      </c>
      <c r="P17" s="21">
        <f t="shared" si="6"/>
        <v>45</v>
      </c>
      <c r="Q17" s="3">
        <f t="shared" si="7"/>
        <v>0.75</v>
      </c>
      <c r="R17" s="3">
        <f t="shared" si="8"/>
        <v>3.125E-2</v>
      </c>
      <c r="T17" s="9">
        <f t="shared" si="12"/>
        <v>1290</v>
      </c>
      <c r="U17" s="3">
        <f t="shared" si="13"/>
        <v>21.5</v>
      </c>
      <c r="V17" s="3">
        <f t="shared" si="14"/>
        <v>0.89583333333333326</v>
      </c>
    </row>
    <row r="18" spans="1:24">
      <c r="A18" s="7" t="s">
        <v>21</v>
      </c>
      <c r="B18" s="6">
        <f t="shared" si="15"/>
        <v>0.94791666666666663</v>
      </c>
      <c r="C18" s="15">
        <f t="shared" si="0"/>
        <v>40652</v>
      </c>
      <c r="E18" s="6">
        <v>0.97916666666666663</v>
      </c>
      <c r="F18" s="15">
        <v>40652</v>
      </c>
      <c r="H18" s="18">
        <f t="shared" si="1"/>
        <v>45</v>
      </c>
      <c r="I18" s="3">
        <f t="shared" si="4"/>
        <v>0.75</v>
      </c>
      <c r="J18" s="3">
        <f t="shared" si="5"/>
        <v>3.125E-2</v>
      </c>
      <c r="L18" s="9">
        <f t="shared" si="9"/>
        <v>4020</v>
      </c>
      <c r="M18" s="3">
        <f t="shared" si="10"/>
        <v>67</v>
      </c>
      <c r="N18" s="3">
        <f t="shared" si="11"/>
        <v>2.7916666666666661</v>
      </c>
      <c r="P18" s="21">
        <f t="shared" si="6"/>
        <v>45</v>
      </c>
      <c r="Q18" s="3">
        <f t="shared" si="7"/>
        <v>0.75</v>
      </c>
      <c r="R18" s="3">
        <f t="shared" si="8"/>
        <v>3.125E-2</v>
      </c>
      <c r="T18" s="9">
        <f t="shared" si="12"/>
        <v>1335</v>
      </c>
      <c r="U18" s="3">
        <f t="shared" si="13"/>
        <v>22.25</v>
      </c>
      <c r="V18" s="3">
        <f t="shared" si="14"/>
        <v>0.92708333333333326</v>
      </c>
    </row>
    <row r="19" spans="1:24" ht="30">
      <c r="A19" s="7" t="s">
        <v>22</v>
      </c>
      <c r="B19" s="6">
        <f t="shared" si="15"/>
        <v>0.97916666666666663</v>
      </c>
      <c r="C19" s="15">
        <f t="shared" si="0"/>
        <v>40652</v>
      </c>
      <c r="E19" s="6">
        <v>5.2083333333333336E-2</v>
      </c>
      <c r="F19" s="17">
        <v>40653</v>
      </c>
      <c r="H19" s="18">
        <f t="shared" si="1"/>
        <v>105</v>
      </c>
      <c r="I19" s="3">
        <f t="shared" si="4"/>
        <v>1.75</v>
      </c>
      <c r="J19" s="3">
        <f t="shared" si="5"/>
        <v>7.2916666666666671E-2</v>
      </c>
      <c r="L19" s="9">
        <f t="shared" si="9"/>
        <v>4125</v>
      </c>
      <c r="M19" s="3">
        <f t="shared" si="10"/>
        <v>68.75</v>
      </c>
      <c r="N19" s="3">
        <f t="shared" si="11"/>
        <v>2.8645833333333326</v>
      </c>
      <c r="P19" s="21">
        <f t="shared" si="6"/>
        <v>105</v>
      </c>
      <c r="Q19" s="3">
        <f t="shared" si="7"/>
        <v>1.75</v>
      </c>
      <c r="R19" s="3">
        <f t="shared" si="8"/>
        <v>7.2916666666666671E-2</v>
      </c>
      <c r="T19" s="9">
        <f t="shared" si="12"/>
        <v>1440</v>
      </c>
      <c r="U19" s="3">
        <f t="shared" si="13"/>
        <v>24</v>
      </c>
      <c r="V19" s="3">
        <f t="shared" si="14"/>
        <v>0.99999999999999989</v>
      </c>
    </row>
    <row r="20" spans="1:24">
      <c r="A20" s="7" t="s">
        <v>23</v>
      </c>
      <c r="B20" s="6">
        <f t="shared" si="15"/>
        <v>5.2083333333333336E-2</v>
      </c>
      <c r="C20" s="15">
        <f t="shared" si="0"/>
        <v>40653</v>
      </c>
      <c r="E20" s="6">
        <v>6.25E-2</v>
      </c>
      <c r="F20" s="17">
        <v>40653</v>
      </c>
      <c r="H20" s="18">
        <f t="shared" si="1"/>
        <v>14.999999999999996</v>
      </c>
      <c r="I20" s="3">
        <f t="shared" si="4"/>
        <v>0.24999999999999994</v>
      </c>
      <c r="J20" s="3">
        <f t="shared" si="5"/>
        <v>1.0416666666666664E-2</v>
      </c>
      <c r="L20" s="9">
        <f t="shared" si="9"/>
        <v>4140</v>
      </c>
      <c r="M20" s="3">
        <f t="shared" si="10"/>
        <v>69</v>
      </c>
      <c r="N20" s="3">
        <f t="shared" si="11"/>
        <v>2.8749999999999991</v>
      </c>
      <c r="P20" s="21">
        <f t="shared" si="6"/>
        <v>14.999999999999996</v>
      </c>
      <c r="Q20" s="3">
        <f t="shared" si="7"/>
        <v>0.24999999999999994</v>
      </c>
      <c r="R20" s="3">
        <f t="shared" si="8"/>
        <v>1.0416666666666664E-2</v>
      </c>
      <c r="T20" s="9">
        <f t="shared" si="12"/>
        <v>1455</v>
      </c>
      <c r="U20" s="3">
        <f t="shared" si="13"/>
        <v>24.25</v>
      </c>
      <c r="V20" s="3">
        <f t="shared" si="14"/>
        <v>1.0104166666666665</v>
      </c>
    </row>
    <row r="21" spans="1:24">
      <c r="A21" s="7" t="s">
        <v>24</v>
      </c>
      <c r="B21" s="6">
        <f t="shared" si="15"/>
        <v>6.25E-2</v>
      </c>
      <c r="C21" s="15">
        <f t="shared" si="0"/>
        <v>40653</v>
      </c>
      <c r="E21" s="6">
        <v>0.11458333333333333</v>
      </c>
      <c r="F21" s="17">
        <v>40653</v>
      </c>
      <c r="H21" s="18">
        <f t="shared" si="1"/>
        <v>75</v>
      </c>
      <c r="I21" s="3">
        <f t="shared" si="4"/>
        <v>1.25</v>
      </c>
      <c r="J21" s="3">
        <f t="shared" si="5"/>
        <v>5.2083333333333336E-2</v>
      </c>
      <c r="L21" s="9">
        <f t="shared" si="9"/>
        <v>4215</v>
      </c>
      <c r="M21" s="3">
        <f t="shared" si="10"/>
        <v>70.25</v>
      </c>
      <c r="N21" s="3">
        <f t="shared" si="11"/>
        <v>2.9270833333333326</v>
      </c>
      <c r="P21" s="21">
        <f t="shared" si="6"/>
        <v>75</v>
      </c>
      <c r="Q21" s="3">
        <f t="shared" si="7"/>
        <v>1.25</v>
      </c>
      <c r="R21" s="3">
        <f t="shared" si="8"/>
        <v>5.2083333333333336E-2</v>
      </c>
      <c r="T21" s="9">
        <f t="shared" si="12"/>
        <v>1530</v>
      </c>
      <c r="U21" s="3">
        <f t="shared" si="13"/>
        <v>25.5</v>
      </c>
      <c r="V21" s="3">
        <f t="shared" si="14"/>
        <v>1.0624999999999998</v>
      </c>
    </row>
    <row r="22" spans="1:24" ht="60">
      <c r="A22" s="7" t="s">
        <v>188</v>
      </c>
      <c r="B22" s="6">
        <f t="shared" si="15"/>
        <v>0.11458333333333333</v>
      </c>
      <c r="C22" s="15">
        <f t="shared" si="0"/>
        <v>40653</v>
      </c>
      <c r="E22" s="6">
        <v>0.25</v>
      </c>
      <c r="F22" s="17">
        <v>40654</v>
      </c>
      <c r="H22" s="18">
        <f t="shared" si="1"/>
        <v>1635</v>
      </c>
      <c r="I22" s="3">
        <f t="shared" si="4"/>
        <v>27.25</v>
      </c>
      <c r="J22" s="3">
        <f t="shared" si="5"/>
        <v>1.1354166666666667</v>
      </c>
      <c r="L22" s="9">
        <f t="shared" si="9"/>
        <v>5850</v>
      </c>
      <c r="M22" s="3">
        <f t="shared" si="10"/>
        <v>97.5</v>
      </c>
      <c r="N22" s="3">
        <f t="shared" si="11"/>
        <v>4.0624999999999991</v>
      </c>
      <c r="P22" s="21">
        <f t="shared" si="6"/>
        <v>1635</v>
      </c>
      <c r="Q22" s="3">
        <f t="shared" si="7"/>
        <v>27.25</v>
      </c>
      <c r="R22" s="3">
        <f t="shared" si="8"/>
        <v>1.1354166666666667</v>
      </c>
      <c r="T22" s="9">
        <f t="shared" si="12"/>
        <v>3165</v>
      </c>
      <c r="U22" s="3">
        <f t="shared" si="13"/>
        <v>52.75</v>
      </c>
      <c r="V22" s="3">
        <f t="shared" si="14"/>
        <v>2.1979166666666665</v>
      </c>
      <c r="X22" s="2"/>
    </row>
    <row r="23" spans="1:24">
      <c r="A23" s="7" t="s">
        <v>26</v>
      </c>
      <c r="B23" s="6">
        <f t="shared" si="15"/>
        <v>0.25</v>
      </c>
      <c r="C23" s="15">
        <f t="shared" si="0"/>
        <v>40654</v>
      </c>
      <c r="E23" s="6">
        <v>0.28125</v>
      </c>
      <c r="F23" s="17">
        <v>40654</v>
      </c>
      <c r="H23" s="18">
        <f t="shared" si="1"/>
        <v>45</v>
      </c>
      <c r="I23" s="3">
        <f t="shared" si="4"/>
        <v>0.75</v>
      </c>
      <c r="J23" s="3">
        <f t="shared" si="5"/>
        <v>3.125E-2</v>
      </c>
      <c r="L23" s="9">
        <f t="shared" si="9"/>
        <v>5895</v>
      </c>
      <c r="M23" s="3">
        <f t="shared" si="10"/>
        <v>98.25</v>
      </c>
      <c r="N23" s="3">
        <f t="shared" si="11"/>
        <v>4.0937499999999991</v>
      </c>
      <c r="P23" s="21">
        <f t="shared" si="6"/>
        <v>45</v>
      </c>
      <c r="Q23" s="3">
        <f t="shared" si="7"/>
        <v>0.75</v>
      </c>
      <c r="R23" s="3">
        <f t="shared" si="8"/>
        <v>3.125E-2</v>
      </c>
      <c r="T23" s="9">
        <f t="shared" si="12"/>
        <v>3210</v>
      </c>
      <c r="U23" s="3">
        <f t="shared" si="13"/>
        <v>53.5</v>
      </c>
      <c r="V23" s="3">
        <f t="shared" si="14"/>
        <v>2.2291666666666665</v>
      </c>
    </row>
    <row r="24" spans="1:24">
      <c r="A24" s="7" t="s">
        <v>27</v>
      </c>
      <c r="B24" s="6">
        <f t="shared" si="15"/>
        <v>0.28125</v>
      </c>
      <c r="C24" s="15">
        <f t="shared" si="0"/>
        <v>40654</v>
      </c>
      <c r="E24" s="6">
        <v>0.30208333333333331</v>
      </c>
      <c r="F24" s="17">
        <v>40654</v>
      </c>
      <c r="H24" s="18">
        <f t="shared" si="1"/>
        <v>29.999999999999972</v>
      </c>
      <c r="I24" s="3">
        <f t="shared" si="4"/>
        <v>0.4999999999999995</v>
      </c>
      <c r="J24" s="3">
        <f t="shared" si="5"/>
        <v>2.0833333333333311E-2</v>
      </c>
      <c r="L24" s="9">
        <f t="shared" si="9"/>
        <v>5925</v>
      </c>
      <c r="M24" s="3">
        <f t="shared" si="10"/>
        <v>98.75</v>
      </c>
      <c r="N24" s="3">
        <f t="shared" si="11"/>
        <v>4.1145833333333321</v>
      </c>
      <c r="P24" s="21">
        <f t="shared" si="6"/>
        <v>29.999999999999972</v>
      </c>
      <c r="Q24" s="3">
        <f t="shared" si="7"/>
        <v>0.4999999999999995</v>
      </c>
      <c r="R24" s="3">
        <f t="shared" si="8"/>
        <v>2.0833333333333311E-2</v>
      </c>
      <c r="T24" s="9">
        <f t="shared" si="12"/>
        <v>3240</v>
      </c>
      <c r="U24" s="3">
        <f t="shared" si="13"/>
        <v>54</v>
      </c>
      <c r="V24" s="3">
        <f t="shared" si="14"/>
        <v>2.25</v>
      </c>
    </row>
    <row r="25" spans="1:24" ht="30">
      <c r="A25" s="39" t="s">
        <v>189</v>
      </c>
      <c r="B25" s="40">
        <f t="shared" si="15"/>
        <v>0.30208333333333331</v>
      </c>
      <c r="C25" s="16">
        <f t="shared" si="0"/>
        <v>40654</v>
      </c>
      <c r="D25" s="27"/>
      <c r="E25" s="40">
        <v>0.65625</v>
      </c>
      <c r="F25" s="42">
        <v>40654</v>
      </c>
      <c r="G25" s="27"/>
      <c r="H25" s="41">
        <f t="shared" si="1"/>
        <v>510</v>
      </c>
      <c r="I25" s="5">
        <f t="shared" si="4"/>
        <v>8.5</v>
      </c>
      <c r="J25" s="5">
        <f t="shared" si="5"/>
        <v>0.35416666666666669</v>
      </c>
      <c r="K25" s="27"/>
      <c r="L25" s="10">
        <f t="shared" si="9"/>
        <v>6435</v>
      </c>
      <c r="M25" s="5">
        <f t="shared" si="10"/>
        <v>107.25</v>
      </c>
      <c r="N25" s="5">
        <f t="shared" si="11"/>
        <v>4.4687499999999991</v>
      </c>
      <c r="O25" s="27"/>
      <c r="P25" s="43">
        <f t="shared" si="6"/>
        <v>510</v>
      </c>
      <c r="Q25" s="5">
        <f t="shared" si="7"/>
        <v>8.5</v>
      </c>
      <c r="R25" s="5">
        <f t="shared" si="8"/>
        <v>0.35416666666666669</v>
      </c>
      <c r="S25" s="27"/>
      <c r="T25" s="10">
        <f t="shared" si="12"/>
        <v>3750</v>
      </c>
      <c r="U25" s="5">
        <f t="shared" si="13"/>
        <v>62.5</v>
      </c>
      <c r="V25" s="5">
        <f t="shared" si="14"/>
        <v>2.6041666666666665</v>
      </c>
      <c r="W25" s="39" t="s">
        <v>262</v>
      </c>
    </row>
    <row r="26" spans="1:24" ht="30">
      <c r="A26" s="7" t="s">
        <v>328</v>
      </c>
      <c r="B26" s="6">
        <f t="shared" si="15"/>
        <v>0.65625</v>
      </c>
      <c r="C26" s="15">
        <f t="shared" si="0"/>
        <v>40654</v>
      </c>
      <c r="E26" s="6">
        <v>0.9375</v>
      </c>
      <c r="F26" s="17">
        <v>40654</v>
      </c>
      <c r="H26" s="18">
        <f t="shared" si="1"/>
        <v>405</v>
      </c>
      <c r="I26" s="3">
        <f t="shared" si="4"/>
        <v>6.75</v>
      </c>
      <c r="J26" s="3">
        <f t="shared" si="5"/>
        <v>0.28125</v>
      </c>
      <c r="L26" s="9">
        <f t="shared" si="9"/>
        <v>6840</v>
      </c>
      <c r="M26" s="3">
        <f t="shared" si="10"/>
        <v>114</v>
      </c>
      <c r="N26" s="3">
        <f t="shared" si="11"/>
        <v>4.7499999999999991</v>
      </c>
      <c r="P26" s="21">
        <f t="shared" si="6"/>
        <v>405</v>
      </c>
      <c r="Q26" s="3">
        <f t="shared" si="7"/>
        <v>6.75</v>
      </c>
      <c r="R26" s="3">
        <f t="shared" si="8"/>
        <v>0.28125</v>
      </c>
      <c r="T26" s="9">
        <f t="shared" si="12"/>
        <v>4155</v>
      </c>
      <c r="U26" s="3">
        <f t="shared" si="13"/>
        <v>69.25</v>
      </c>
      <c r="V26" s="3">
        <f t="shared" si="14"/>
        <v>2.8854166666666665</v>
      </c>
      <c r="W26" s="13" t="s">
        <v>263</v>
      </c>
    </row>
    <row r="27" spans="1:24">
      <c r="A27" s="7" t="s">
        <v>30</v>
      </c>
      <c r="B27" s="6">
        <f t="shared" si="15"/>
        <v>0.9375</v>
      </c>
      <c r="C27" s="15">
        <f t="shared" si="0"/>
        <v>40654</v>
      </c>
      <c r="E27" s="6">
        <v>0.96875</v>
      </c>
      <c r="F27" s="17">
        <v>40654</v>
      </c>
      <c r="H27" s="18">
        <f t="shared" si="1"/>
        <v>45</v>
      </c>
      <c r="I27" s="3">
        <f t="shared" si="4"/>
        <v>0.75</v>
      </c>
      <c r="J27" s="3">
        <f t="shared" si="5"/>
        <v>3.125E-2</v>
      </c>
      <c r="L27" s="9">
        <f t="shared" si="9"/>
        <v>6885</v>
      </c>
      <c r="M27" s="3">
        <f t="shared" si="10"/>
        <v>114.75</v>
      </c>
      <c r="N27" s="3">
        <f t="shared" si="11"/>
        <v>4.7812499999999991</v>
      </c>
      <c r="P27" s="21">
        <f t="shared" si="6"/>
        <v>45</v>
      </c>
      <c r="Q27" s="3">
        <f t="shared" si="7"/>
        <v>0.75</v>
      </c>
      <c r="R27" s="3">
        <f t="shared" si="8"/>
        <v>3.125E-2</v>
      </c>
      <c r="T27" s="9">
        <f t="shared" si="12"/>
        <v>4200</v>
      </c>
      <c r="U27" s="3">
        <f t="shared" si="13"/>
        <v>70</v>
      </c>
      <c r="V27" s="3">
        <f t="shared" si="14"/>
        <v>2.9166666666666665</v>
      </c>
    </row>
    <row r="28" spans="1:24">
      <c r="A28" s="7" t="s">
        <v>31</v>
      </c>
      <c r="B28" s="6">
        <f t="shared" si="15"/>
        <v>0.96875</v>
      </c>
      <c r="C28" s="15">
        <f t="shared" si="0"/>
        <v>40654</v>
      </c>
      <c r="E28" s="6">
        <v>3.125E-2</v>
      </c>
      <c r="F28" s="15">
        <v>40655</v>
      </c>
      <c r="H28" s="18">
        <f t="shared" si="1"/>
        <v>90</v>
      </c>
      <c r="I28" s="3">
        <f t="shared" si="4"/>
        <v>1.5</v>
      </c>
      <c r="J28" s="3">
        <f t="shared" si="5"/>
        <v>6.25E-2</v>
      </c>
      <c r="L28" s="9">
        <f t="shared" si="9"/>
        <v>6975</v>
      </c>
      <c r="M28" s="3">
        <f t="shared" si="10"/>
        <v>116.25</v>
      </c>
      <c r="N28" s="3">
        <f t="shared" si="11"/>
        <v>4.8437499999999991</v>
      </c>
      <c r="P28" s="21">
        <f t="shared" si="6"/>
        <v>90</v>
      </c>
      <c r="Q28" s="3">
        <f t="shared" si="7"/>
        <v>1.5</v>
      </c>
      <c r="R28" s="3">
        <f t="shared" si="8"/>
        <v>6.25E-2</v>
      </c>
      <c r="T28" s="9">
        <f t="shared" si="12"/>
        <v>4290</v>
      </c>
      <c r="U28" s="3">
        <f t="shared" si="13"/>
        <v>71.5</v>
      </c>
      <c r="V28" s="3">
        <f t="shared" si="14"/>
        <v>2.9791666666666665</v>
      </c>
    </row>
    <row r="29" spans="1:24">
      <c r="A29" s="7" t="s">
        <v>32</v>
      </c>
      <c r="B29" s="6">
        <f t="shared" si="15"/>
        <v>3.125E-2</v>
      </c>
      <c r="C29" s="15">
        <f t="shared" si="0"/>
        <v>40655</v>
      </c>
      <c r="E29" s="6">
        <v>5.2083333333333336E-2</v>
      </c>
      <c r="F29" s="15">
        <v>40655</v>
      </c>
      <c r="H29" s="18">
        <f t="shared" si="1"/>
        <v>30.000000000000004</v>
      </c>
      <c r="I29" s="3">
        <f t="shared" si="4"/>
        <v>0.50000000000000011</v>
      </c>
      <c r="J29" s="3">
        <f t="shared" si="5"/>
        <v>2.0833333333333339E-2</v>
      </c>
      <c r="L29" s="9">
        <f t="shared" si="9"/>
        <v>7005</v>
      </c>
      <c r="M29" s="3">
        <f t="shared" si="10"/>
        <v>116.75</v>
      </c>
      <c r="N29" s="3">
        <f t="shared" si="11"/>
        <v>4.8645833333333321</v>
      </c>
      <c r="P29" s="21">
        <f t="shared" si="6"/>
        <v>30.000000000000004</v>
      </c>
      <c r="Q29" s="3">
        <f t="shared" si="7"/>
        <v>0.50000000000000011</v>
      </c>
      <c r="R29" s="3">
        <f t="shared" si="8"/>
        <v>2.0833333333333339E-2</v>
      </c>
      <c r="T29" s="9">
        <f t="shared" si="12"/>
        <v>4320</v>
      </c>
      <c r="U29" s="3">
        <f t="shared" si="13"/>
        <v>72</v>
      </c>
      <c r="V29" s="3">
        <f t="shared" si="14"/>
        <v>3</v>
      </c>
      <c r="W29" s="7" t="s">
        <v>33</v>
      </c>
    </row>
    <row r="30" spans="1:24">
      <c r="A30" s="7" t="s">
        <v>34</v>
      </c>
      <c r="B30" s="6">
        <f t="shared" si="15"/>
        <v>5.2083333333333336E-2</v>
      </c>
      <c r="C30" s="15">
        <f t="shared" si="0"/>
        <v>40655</v>
      </c>
      <c r="E30" s="6">
        <v>6.25E-2</v>
      </c>
      <c r="F30" s="15">
        <v>40655</v>
      </c>
      <c r="H30" s="18">
        <f t="shared" si="1"/>
        <v>14.999999999999996</v>
      </c>
      <c r="I30" s="3">
        <f t="shared" si="4"/>
        <v>0.24999999999999994</v>
      </c>
      <c r="J30" s="3">
        <f t="shared" si="5"/>
        <v>1.0416666666666664E-2</v>
      </c>
      <c r="L30" s="9">
        <f t="shared" si="9"/>
        <v>7020</v>
      </c>
      <c r="M30" s="3">
        <f t="shared" si="10"/>
        <v>117</v>
      </c>
      <c r="N30" s="3">
        <f t="shared" si="11"/>
        <v>4.8749999999999991</v>
      </c>
      <c r="P30" s="21">
        <f t="shared" si="6"/>
        <v>14.999999999999996</v>
      </c>
      <c r="Q30" s="3">
        <f t="shared" si="7"/>
        <v>0.24999999999999994</v>
      </c>
      <c r="R30" s="3">
        <f t="shared" si="8"/>
        <v>1.0416666666666664E-2</v>
      </c>
      <c r="T30" s="9">
        <f t="shared" si="12"/>
        <v>4335</v>
      </c>
      <c r="U30" s="3">
        <f t="shared" si="13"/>
        <v>72.25</v>
      </c>
      <c r="V30" s="3">
        <f t="shared" si="14"/>
        <v>3.0104166666666665</v>
      </c>
    </row>
    <row r="31" spans="1:24">
      <c r="A31" s="7" t="s">
        <v>35</v>
      </c>
      <c r="B31" s="6">
        <f t="shared" si="15"/>
        <v>6.25E-2</v>
      </c>
      <c r="C31" s="15">
        <f t="shared" si="0"/>
        <v>40655</v>
      </c>
      <c r="E31" s="6">
        <v>0.10416666666666667</v>
      </c>
      <c r="F31" s="15">
        <v>40655</v>
      </c>
      <c r="H31" s="18">
        <f t="shared" si="1"/>
        <v>60.000000000000007</v>
      </c>
      <c r="I31" s="3">
        <f t="shared" si="4"/>
        <v>1.0000000000000002</v>
      </c>
      <c r="J31" s="3">
        <f t="shared" si="5"/>
        <v>4.1666666666666678E-2</v>
      </c>
      <c r="L31" s="9">
        <f t="shared" si="9"/>
        <v>7080</v>
      </c>
      <c r="M31" s="3">
        <f t="shared" si="10"/>
        <v>118</v>
      </c>
      <c r="N31" s="3">
        <f t="shared" si="11"/>
        <v>4.9166666666666661</v>
      </c>
      <c r="P31" s="21">
        <f t="shared" si="6"/>
        <v>60.000000000000007</v>
      </c>
      <c r="Q31" s="3">
        <f t="shared" si="7"/>
        <v>1.0000000000000002</v>
      </c>
      <c r="R31" s="3">
        <f t="shared" si="8"/>
        <v>4.1666666666666678E-2</v>
      </c>
      <c r="T31" s="9">
        <f t="shared" si="12"/>
        <v>4395</v>
      </c>
      <c r="U31" s="3">
        <f t="shared" si="13"/>
        <v>73.25</v>
      </c>
      <c r="V31" s="3">
        <f t="shared" si="14"/>
        <v>3.052083333333333</v>
      </c>
    </row>
    <row r="32" spans="1:24">
      <c r="A32" s="7" t="s">
        <v>36</v>
      </c>
      <c r="B32" s="6">
        <f t="shared" si="15"/>
        <v>0.10416666666666667</v>
      </c>
      <c r="C32" s="15">
        <f t="shared" si="0"/>
        <v>40655</v>
      </c>
      <c r="E32" s="6">
        <v>0.17708333333333334</v>
      </c>
      <c r="F32" s="15">
        <v>40655</v>
      </c>
      <c r="H32" s="18">
        <f t="shared" si="1"/>
        <v>105</v>
      </c>
      <c r="I32" s="3">
        <f t="shared" si="4"/>
        <v>1.75</v>
      </c>
      <c r="J32" s="3">
        <f t="shared" si="5"/>
        <v>7.2916666666666671E-2</v>
      </c>
      <c r="L32" s="9">
        <f t="shared" si="9"/>
        <v>7185</v>
      </c>
      <c r="M32" s="3">
        <f t="shared" si="10"/>
        <v>119.75</v>
      </c>
      <c r="N32" s="3">
        <f t="shared" si="11"/>
        <v>4.989583333333333</v>
      </c>
      <c r="P32" s="21">
        <f t="shared" si="6"/>
        <v>105</v>
      </c>
      <c r="Q32" s="3">
        <f t="shared" si="7"/>
        <v>1.75</v>
      </c>
      <c r="R32" s="3">
        <f t="shared" si="8"/>
        <v>7.2916666666666671E-2</v>
      </c>
      <c r="T32" s="9">
        <f t="shared" si="12"/>
        <v>4500</v>
      </c>
      <c r="U32" s="3">
        <f t="shared" si="13"/>
        <v>75</v>
      </c>
      <c r="V32" s="3">
        <f t="shared" si="14"/>
        <v>3.1249999999999996</v>
      </c>
    </row>
    <row r="33" spans="1:23">
      <c r="A33" s="7" t="s">
        <v>37</v>
      </c>
      <c r="B33" s="6">
        <f t="shared" si="15"/>
        <v>0.17708333333333334</v>
      </c>
      <c r="C33" s="15">
        <f t="shared" si="0"/>
        <v>40655</v>
      </c>
      <c r="E33" s="6">
        <v>0.19791666666666666</v>
      </c>
      <c r="F33" s="15">
        <v>40655</v>
      </c>
      <c r="H33" s="18">
        <f t="shared" si="1"/>
        <v>29.999999999999972</v>
      </c>
      <c r="I33" s="3">
        <f t="shared" si="4"/>
        <v>0.4999999999999995</v>
      </c>
      <c r="J33" s="3">
        <f t="shared" si="5"/>
        <v>2.0833333333333311E-2</v>
      </c>
      <c r="L33" s="9">
        <f t="shared" si="9"/>
        <v>7215</v>
      </c>
      <c r="M33" s="3">
        <f t="shared" si="10"/>
        <v>120.25</v>
      </c>
      <c r="N33" s="3">
        <f t="shared" si="11"/>
        <v>5.0104166666666661</v>
      </c>
      <c r="P33" s="21">
        <f t="shared" si="6"/>
        <v>29.999999999999972</v>
      </c>
      <c r="Q33" s="3">
        <f t="shared" si="7"/>
        <v>0.4999999999999995</v>
      </c>
      <c r="R33" s="3">
        <f t="shared" si="8"/>
        <v>2.0833333333333311E-2</v>
      </c>
      <c r="T33" s="9">
        <f t="shared" si="12"/>
        <v>4530</v>
      </c>
      <c r="U33" s="3">
        <f t="shared" si="13"/>
        <v>75.5</v>
      </c>
      <c r="V33" s="3">
        <f t="shared" si="14"/>
        <v>3.145833333333333</v>
      </c>
    </row>
    <row r="34" spans="1:23">
      <c r="A34" s="7" t="s">
        <v>190</v>
      </c>
      <c r="B34" s="6">
        <f t="shared" si="15"/>
        <v>0.19791666666666666</v>
      </c>
      <c r="C34" s="15">
        <f t="shared" si="0"/>
        <v>40655</v>
      </c>
      <c r="E34" s="6">
        <v>0.27083333333333331</v>
      </c>
      <c r="F34" s="15">
        <v>40655</v>
      </c>
      <c r="H34" s="18">
        <f t="shared" si="1"/>
        <v>104.99999999999999</v>
      </c>
      <c r="I34" s="3">
        <f t="shared" si="4"/>
        <v>1.7499999999999998</v>
      </c>
      <c r="J34" s="3">
        <f t="shared" si="5"/>
        <v>7.2916666666666657E-2</v>
      </c>
      <c r="L34" s="9">
        <f t="shared" si="9"/>
        <v>7320</v>
      </c>
      <c r="M34" s="3">
        <f t="shared" si="10"/>
        <v>122</v>
      </c>
      <c r="N34" s="3">
        <f t="shared" si="11"/>
        <v>5.083333333333333</v>
      </c>
      <c r="P34" s="21">
        <f t="shared" si="6"/>
        <v>104.99999999999999</v>
      </c>
      <c r="Q34" s="3">
        <f t="shared" si="7"/>
        <v>1.7499999999999998</v>
      </c>
      <c r="R34" s="3">
        <f t="shared" si="8"/>
        <v>7.2916666666666657E-2</v>
      </c>
      <c r="T34" s="9">
        <f t="shared" si="12"/>
        <v>4635</v>
      </c>
      <c r="U34" s="3">
        <f t="shared" si="13"/>
        <v>77.25</v>
      </c>
      <c r="V34" s="3">
        <f t="shared" si="14"/>
        <v>3.2187499999999996</v>
      </c>
    </row>
    <row r="35" spans="1:23">
      <c r="A35" s="7" t="s">
        <v>38</v>
      </c>
      <c r="B35" s="6">
        <f t="shared" si="15"/>
        <v>0.27083333333333331</v>
      </c>
      <c r="C35" s="15">
        <f t="shared" si="0"/>
        <v>40655</v>
      </c>
      <c r="E35" s="6">
        <v>0.32291666666666669</v>
      </c>
      <c r="F35" s="15">
        <v>40655</v>
      </c>
      <c r="H35" s="18">
        <f t="shared" si="1"/>
        <v>75.000000000000057</v>
      </c>
      <c r="I35" s="3">
        <f t="shared" si="4"/>
        <v>1.2500000000000009</v>
      </c>
      <c r="J35" s="3">
        <f t="shared" si="5"/>
        <v>5.208333333333337E-2</v>
      </c>
      <c r="L35" s="9">
        <f t="shared" si="9"/>
        <v>7395</v>
      </c>
      <c r="M35" s="3">
        <f t="shared" si="10"/>
        <v>123.25</v>
      </c>
      <c r="N35" s="3">
        <f t="shared" si="11"/>
        <v>5.1354166666666661</v>
      </c>
      <c r="P35" s="21">
        <f t="shared" si="6"/>
        <v>75.000000000000057</v>
      </c>
      <c r="Q35" s="3">
        <f t="shared" si="7"/>
        <v>1.2500000000000009</v>
      </c>
      <c r="R35" s="3">
        <f t="shared" si="8"/>
        <v>5.208333333333337E-2</v>
      </c>
      <c r="T35" s="9">
        <f t="shared" si="12"/>
        <v>4710</v>
      </c>
      <c r="U35" s="3">
        <f t="shared" si="13"/>
        <v>78.5</v>
      </c>
      <c r="V35" s="3">
        <f t="shared" si="14"/>
        <v>3.270833333333333</v>
      </c>
      <c r="W35" s="7" t="s">
        <v>39</v>
      </c>
    </row>
    <row r="36" spans="1:23">
      <c r="A36" s="7" t="s">
        <v>41</v>
      </c>
      <c r="B36" s="6">
        <f t="shared" si="15"/>
        <v>0.32291666666666669</v>
      </c>
      <c r="C36" s="15">
        <f t="shared" si="0"/>
        <v>40655</v>
      </c>
      <c r="E36" s="6">
        <v>0.41666666666666669</v>
      </c>
      <c r="F36" s="15">
        <v>40655</v>
      </c>
      <c r="H36" s="18">
        <f t="shared" si="1"/>
        <v>135</v>
      </c>
      <c r="I36" s="3">
        <f t="shared" si="4"/>
        <v>2.25</v>
      </c>
      <c r="J36" s="3">
        <f t="shared" si="5"/>
        <v>9.375E-2</v>
      </c>
      <c r="L36" s="9">
        <f t="shared" si="9"/>
        <v>7530</v>
      </c>
      <c r="M36" s="3">
        <f t="shared" si="10"/>
        <v>125.5</v>
      </c>
      <c r="N36" s="3">
        <f t="shared" si="11"/>
        <v>5.2291666666666661</v>
      </c>
      <c r="P36" s="21">
        <f t="shared" si="6"/>
        <v>135</v>
      </c>
      <c r="Q36" s="3">
        <f t="shared" si="7"/>
        <v>2.25</v>
      </c>
      <c r="R36" s="3">
        <f t="shared" si="8"/>
        <v>9.375E-2</v>
      </c>
      <c r="T36" s="9">
        <f t="shared" si="12"/>
        <v>4845</v>
      </c>
      <c r="U36" s="3">
        <f t="shared" si="13"/>
        <v>80.75</v>
      </c>
      <c r="V36" s="3">
        <f t="shared" si="14"/>
        <v>3.364583333333333</v>
      </c>
    </row>
    <row r="37" spans="1:23">
      <c r="A37" s="7" t="s">
        <v>38</v>
      </c>
      <c r="B37" s="6">
        <f t="shared" si="15"/>
        <v>0.41666666666666669</v>
      </c>
      <c r="C37" s="15">
        <f t="shared" si="0"/>
        <v>40655</v>
      </c>
      <c r="E37" s="6">
        <v>0.5</v>
      </c>
      <c r="F37" s="15">
        <v>40655</v>
      </c>
      <c r="H37" s="18">
        <f t="shared" si="1"/>
        <v>119.99999999999997</v>
      </c>
      <c r="I37" s="3">
        <f t="shared" si="4"/>
        <v>1.9999999999999996</v>
      </c>
      <c r="J37" s="3">
        <f t="shared" si="5"/>
        <v>8.3333333333333315E-2</v>
      </c>
      <c r="L37" s="9">
        <f t="shared" si="9"/>
        <v>7650</v>
      </c>
      <c r="M37" s="3">
        <f t="shared" si="10"/>
        <v>127.5</v>
      </c>
      <c r="N37" s="3">
        <f t="shared" si="11"/>
        <v>5.3124999999999991</v>
      </c>
      <c r="P37" s="21">
        <f t="shared" si="6"/>
        <v>119.99999999999997</v>
      </c>
      <c r="Q37" s="3">
        <f t="shared" si="7"/>
        <v>1.9999999999999996</v>
      </c>
      <c r="R37" s="3">
        <f t="shared" si="8"/>
        <v>8.3333333333333315E-2</v>
      </c>
      <c r="T37" s="9">
        <f t="shared" si="12"/>
        <v>4965</v>
      </c>
      <c r="U37" s="3">
        <f t="shared" si="13"/>
        <v>82.75</v>
      </c>
      <c r="V37" s="3">
        <f t="shared" si="14"/>
        <v>3.4479166666666665</v>
      </c>
      <c r="W37" s="7" t="s">
        <v>39</v>
      </c>
    </row>
    <row r="38" spans="1:23">
      <c r="A38" s="7" t="s">
        <v>40</v>
      </c>
      <c r="B38" s="6">
        <f t="shared" si="15"/>
        <v>0.5</v>
      </c>
      <c r="C38" s="15">
        <f t="shared" si="0"/>
        <v>40655</v>
      </c>
      <c r="E38" s="6">
        <v>0.875</v>
      </c>
      <c r="F38" s="15">
        <v>40655</v>
      </c>
      <c r="H38" s="18">
        <f t="shared" si="1"/>
        <v>540</v>
      </c>
      <c r="I38" s="3">
        <f t="shared" ref="I38:I77" si="16">H38/60</f>
        <v>9</v>
      </c>
      <c r="J38" s="3">
        <f t="shared" ref="J38:J77" si="17">I38/24</f>
        <v>0.375</v>
      </c>
      <c r="L38" s="9">
        <f t="shared" si="9"/>
        <v>8190</v>
      </c>
      <c r="M38" s="3">
        <f t="shared" si="10"/>
        <v>136.5</v>
      </c>
      <c r="N38" s="3">
        <f t="shared" si="11"/>
        <v>5.6874999999999991</v>
      </c>
      <c r="P38" s="21">
        <f t="shared" si="6"/>
        <v>540</v>
      </c>
      <c r="Q38" s="3">
        <f t="shared" si="7"/>
        <v>9</v>
      </c>
      <c r="R38" s="3">
        <f t="shared" si="8"/>
        <v>0.375</v>
      </c>
      <c r="T38" s="9">
        <f t="shared" si="12"/>
        <v>5505</v>
      </c>
      <c r="U38" s="3">
        <f t="shared" si="13"/>
        <v>91.75</v>
      </c>
      <c r="V38" s="3">
        <f t="shared" si="14"/>
        <v>3.8229166666666665</v>
      </c>
    </row>
    <row r="39" spans="1:23">
      <c r="A39" s="7" t="s">
        <v>42</v>
      </c>
      <c r="B39" s="6">
        <f t="shared" si="15"/>
        <v>0.875</v>
      </c>
      <c r="C39" s="15">
        <f t="shared" si="0"/>
        <v>40655</v>
      </c>
      <c r="E39" s="6">
        <v>0.89583333333333337</v>
      </c>
      <c r="F39" s="15">
        <v>40655</v>
      </c>
      <c r="H39" s="18">
        <f t="shared" si="1"/>
        <v>30.000000000000053</v>
      </c>
      <c r="I39" s="3">
        <f t="shared" si="16"/>
        <v>0.50000000000000089</v>
      </c>
      <c r="J39" s="3">
        <f t="shared" si="17"/>
        <v>2.083333333333337E-2</v>
      </c>
      <c r="L39" s="9">
        <f t="shared" si="9"/>
        <v>8220</v>
      </c>
      <c r="M39" s="3">
        <f t="shared" si="10"/>
        <v>137</v>
      </c>
      <c r="N39" s="3">
        <f t="shared" si="11"/>
        <v>5.7083333333333321</v>
      </c>
      <c r="P39" s="21">
        <f t="shared" si="6"/>
        <v>30.000000000000053</v>
      </c>
      <c r="Q39" s="3">
        <f t="shared" si="7"/>
        <v>0.50000000000000089</v>
      </c>
      <c r="R39" s="3">
        <f t="shared" si="8"/>
        <v>2.083333333333337E-2</v>
      </c>
      <c r="T39" s="9">
        <f t="shared" si="12"/>
        <v>5535</v>
      </c>
      <c r="U39" s="3">
        <f t="shared" si="13"/>
        <v>92.25</v>
      </c>
      <c r="V39" s="3">
        <f t="shared" si="14"/>
        <v>3.84375</v>
      </c>
    </row>
    <row r="40" spans="1:23">
      <c r="A40" s="7" t="s">
        <v>27</v>
      </c>
      <c r="B40" s="6">
        <f t="shared" si="15"/>
        <v>0.89583333333333337</v>
      </c>
      <c r="C40" s="15">
        <f t="shared" si="0"/>
        <v>40655</v>
      </c>
      <c r="E40" s="6">
        <v>0.91666666666666663</v>
      </c>
      <c r="F40" s="15">
        <v>40655</v>
      </c>
      <c r="H40" s="18">
        <f t="shared" si="1"/>
        <v>29.999999999999893</v>
      </c>
      <c r="I40" s="3">
        <f t="shared" si="16"/>
        <v>0.49999999999999822</v>
      </c>
      <c r="J40" s="3">
        <f t="shared" si="17"/>
        <v>2.0833333333333259E-2</v>
      </c>
      <c r="L40" s="9">
        <f t="shared" si="9"/>
        <v>8250</v>
      </c>
      <c r="M40" s="3">
        <f t="shared" si="10"/>
        <v>137.5</v>
      </c>
      <c r="N40" s="3">
        <f t="shared" si="11"/>
        <v>5.7291666666666652</v>
      </c>
      <c r="P40" s="21">
        <f t="shared" si="6"/>
        <v>29.999999999999893</v>
      </c>
      <c r="Q40" s="3">
        <f t="shared" si="7"/>
        <v>0.49999999999999822</v>
      </c>
      <c r="R40" s="3">
        <f t="shared" si="8"/>
        <v>2.0833333333333259E-2</v>
      </c>
      <c r="T40" s="9">
        <f t="shared" si="12"/>
        <v>5565</v>
      </c>
      <c r="U40" s="3">
        <f t="shared" si="13"/>
        <v>92.75</v>
      </c>
      <c r="V40" s="3">
        <f t="shared" si="14"/>
        <v>3.864583333333333</v>
      </c>
    </row>
    <row r="41" spans="1:23" ht="30">
      <c r="A41" s="7" t="s">
        <v>80</v>
      </c>
      <c r="B41" s="6">
        <f t="shared" si="15"/>
        <v>0.91666666666666663</v>
      </c>
      <c r="C41" s="15">
        <f t="shared" si="0"/>
        <v>40655</v>
      </c>
      <c r="E41" s="6">
        <v>0.25</v>
      </c>
      <c r="F41" s="15">
        <v>40656</v>
      </c>
      <c r="H41" s="18">
        <f t="shared" si="1"/>
        <v>480</v>
      </c>
      <c r="I41" s="3">
        <f t="shared" si="16"/>
        <v>8</v>
      </c>
      <c r="J41" s="3">
        <f t="shared" si="17"/>
        <v>0.33333333333333331</v>
      </c>
      <c r="L41" s="9">
        <f t="shared" si="9"/>
        <v>8730</v>
      </c>
      <c r="M41" s="3">
        <f t="shared" si="10"/>
        <v>145.5</v>
      </c>
      <c r="N41" s="3">
        <f t="shared" si="11"/>
        <v>6.0624999999999982</v>
      </c>
      <c r="P41" s="21">
        <f t="shared" si="6"/>
        <v>480</v>
      </c>
      <c r="Q41" s="3">
        <f t="shared" si="7"/>
        <v>8</v>
      </c>
      <c r="R41" s="3">
        <f t="shared" si="8"/>
        <v>0.33333333333333331</v>
      </c>
      <c r="T41" s="9">
        <f t="shared" si="12"/>
        <v>6045</v>
      </c>
      <c r="U41" s="3">
        <f t="shared" si="13"/>
        <v>100.75</v>
      </c>
      <c r="V41" s="3">
        <f t="shared" si="14"/>
        <v>4.1979166666666661</v>
      </c>
      <c r="W41" s="7" t="s">
        <v>264</v>
      </c>
    </row>
    <row r="42" spans="1:23" ht="45">
      <c r="A42" s="39" t="s">
        <v>191</v>
      </c>
      <c r="B42" s="40">
        <f t="shared" si="15"/>
        <v>0.25</v>
      </c>
      <c r="C42" s="16">
        <f t="shared" si="0"/>
        <v>40656</v>
      </c>
      <c r="D42" s="27"/>
      <c r="E42" s="40">
        <v>0.29166666666666669</v>
      </c>
      <c r="F42" s="16">
        <v>40656</v>
      </c>
      <c r="G42" s="27"/>
      <c r="H42" s="41">
        <f t="shared" ref="H42:H105" si="18">(($F42-$C42)*1440)+(($E42-$B42)*1440)</f>
        <v>60.000000000000028</v>
      </c>
      <c r="I42" s="5">
        <f t="shared" si="16"/>
        <v>1.0000000000000004</v>
      </c>
      <c r="J42" s="5">
        <f t="shared" si="17"/>
        <v>4.1666666666666685E-2</v>
      </c>
      <c r="K42" s="27"/>
      <c r="L42" s="10">
        <f t="shared" si="9"/>
        <v>8790</v>
      </c>
      <c r="M42" s="5">
        <f t="shared" si="10"/>
        <v>146.5</v>
      </c>
      <c r="N42" s="5">
        <f t="shared" si="11"/>
        <v>6.1041666666666652</v>
      </c>
      <c r="O42" s="27"/>
      <c r="P42" s="43">
        <f t="shared" si="6"/>
        <v>60.000000000000028</v>
      </c>
      <c r="Q42" s="5">
        <f t="shared" si="7"/>
        <v>1.0000000000000004</v>
      </c>
      <c r="R42" s="5">
        <f t="shared" si="8"/>
        <v>4.1666666666666685E-2</v>
      </c>
      <c r="S42" s="27"/>
      <c r="T42" s="10">
        <f t="shared" si="12"/>
        <v>6105</v>
      </c>
      <c r="U42" s="5">
        <f t="shared" si="13"/>
        <v>101.75</v>
      </c>
      <c r="V42" s="5">
        <f t="shared" si="14"/>
        <v>4.239583333333333</v>
      </c>
      <c r="W42" s="39" t="s">
        <v>265</v>
      </c>
    </row>
    <row r="43" spans="1:23" ht="30">
      <c r="A43" s="7" t="s">
        <v>192</v>
      </c>
      <c r="B43" s="6">
        <f t="shared" si="15"/>
        <v>0.29166666666666669</v>
      </c>
      <c r="C43" s="15">
        <f t="shared" si="0"/>
        <v>40656</v>
      </c>
      <c r="E43" s="6">
        <v>0.54166666666666663</v>
      </c>
      <c r="F43" s="15">
        <v>40656</v>
      </c>
      <c r="H43" s="18">
        <f t="shared" si="18"/>
        <v>359.99999999999994</v>
      </c>
      <c r="I43" s="3">
        <f t="shared" si="16"/>
        <v>5.9999999999999991</v>
      </c>
      <c r="J43" s="3">
        <f t="shared" si="17"/>
        <v>0.24999999999999997</v>
      </c>
      <c r="L43" s="9">
        <f t="shared" si="9"/>
        <v>9150</v>
      </c>
      <c r="M43" s="3">
        <f t="shared" si="10"/>
        <v>152.5</v>
      </c>
      <c r="N43" s="3">
        <f t="shared" si="11"/>
        <v>6.3541666666666652</v>
      </c>
      <c r="P43" s="21">
        <f t="shared" si="6"/>
        <v>359.99999999999994</v>
      </c>
      <c r="Q43" s="3">
        <f t="shared" si="7"/>
        <v>5.9999999999999991</v>
      </c>
      <c r="R43" s="3">
        <f t="shared" si="8"/>
        <v>0.24999999999999997</v>
      </c>
      <c r="T43" s="9">
        <f t="shared" si="12"/>
        <v>6465</v>
      </c>
      <c r="U43" s="3">
        <f t="shared" si="13"/>
        <v>107.75</v>
      </c>
      <c r="V43" s="3">
        <f t="shared" si="14"/>
        <v>4.489583333333333</v>
      </c>
      <c r="W43" s="7" t="s">
        <v>266</v>
      </c>
    </row>
    <row r="44" spans="1:23">
      <c r="A44" s="7" t="s">
        <v>43</v>
      </c>
      <c r="B44" s="6">
        <f t="shared" si="15"/>
        <v>0.54166666666666663</v>
      </c>
      <c r="C44" s="15">
        <f t="shared" si="0"/>
        <v>40656</v>
      </c>
      <c r="E44" s="6">
        <v>0.5625</v>
      </c>
      <c r="F44" s="15">
        <v>40656</v>
      </c>
      <c r="H44" s="18">
        <f t="shared" si="18"/>
        <v>30.000000000000053</v>
      </c>
      <c r="I44" s="3">
        <f t="shared" si="16"/>
        <v>0.50000000000000089</v>
      </c>
      <c r="J44" s="3">
        <f t="shared" si="17"/>
        <v>2.083333333333337E-2</v>
      </c>
      <c r="L44" s="9">
        <f t="shared" si="9"/>
        <v>9180</v>
      </c>
      <c r="M44" s="3">
        <f t="shared" si="10"/>
        <v>153</v>
      </c>
      <c r="N44" s="3">
        <f t="shared" si="11"/>
        <v>6.3749999999999982</v>
      </c>
      <c r="P44" s="21">
        <f t="shared" si="6"/>
        <v>30.000000000000053</v>
      </c>
      <c r="Q44" s="3">
        <f t="shared" si="7"/>
        <v>0.50000000000000089</v>
      </c>
      <c r="R44" s="3">
        <f t="shared" si="8"/>
        <v>2.083333333333337E-2</v>
      </c>
      <c r="T44" s="9">
        <f t="shared" si="12"/>
        <v>6495</v>
      </c>
      <c r="U44" s="3">
        <f t="shared" si="13"/>
        <v>108.25</v>
      </c>
      <c r="V44" s="3">
        <f t="shared" si="14"/>
        <v>4.5104166666666661</v>
      </c>
    </row>
    <row r="45" spans="1:23">
      <c r="A45" s="7" t="s">
        <v>44</v>
      </c>
      <c r="B45" s="6">
        <f t="shared" ref="B45:B84" si="19">E44</f>
        <v>0.5625</v>
      </c>
      <c r="C45" s="15">
        <f t="shared" ref="C45:C84" si="20">F44</f>
        <v>40656</v>
      </c>
      <c r="E45" s="6">
        <v>0.625</v>
      </c>
      <c r="F45" s="15">
        <v>40656</v>
      </c>
      <c r="H45" s="18">
        <f t="shared" si="18"/>
        <v>90</v>
      </c>
      <c r="I45" s="3">
        <f t="shared" si="16"/>
        <v>1.5</v>
      </c>
      <c r="J45" s="3">
        <f t="shared" si="17"/>
        <v>6.25E-2</v>
      </c>
      <c r="L45" s="9">
        <f t="shared" si="9"/>
        <v>9270</v>
      </c>
      <c r="M45" s="3">
        <f t="shared" si="10"/>
        <v>154.5</v>
      </c>
      <c r="N45" s="3">
        <f t="shared" si="11"/>
        <v>6.4374999999999982</v>
      </c>
      <c r="P45" s="21">
        <f t="shared" si="6"/>
        <v>90</v>
      </c>
      <c r="Q45" s="3">
        <f t="shared" si="7"/>
        <v>1.5</v>
      </c>
      <c r="R45" s="3">
        <f t="shared" si="8"/>
        <v>6.25E-2</v>
      </c>
      <c r="T45" s="9">
        <f t="shared" si="12"/>
        <v>6585</v>
      </c>
      <c r="U45" s="3">
        <f t="shared" si="13"/>
        <v>109.75</v>
      </c>
      <c r="V45" s="3">
        <f t="shared" si="14"/>
        <v>4.5729166666666661</v>
      </c>
    </row>
    <row r="46" spans="1:23">
      <c r="A46" s="7" t="s">
        <v>45</v>
      </c>
      <c r="B46" s="6">
        <f t="shared" si="19"/>
        <v>0.625</v>
      </c>
      <c r="C46" s="15">
        <f t="shared" si="20"/>
        <v>40656</v>
      </c>
      <c r="E46" s="6">
        <v>0.63541666666666663</v>
      </c>
      <c r="F46" s="15">
        <v>40656</v>
      </c>
      <c r="H46" s="18">
        <f t="shared" si="18"/>
        <v>14.999999999999947</v>
      </c>
      <c r="I46" s="3">
        <f t="shared" si="16"/>
        <v>0.24999999999999911</v>
      </c>
      <c r="J46" s="3">
        <f t="shared" si="17"/>
        <v>1.041666666666663E-2</v>
      </c>
      <c r="L46" s="9">
        <f t="shared" si="9"/>
        <v>9285</v>
      </c>
      <c r="M46" s="3">
        <f t="shared" si="10"/>
        <v>154.75</v>
      </c>
      <c r="N46" s="3">
        <f t="shared" si="11"/>
        <v>6.4479166666666652</v>
      </c>
      <c r="P46" s="21">
        <f t="shared" si="6"/>
        <v>14.999999999999947</v>
      </c>
      <c r="Q46" s="3">
        <f t="shared" si="7"/>
        <v>0.24999999999999911</v>
      </c>
      <c r="R46" s="3">
        <f t="shared" si="8"/>
        <v>1.041666666666663E-2</v>
      </c>
      <c r="T46" s="9">
        <f t="shared" si="12"/>
        <v>6600</v>
      </c>
      <c r="U46" s="3">
        <f t="shared" si="13"/>
        <v>110</v>
      </c>
      <c r="V46" s="3">
        <f t="shared" si="14"/>
        <v>4.583333333333333</v>
      </c>
      <c r="W46" s="7" t="s">
        <v>46</v>
      </c>
    </row>
    <row r="47" spans="1:23">
      <c r="A47" s="7" t="s">
        <v>47</v>
      </c>
      <c r="B47" s="6">
        <f t="shared" si="19"/>
        <v>0.63541666666666663</v>
      </c>
      <c r="C47" s="15">
        <f t="shared" si="20"/>
        <v>40656</v>
      </c>
      <c r="E47" s="6">
        <v>0.65625</v>
      </c>
      <c r="F47" s="15">
        <v>40656</v>
      </c>
      <c r="H47" s="18">
        <f t="shared" si="18"/>
        <v>30.000000000000053</v>
      </c>
      <c r="I47" s="3">
        <f t="shared" si="16"/>
        <v>0.50000000000000089</v>
      </c>
      <c r="J47" s="3">
        <f t="shared" si="17"/>
        <v>2.083333333333337E-2</v>
      </c>
      <c r="L47" s="9">
        <f t="shared" si="9"/>
        <v>9315</v>
      </c>
      <c r="M47" s="3">
        <f t="shared" si="10"/>
        <v>155.25</v>
      </c>
      <c r="N47" s="3">
        <f t="shared" si="11"/>
        <v>6.4687499999999982</v>
      </c>
      <c r="P47" s="21">
        <f t="shared" si="6"/>
        <v>30.000000000000053</v>
      </c>
      <c r="Q47" s="3">
        <f t="shared" si="7"/>
        <v>0.50000000000000089</v>
      </c>
      <c r="R47" s="3">
        <f t="shared" si="8"/>
        <v>2.083333333333337E-2</v>
      </c>
      <c r="T47" s="9">
        <f t="shared" si="12"/>
        <v>6630</v>
      </c>
      <c r="U47" s="3">
        <f t="shared" si="13"/>
        <v>110.5</v>
      </c>
      <c r="V47" s="3">
        <f t="shared" si="14"/>
        <v>4.6041666666666661</v>
      </c>
    </row>
    <row r="48" spans="1:23">
      <c r="A48" s="7" t="s">
        <v>48</v>
      </c>
      <c r="B48" s="6">
        <f t="shared" si="19"/>
        <v>0.65625</v>
      </c>
      <c r="C48" s="15">
        <f t="shared" si="20"/>
        <v>40656</v>
      </c>
      <c r="E48" s="6">
        <v>0.71875</v>
      </c>
      <c r="F48" s="15">
        <v>40656</v>
      </c>
      <c r="H48" s="18">
        <f t="shared" si="18"/>
        <v>90</v>
      </c>
      <c r="I48" s="3">
        <f t="shared" si="16"/>
        <v>1.5</v>
      </c>
      <c r="J48" s="3">
        <f t="shared" si="17"/>
        <v>6.25E-2</v>
      </c>
      <c r="L48" s="9">
        <f t="shared" si="9"/>
        <v>9405</v>
      </c>
      <c r="M48" s="3">
        <f t="shared" si="10"/>
        <v>156.75</v>
      </c>
      <c r="N48" s="3">
        <f t="shared" si="11"/>
        <v>6.5312499999999982</v>
      </c>
      <c r="P48" s="21">
        <f t="shared" si="6"/>
        <v>90</v>
      </c>
      <c r="Q48" s="3">
        <f t="shared" si="7"/>
        <v>1.5</v>
      </c>
      <c r="R48" s="3">
        <f t="shared" si="8"/>
        <v>6.25E-2</v>
      </c>
      <c r="T48" s="9">
        <f t="shared" si="12"/>
        <v>6720</v>
      </c>
      <c r="U48" s="3">
        <f t="shared" si="13"/>
        <v>112</v>
      </c>
      <c r="V48" s="3">
        <f t="shared" si="14"/>
        <v>4.6666666666666661</v>
      </c>
    </row>
    <row r="49" spans="1:23">
      <c r="A49" s="7" t="s">
        <v>49</v>
      </c>
      <c r="B49" s="6">
        <f t="shared" si="19"/>
        <v>0.71875</v>
      </c>
      <c r="C49" s="15">
        <f t="shared" si="20"/>
        <v>40656</v>
      </c>
      <c r="E49" s="6">
        <v>0.78125</v>
      </c>
      <c r="F49" s="15">
        <v>40656</v>
      </c>
      <c r="H49" s="18">
        <f t="shared" si="18"/>
        <v>90</v>
      </c>
      <c r="I49" s="3">
        <f t="shared" si="16"/>
        <v>1.5</v>
      </c>
      <c r="J49" s="3">
        <f t="shared" si="17"/>
        <v>6.25E-2</v>
      </c>
      <c r="L49" s="9">
        <f t="shared" si="9"/>
        <v>9495</v>
      </c>
      <c r="M49" s="3">
        <f t="shared" si="10"/>
        <v>158.25</v>
      </c>
      <c r="N49" s="3">
        <f t="shared" si="11"/>
        <v>6.5937499999999982</v>
      </c>
      <c r="P49" s="21">
        <f t="shared" si="6"/>
        <v>90</v>
      </c>
      <c r="Q49" s="3">
        <f t="shared" si="7"/>
        <v>1.5</v>
      </c>
      <c r="R49" s="3">
        <f t="shared" si="8"/>
        <v>6.25E-2</v>
      </c>
      <c r="T49" s="9">
        <f t="shared" si="12"/>
        <v>6810</v>
      </c>
      <c r="U49" s="3">
        <f t="shared" si="13"/>
        <v>113.5</v>
      </c>
      <c r="V49" s="3">
        <f t="shared" si="14"/>
        <v>4.7291666666666661</v>
      </c>
    </row>
    <row r="50" spans="1:23">
      <c r="A50" s="7" t="s">
        <v>50</v>
      </c>
      <c r="B50" s="6">
        <f t="shared" si="19"/>
        <v>0.78125</v>
      </c>
      <c r="C50" s="15">
        <f t="shared" si="20"/>
        <v>40656</v>
      </c>
      <c r="E50" s="6">
        <v>0.80208333333333337</v>
      </c>
      <c r="F50" s="15">
        <v>40656</v>
      </c>
      <c r="H50" s="18">
        <f t="shared" si="18"/>
        <v>30.000000000000053</v>
      </c>
      <c r="I50" s="3">
        <f t="shared" si="16"/>
        <v>0.50000000000000089</v>
      </c>
      <c r="J50" s="3">
        <f t="shared" si="17"/>
        <v>2.083333333333337E-2</v>
      </c>
      <c r="L50" s="9">
        <f t="shared" si="9"/>
        <v>9525</v>
      </c>
      <c r="M50" s="3">
        <f t="shared" si="10"/>
        <v>158.75</v>
      </c>
      <c r="N50" s="3">
        <f t="shared" si="11"/>
        <v>6.6145833333333313</v>
      </c>
      <c r="P50" s="21">
        <f t="shared" si="6"/>
        <v>30.000000000000053</v>
      </c>
      <c r="Q50" s="3">
        <f t="shared" si="7"/>
        <v>0.50000000000000089</v>
      </c>
      <c r="R50" s="3">
        <f t="shared" si="8"/>
        <v>2.083333333333337E-2</v>
      </c>
      <c r="T50" s="9">
        <f t="shared" si="12"/>
        <v>6840</v>
      </c>
      <c r="U50" s="3">
        <f t="shared" si="13"/>
        <v>114</v>
      </c>
      <c r="V50" s="3">
        <f t="shared" si="14"/>
        <v>4.7499999999999991</v>
      </c>
    </row>
    <row r="51" spans="1:23">
      <c r="A51" s="7" t="s">
        <v>51</v>
      </c>
      <c r="B51" s="6">
        <f t="shared" si="19"/>
        <v>0.80208333333333337</v>
      </c>
      <c r="C51" s="15">
        <f t="shared" si="20"/>
        <v>40656</v>
      </c>
      <c r="E51" s="6">
        <v>0.8125</v>
      </c>
      <c r="F51" s="15">
        <v>40656</v>
      </c>
      <c r="H51" s="18">
        <f t="shared" si="18"/>
        <v>14.999999999999947</v>
      </c>
      <c r="I51" s="3">
        <f t="shared" si="16"/>
        <v>0.24999999999999911</v>
      </c>
      <c r="J51" s="3">
        <f t="shared" si="17"/>
        <v>1.041666666666663E-2</v>
      </c>
      <c r="L51" s="9">
        <f t="shared" si="9"/>
        <v>9540</v>
      </c>
      <c r="M51" s="3">
        <f t="shared" si="10"/>
        <v>159</v>
      </c>
      <c r="N51" s="3">
        <f t="shared" si="11"/>
        <v>6.6249999999999982</v>
      </c>
      <c r="P51" s="21">
        <f t="shared" si="6"/>
        <v>14.999999999999947</v>
      </c>
      <c r="Q51" s="3">
        <f t="shared" si="7"/>
        <v>0.24999999999999911</v>
      </c>
      <c r="R51" s="3">
        <f t="shared" si="8"/>
        <v>1.041666666666663E-2</v>
      </c>
      <c r="T51" s="9">
        <f t="shared" si="12"/>
        <v>6855</v>
      </c>
      <c r="U51" s="3">
        <f t="shared" si="13"/>
        <v>114.25</v>
      </c>
      <c r="V51" s="3">
        <f t="shared" si="14"/>
        <v>4.7604166666666661</v>
      </c>
      <c r="W51" s="7" t="s">
        <v>53</v>
      </c>
    </row>
    <row r="52" spans="1:23">
      <c r="A52" s="7" t="s">
        <v>52</v>
      </c>
      <c r="B52" s="6">
        <f t="shared" si="19"/>
        <v>0.8125</v>
      </c>
      <c r="C52" s="15">
        <f t="shared" si="20"/>
        <v>40656</v>
      </c>
      <c r="E52" s="6">
        <v>0.83333333333333337</v>
      </c>
      <c r="F52" s="15">
        <v>40656</v>
      </c>
      <c r="H52" s="18">
        <f t="shared" si="18"/>
        <v>30.000000000000053</v>
      </c>
      <c r="I52" s="3">
        <f t="shared" si="16"/>
        <v>0.50000000000000089</v>
      </c>
      <c r="J52" s="3">
        <f t="shared" si="17"/>
        <v>2.083333333333337E-2</v>
      </c>
      <c r="L52" s="9">
        <f t="shared" si="9"/>
        <v>9570</v>
      </c>
      <c r="M52" s="3">
        <f t="shared" si="10"/>
        <v>159.5</v>
      </c>
      <c r="N52" s="3">
        <f t="shared" si="11"/>
        <v>6.6458333333333313</v>
      </c>
      <c r="P52" s="21">
        <f t="shared" si="6"/>
        <v>30.000000000000053</v>
      </c>
      <c r="Q52" s="3">
        <f t="shared" si="7"/>
        <v>0.50000000000000089</v>
      </c>
      <c r="R52" s="3">
        <f t="shared" si="8"/>
        <v>2.083333333333337E-2</v>
      </c>
      <c r="T52" s="9">
        <f t="shared" si="12"/>
        <v>6885</v>
      </c>
      <c r="U52" s="3">
        <f t="shared" si="13"/>
        <v>114.75</v>
      </c>
      <c r="V52" s="3">
        <f t="shared" si="14"/>
        <v>4.7812499999999991</v>
      </c>
    </row>
    <row r="53" spans="1:23">
      <c r="A53" s="7" t="s">
        <v>54</v>
      </c>
      <c r="B53" s="6">
        <f t="shared" si="19"/>
        <v>0.83333333333333337</v>
      </c>
      <c r="C53" s="15">
        <f t="shared" si="20"/>
        <v>40656</v>
      </c>
      <c r="E53" s="6">
        <v>0.85416666666666663</v>
      </c>
      <c r="F53" s="15">
        <v>40656</v>
      </c>
      <c r="H53" s="18">
        <f t="shared" si="18"/>
        <v>29.999999999999893</v>
      </c>
      <c r="I53" s="3">
        <f t="shared" si="16"/>
        <v>0.49999999999999822</v>
      </c>
      <c r="J53" s="3">
        <f t="shared" si="17"/>
        <v>2.0833333333333259E-2</v>
      </c>
      <c r="L53" s="9">
        <f t="shared" si="9"/>
        <v>9600</v>
      </c>
      <c r="M53" s="3">
        <f t="shared" si="10"/>
        <v>160</v>
      </c>
      <c r="N53" s="3">
        <f t="shared" si="11"/>
        <v>6.6666666666666643</v>
      </c>
      <c r="P53" s="21">
        <f t="shared" si="6"/>
        <v>29.999999999999893</v>
      </c>
      <c r="Q53" s="3">
        <f t="shared" si="7"/>
        <v>0.49999999999999822</v>
      </c>
      <c r="R53" s="3">
        <f t="shared" si="8"/>
        <v>2.0833333333333259E-2</v>
      </c>
      <c r="T53" s="9">
        <f t="shared" si="12"/>
        <v>6915</v>
      </c>
      <c r="U53" s="3">
        <f t="shared" si="13"/>
        <v>115.25</v>
      </c>
      <c r="V53" s="3">
        <f t="shared" si="14"/>
        <v>4.8020833333333321</v>
      </c>
    </row>
    <row r="54" spans="1:23">
      <c r="A54" s="7" t="s">
        <v>55</v>
      </c>
      <c r="B54" s="6">
        <f t="shared" si="19"/>
        <v>0.85416666666666663</v>
      </c>
      <c r="C54" s="15">
        <f t="shared" si="20"/>
        <v>40656</v>
      </c>
      <c r="E54" s="6">
        <v>0.90625</v>
      </c>
      <c r="F54" s="15">
        <v>40656</v>
      </c>
      <c r="H54" s="18">
        <f t="shared" si="18"/>
        <v>75.000000000000057</v>
      </c>
      <c r="I54" s="3">
        <f t="shared" si="16"/>
        <v>1.2500000000000009</v>
      </c>
      <c r="J54" s="3">
        <f t="shared" si="17"/>
        <v>5.208333333333337E-2</v>
      </c>
      <c r="L54" s="9">
        <f t="shared" si="9"/>
        <v>9675</v>
      </c>
      <c r="M54" s="3">
        <f t="shared" si="10"/>
        <v>161.25</v>
      </c>
      <c r="N54" s="3">
        <f t="shared" si="11"/>
        <v>6.7187499999999973</v>
      </c>
      <c r="P54" s="21">
        <f t="shared" si="6"/>
        <v>75.000000000000057</v>
      </c>
      <c r="Q54" s="3">
        <f t="shared" si="7"/>
        <v>1.2500000000000009</v>
      </c>
      <c r="R54" s="3">
        <f t="shared" si="8"/>
        <v>5.208333333333337E-2</v>
      </c>
      <c r="T54" s="9">
        <f t="shared" si="12"/>
        <v>6990</v>
      </c>
      <c r="U54" s="3">
        <f t="shared" si="13"/>
        <v>116.5</v>
      </c>
      <c r="V54" s="3">
        <f t="shared" si="14"/>
        <v>4.8541666666666652</v>
      </c>
    </row>
    <row r="55" spans="1:23" ht="30">
      <c r="A55" s="39" t="s">
        <v>56</v>
      </c>
      <c r="B55" s="40">
        <f t="shared" si="19"/>
        <v>0.90625</v>
      </c>
      <c r="C55" s="16">
        <f t="shared" si="20"/>
        <v>40656</v>
      </c>
      <c r="D55" s="27"/>
      <c r="E55" s="40">
        <v>0.21875</v>
      </c>
      <c r="F55" s="16">
        <v>40657</v>
      </c>
      <c r="G55" s="27"/>
      <c r="H55" s="41">
        <f t="shared" si="18"/>
        <v>450</v>
      </c>
      <c r="I55" s="5">
        <f t="shared" si="16"/>
        <v>7.5</v>
      </c>
      <c r="J55" s="5">
        <f t="shared" si="17"/>
        <v>0.3125</v>
      </c>
      <c r="K55" s="27"/>
      <c r="L55" s="10">
        <f t="shared" si="9"/>
        <v>10125</v>
      </c>
      <c r="M55" s="5">
        <f t="shared" si="10"/>
        <v>168.75</v>
      </c>
      <c r="N55" s="5">
        <f t="shared" si="11"/>
        <v>7.0312499999999973</v>
      </c>
      <c r="O55" s="27"/>
      <c r="P55" s="43">
        <f t="shared" si="6"/>
        <v>450</v>
      </c>
      <c r="Q55" s="5">
        <f t="shared" si="7"/>
        <v>7.5</v>
      </c>
      <c r="R55" s="5">
        <f t="shared" si="8"/>
        <v>0.3125</v>
      </c>
      <c r="S55" s="27"/>
      <c r="T55" s="10">
        <f t="shared" si="12"/>
        <v>7440</v>
      </c>
      <c r="U55" s="5">
        <f t="shared" si="13"/>
        <v>124</v>
      </c>
      <c r="V55" s="5">
        <f t="shared" si="14"/>
        <v>5.1666666666666652</v>
      </c>
      <c r="W55" s="39" t="s">
        <v>267</v>
      </c>
    </row>
    <row r="56" spans="1:23" ht="30">
      <c r="A56" s="7" t="s">
        <v>193</v>
      </c>
      <c r="B56" s="6">
        <f t="shared" si="19"/>
        <v>0.21875</v>
      </c>
      <c r="C56" s="15">
        <f t="shared" si="20"/>
        <v>40657</v>
      </c>
      <c r="E56" s="6">
        <v>0.28125</v>
      </c>
      <c r="F56" s="15">
        <v>40657</v>
      </c>
      <c r="H56" s="18">
        <f t="shared" si="18"/>
        <v>90</v>
      </c>
      <c r="I56" s="3">
        <f t="shared" si="16"/>
        <v>1.5</v>
      </c>
      <c r="J56" s="3">
        <f t="shared" si="17"/>
        <v>6.25E-2</v>
      </c>
      <c r="L56" s="9">
        <f t="shared" si="9"/>
        <v>10215</v>
      </c>
      <c r="M56" s="3">
        <f t="shared" si="10"/>
        <v>170.25</v>
      </c>
      <c r="N56" s="3">
        <f t="shared" si="11"/>
        <v>7.0937499999999973</v>
      </c>
      <c r="P56" s="21">
        <f t="shared" si="6"/>
        <v>90</v>
      </c>
      <c r="Q56" s="3">
        <f t="shared" si="7"/>
        <v>1.5</v>
      </c>
      <c r="R56" s="3">
        <f t="shared" si="8"/>
        <v>6.25E-2</v>
      </c>
      <c r="T56" s="9">
        <f t="shared" si="12"/>
        <v>7530</v>
      </c>
      <c r="U56" s="3">
        <f t="shared" si="13"/>
        <v>125.5</v>
      </c>
      <c r="V56" s="3">
        <f t="shared" si="14"/>
        <v>5.2291666666666652</v>
      </c>
      <c r="W56" s="13" t="s">
        <v>268</v>
      </c>
    </row>
    <row r="57" spans="1:23">
      <c r="A57" s="7" t="s">
        <v>57</v>
      </c>
      <c r="B57" s="6">
        <f t="shared" si="19"/>
        <v>0.28125</v>
      </c>
      <c r="C57" s="15">
        <f t="shared" si="20"/>
        <v>40657</v>
      </c>
      <c r="E57" s="6">
        <v>0.30208333333333331</v>
      </c>
      <c r="F57" s="15">
        <v>40657</v>
      </c>
      <c r="H57" s="18">
        <f t="shared" si="18"/>
        <v>29.999999999999972</v>
      </c>
      <c r="I57" s="3">
        <f t="shared" si="16"/>
        <v>0.4999999999999995</v>
      </c>
      <c r="J57" s="3">
        <f t="shared" si="17"/>
        <v>2.0833333333333311E-2</v>
      </c>
      <c r="L57" s="9">
        <f t="shared" si="9"/>
        <v>10245</v>
      </c>
      <c r="M57" s="3">
        <f t="shared" si="10"/>
        <v>170.75</v>
      </c>
      <c r="N57" s="3">
        <f t="shared" si="11"/>
        <v>7.1145833333333304</v>
      </c>
      <c r="P57" s="21">
        <f t="shared" si="6"/>
        <v>29.999999999999972</v>
      </c>
      <c r="Q57" s="3">
        <f t="shared" si="7"/>
        <v>0.4999999999999995</v>
      </c>
      <c r="R57" s="3">
        <f t="shared" si="8"/>
        <v>2.0833333333333311E-2</v>
      </c>
      <c r="T57" s="9">
        <f t="shared" si="12"/>
        <v>7560</v>
      </c>
      <c r="U57" s="3">
        <f t="shared" si="13"/>
        <v>126</v>
      </c>
      <c r="V57" s="3">
        <f t="shared" si="14"/>
        <v>5.2499999999999982</v>
      </c>
    </row>
    <row r="58" spans="1:23">
      <c r="A58" s="7" t="s">
        <v>58</v>
      </c>
      <c r="B58" s="6">
        <f t="shared" si="19"/>
        <v>0.30208333333333331</v>
      </c>
      <c r="C58" s="15">
        <f t="shared" si="20"/>
        <v>40657</v>
      </c>
      <c r="E58" s="6">
        <v>0.4375</v>
      </c>
      <c r="F58" s="15">
        <v>40657</v>
      </c>
      <c r="H58" s="18">
        <f t="shared" si="18"/>
        <v>195.00000000000003</v>
      </c>
      <c r="I58" s="3">
        <f t="shared" si="16"/>
        <v>3.2500000000000004</v>
      </c>
      <c r="J58" s="3">
        <f t="shared" si="17"/>
        <v>0.13541666666666669</v>
      </c>
      <c r="L58" s="9">
        <f t="shared" si="9"/>
        <v>10440</v>
      </c>
      <c r="M58" s="3">
        <f t="shared" si="10"/>
        <v>174</v>
      </c>
      <c r="N58" s="3">
        <f t="shared" si="11"/>
        <v>7.2499999999999973</v>
      </c>
      <c r="P58" s="21">
        <f t="shared" si="6"/>
        <v>195.00000000000003</v>
      </c>
      <c r="Q58" s="3">
        <f t="shared" si="7"/>
        <v>3.2500000000000004</v>
      </c>
      <c r="R58" s="3">
        <f t="shared" si="8"/>
        <v>0.13541666666666669</v>
      </c>
      <c r="T58" s="9">
        <f t="shared" si="12"/>
        <v>7755</v>
      </c>
      <c r="U58" s="3">
        <f t="shared" si="13"/>
        <v>129.25</v>
      </c>
      <c r="V58" s="3">
        <f t="shared" si="14"/>
        <v>5.3854166666666652</v>
      </c>
    </row>
    <row r="59" spans="1:23">
      <c r="A59" s="7" t="s">
        <v>59</v>
      </c>
      <c r="B59" s="6">
        <f t="shared" si="19"/>
        <v>0.4375</v>
      </c>
      <c r="C59" s="15">
        <f t="shared" si="20"/>
        <v>40657</v>
      </c>
      <c r="E59" s="6">
        <v>0.5</v>
      </c>
      <c r="F59" s="15">
        <v>40657</v>
      </c>
      <c r="H59" s="18">
        <f t="shared" si="18"/>
        <v>90</v>
      </c>
      <c r="I59" s="3">
        <f t="shared" si="16"/>
        <v>1.5</v>
      </c>
      <c r="J59" s="3">
        <f t="shared" si="17"/>
        <v>6.25E-2</v>
      </c>
      <c r="L59" s="9">
        <f t="shared" si="9"/>
        <v>10530</v>
      </c>
      <c r="M59" s="3">
        <f t="shared" si="10"/>
        <v>175.5</v>
      </c>
      <c r="N59" s="3">
        <f t="shared" si="11"/>
        <v>7.3124999999999973</v>
      </c>
      <c r="P59" s="21">
        <f t="shared" si="6"/>
        <v>90</v>
      </c>
      <c r="Q59" s="3">
        <f t="shared" si="7"/>
        <v>1.5</v>
      </c>
      <c r="R59" s="3">
        <f t="shared" si="8"/>
        <v>6.25E-2</v>
      </c>
      <c r="T59" s="9">
        <f t="shared" si="12"/>
        <v>7845</v>
      </c>
      <c r="U59" s="3">
        <f t="shared" si="13"/>
        <v>130.75</v>
      </c>
      <c r="V59" s="3">
        <f t="shared" si="14"/>
        <v>5.4479166666666652</v>
      </c>
    </row>
    <row r="60" spans="1:23">
      <c r="A60" s="7" t="s">
        <v>60</v>
      </c>
      <c r="B60" s="6">
        <f t="shared" si="19"/>
        <v>0.5</v>
      </c>
      <c r="C60" s="15">
        <f t="shared" si="20"/>
        <v>40657</v>
      </c>
      <c r="E60" s="6">
        <v>0.60416666666666663</v>
      </c>
      <c r="F60" s="15">
        <v>40657</v>
      </c>
      <c r="H60" s="18">
        <f t="shared" si="18"/>
        <v>149.99999999999994</v>
      </c>
      <c r="I60" s="3">
        <f t="shared" si="16"/>
        <v>2.4999999999999991</v>
      </c>
      <c r="J60" s="3">
        <f t="shared" si="17"/>
        <v>0.10416666666666663</v>
      </c>
      <c r="L60" s="9">
        <f t="shared" si="9"/>
        <v>10680</v>
      </c>
      <c r="M60" s="3">
        <f t="shared" si="10"/>
        <v>178</v>
      </c>
      <c r="N60" s="3">
        <f t="shared" si="11"/>
        <v>7.4166666666666643</v>
      </c>
      <c r="P60" s="21">
        <f t="shared" si="6"/>
        <v>149.99999999999994</v>
      </c>
      <c r="Q60" s="3">
        <f t="shared" si="7"/>
        <v>2.4999999999999991</v>
      </c>
      <c r="R60" s="3">
        <f t="shared" si="8"/>
        <v>0.10416666666666663</v>
      </c>
      <c r="T60" s="9">
        <f t="shared" si="12"/>
        <v>7995</v>
      </c>
      <c r="U60" s="3">
        <f t="shared" si="13"/>
        <v>133.25</v>
      </c>
      <c r="V60" s="3">
        <f t="shared" si="14"/>
        <v>5.5520833333333321</v>
      </c>
    </row>
    <row r="61" spans="1:23">
      <c r="A61" s="7" t="s">
        <v>30</v>
      </c>
      <c r="B61" s="6">
        <f t="shared" si="19"/>
        <v>0.60416666666666663</v>
      </c>
      <c r="C61" s="15">
        <f t="shared" si="20"/>
        <v>40657</v>
      </c>
      <c r="E61" s="6">
        <v>0.625</v>
      </c>
      <c r="F61" s="15">
        <v>40657</v>
      </c>
      <c r="H61" s="18">
        <f t="shared" si="18"/>
        <v>30.000000000000053</v>
      </c>
      <c r="I61" s="3">
        <f t="shared" si="16"/>
        <v>0.50000000000000089</v>
      </c>
      <c r="J61" s="3">
        <f t="shared" si="17"/>
        <v>2.083333333333337E-2</v>
      </c>
      <c r="L61" s="9">
        <f t="shared" si="9"/>
        <v>10710</v>
      </c>
      <c r="M61" s="3">
        <f t="shared" si="10"/>
        <v>178.5</v>
      </c>
      <c r="N61" s="3">
        <f t="shared" si="11"/>
        <v>7.4374999999999973</v>
      </c>
      <c r="P61" s="21">
        <f t="shared" si="6"/>
        <v>30.000000000000053</v>
      </c>
      <c r="Q61" s="3">
        <f t="shared" si="7"/>
        <v>0.50000000000000089</v>
      </c>
      <c r="R61" s="3">
        <f t="shared" si="8"/>
        <v>2.083333333333337E-2</v>
      </c>
      <c r="T61" s="9">
        <f t="shared" si="12"/>
        <v>8025</v>
      </c>
      <c r="U61" s="3">
        <f t="shared" si="13"/>
        <v>133.75</v>
      </c>
      <c r="V61" s="3">
        <f t="shared" si="14"/>
        <v>5.5729166666666652</v>
      </c>
    </row>
    <row r="62" spans="1:23">
      <c r="A62" s="7" t="s">
        <v>61</v>
      </c>
      <c r="B62" s="6">
        <f t="shared" si="19"/>
        <v>0.625</v>
      </c>
      <c r="C62" s="15">
        <f t="shared" si="20"/>
        <v>40657</v>
      </c>
      <c r="E62" s="6">
        <v>0.69791666666666663</v>
      </c>
      <c r="F62" s="15">
        <v>40657</v>
      </c>
      <c r="H62" s="18">
        <f t="shared" si="18"/>
        <v>104.99999999999994</v>
      </c>
      <c r="I62" s="3">
        <f t="shared" si="16"/>
        <v>1.7499999999999991</v>
      </c>
      <c r="J62" s="3">
        <f t="shared" si="17"/>
        <v>7.291666666666663E-2</v>
      </c>
      <c r="L62" s="9">
        <f t="shared" si="9"/>
        <v>10815</v>
      </c>
      <c r="M62" s="3">
        <f t="shared" si="10"/>
        <v>180.25</v>
      </c>
      <c r="N62" s="3">
        <f t="shared" si="11"/>
        <v>7.5104166666666643</v>
      </c>
      <c r="P62" s="21">
        <f t="shared" si="6"/>
        <v>104.99999999999994</v>
      </c>
      <c r="Q62" s="3">
        <f t="shared" si="7"/>
        <v>1.7499999999999991</v>
      </c>
      <c r="R62" s="3">
        <f t="shared" si="8"/>
        <v>7.291666666666663E-2</v>
      </c>
      <c r="T62" s="9">
        <f t="shared" si="12"/>
        <v>8130</v>
      </c>
      <c r="U62" s="3">
        <f t="shared" si="13"/>
        <v>135.5</v>
      </c>
      <c r="V62" s="3">
        <f t="shared" si="14"/>
        <v>5.6458333333333321</v>
      </c>
    </row>
    <row r="63" spans="1:23">
      <c r="A63" s="7" t="s">
        <v>62</v>
      </c>
      <c r="B63" s="6">
        <f t="shared" si="19"/>
        <v>0.69791666666666663</v>
      </c>
      <c r="C63" s="15">
        <f t="shared" si="20"/>
        <v>40657</v>
      </c>
      <c r="E63" s="6">
        <v>0.70833333333333337</v>
      </c>
      <c r="F63" s="15">
        <v>40657</v>
      </c>
      <c r="H63" s="18">
        <f t="shared" si="18"/>
        <v>15.000000000000107</v>
      </c>
      <c r="I63" s="3">
        <f t="shared" si="16"/>
        <v>0.25000000000000178</v>
      </c>
      <c r="J63" s="3">
        <f t="shared" si="17"/>
        <v>1.0416666666666741E-2</v>
      </c>
      <c r="L63" s="9">
        <f t="shared" si="9"/>
        <v>10830</v>
      </c>
      <c r="M63" s="3">
        <f t="shared" si="10"/>
        <v>180.5</v>
      </c>
      <c r="N63" s="3">
        <f t="shared" si="11"/>
        <v>7.5208333333333313</v>
      </c>
      <c r="P63" s="21">
        <f t="shared" si="6"/>
        <v>15.000000000000107</v>
      </c>
      <c r="Q63" s="3">
        <f t="shared" si="7"/>
        <v>0.25000000000000178</v>
      </c>
      <c r="R63" s="3">
        <f t="shared" si="8"/>
        <v>1.0416666666666741E-2</v>
      </c>
      <c r="T63" s="9">
        <f t="shared" si="12"/>
        <v>8145</v>
      </c>
      <c r="U63" s="3">
        <f t="shared" si="13"/>
        <v>135.75</v>
      </c>
      <c r="V63" s="3">
        <f t="shared" si="14"/>
        <v>5.6562499999999991</v>
      </c>
      <c r="W63" s="7" t="s">
        <v>64</v>
      </c>
    </row>
    <row r="64" spans="1:23">
      <c r="A64" s="7" t="s">
        <v>63</v>
      </c>
      <c r="B64" s="6">
        <f t="shared" si="19"/>
        <v>0.70833333333333337</v>
      </c>
      <c r="C64" s="15">
        <f t="shared" si="20"/>
        <v>40657</v>
      </c>
      <c r="E64" s="6">
        <v>0.72916666666666663</v>
      </c>
      <c r="F64" s="15">
        <v>40657</v>
      </c>
      <c r="H64" s="18">
        <f t="shared" si="18"/>
        <v>29.999999999999893</v>
      </c>
      <c r="I64" s="3">
        <f t="shared" si="16"/>
        <v>0.49999999999999822</v>
      </c>
      <c r="J64" s="3">
        <f t="shared" si="17"/>
        <v>2.0833333333333259E-2</v>
      </c>
      <c r="L64" s="9">
        <f t="shared" si="9"/>
        <v>10860</v>
      </c>
      <c r="M64" s="3">
        <f t="shared" si="10"/>
        <v>181</v>
      </c>
      <c r="N64" s="3">
        <f t="shared" si="11"/>
        <v>7.5416666666666643</v>
      </c>
      <c r="P64" s="21">
        <f t="shared" si="6"/>
        <v>29.999999999999893</v>
      </c>
      <c r="Q64" s="3">
        <f t="shared" si="7"/>
        <v>0.49999999999999822</v>
      </c>
      <c r="R64" s="3">
        <f t="shared" si="8"/>
        <v>2.0833333333333259E-2</v>
      </c>
      <c r="T64" s="9">
        <f t="shared" si="12"/>
        <v>8175</v>
      </c>
      <c r="U64" s="3">
        <f t="shared" si="13"/>
        <v>136.25</v>
      </c>
      <c r="V64" s="3">
        <f t="shared" si="14"/>
        <v>5.6770833333333321</v>
      </c>
    </row>
    <row r="65" spans="1:23">
      <c r="A65" s="7" t="s">
        <v>18</v>
      </c>
      <c r="B65" s="6">
        <f t="shared" si="19"/>
        <v>0.72916666666666663</v>
      </c>
      <c r="C65" s="15">
        <f t="shared" si="20"/>
        <v>40657</v>
      </c>
      <c r="E65" s="6">
        <v>0.76041666666666663</v>
      </c>
      <c r="F65" s="15">
        <v>40657</v>
      </c>
      <c r="H65" s="18">
        <f t="shared" si="18"/>
        <v>45</v>
      </c>
      <c r="I65" s="3">
        <f t="shared" si="16"/>
        <v>0.75</v>
      </c>
      <c r="J65" s="3">
        <f t="shared" si="17"/>
        <v>3.125E-2</v>
      </c>
      <c r="L65" s="9">
        <f t="shared" si="9"/>
        <v>10905</v>
      </c>
      <c r="M65" s="3">
        <f t="shared" si="10"/>
        <v>181.75</v>
      </c>
      <c r="N65" s="3">
        <f t="shared" si="11"/>
        <v>7.5729166666666643</v>
      </c>
      <c r="P65" s="21">
        <f t="shared" si="6"/>
        <v>45</v>
      </c>
      <c r="Q65" s="3">
        <f t="shared" si="7"/>
        <v>0.75</v>
      </c>
      <c r="R65" s="3">
        <f t="shared" si="8"/>
        <v>3.125E-2</v>
      </c>
      <c r="T65" s="9">
        <f t="shared" si="12"/>
        <v>8220</v>
      </c>
      <c r="U65" s="3">
        <f t="shared" si="13"/>
        <v>137</v>
      </c>
      <c r="V65" s="3">
        <f t="shared" si="14"/>
        <v>5.7083333333333321</v>
      </c>
    </row>
    <row r="66" spans="1:23">
      <c r="A66" s="7" t="s">
        <v>65</v>
      </c>
      <c r="B66" s="6">
        <f t="shared" si="19"/>
        <v>0.76041666666666663</v>
      </c>
      <c r="C66" s="15">
        <f t="shared" si="20"/>
        <v>40657</v>
      </c>
      <c r="E66" s="6">
        <v>0.8125</v>
      </c>
      <c r="F66" s="15">
        <v>40657</v>
      </c>
      <c r="H66" s="18">
        <f t="shared" si="18"/>
        <v>75.000000000000057</v>
      </c>
      <c r="I66" s="3">
        <f t="shared" si="16"/>
        <v>1.2500000000000009</v>
      </c>
      <c r="J66" s="3">
        <f t="shared" si="17"/>
        <v>5.208333333333337E-2</v>
      </c>
      <c r="L66" s="9">
        <f t="shared" si="9"/>
        <v>10980</v>
      </c>
      <c r="M66" s="3">
        <f t="shared" si="10"/>
        <v>183</v>
      </c>
      <c r="N66" s="3">
        <f t="shared" si="11"/>
        <v>7.6249999999999973</v>
      </c>
      <c r="P66" s="21">
        <f t="shared" si="6"/>
        <v>75.000000000000057</v>
      </c>
      <c r="Q66" s="3">
        <f t="shared" si="7"/>
        <v>1.2500000000000009</v>
      </c>
      <c r="R66" s="3">
        <f t="shared" si="8"/>
        <v>5.208333333333337E-2</v>
      </c>
      <c r="T66" s="9">
        <f t="shared" si="12"/>
        <v>8295</v>
      </c>
      <c r="U66" s="3">
        <f t="shared" si="13"/>
        <v>138.25</v>
      </c>
      <c r="V66" s="3">
        <f t="shared" si="14"/>
        <v>5.7604166666666652</v>
      </c>
    </row>
    <row r="67" spans="1:23">
      <c r="A67" s="7" t="s">
        <v>66</v>
      </c>
      <c r="B67" s="6">
        <f t="shared" si="19"/>
        <v>0.8125</v>
      </c>
      <c r="C67" s="15">
        <f t="shared" si="20"/>
        <v>40657</v>
      </c>
      <c r="E67" s="6">
        <v>0.82291666666666663</v>
      </c>
      <c r="F67" s="15">
        <v>40657</v>
      </c>
      <c r="H67" s="18">
        <f t="shared" si="18"/>
        <v>14.999999999999947</v>
      </c>
      <c r="I67" s="3">
        <f t="shared" si="16"/>
        <v>0.24999999999999911</v>
      </c>
      <c r="J67" s="3">
        <f t="shared" si="17"/>
        <v>1.041666666666663E-2</v>
      </c>
      <c r="L67" s="9">
        <f t="shared" si="9"/>
        <v>10995</v>
      </c>
      <c r="M67" s="3">
        <f t="shared" si="10"/>
        <v>183.25</v>
      </c>
      <c r="N67" s="3">
        <f t="shared" si="11"/>
        <v>7.6354166666666643</v>
      </c>
      <c r="P67" s="21">
        <f t="shared" si="6"/>
        <v>14.999999999999947</v>
      </c>
      <c r="Q67" s="3">
        <f t="shared" si="7"/>
        <v>0.24999999999999911</v>
      </c>
      <c r="R67" s="3">
        <f t="shared" si="8"/>
        <v>1.041666666666663E-2</v>
      </c>
      <c r="T67" s="9">
        <f t="shared" si="12"/>
        <v>8310</v>
      </c>
      <c r="U67" s="3">
        <f t="shared" si="13"/>
        <v>138.5</v>
      </c>
      <c r="V67" s="3">
        <f t="shared" si="14"/>
        <v>5.7708333333333321</v>
      </c>
    </row>
    <row r="68" spans="1:23">
      <c r="A68" s="7" t="s">
        <v>67</v>
      </c>
      <c r="B68" s="6">
        <f t="shared" si="19"/>
        <v>0.82291666666666663</v>
      </c>
      <c r="C68" s="15">
        <f t="shared" si="20"/>
        <v>40657</v>
      </c>
      <c r="E68" s="6">
        <v>0.86458333333333337</v>
      </c>
      <c r="F68" s="15">
        <v>40657</v>
      </c>
      <c r="H68" s="18">
        <f t="shared" si="18"/>
        <v>60.000000000000107</v>
      </c>
      <c r="I68" s="3">
        <f t="shared" si="16"/>
        <v>1.0000000000000018</v>
      </c>
      <c r="J68" s="3">
        <f t="shared" si="17"/>
        <v>4.1666666666666741E-2</v>
      </c>
      <c r="L68" s="9">
        <f t="shared" si="9"/>
        <v>11055</v>
      </c>
      <c r="M68" s="3">
        <f t="shared" si="10"/>
        <v>184.25</v>
      </c>
      <c r="N68" s="3">
        <f t="shared" si="11"/>
        <v>7.6770833333333313</v>
      </c>
      <c r="P68" s="21">
        <f t="shared" si="6"/>
        <v>60.000000000000107</v>
      </c>
      <c r="Q68" s="3">
        <f t="shared" si="7"/>
        <v>1.0000000000000018</v>
      </c>
      <c r="R68" s="3">
        <f t="shared" si="8"/>
        <v>4.1666666666666741E-2</v>
      </c>
      <c r="T68" s="9">
        <f t="shared" si="12"/>
        <v>8370</v>
      </c>
      <c r="U68" s="3">
        <f t="shared" si="13"/>
        <v>139.5</v>
      </c>
      <c r="V68" s="3">
        <f t="shared" si="14"/>
        <v>5.8124999999999991</v>
      </c>
    </row>
    <row r="69" spans="1:23">
      <c r="A69" s="7" t="s">
        <v>194</v>
      </c>
      <c r="B69" s="6">
        <f t="shared" si="19"/>
        <v>0.86458333333333337</v>
      </c>
      <c r="C69" s="15">
        <f t="shared" si="20"/>
        <v>40657</v>
      </c>
      <c r="E69" s="6">
        <v>0.90625</v>
      </c>
      <c r="F69" s="15">
        <v>40657</v>
      </c>
      <c r="H69" s="18">
        <f t="shared" si="18"/>
        <v>59.999999999999943</v>
      </c>
      <c r="I69" s="3">
        <f t="shared" si="16"/>
        <v>0.999999999999999</v>
      </c>
      <c r="J69" s="3">
        <f t="shared" si="17"/>
        <v>4.1666666666666623E-2</v>
      </c>
      <c r="L69" s="9">
        <f t="shared" si="9"/>
        <v>11115</v>
      </c>
      <c r="M69" s="3">
        <f t="shared" si="10"/>
        <v>185.25</v>
      </c>
      <c r="N69" s="3">
        <f t="shared" si="11"/>
        <v>7.7187499999999982</v>
      </c>
      <c r="P69" s="21">
        <f t="shared" si="6"/>
        <v>59.999999999999943</v>
      </c>
      <c r="Q69" s="3">
        <f t="shared" si="7"/>
        <v>0.999999999999999</v>
      </c>
      <c r="R69" s="3">
        <f t="shared" si="8"/>
        <v>4.1666666666666623E-2</v>
      </c>
      <c r="T69" s="9">
        <f t="shared" si="12"/>
        <v>8430</v>
      </c>
      <c r="U69" s="3">
        <f t="shared" si="13"/>
        <v>140.5</v>
      </c>
      <c r="V69" s="3">
        <f t="shared" si="14"/>
        <v>5.8541666666666661</v>
      </c>
    </row>
    <row r="70" spans="1:23">
      <c r="A70" s="7" t="s">
        <v>68</v>
      </c>
      <c r="B70" s="6">
        <f t="shared" si="19"/>
        <v>0.90625</v>
      </c>
      <c r="C70" s="15">
        <f t="shared" si="20"/>
        <v>40657</v>
      </c>
      <c r="E70" s="6">
        <v>0.92708333333333337</v>
      </c>
      <c r="F70" s="15">
        <v>40657</v>
      </c>
      <c r="H70" s="18">
        <f t="shared" si="18"/>
        <v>30.000000000000053</v>
      </c>
      <c r="I70" s="3">
        <f t="shared" si="16"/>
        <v>0.50000000000000089</v>
      </c>
      <c r="J70" s="3">
        <f t="shared" si="17"/>
        <v>2.083333333333337E-2</v>
      </c>
      <c r="L70" s="9">
        <f t="shared" si="9"/>
        <v>11145</v>
      </c>
      <c r="M70" s="3">
        <f t="shared" si="10"/>
        <v>185.75</v>
      </c>
      <c r="N70" s="3">
        <f t="shared" si="11"/>
        <v>7.7395833333333313</v>
      </c>
      <c r="P70" s="21">
        <f t="shared" si="6"/>
        <v>30.000000000000053</v>
      </c>
      <c r="Q70" s="3">
        <f t="shared" si="7"/>
        <v>0.50000000000000089</v>
      </c>
      <c r="R70" s="3">
        <f t="shared" si="8"/>
        <v>2.083333333333337E-2</v>
      </c>
      <c r="T70" s="9">
        <f t="shared" si="12"/>
        <v>8460</v>
      </c>
      <c r="U70" s="3">
        <f t="shared" si="13"/>
        <v>141</v>
      </c>
      <c r="V70" s="3">
        <f t="shared" si="14"/>
        <v>5.8749999999999991</v>
      </c>
      <c r="W70" s="7" t="s">
        <v>69</v>
      </c>
    </row>
    <row r="71" spans="1:23">
      <c r="A71" s="7" t="s">
        <v>27</v>
      </c>
      <c r="B71" s="6">
        <f t="shared" si="19"/>
        <v>0.92708333333333337</v>
      </c>
      <c r="C71" s="15">
        <f t="shared" si="20"/>
        <v>40657</v>
      </c>
      <c r="E71" s="6">
        <v>0.94791666666666663</v>
      </c>
      <c r="F71" s="15">
        <v>40657</v>
      </c>
      <c r="H71" s="18">
        <f t="shared" si="18"/>
        <v>29.999999999999893</v>
      </c>
      <c r="I71" s="3">
        <f t="shared" si="16"/>
        <v>0.49999999999999822</v>
      </c>
      <c r="J71" s="3">
        <f t="shared" si="17"/>
        <v>2.0833333333333259E-2</v>
      </c>
      <c r="L71" s="9">
        <f t="shared" si="9"/>
        <v>11175</v>
      </c>
      <c r="M71" s="3">
        <f t="shared" si="10"/>
        <v>186.25</v>
      </c>
      <c r="N71" s="3">
        <f t="shared" si="11"/>
        <v>7.7604166666666643</v>
      </c>
      <c r="P71" s="21">
        <f t="shared" si="6"/>
        <v>29.999999999999893</v>
      </c>
      <c r="Q71" s="3">
        <f t="shared" si="7"/>
        <v>0.49999999999999822</v>
      </c>
      <c r="R71" s="3">
        <f t="shared" si="8"/>
        <v>2.0833333333333259E-2</v>
      </c>
      <c r="T71" s="9">
        <f t="shared" si="12"/>
        <v>8490</v>
      </c>
      <c r="U71" s="3">
        <f t="shared" si="13"/>
        <v>141.5</v>
      </c>
      <c r="V71" s="3">
        <f t="shared" si="14"/>
        <v>5.8958333333333321</v>
      </c>
    </row>
    <row r="72" spans="1:23" ht="30">
      <c r="A72" s="39" t="s">
        <v>195</v>
      </c>
      <c r="B72" s="40">
        <f t="shared" si="19"/>
        <v>0.94791666666666663</v>
      </c>
      <c r="C72" s="16">
        <f t="shared" si="20"/>
        <v>40657</v>
      </c>
      <c r="D72" s="27"/>
      <c r="E72" s="40">
        <v>0.26041666666666669</v>
      </c>
      <c r="F72" s="16">
        <v>40658</v>
      </c>
      <c r="G72" s="27"/>
      <c r="H72" s="41">
        <f t="shared" si="18"/>
        <v>450</v>
      </c>
      <c r="I72" s="5">
        <f t="shared" si="16"/>
        <v>7.5</v>
      </c>
      <c r="J72" s="5">
        <f t="shared" si="17"/>
        <v>0.3125</v>
      </c>
      <c r="K72" s="27"/>
      <c r="L72" s="10">
        <f t="shared" si="9"/>
        <v>11625</v>
      </c>
      <c r="M72" s="5">
        <f t="shared" si="10"/>
        <v>193.75</v>
      </c>
      <c r="N72" s="5">
        <f t="shared" si="11"/>
        <v>8.0729166666666643</v>
      </c>
      <c r="O72" s="27"/>
      <c r="P72" s="43">
        <f t="shared" ref="P72:P135" si="21">(($F72-$C72)*1440)+(($E72-$B72)*1440)</f>
        <v>450</v>
      </c>
      <c r="Q72" s="5">
        <f t="shared" ref="Q72:Q135" si="22">P72/60</f>
        <v>7.5</v>
      </c>
      <c r="R72" s="5">
        <f t="shared" ref="R72:R135" si="23">Q72/24</f>
        <v>0.3125</v>
      </c>
      <c r="S72" s="27"/>
      <c r="T72" s="10">
        <f t="shared" si="12"/>
        <v>8940</v>
      </c>
      <c r="U72" s="5">
        <f t="shared" si="13"/>
        <v>149</v>
      </c>
      <c r="V72" s="5">
        <f t="shared" si="14"/>
        <v>6.2083333333333321</v>
      </c>
      <c r="W72" s="39" t="s">
        <v>269</v>
      </c>
    </row>
    <row r="73" spans="1:23" ht="30">
      <c r="A73" s="7" t="s">
        <v>196</v>
      </c>
      <c r="B73" s="6">
        <f t="shared" si="19"/>
        <v>0.26041666666666669</v>
      </c>
      <c r="C73" s="15">
        <f t="shared" si="20"/>
        <v>40658</v>
      </c>
      <c r="E73" s="6">
        <v>0.51041666666666663</v>
      </c>
      <c r="F73" s="15">
        <v>40658</v>
      </c>
      <c r="H73" s="18">
        <f t="shared" si="18"/>
        <v>359.99999999999994</v>
      </c>
      <c r="I73" s="3">
        <f t="shared" si="16"/>
        <v>5.9999999999999991</v>
      </c>
      <c r="J73" s="3">
        <f t="shared" si="17"/>
        <v>0.24999999999999997</v>
      </c>
      <c r="L73" s="9">
        <f t="shared" si="9"/>
        <v>11985</v>
      </c>
      <c r="M73" s="3">
        <f t="shared" si="10"/>
        <v>199.75</v>
      </c>
      <c r="N73" s="3">
        <f t="shared" si="11"/>
        <v>8.3229166666666643</v>
      </c>
      <c r="P73" s="21">
        <f t="shared" si="21"/>
        <v>359.99999999999994</v>
      </c>
      <c r="Q73" s="3">
        <f t="shared" si="22"/>
        <v>5.9999999999999991</v>
      </c>
      <c r="R73" s="3">
        <f t="shared" si="23"/>
        <v>0.24999999999999997</v>
      </c>
      <c r="T73" s="9">
        <f t="shared" si="12"/>
        <v>9300</v>
      </c>
      <c r="U73" s="3">
        <f t="shared" si="13"/>
        <v>155</v>
      </c>
      <c r="V73" s="3">
        <f t="shared" si="14"/>
        <v>6.4583333333333321</v>
      </c>
      <c r="W73" s="7" t="s">
        <v>270</v>
      </c>
    </row>
    <row r="74" spans="1:23">
      <c r="A74" s="7" t="s">
        <v>30</v>
      </c>
      <c r="B74" s="6">
        <f t="shared" si="19"/>
        <v>0.51041666666666663</v>
      </c>
      <c r="C74" s="15">
        <f t="shared" si="20"/>
        <v>40658</v>
      </c>
      <c r="E74" s="6">
        <v>0.53125</v>
      </c>
      <c r="F74" s="15">
        <v>40658</v>
      </c>
      <c r="H74" s="18">
        <f t="shared" si="18"/>
        <v>30.000000000000053</v>
      </c>
      <c r="I74" s="3">
        <f t="shared" si="16"/>
        <v>0.50000000000000089</v>
      </c>
      <c r="J74" s="3">
        <f t="shared" si="17"/>
        <v>2.083333333333337E-2</v>
      </c>
      <c r="L74" s="9">
        <f t="shared" si="9"/>
        <v>12015</v>
      </c>
      <c r="M74" s="3">
        <f t="shared" si="10"/>
        <v>200.25</v>
      </c>
      <c r="N74" s="3">
        <f t="shared" si="11"/>
        <v>8.3437499999999982</v>
      </c>
      <c r="P74" s="21">
        <f t="shared" si="21"/>
        <v>30.000000000000053</v>
      </c>
      <c r="Q74" s="3">
        <f t="shared" si="22"/>
        <v>0.50000000000000089</v>
      </c>
      <c r="R74" s="3">
        <f t="shared" si="23"/>
        <v>2.083333333333337E-2</v>
      </c>
      <c r="T74" s="9">
        <f t="shared" si="12"/>
        <v>9330</v>
      </c>
      <c r="U74" s="3">
        <f t="shared" si="13"/>
        <v>155.5</v>
      </c>
      <c r="V74" s="3">
        <f t="shared" si="14"/>
        <v>6.4791666666666652</v>
      </c>
    </row>
    <row r="75" spans="1:23">
      <c r="A75" s="7" t="s">
        <v>70</v>
      </c>
      <c r="B75" s="6">
        <f t="shared" si="19"/>
        <v>0.53125</v>
      </c>
      <c r="C75" s="15">
        <f t="shared" si="20"/>
        <v>40658</v>
      </c>
      <c r="E75" s="6">
        <v>0.59375</v>
      </c>
      <c r="F75" s="15">
        <v>40658</v>
      </c>
      <c r="H75" s="18">
        <f t="shared" si="18"/>
        <v>90</v>
      </c>
      <c r="I75" s="3">
        <f t="shared" si="16"/>
        <v>1.5</v>
      </c>
      <c r="J75" s="3">
        <f t="shared" si="17"/>
        <v>6.25E-2</v>
      </c>
      <c r="L75" s="9">
        <f t="shared" si="9"/>
        <v>12105</v>
      </c>
      <c r="M75" s="3">
        <f t="shared" si="10"/>
        <v>201.75</v>
      </c>
      <c r="N75" s="3">
        <f t="shared" si="11"/>
        <v>8.4062499999999982</v>
      </c>
      <c r="P75" s="21">
        <f t="shared" si="21"/>
        <v>90</v>
      </c>
      <c r="Q75" s="3">
        <f t="shared" si="22"/>
        <v>1.5</v>
      </c>
      <c r="R75" s="3">
        <f t="shared" si="23"/>
        <v>6.25E-2</v>
      </c>
      <c r="T75" s="9">
        <f t="shared" si="12"/>
        <v>9420</v>
      </c>
      <c r="U75" s="3">
        <f t="shared" si="13"/>
        <v>157</v>
      </c>
      <c r="V75" s="3">
        <f t="shared" si="14"/>
        <v>6.5416666666666652</v>
      </c>
    </row>
    <row r="76" spans="1:23">
      <c r="A76" s="7" t="s">
        <v>71</v>
      </c>
      <c r="B76" s="6">
        <f t="shared" si="19"/>
        <v>0.59375</v>
      </c>
      <c r="C76" s="15">
        <f t="shared" si="20"/>
        <v>40658</v>
      </c>
      <c r="E76" s="6">
        <v>0.61458333333333337</v>
      </c>
      <c r="F76" s="15">
        <v>40658</v>
      </c>
      <c r="H76" s="18">
        <f t="shared" si="18"/>
        <v>30.000000000000053</v>
      </c>
      <c r="I76" s="3">
        <f t="shared" si="16"/>
        <v>0.50000000000000089</v>
      </c>
      <c r="J76" s="3">
        <f t="shared" si="17"/>
        <v>2.083333333333337E-2</v>
      </c>
      <c r="L76" s="9">
        <f t="shared" ref="L76:L139" si="24">L75+H76</f>
        <v>12135</v>
      </c>
      <c r="M76" s="3">
        <f t="shared" ref="M76:M139" si="25">M75+I76</f>
        <v>202.25</v>
      </c>
      <c r="N76" s="3">
        <f t="shared" ref="N76:N139" si="26">N75+J76</f>
        <v>8.4270833333333321</v>
      </c>
      <c r="P76" s="21">
        <f t="shared" si="21"/>
        <v>30.000000000000053</v>
      </c>
      <c r="Q76" s="3">
        <f t="shared" si="22"/>
        <v>0.50000000000000089</v>
      </c>
      <c r="R76" s="3">
        <f t="shared" si="23"/>
        <v>2.083333333333337E-2</v>
      </c>
      <c r="T76" s="9">
        <f t="shared" ref="T76:T139" si="27">T75+P76</f>
        <v>9450</v>
      </c>
      <c r="U76" s="3">
        <f t="shared" ref="U76:U139" si="28">U75+Q76</f>
        <v>157.5</v>
      </c>
      <c r="V76" s="3">
        <f t="shared" ref="V76:V139" si="29">V75+R76</f>
        <v>6.5624999999999982</v>
      </c>
      <c r="W76" s="7" t="s">
        <v>72</v>
      </c>
    </row>
    <row r="77" spans="1:23">
      <c r="A77" s="7" t="s">
        <v>73</v>
      </c>
      <c r="B77" s="6">
        <f t="shared" si="19"/>
        <v>0.61458333333333337</v>
      </c>
      <c r="C77" s="15">
        <f t="shared" si="20"/>
        <v>40658</v>
      </c>
      <c r="E77" s="6">
        <v>0.71875</v>
      </c>
      <c r="F77" s="15">
        <v>40658</v>
      </c>
      <c r="H77" s="18">
        <f t="shared" si="18"/>
        <v>149.99999999999994</v>
      </c>
      <c r="I77" s="3">
        <f t="shared" si="16"/>
        <v>2.4999999999999991</v>
      </c>
      <c r="J77" s="3">
        <f t="shared" si="17"/>
        <v>0.10416666666666663</v>
      </c>
      <c r="L77" s="9">
        <f t="shared" si="24"/>
        <v>12285</v>
      </c>
      <c r="M77" s="3">
        <f t="shared" si="25"/>
        <v>204.75</v>
      </c>
      <c r="N77" s="3">
        <f t="shared" si="26"/>
        <v>8.5312499999999982</v>
      </c>
      <c r="P77" s="21">
        <f t="shared" si="21"/>
        <v>149.99999999999994</v>
      </c>
      <c r="Q77" s="3">
        <f t="shared" si="22"/>
        <v>2.4999999999999991</v>
      </c>
      <c r="R77" s="3">
        <f t="shared" si="23"/>
        <v>0.10416666666666663</v>
      </c>
      <c r="T77" s="9">
        <f t="shared" si="27"/>
        <v>9600</v>
      </c>
      <c r="U77" s="3">
        <f t="shared" si="28"/>
        <v>160</v>
      </c>
      <c r="V77" s="3">
        <f t="shared" si="29"/>
        <v>6.6666666666666652</v>
      </c>
    </row>
    <row r="78" spans="1:23">
      <c r="A78" s="7" t="s">
        <v>74</v>
      </c>
      <c r="B78" s="6">
        <f t="shared" si="19"/>
        <v>0.71875</v>
      </c>
      <c r="C78" s="15">
        <f t="shared" si="20"/>
        <v>40658</v>
      </c>
      <c r="E78" s="6">
        <v>0.75</v>
      </c>
      <c r="F78" s="15">
        <v>40658</v>
      </c>
      <c r="H78" s="18">
        <f t="shared" si="18"/>
        <v>45</v>
      </c>
      <c r="I78" s="3">
        <f t="shared" ref="I78:I84" si="30">H78/60</f>
        <v>0.75</v>
      </c>
      <c r="J78" s="3">
        <f t="shared" ref="J78:J84" si="31">I78/24</f>
        <v>3.125E-2</v>
      </c>
      <c r="L78" s="9">
        <f t="shared" si="24"/>
        <v>12330</v>
      </c>
      <c r="M78" s="3">
        <f t="shared" si="25"/>
        <v>205.5</v>
      </c>
      <c r="N78" s="3">
        <f t="shared" si="26"/>
        <v>8.5624999999999982</v>
      </c>
      <c r="P78" s="21">
        <f t="shared" si="21"/>
        <v>45</v>
      </c>
      <c r="Q78" s="3">
        <f t="shared" si="22"/>
        <v>0.75</v>
      </c>
      <c r="R78" s="3">
        <f t="shared" si="23"/>
        <v>3.125E-2</v>
      </c>
      <c r="T78" s="9">
        <f t="shared" si="27"/>
        <v>9645</v>
      </c>
      <c r="U78" s="3">
        <f t="shared" si="28"/>
        <v>160.75</v>
      </c>
      <c r="V78" s="3">
        <f t="shared" si="29"/>
        <v>6.6979166666666652</v>
      </c>
    </row>
    <row r="79" spans="1:23">
      <c r="A79" s="7" t="s">
        <v>75</v>
      </c>
      <c r="B79" s="6">
        <f t="shared" si="19"/>
        <v>0.75</v>
      </c>
      <c r="C79" s="15">
        <f t="shared" si="20"/>
        <v>40658</v>
      </c>
      <c r="E79" s="6">
        <v>0.78125</v>
      </c>
      <c r="F79" s="15">
        <v>40658</v>
      </c>
      <c r="H79" s="18">
        <f t="shared" si="18"/>
        <v>45</v>
      </c>
      <c r="I79" s="3">
        <f t="shared" si="30"/>
        <v>0.75</v>
      </c>
      <c r="J79" s="3">
        <f t="shared" si="31"/>
        <v>3.125E-2</v>
      </c>
      <c r="L79" s="9">
        <f t="shared" si="24"/>
        <v>12375</v>
      </c>
      <c r="M79" s="3">
        <f t="shared" si="25"/>
        <v>206.25</v>
      </c>
      <c r="N79" s="3">
        <f t="shared" si="26"/>
        <v>8.5937499999999982</v>
      </c>
      <c r="P79" s="21">
        <f t="shared" si="21"/>
        <v>45</v>
      </c>
      <c r="Q79" s="3">
        <f t="shared" si="22"/>
        <v>0.75</v>
      </c>
      <c r="R79" s="3">
        <f t="shared" si="23"/>
        <v>3.125E-2</v>
      </c>
      <c r="T79" s="9">
        <f t="shared" si="27"/>
        <v>9690</v>
      </c>
      <c r="U79" s="3">
        <f t="shared" si="28"/>
        <v>161.5</v>
      </c>
      <c r="V79" s="3">
        <f t="shared" si="29"/>
        <v>6.7291666666666652</v>
      </c>
      <c r="W79" s="7" t="s">
        <v>53</v>
      </c>
    </row>
    <row r="80" spans="1:23">
      <c r="A80" s="7" t="s">
        <v>76</v>
      </c>
      <c r="B80" s="6">
        <f t="shared" si="19"/>
        <v>0.78125</v>
      </c>
      <c r="C80" s="15">
        <f t="shared" si="20"/>
        <v>40658</v>
      </c>
      <c r="E80" s="6">
        <v>0.79166666666666663</v>
      </c>
      <c r="F80" s="15">
        <v>40658</v>
      </c>
      <c r="H80" s="18">
        <f t="shared" si="18"/>
        <v>14.999999999999947</v>
      </c>
      <c r="I80" s="3">
        <f t="shared" si="30"/>
        <v>0.24999999999999911</v>
      </c>
      <c r="J80" s="3">
        <f t="shared" si="31"/>
        <v>1.041666666666663E-2</v>
      </c>
      <c r="L80" s="9">
        <f t="shared" si="24"/>
        <v>12390</v>
      </c>
      <c r="M80" s="3">
        <f t="shared" si="25"/>
        <v>206.5</v>
      </c>
      <c r="N80" s="3">
        <f t="shared" si="26"/>
        <v>8.6041666666666643</v>
      </c>
      <c r="P80" s="21">
        <f t="shared" si="21"/>
        <v>14.999999999999947</v>
      </c>
      <c r="Q80" s="3">
        <f t="shared" si="22"/>
        <v>0.24999999999999911</v>
      </c>
      <c r="R80" s="3">
        <f t="shared" si="23"/>
        <v>1.041666666666663E-2</v>
      </c>
      <c r="T80" s="9">
        <f t="shared" si="27"/>
        <v>9705</v>
      </c>
      <c r="U80" s="3">
        <f t="shared" si="28"/>
        <v>161.75</v>
      </c>
      <c r="V80" s="3">
        <f t="shared" si="29"/>
        <v>6.7395833333333321</v>
      </c>
    </row>
    <row r="81" spans="1:23">
      <c r="A81" s="7" t="s">
        <v>77</v>
      </c>
      <c r="B81" s="6">
        <f t="shared" si="19"/>
        <v>0.79166666666666663</v>
      </c>
      <c r="C81" s="15">
        <f t="shared" si="20"/>
        <v>40658</v>
      </c>
      <c r="E81" s="6">
        <v>0.82291666666666663</v>
      </c>
      <c r="F81" s="15">
        <v>40658</v>
      </c>
      <c r="H81" s="18">
        <f t="shared" si="18"/>
        <v>45</v>
      </c>
      <c r="I81" s="3">
        <f t="shared" si="30"/>
        <v>0.75</v>
      </c>
      <c r="J81" s="3">
        <f t="shared" si="31"/>
        <v>3.125E-2</v>
      </c>
      <c r="L81" s="9">
        <f t="shared" si="24"/>
        <v>12435</v>
      </c>
      <c r="M81" s="3">
        <f t="shared" si="25"/>
        <v>207.25</v>
      </c>
      <c r="N81" s="3">
        <f t="shared" si="26"/>
        <v>8.6354166666666643</v>
      </c>
      <c r="P81" s="21">
        <f t="shared" si="21"/>
        <v>45</v>
      </c>
      <c r="Q81" s="3">
        <f t="shared" si="22"/>
        <v>0.75</v>
      </c>
      <c r="R81" s="3">
        <f t="shared" si="23"/>
        <v>3.125E-2</v>
      </c>
      <c r="T81" s="9">
        <f t="shared" si="27"/>
        <v>9750</v>
      </c>
      <c r="U81" s="3">
        <f t="shared" si="28"/>
        <v>162.5</v>
      </c>
      <c r="V81" s="3">
        <f t="shared" si="29"/>
        <v>6.7708333333333321</v>
      </c>
    </row>
    <row r="82" spans="1:23">
      <c r="A82" s="7" t="s">
        <v>78</v>
      </c>
      <c r="B82" s="6">
        <f t="shared" si="19"/>
        <v>0.82291666666666663</v>
      </c>
      <c r="C82" s="15">
        <f t="shared" si="20"/>
        <v>40658</v>
      </c>
      <c r="E82" s="6">
        <v>0.86458333333333337</v>
      </c>
      <c r="F82" s="15">
        <v>40658</v>
      </c>
      <c r="H82" s="18">
        <f t="shared" si="18"/>
        <v>60.000000000000107</v>
      </c>
      <c r="I82" s="3">
        <f t="shared" si="30"/>
        <v>1.0000000000000018</v>
      </c>
      <c r="J82" s="3">
        <f t="shared" si="31"/>
        <v>4.1666666666666741E-2</v>
      </c>
      <c r="L82" s="9">
        <f t="shared" si="24"/>
        <v>12495</v>
      </c>
      <c r="M82" s="3">
        <f t="shared" si="25"/>
        <v>208.25</v>
      </c>
      <c r="N82" s="3">
        <f t="shared" si="26"/>
        <v>8.6770833333333304</v>
      </c>
      <c r="P82" s="21">
        <f t="shared" si="21"/>
        <v>60.000000000000107</v>
      </c>
      <c r="Q82" s="3">
        <f t="shared" si="22"/>
        <v>1.0000000000000018</v>
      </c>
      <c r="R82" s="3">
        <f t="shared" si="23"/>
        <v>4.1666666666666741E-2</v>
      </c>
      <c r="T82" s="9">
        <f t="shared" si="27"/>
        <v>9810</v>
      </c>
      <c r="U82" s="3">
        <f t="shared" si="28"/>
        <v>163.5</v>
      </c>
      <c r="V82" s="3">
        <f t="shared" si="29"/>
        <v>6.8124999999999991</v>
      </c>
    </row>
    <row r="83" spans="1:23" ht="30">
      <c r="A83" s="39" t="s">
        <v>79</v>
      </c>
      <c r="B83" s="40">
        <f t="shared" si="19"/>
        <v>0.86458333333333337</v>
      </c>
      <c r="C83" s="16">
        <f t="shared" si="20"/>
        <v>40658</v>
      </c>
      <c r="D83" s="27"/>
      <c r="E83" s="40">
        <v>0.15625</v>
      </c>
      <c r="F83" s="16">
        <v>40659</v>
      </c>
      <c r="G83" s="27"/>
      <c r="H83" s="41">
        <f t="shared" si="18"/>
        <v>420</v>
      </c>
      <c r="I83" s="5">
        <f t="shared" si="30"/>
        <v>7</v>
      </c>
      <c r="J83" s="5">
        <f t="shared" si="31"/>
        <v>0.29166666666666669</v>
      </c>
      <c r="K83" s="27"/>
      <c r="L83" s="10">
        <f t="shared" si="24"/>
        <v>12915</v>
      </c>
      <c r="M83" s="5">
        <f t="shared" si="25"/>
        <v>215.25</v>
      </c>
      <c r="N83" s="5">
        <f t="shared" si="26"/>
        <v>8.9687499999999964</v>
      </c>
      <c r="O83" s="27"/>
      <c r="P83" s="43">
        <f t="shared" si="21"/>
        <v>420</v>
      </c>
      <c r="Q83" s="5">
        <f t="shared" si="22"/>
        <v>7</v>
      </c>
      <c r="R83" s="5">
        <f t="shared" si="23"/>
        <v>0.29166666666666669</v>
      </c>
      <c r="S83" s="27"/>
      <c r="T83" s="10">
        <f t="shared" si="27"/>
        <v>10230</v>
      </c>
      <c r="U83" s="5">
        <f t="shared" si="28"/>
        <v>170.5</v>
      </c>
      <c r="V83" s="5">
        <f t="shared" si="29"/>
        <v>7.1041666666666661</v>
      </c>
      <c r="W83" s="39" t="s">
        <v>271</v>
      </c>
    </row>
    <row r="84" spans="1:23" ht="30">
      <c r="A84" s="7" t="s">
        <v>197</v>
      </c>
      <c r="B84" s="6">
        <f t="shared" si="19"/>
        <v>0.15625</v>
      </c>
      <c r="C84" s="15">
        <f t="shared" si="20"/>
        <v>40659</v>
      </c>
      <c r="E84" s="6">
        <v>0.22916666666666666</v>
      </c>
      <c r="F84" s="15">
        <v>40659</v>
      </c>
      <c r="H84" s="18">
        <f t="shared" si="18"/>
        <v>104.99999999999999</v>
      </c>
      <c r="I84" s="3">
        <f t="shared" si="30"/>
        <v>1.7499999999999998</v>
      </c>
      <c r="J84" s="3">
        <f t="shared" si="31"/>
        <v>7.2916666666666657E-2</v>
      </c>
      <c r="L84" s="9">
        <f t="shared" si="24"/>
        <v>13020</v>
      </c>
      <c r="M84" s="3">
        <f t="shared" si="25"/>
        <v>217</v>
      </c>
      <c r="N84" s="3">
        <f t="shared" si="26"/>
        <v>9.0416666666666625</v>
      </c>
      <c r="P84" s="21">
        <f t="shared" si="21"/>
        <v>104.99999999999999</v>
      </c>
      <c r="Q84" s="3">
        <f t="shared" si="22"/>
        <v>1.7499999999999998</v>
      </c>
      <c r="R84" s="3">
        <f t="shared" si="23"/>
        <v>7.2916666666666657E-2</v>
      </c>
      <c r="T84" s="9">
        <f t="shared" si="27"/>
        <v>10335</v>
      </c>
      <c r="U84" s="3">
        <f t="shared" si="28"/>
        <v>172.25</v>
      </c>
      <c r="V84" s="3">
        <f t="shared" si="29"/>
        <v>7.177083333333333</v>
      </c>
      <c r="W84" s="7" t="s">
        <v>272</v>
      </c>
    </row>
    <row r="85" spans="1:23">
      <c r="A85" s="7" t="s">
        <v>81</v>
      </c>
      <c r="B85" s="6">
        <f t="shared" ref="B85:B148" si="32">E84</f>
        <v>0.22916666666666666</v>
      </c>
      <c r="C85" s="15">
        <f t="shared" ref="C85:C148" si="33">F84</f>
        <v>40659</v>
      </c>
      <c r="E85" s="6">
        <v>0.25</v>
      </c>
      <c r="F85" s="15">
        <v>40659</v>
      </c>
      <c r="H85" s="18">
        <f t="shared" si="18"/>
        <v>30.000000000000014</v>
      </c>
      <c r="I85" s="3">
        <f t="shared" ref="I85:I148" si="34">H85/60</f>
        <v>0.50000000000000022</v>
      </c>
      <c r="J85" s="3">
        <f t="shared" ref="J85:J148" si="35">I85/24</f>
        <v>2.0833333333333343E-2</v>
      </c>
      <c r="L85" s="9">
        <f t="shared" si="24"/>
        <v>13050</v>
      </c>
      <c r="M85" s="3">
        <f t="shared" si="25"/>
        <v>217.5</v>
      </c>
      <c r="N85" s="3">
        <f t="shared" si="26"/>
        <v>9.0624999999999964</v>
      </c>
      <c r="P85" s="21">
        <f t="shared" si="21"/>
        <v>30.000000000000014</v>
      </c>
      <c r="Q85" s="3">
        <f t="shared" si="22"/>
        <v>0.50000000000000022</v>
      </c>
      <c r="R85" s="3">
        <f t="shared" si="23"/>
        <v>2.0833333333333343E-2</v>
      </c>
      <c r="T85" s="9">
        <f t="shared" si="27"/>
        <v>10365</v>
      </c>
      <c r="U85" s="3">
        <f t="shared" si="28"/>
        <v>172.75</v>
      </c>
      <c r="V85" s="3">
        <f t="shared" si="29"/>
        <v>7.1979166666666661</v>
      </c>
    </row>
    <row r="86" spans="1:23">
      <c r="A86" s="7" t="s">
        <v>82</v>
      </c>
      <c r="B86" s="6">
        <f t="shared" si="32"/>
        <v>0.25</v>
      </c>
      <c r="C86" s="15">
        <f t="shared" si="33"/>
        <v>40659</v>
      </c>
      <c r="E86" s="6">
        <v>0.5625</v>
      </c>
      <c r="F86" s="15">
        <v>40659</v>
      </c>
      <c r="H86" s="18">
        <f t="shared" si="18"/>
        <v>450</v>
      </c>
      <c r="I86" s="3">
        <f t="shared" si="34"/>
        <v>7.5</v>
      </c>
      <c r="J86" s="3">
        <f t="shared" si="35"/>
        <v>0.3125</v>
      </c>
      <c r="L86" s="9">
        <f t="shared" si="24"/>
        <v>13500</v>
      </c>
      <c r="M86" s="3">
        <f t="shared" si="25"/>
        <v>225</v>
      </c>
      <c r="N86" s="3">
        <f t="shared" si="26"/>
        <v>9.3749999999999964</v>
      </c>
      <c r="P86" s="21">
        <f t="shared" si="21"/>
        <v>450</v>
      </c>
      <c r="Q86" s="3">
        <f t="shared" si="22"/>
        <v>7.5</v>
      </c>
      <c r="R86" s="3">
        <f t="shared" si="23"/>
        <v>0.3125</v>
      </c>
      <c r="T86" s="9">
        <f t="shared" si="27"/>
        <v>10815</v>
      </c>
      <c r="U86" s="3">
        <f t="shared" si="28"/>
        <v>180.25</v>
      </c>
      <c r="V86" s="3">
        <f t="shared" si="29"/>
        <v>7.5104166666666661</v>
      </c>
    </row>
    <row r="87" spans="1:23">
      <c r="A87" s="7" t="s">
        <v>30</v>
      </c>
      <c r="B87" s="6">
        <f t="shared" si="32"/>
        <v>0.5625</v>
      </c>
      <c r="C87" s="15">
        <f t="shared" si="33"/>
        <v>40659</v>
      </c>
      <c r="E87" s="6">
        <v>0.58333333333333337</v>
      </c>
      <c r="F87" s="15">
        <v>40659</v>
      </c>
      <c r="H87" s="18">
        <f t="shared" si="18"/>
        <v>30.000000000000053</v>
      </c>
      <c r="I87" s="3">
        <f t="shared" si="34"/>
        <v>0.50000000000000089</v>
      </c>
      <c r="J87" s="3">
        <f t="shared" si="35"/>
        <v>2.083333333333337E-2</v>
      </c>
      <c r="L87" s="9">
        <f t="shared" si="24"/>
        <v>13530</v>
      </c>
      <c r="M87" s="3">
        <f t="shared" si="25"/>
        <v>225.5</v>
      </c>
      <c r="N87" s="3">
        <f t="shared" si="26"/>
        <v>9.3958333333333304</v>
      </c>
      <c r="P87" s="21">
        <f t="shared" si="21"/>
        <v>30.000000000000053</v>
      </c>
      <c r="Q87" s="3">
        <f t="shared" si="22"/>
        <v>0.50000000000000089</v>
      </c>
      <c r="R87" s="3">
        <f t="shared" si="23"/>
        <v>2.083333333333337E-2</v>
      </c>
      <c r="T87" s="9">
        <f t="shared" si="27"/>
        <v>10845</v>
      </c>
      <c r="U87" s="3">
        <f t="shared" si="28"/>
        <v>180.75</v>
      </c>
      <c r="V87" s="3">
        <f t="shared" si="29"/>
        <v>7.5312499999999991</v>
      </c>
    </row>
    <row r="88" spans="1:23">
      <c r="A88" s="7" t="s">
        <v>83</v>
      </c>
      <c r="B88" s="6">
        <f t="shared" si="32"/>
        <v>0.58333333333333337</v>
      </c>
      <c r="C88" s="15">
        <f t="shared" si="33"/>
        <v>40659</v>
      </c>
      <c r="E88" s="6">
        <v>0.625</v>
      </c>
      <c r="F88" s="15">
        <v>40659</v>
      </c>
      <c r="H88" s="18">
        <f t="shared" si="18"/>
        <v>59.999999999999943</v>
      </c>
      <c r="I88" s="3">
        <f t="shared" si="34"/>
        <v>0.999999999999999</v>
      </c>
      <c r="J88" s="3">
        <f t="shared" si="35"/>
        <v>4.1666666666666623E-2</v>
      </c>
      <c r="L88" s="9">
        <f t="shared" si="24"/>
        <v>13590</v>
      </c>
      <c r="M88" s="3">
        <f t="shared" si="25"/>
        <v>226.5</v>
      </c>
      <c r="N88" s="3">
        <f t="shared" si="26"/>
        <v>9.4374999999999964</v>
      </c>
      <c r="P88" s="21">
        <f t="shared" si="21"/>
        <v>59.999999999999943</v>
      </c>
      <c r="Q88" s="3">
        <f t="shared" si="22"/>
        <v>0.999999999999999</v>
      </c>
      <c r="R88" s="3">
        <f t="shared" si="23"/>
        <v>4.1666666666666623E-2</v>
      </c>
      <c r="T88" s="9">
        <f t="shared" si="27"/>
        <v>10905</v>
      </c>
      <c r="U88" s="3">
        <f t="shared" si="28"/>
        <v>181.75</v>
      </c>
      <c r="V88" s="3">
        <f t="shared" si="29"/>
        <v>7.5729166666666661</v>
      </c>
    </row>
    <row r="89" spans="1:23">
      <c r="A89" s="7" t="s">
        <v>84</v>
      </c>
      <c r="B89" s="6">
        <f t="shared" si="32"/>
        <v>0.625</v>
      </c>
      <c r="C89" s="15">
        <f t="shared" si="33"/>
        <v>40659</v>
      </c>
      <c r="E89" s="6">
        <v>0.63541666666666663</v>
      </c>
      <c r="F89" s="15">
        <v>40659</v>
      </c>
      <c r="H89" s="18">
        <f t="shared" si="18"/>
        <v>14.999999999999947</v>
      </c>
      <c r="I89" s="3">
        <f t="shared" si="34"/>
        <v>0.24999999999999911</v>
      </c>
      <c r="J89" s="3">
        <f t="shared" si="35"/>
        <v>1.041666666666663E-2</v>
      </c>
      <c r="L89" s="9">
        <f t="shared" si="24"/>
        <v>13605</v>
      </c>
      <c r="M89" s="3">
        <f t="shared" si="25"/>
        <v>226.75</v>
      </c>
      <c r="N89" s="3">
        <f t="shared" si="26"/>
        <v>9.4479166666666625</v>
      </c>
      <c r="P89" s="21">
        <f t="shared" si="21"/>
        <v>14.999999999999947</v>
      </c>
      <c r="Q89" s="3">
        <f t="shared" si="22"/>
        <v>0.24999999999999911</v>
      </c>
      <c r="R89" s="3">
        <f t="shared" si="23"/>
        <v>1.041666666666663E-2</v>
      </c>
      <c r="T89" s="9">
        <f t="shared" si="27"/>
        <v>10920</v>
      </c>
      <c r="U89" s="3">
        <f t="shared" si="28"/>
        <v>182</v>
      </c>
      <c r="V89" s="3">
        <f t="shared" si="29"/>
        <v>7.583333333333333</v>
      </c>
      <c r="W89" s="7" t="s">
        <v>85</v>
      </c>
    </row>
    <row r="90" spans="1:23">
      <c r="A90" s="7" t="s">
        <v>86</v>
      </c>
      <c r="B90" s="6">
        <f t="shared" si="32"/>
        <v>0.63541666666666663</v>
      </c>
      <c r="C90" s="15">
        <f t="shared" si="33"/>
        <v>40659</v>
      </c>
      <c r="E90" s="6">
        <v>0.70833333333333337</v>
      </c>
      <c r="F90" s="15">
        <v>40659</v>
      </c>
      <c r="H90" s="18">
        <f t="shared" si="18"/>
        <v>105.00000000000011</v>
      </c>
      <c r="I90" s="3">
        <f t="shared" si="34"/>
        <v>1.750000000000002</v>
      </c>
      <c r="J90" s="3">
        <f t="shared" si="35"/>
        <v>7.2916666666666755E-2</v>
      </c>
      <c r="L90" s="9">
        <f t="shared" si="24"/>
        <v>13710</v>
      </c>
      <c r="M90" s="3">
        <f t="shared" si="25"/>
        <v>228.5</v>
      </c>
      <c r="N90" s="3">
        <f t="shared" si="26"/>
        <v>9.5208333333333286</v>
      </c>
      <c r="P90" s="21">
        <f t="shared" si="21"/>
        <v>105.00000000000011</v>
      </c>
      <c r="Q90" s="3">
        <f t="shared" si="22"/>
        <v>1.750000000000002</v>
      </c>
      <c r="R90" s="3">
        <f t="shared" si="23"/>
        <v>7.2916666666666755E-2</v>
      </c>
      <c r="T90" s="9">
        <f t="shared" si="27"/>
        <v>11025</v>
      </c>
      <c r="U90" s="3">
        <f t="shared" si="28"/>
        <v>183.75</v>
      </c>
      <c r="V90" s="3">
        <f t="shared" si="29"/>
        <v>7.65625</v>
      </c>
    </row>
    <row r="91" spans="1:23">
      <c r="A91" s="7" t="s">
        <v>18</v>
      </c>
      <c r="B91" s="6">
        <f t="shared" si="32"/>
        <v>0.70833333333333337</v>
      </c>
      <c r="C91" s="15">
        <f t="shared" si="33"/>
        <v>40659</v>
      </c>
      <c r="E91" s="6">
        <v>0.72916666666666663</v>
      </c>
      <c r="F91" s="15">
        <v>40659</v>
      </c>
      <c r="H91" s="18">
        <f t="shared" si="18"/>
        <v>29.999999999999893</v>
      </c>
      <c r="I91" s="3">
        <f t="shared" si="34"/>
        <v>0.49999999999999822</v>
      </c>
      <c r="J91" s="3">
        <f t="shared" si="35"/>
        <v>2.0833333333333259E-2</v>
      </c>
      <c r="L91" s="9">
        <f t="shared" si="24"/>
        <v>13740</v>
      </c>
      <c r="M91" s="3">
        <f t="shared" si="25"/>
        <v>229</v>
      </c>
      <c r="N91" s="3">
        <f t="shared" si="26"/>
        <v>9.5416666666666625</v>
      </c>
      <c r="P91" s="21">
        <f t="shared" si="21"/>
        <v>29.999999999999893</v>
      </c>
      <c r="Q91" s="3">
        <f t="shared" si="22"/>
        <v>0.49999999999999822</v>
      </c>
      <c r="R91" s="3">
        <f t="shared" si="23"/>
        <v>2.0833333333333259E-2</v>
      </c>
      <c r="T91" s="9">
        <f t="shared" si="27"/>
        <v>11055</v>
      </c>
      <c r="U91" s="3">
        <f t="shared" si="28"/>
        <v>184.25</v>
      </c>
      <c r="V91" s="3">
        <f t="shared" si="29"/>
        <v>7.677083333333333</v>
      </c>
    </row>
    <row r="92" spans="1:23">
      <c r="A92" s="7" t="s">
        <v>87</v>
      </c>
      <c r="B92" s="6">
        <f t="shared" si="32"/>
        <v>0.72916666666666663</v>
      </c>
      <c r="C92" s="15">
        <f t="shared" si="33"/>
        <v>40659</v>
      </c>
      <c r="E92" s="6">
        <v>0.76041666666666663</v>
      </c>
      <c r="F92" s="15">
        <v>40659</v>
      </c>
      <c r="H92" s="18">
        <f t="shared" si="18"/>
        <v>45</v>
      </c>
      <c r="I92" s="3">
        <f t="shared" si="34"/>
        <v>0.75</v>
      </c>
      <c r="J92" s="3">
        <f t="shared" si="35"/>
        <v>3.125E-2</v>
      </c>
      <c r="L92" s="9">
        <f t="shared" si="24"/>
        <v>13785</v>
      </c>
      <c r="M92" s="3">
        <f t="shared" si="25"/>
        <v>229.75</v>
      </c>
      <c r="N92" s="3">
        <f t="shared" si="26"/>
        <v>9.5729166666666625</v>
      </c>
      <c r="P92" s="21">
        <f t="shared" si="21"/>
        <v>45</v>
      </c>
      <c r="Q92" s="3">
        <f t="shared" si="22"/>
        <v>0.75</v>
      </c>
      <c r="R92" s="3">
        <f t="shared" si="23"/>
        <v>3.125E-2</v>
      </c>
      <c r="T92" s="9">
        <f t="shared" si="27"/>
        <v>11100</v>
      </c>
      <c r="U92" s="3">
        <f t="shared" si="28"/>
        <v>185</v>
      </c>
      <c r="V92" s="3">
        <f t="shared" si="29"/>
        <v>7.708333333333333</v>
      </c>
    </row>
    <row r="93" spans="1:23">
      <c r="A93" s="7" t="s">
        <v>37</v>
      </c>
      <c r="B93" s="6">
        <f t="shared" si="32"/>
        <v>0.76041666666666663</v>
      </c>
      <c r="C93" s="15">
        <f t="shared" si="33"/>
        <v>40659</v>
      </c>
      <c r="E93" s="6">
        <v>0.78125</v>
      </c>
      <c r="F93" s="15">
        <v>40659</v>
      </c>
      <c r="H93" s="18">
        <f t="shared" si="18"/>
        <v>30.000000000000053</v>
      </c>
      <c r="I93" s="3">
        <f t="shared" si="34"/>
        <v>0.50000000000000089</v>
      </c>
      <c r="J93" s="3">
        <f t="shared" si="35"/>
        <v>2.083333333333337E-2</v>
      </c>
      <c r="L93" s="9">
        <f t="shared" si="24"/>
        <v>13815</v>
      </c>
      <c r="M93" s="3">
        <f t="shared" si="25"/>
        <v>230.25</v>
      </c>
      <c r="N93" s="3">
        <f t="shared" si="26"/>
        <v>9.5937499999999964</v>
      </c>
      <c r="P93" s="21">
        <f t="shared" si="21"/>
        <v>30.000000000000053</v>
      </c>
      <c r="Q93" s="3">
        <f t="shared" si="22"/>
        <v>0.50000000000000089</v>
      </c>
      <c r="R93" s="3">
        <f t="shared" si="23"/>
        <v>2.083333333333337E-2</v>
      </c>
      <c r="T93" s="9">
        <f t="shared" si="27"/>
        <v>11130</v>
      </c>
      <c r="U93" s="3">
        <f t="shared" si="28"/>
        <v>185.5</v>
      </c>
      <c r="V93" s="3">
        <f t="shared" si="29"/>
        <v>7.7291666666666661</v>
      </c>
    </row>
    <row r="94" spans="1:23">
      <c r="A94" s="7" t="s">
        <v>88</v>
      </c>
      <c r="B94" s="6">
        <f t="shared" si="32"/>
        <v>0.78125</v>
      </c>
      <c r="C94" s="15">
        <f t="shared" si="33"/>
        <v>40659</v>
      </c>
      <c r="E94" s="6">
        <v>0.9375</v>
      </c>
      <c r="F94" s="15">
        <v>40659</v>
      </c>
      <c r="H94" s="18">
        <f t="shared" si="18"/>
        <v>225</v>
      </c>
      <c r="I94" s="3">
        <f t="shared" si="34"/>
        <v>3.75</v>
      </c>
      <c r="J94" s="3">
        <f t="shared" si="35"/>
        <v>0.15625</v>
      </c>
      <c r="L94" s="9">
        <f t="shared" si="24"/>
        <v>14040</v>
      </c>
      <c r="M94" s="3">
        <f t="shared" si="25"/>
        <v>234</v>
      </c>
      <c r="N94" s="3">
        <f t="shared" si="26"/>
        <v>9.7499999999999964</v>
      </c>
      <c r="P94" s="21">
        <f t="shared" si="21"/>
        <v>225</v>
      </c>
      <c r="Q94" s="3">
        <f t="shared" si="22"/>
        <v>3.75</v>
      </c>
      <c r="R94" s="3">
        <f t="shared" si="23"/>
        <v>0.15625</v>
      </c>
      <c r="T94" s="9">
        <f t="shared" si="27"/>
        <v>11355</v>
      </c>
      <c r="U94" s="3">
        <f t="shared" si="28"/>
        <v>189.25</v>
      </c>
      <c r="V94" s="3">
        <f t="shared" si="29"/>
        <v>7.8854166666666661</v>
      </c>
    </row>
    <row r="95" spans="1:23" ht="30">
      <c r="A95" s="7" t="s">
        <v>198</v>
      </c>
      <c r="B95" s="6">
        <f t="shared" si="32"/>
        <v>0.9375</v>
      </c>
      <c r="C95" s="15">
        <f t="shared" si="33"/>
        <v>40659</v>
      </c>
      <c r="E95" s="6">
        <v>6.25E-2</v>
      </c>
      <c r="F95" s="15">
        <v>40660</v>
      </c>
      <c r="H95" s="18">
        <f t="shared" si="18"/>
        <v>180</v>
      </c>
      <c r="I95" s="3">
        <f t="shared" si="34"/>
        <v>3</v>
      </c>
      <c r="J95" s="3">
        <f t="shared" si="35"/>
        <v>0.125</v>
      </c>
      <c r="L95" s="9">
        <f t="shared" si="24"/>
        <v>14220</v>
      </c>
      <c r="M95" s="3">
        <f t="shared" si="25"/>
        <v>237</v>
      </c>
      <c r="N95" s="3">
        <f t="shared" si="26"/>
        <v>9.8749999999999964</v>
      </c>
      <c r="P95" s="21">
        <f t="shared" si="21"/>
        <v>180</v>
      </c>
      <c r="Q95" s="3">
        <f t="shared" si="22"/>
        <v>3</v>
      </c>
      <c r="R95" s="3">
        <f t="shared" si="23"/>
        <v>0.125</v>
      </c>
      <c r="T95" s="9">
        <f t="shared" si="27"/>
        <v>11535</v>
      </c>
      <c r="U95" s="3">
        <f t="shared" si="28"/>
        <v>192.25</v>
      </c>
      <c r="V95" s="3">
        <f t="shared" si="29"/>
        <v>8.0104166666666661</v>
      </c>
    </row>
    <row r="96" spans="1:23">
      <c r="A96" s="7" t="s">
        <v>89</v>
      </c>
      <c r="B96" s="6">
        <f t="shared" si="32"/>
        <v>6.25E-2</v>
      </c>
      <c r="C96" s="15">
        <f t="shared" si="33"/>
        <v>40660</v>
      </c>
      <c r="E96" s="6">
        <v>0.10416666666666667</v>
      </c>
      <c r="F96" s="15">
        <v>40660</v>
      </c>
      <c r="H96" s="18">
        <f t="shared" si="18"/>
        <v>60.000000000000007</v>
      </c>
      <c r="I96" s="3">
        <f t="shared" si="34"/>
        <v>1.0000000000000002</v>
      </c>
      <c r="J96" s="3">
        <f t="shared" si="35"/>
        <v>4.1666666666666678E-2</v>
      </c>
      <c r="L96" s="9">
        <f t="shared" si="24"/>
        <v>14280</v>
      </c>
      <c r="M96" s="3">
        <f t="shared" si="25"/>
        <v>238</v>
      </c>
      <c r="N96" s="3">
        <f t="shared" si="26"/>
        <v>9.9166666666666625</v>
      </c>
      <c r="P96" s="21">
        <f t="shared" si="21"/>
        <v>60.000000000000007</v>
      </c>
      <c r="Q96" s="3">
        <f t="shared" si="22"/>
        <v>1.0000000000000002</v>
      </c>
      <c r="R96" s="3">
        <f t="shared" si="23"/>
        <v>4.1666666666666678E-2</v>
      </c>
      <c r="T96" s="9">
        <f t="shared" si="27"/>
        <v>11595</v>
      </c>
      <c r="U96" s="3">
        <f t="shared" si="28"/>
        <v>193.25</v>
      </c>
      <c r="V96" s="3">
        <f t="shared" si="29"/>
        <v>8.0520833333333321</v>
      </c>
    </row>
    <row r="97" spans="1:23" ht="60">
      <c r="A97" s="7" t="s">
        <v>199</v>
      </c>
      <c r="B97" s="6">
        <f t="shared" si="32"/>
        <v>0.10416666666666667</v>
      </c>
      <c r="C97" s="15">
        <f t="shared" si="33"/>
        <v>40660</v>
      </c>
      <c r="E97" s="6">
        <v>0.25</v>
      </c>
      <c r="F97" s="15">
        <v>40661</v>
      </c>
      <c r="H97" s="18">
        <f t="shared" si="18"/>
        <v>1650</v>
      </c>
      <c r="I97" s="3">
        <f t="shared" si="34"/>
        <v>27.5</v>
      </c>
      <c r="J97" s="3">
        <f t="shared" si="35"/>
        <v>1.1458333333333333</v>
      </c>
      <c r="L97" s="9">
        <f t="shared" si="24"/>
        <v>15930</v>
      </c>
      <c r="M97" s="3">
        <f t="shared" si="25"/>
        <v>265.5</v>
      </c>
      <c r="N97" s="3">
        <f t="shared" si="26"/>
        <v>11.062499999999996</v>
      </c>
      <c r="P97" s="21">
        <f t="shared" si="21"/>
        <v>1650</v>
      </c>
      <c r="Q97" s="3">
        <f t="shared" si="22"/>
        <v>27.5</v>
      </c>
      <c r="R97" s="3">
        <f t="shared" si="23"/>
        <v>1.1458333333333333</v>
      </c>
      <c r="T97" s="9">
        <f t="shared" si="27"/>
        <v>13245</v>
      </c>
      <c r="U97" s="3">
        <f t="shared" si="28"/>
        <v>220.75</v>
      </c>
      <c r="V97" s="3">
        <f t="shared" si="29"/>
        <v>9.1979166666666661</v>
      </c>
    </row>
    <row r="98" spans="1:23">
      <c r="A98" s="7" t="s">
        <v>90</v>
      </c>
      <c r="B98" s="6">
        <f t="shared" si="32"/>
        <v>0.25</v>
      </c>
      <c r="C98" s="15">
        <f t="shared" si="33"/>
        <v>40661</v>
      </c>
      <c r="E98" s="6">
        <v>0.28125</v>
      </c>
      <c r="F98" s="15">
        <v>40661</v>
      </c>
      <c r="H98" s="18">
        <f t="shared" si="18"/>
        <v>45</v>
      </c>
      <c r="I98" s="3">
        <f t="shared" si="34"/>
        <v>0.75</v>
      </c>
      <c r="J98" s="3">
        <f t="shared" si="35"/>
        <v>3.125E-2</v>
      </c>
      <c r="L98" s="9">
        <f t="shared" si="24"/>
        <v>15975</v>
      </c>
      <c r="M98" s="3">
        <f t="shared" si="25"/>
        <v>266.25</v>
      </c>
      <c r="N98" s="3">
        <f t="shared" si="26"/>
        <v>11.093749999999996</v>
      </c>
      <c r="P98" s="21">
        <f t="shared" si="21"/>
        <v>45</v>
      </c>
      <c r="Q98" s="3">
        <f t="shared" si="22"/>
        <v>0.75</v>
      </c>
      <c r="R98" s="3">
        <f t="shared" si="23"/>
        <v>3.125E-2</v>
      </c>
      <c r="T98" s="9">
        <f t="shared" si="27"/>
        <v>13290</v>
      </c>
      <c r="U98" s="3">
        <f t="shared" si="28"/>
        <v>221.5</v>
      </c>
      <c r="V98" s="3">
        <f t="shared" si="29"/>
        <v>9.2291666666666661</v>
      </c>
    </row>
    <row r="99" spans="1:23">
      <c r="A99" s="7" t="s">
        <v>27</v>
      </c>
      <c r="B99" s="6">
        <f t="shared" si="32"/>
        <v>0.28125</v>
      </c>
      <c r="C99" s="15">
        <f t="shared" si="33"/>
        <v>40661</v>
      </c>
      <c r="E99" s="6">
        <v>0.30208333333333331</v>
      </c>
      <c r="F99" s="15">
        <v>40661</v>
      </c>
      <c r="H99" s="18">
        <f t="shared" si="18"/>
        <v>29.999999999999972</v>
      </c>
      <c r="I99" s="3">
        <f t="shared" si="34"/>
        <v>0.4999999999999995</v>
      </c>
      <c r="J99" s="3">
        <f t="shared" si="35"/>
        <v>2.0833333333333311E-2</v>
      </c>
      <c r="L99" s="9">
        <f t="shared" si="24"/>
        <v>16005</v>
      </c>
      <c r="M99" s="3">
        <f t="shared" si="25"/>
        <v>266.75</v>
      </c>
      <c r="N99" s="3">
        <f t="shared" si="26"/>
        <v>11.11458333333333</v>
      </c>
      <c r="P99" s="21">
        <f t="shared" si="21"/>
        <v>29.999999999999972</v>
      </c>
      <c r="Q99" s="3">
        <f t="shared" si="22"/>
        <v>0.4999999999999995</v>
      </c>
      <c r="R99" s="3">
        <f t="shared" si="23"/>
        <v>2.0833333333333311E-2</v>
      </c>
      <c r="T99" s="9">
        <f t="shared" si="27"/>
        <v>13320</v>
      </c>
      <c r="U99" s="3">
        <f t="shared" si="28"/>
        <v>222</v>
      </c>
      <c r="V99" s="3">
        <f t="shared" si="29"/>
        <v>9.25</v>
      </c>
    </row>
    <row r="100" spans="1:23" ht="45">
      <c r="A100" s="39" t="s">
        <v>200</v>
      </c>
      <c r="B100" s="40">
        <f t="shared" si="32"/>
        <v>0.30208333333333331</v>
      </c>
      <c r="C100" s="16">
        <f t="shared" si="33"/>
        <v>40661</v>
      </c>
      <c r="D100" s="27"/>
      <c r="E100" s="40">
        <v>0.625</v>
      </c>
      <c r="F100" s="16">
        <v>40661</v>
      </c>
      <c r="G100" s="27"/>
      <c r="H100" s="41">
        <f t="shared" si="18"/>
        <v>465</v>
      </c>
      <c r="I100" s="5">
        <f t="shared" si="34"/>
        <v>7.75</v>
      </c>
      <c r="J100" s="5">
        <f t="shared" si="35"/>
        <v>0.32291666666666669</v>
      </c>
      <c r="K100" s="27"/>
      <c r="L100" s="10">
        <f t="shared" si="24"/>
        <v>16470</v>
      </c>
      <c r="M100" s="5">
        <f t="shared" si="25"/>
        <v>274.5</v>
      </c>
      <c r="N100" s="5">
        <f t="shared" si="26"/>
        <v>11.437499999999996</v>
      </c>
      <c r="O100" s="27"/>
      <c r="P100" s="43">
        <f t="shared" si="21"/>
        <v>465</v>
      </c>
      <c r="Q100" s="5">
        <f t="shared" si="22"/>
        <v>7.75</v>
      </c>
      <c r="R100" s="5">
        <f t="shared" si="23"/>
        <v>0.32291666666666669</v>
      </c>
      <c r="S100" s="27"/>
      <c r="T100" s="10">
        <f t="shared" si="27"/>
        <v>13785</v>
      </c>
      <c r="U100" s="5">
        <f t="shared" si="28"/>
        <v>229.75</v>
      </c>
      <c r="V100" s="5">
        <f t="shared" si="29"/>
        <v>9.5729166666666661</v>
      </c>
      <c r="W100" s="39" t="s">
        <v>273</v>
      </c>
    </row>
    <row r="101" spans="1:23" ht="30">
      <c r="A101" s="7" t="s">
        <v>201</v>
      </c>
      <c r="B101" s="6">
        <f t="shared" si="32"/>
        <v>0.625</v>
      </c>
      <c r="C101" s="15">
        <f t="shared" si="33"/>
        <v>40661</v>
      </c>
      <c r="E101" s="6">
        <v>0.86458333333333337</v>
      </c>
      <c r="F101" s="15">
        <v>40661</v>
      </c>
      <c r="H101" s="18">
        <f t="shared" si="18"/>
        <v>345.00000000000006</v>
      </c>
      <c r="I101" s="3">
        <f t="shared" si="34"/>
        <v>5.7500000000000009</v>
      </c>
      <c r="J101" s="3">
        <f t="shared" si="35"/>
        <v>0.23958333333333337</v>
      </c>
      <c r="L101" s="9">
        <f t="shared" si="24"/>
        <v>16815</v>
      </c>
      <c r="M101" s="3">
        <f t="shared" si="25"/>
        <v>280.25</v>
      </c>
      <c r="N101" s="3">
        <f t="shared" si="26"/>
        <v>11.67708333333333</v>
      </c>
      <c r="P101" s="21">
        <f t="shared" si="21"/>
        <v>345.00000000000006</v>
      </c>
      <c r="Q101" s="3">
        <f t="shared" si="22"/>
        <v>5.7500000000000009</v>
      </c>
      <c r="R101" s="3">
        <f t="shared" si="23"/>
        <v>0.23958333333333337</v>
      </c>
      <c r="T101" s="9">
        <f t="shared" si="27"/>
        <v>14130</v>
      </c>
      <c r="U101" s="3">
        <f t="shared" si="28"/>
        <v>235.5</v>
      </c>
      <c r="V101" s="3">
        <f t="shared" si="29"/>
        <v>9.8125</v>
      </c>
      <c r="W101" s="7" t="s">
        <v>274</v>
      </c>
    </row>
    <row r="102" spans="1:23">
      <c r="A102" s="7" t="s">
        <v>59</v>
      </c>
      <c r="B102" s="6">
        <f t="shared" si="32"/>
        <v>0.86458333333333337</v>
      </c>
      <c r="C102" s="15">
        <f t="shared" si="33"/>
        <v>40661</v>
      </c>
      <c r="E102" s="6">
        <v>0.92708333333333337</v>
      </c>
      <c r="F102" s="15">
        <v>40661</v>
      </c>
      <c r="H102" s="18">
        <f t="shared" si="18"/>
        <v>90</v>
      </c>
      <c r="I102" s="3">
        <f t="shared" si="34"/>
        <v>1.5</v>
      </c>
      <c r="J102" s="3">
        <f t="shared" si="35"/>
        <v>6.25E-2</v>
      </c>
      <c r="L102" s="9">
        <f t="shared" si="24"/>
        <v>16905</v>
      </c>
      <c r="M102" s="3">
        <f t="shared" si="25"/>
        <v>281.75</v>
      </c>
      <c r="N102" s="3">
        <f t="shared" si="26"/>
        <v>11.73958333333333</v>
      </c>
      <c r="P102" s="21">
        <f t="shared" si="21"/>
        <v>90</v>
      </c>
      <c r="Q102" s="3">
        <f t="shared" si="22"/>
        <v>1.5</v>
      </c>
      <c r="R102" s="3">
        <f t="shared" si="23"/>
        <v>6.25E-2</v>
      </c>
      <c r="T102" s="9">
        <f t="shared" si="27"/>
        <v>14220</v>
      </c>
      <c r="U102" s="3">
        <f t="shared" si="28"/>
        <v>237</v>
      </c>
      <c r="V102" s="3">
        <f t="shared" si="29"/>
        <v>9.875</v>
      </c>
    </row>
    <row r="103" spans="1:23">
      <c r="A103" s="7" t="s">
        <v>91</v>
      </c>
      <c r="B103" s="6">
        <f t="shared" si="32"/>
        <v>0.92708333333333337</v>
      </c>
      <c r="C103" s="15">
        <f t="shared" si="33"/>
        <v>40661</v>
      </c>
      <c r="E103" s="6">
        <v>0.94791666666666663</v>
      </c>
      <c r="F103" s="15">
        <v>40661</v>
      </c>
      <c r="H103" s="18">
        <f t="shared" si="18"/>
        <v>29.999999999999893</v>
      </c>
      <c r="I103" s="3">
        <f t="shared" si="34"/>
        <v>0.49999999999999822</v>
      </c>
      <c r="J103" s="3">
        <f t="shared" si="35"/>
        <v>2.0833333333333259E-2</v>
      </c>
      <c r="L103" s="9">
        <f t="shared" si="24"/>
        <v>16935</v>
      </c>
      <c r="M103" s="3">
        <f t="shared" si="25"/>
        <v>282.25</v>
      </c>
      <c r="N103" s="3">
        <f t="shared" si="26"/>
        <v>11.760416666666664</v>
      </c>
      <c r="P103" s="21">
        <f t="shared" si="21"/>
        <v>29.999999999999893</v>
      </c>
      <c r="Q103" s="3">
        <f t="shared" si="22"/>
        <v>0.49999999999999822</v>
      </c>
      <c r="R103" s="3">
        <f t="shared" si="23"/>
        <v>2.0833333333333259E-2</v>
      </c>
      <c r="T103" s="9">
        <f t="shared" si="27"/>
        <v>14250</v>
      </c>
      <c r="U103" s="3">
        <f t="shared" si="28"/>
        <v>237.5</v>
      </c>
      <c r="V103" s="3">
        <f t="shared" si="29"/>
        <v>9.8958333333333339</v>
      </c>
    </row>
    <row r="104" spans="1:23">
      <c r="A104" s="7" t="s">
        <v>92</v>
      </c>
      <c r="B104" s="6">
        <f t="shared" si="32"/>
        <v>0.94791666666666663</v>
      </c>
      <c r="C104" s="15">
        <f t="shared" si="33"/>
        <v>40661</v>
      </c>
      <c r="E104" s="6">
        <v>3.125E-2</v>
      </c>
      <c r="F104" s="15">
        <v>40662</v>
      </c>
      <c r="H104" s="18">
        <f t="shared" si="18"/>
        <v>120</v>
      </c>
      <c r="I104" s="3">
        <f t="shared" si="34"/>
        <v>2</v>
      </c>
      <c r="J104" s="3">
        <f t="shared" si="35"/>
        <v>8.3333333333333329E-2</v>
      </c>
      <c r="L104" s="9">
        <f t="shared" si="24"/>
        <v>17055</v>
      </c>
      <c r="M104" s="3">
        <f t="shared" si="25"/>
        <v>284.25</v>
      </c>
      <c r="N104" s="3">
        <f t="shared" si="26"/>
        <v>11.843749999999998</v>
      </c>
      <c r="P104" s="21">
        <f t="shared" si="21"/>
        <v>120</v>
      </c>
      <c r="Q104" s="3">
        <f t="shared" si="22"/>
        <v>2</v>
      </c>
      <c r="R104" s="3">
        <f t="shared" si="23"/>
        <v>8.3333333333333329E-2</v>
      </c>
      <c r="T104" s="9">
        <f t="shared" si="27"/>
        <v>14370</v>
      </c>
      <c r="U104" s="3">
        <f t="shared" si="28"/>
        <v>239.5</v>
      </c>
      <c r="V104" s="3">
        <f t="shared" si="29"/>
        <v>9.9791666666666679</v>
      </c>
    </row>
    <row r="105" spans="1:23">
      <c r="A105" s="7" t="s">
        <v>93</v>
      </c>
      <c r="B105" s="6">
        <f t="shared" si="32"/>
        <v>3.125E-2</v>
      </c>
      <c r="C105" s="15">
        <f t="shared" si="33"/>
        <v>40662</v>
      </c>
      <c r="E105" s="6">
        <v>6.25E-2</v>
      </c>
      <c r="F105" s="15">
        <v>40662</v>
      </c>
      <c r="H105" s="18">
        <f t="shared" si="18"/>
        <v>45</v>
      </c>
      <c r="I105" s="3">
        <f t="shared" si="34"/>
        <v>0.75</v>
      </c>
      <c r="J105" s="3">
        <f t="shared" si="35"/>
        <v>3.125E-2</v>
      </c>
      <c r="L105" s="9">
        <f t="shared" si="24"/>
        <v>17100</v>
      </c>
      <c r="M105" s="3">
        <f t="shared" si="25"/>
        <v>285</v>
      </c>
      <c r="N105" s="3">
        <f t="shared" si="26"/>
        <v>11.874999999999998</v>
      </c>
      <c r="P105" s="21">
        <f t="shared" si="21"/>
        <v>45</v>
      </c>
      <c r="Q105" s="3">
        <f t="shared" si="22"/>
        <v>0.75</v>
      </c>
      <c r="R105" s="3">
        <f t="shared" si="23"/>
        <v>3.125E-2</v>
      </c>
      <c r="T105" s="9">
        <f t="shared" si="27"/>
        <v>14415</v>
      </c>
      <c r="U105" s="3">
        <f t="shared" si="28"/>
        <v>240.25</v>
      </c>
      <c r="V105" s="3">
        <f t="shared" si="29"/>
        <v>10.010416666666668</v>
      </c>
      <c r="W105" s="7" t="s">
        <v>99</v>
      </c>
    </row>
    <row r="106" spans="1:23">
      <c r="A106" s="7" t="s">
        <v>94</v>
      </c>
      <c r="B106" s="6">
        <f t="shared" si="32"/>
        <v>6.25E-2</v>
      </c>
      <c r="C106" s="15">
        <f t="shared" si="33"/>
        <v>40662</v>
      </c>
      <c r="E106" s="6">
        <v>0.125</v>
      </c>
      <c r="F106" s="15">
        <v>40662</v>
      </c>
      <c r="H106" s="18">
        <f t="shared" ref="H106:H169" si="36">(($F106-$C106)*1440)+(($E106-$B106)*1440)</f>
        <v>90</v>
      </c>
      <c r="I106" s="3">
        <f t="shared" si="34"/>
        <v>1.5</v>
      </c>
      <c r="J106" s="3">
        <f t="shared" si="35"/>
        <v>6.25E-2</v>
      </c>
      <c r="L106" s="9">
        <f t="shared" si="24"/>
        <v>17190</v>
      </c>
      <c r="M106" s="3">
        <f t="shared" si="25"/>
        <v>286.5</v>
      </c>
      <c r="N106" s="3">
        <f t="shared" si="26"/>
        <v>11.937499999999998</v>
      </c>
      <c r="P106" s="21">
        <f t="shared" si="21"/>
        <v>90</v>
      </c>
      <c r="Q106" s="3">
        <f t="shared" si="22"/>
        <v>1.5</v>
      </c>
      <c r="R106" s="3">
        <f t="shared" si="23"/>
        <v>6.25E-2</v>
      </c>
      <c r="T106" s="9">
        <f t="shared" si="27"/>
        <v>14505</v>
      </c>
      <c r="U106" s="3">
        <f t="shared" si="28"/>
        <v>241.75</v>
      </c>
      <c r="V106" s="3">
        <f t="shared" si="29"/>
        <v>10.072916666666668</v>
      </c>
    </row>
    <row r="107" spans="1:23">
      <c r="A107" s="7" t="s">
        <v>35</v>
      </c>
      <c r="B107" s="6">
        <f t="shared" si="32"/>
        <v>0.125</v>
      </c>
      <c r="C107" s="15">
        <f t="shared" si="33"/>
        <v>40662</v>
      </c>
      <c r="E107" s="6">
        <v>0.14583333333333334</v>
      </c>
      <c r="F107" s="15">
        <v>40662</v>
      </c>
      <c r="H107" s="18">
        <f t="shared" si="36"/>
        <v>30.000000000000014</v>
      </c>
      <c r="I107" s="3">
        <f t="shared" si="34"/>
        <v>0.50000000000000022</v>
      </c>
      <c r="J107" s="3">
        <f t="shared" si="35"/>
        <v>2.0833333333333343E-2</v>
      </c>
      <c r="L107" s="9">
        <f t="shared" si="24"/>
        <v>17220</v>
      </c>
      <c r="M107" s="3">
        <f t="shared" si="25"/>
        <v>287</v>
      </c>
      <c r="N107" s="3">
        <f t="shared" si="26"/>
        <v>11.958333333333332</v>
      </c>
      <c r="P107" s="21">
        <f t="shared" si="21"/>
        <v>30.000000000000014</v>
      </c>
      <c r="Q107" s="3">
        <f t="shared" si="22"/>
        <v>0.50000000000000022</v>
      </c>
      <c r="R107" s="3">
        <f t="shared" si="23"/>
        <v>2.0833333333333343E-2</v>
      </c>
      <c r="T107" s="9">
        <f t="shared" si="27"/>
        <v>14535</v>
      </c>
      <c r="U107" s="3">
        <f t="shared" si="28"/>
        <v>242.25</v>
      </c>
      <c r="V107" s="3">
        <f t="shared" si="29"/>
        <v>10.093750000000002</v>
      </c>
    </row>
    <row r="108" spans="1:23">
      <c r="A108" s="7" t="s">
        <v>95</v>
      </c>
      <c r="B108" s="6">
        <f t="shared" si="32"/>
        <v>0.14583333333333334</v>
      </c>
      <c r="C108" s="15">
        <f t="shared" si="33"/>
        <v>40662</v>
      </c>
      <c r="E108" s="6">
        <v>0.19791666666666666</v>
      </c>
      <c r="F108" s="15">
        <v>40662</v>
      </c>
      <c r="H108" s="18">
        <f t="shared" si="36"/>
        <v>74.999999999999972</v>
      </c>
      <c r="I108" s="3">
        <f t="shared" si="34"/>
        <v>1.2499999999999996</v>
      </c>
      <c r="J108" s="3">
        <f t="shared" si="35"/>
        <v>5.2083333333333315E-2</v>
      </c>
      <c r="L108" s="9">
        <f t="shared" si="24"/>
        <v>17295</v>
      </c>
      <c r="M108" s="3">
        <f t="shared" si="25"/>
        <v>288.25</v>
      </c>
      <c r="N108" s="3">
        <f t="shared" si="26"/>
        <v>12.010416666666666</v>
      </c>
      <c r="P108" s="21">
        <f t="shared" si="21"/>
        <v>74.999999999999972</v>
      </c>
      <c r="Q108" s="3">
        <f t="shared" si="22"/>
        <v>1.2499999999999996</v>
      </c>
      <c r="R108" s="3">
        <f t="shared" si="23"/>
        <v>5.2083333333333315E-2</v>
      </c>
      <c r="T108" s="9">
        <f t="shared" si="27"/>
        <v>14610</v>
      </c>
      <c r="U108" s="3">
        <f t="shared" si="28"/>
        <v>243.5</v>
      </c>
      <c r="V108" s="3">
        <f t="shared" si="29"/>
        <v>10.145833333333336</v>
      </c>
    </row>
    <row r="109" spans="1:23">
      <c r="A109" s="7" t="s">
        <v>37</v>
      </c>
      <c r="B109" s="6">
        <f t="shared" si="32"/>
        <v>0.19791666666666666</v>
      </c>
      <c r="C109" s="15">
        <f t="shared" si="33"/>
        <v>40662</v>
      </c>
      <c r="E109" s="6">
        <v>0.21875</v>
      </c>
      <c r="F109" s="15">
        <v>40662</v>
      </c>
      <c r="H109" s="18">
        <f t="shared" si="36"/>
        <v>30.000000000000014</v>
      </c>
      <c r="I109" s="3">
        <f t="shared" si="34"/>
        <v>0.50000000000000022</v>
      </c>
      <c r="J109" s="3">
        <f t="shared" si="35"/>
        <v>2.0833333333333343E-2</v>
      </c>
      <c r="L109" s="9">
        <f t="shared" si="24"/>
        <v>17325</v>
      </c>
      <c r="M109" s="3">
        <f t="shared" si="25"/>
        <v>288.75</v>
      </c>
      <c r="N109" s="3">
        <f t="shared" si="26"/>
        <v>12.03125</v>
      </c>
      <c r="P109" s="21">
        <f t="shared" si="21"/>
        <v>30.000000000000014</v>
      </c>
      <c r="Q109" s="3">
        <f t="shared" si="22"/>
        <v>0.50000000000000022</v>
      </c>
      <c r="R109" s="3">
        <f t="shared" si="23"/>
        <v>2.0833333333333343E-2</v>
      </c>
      <c r="T109" s="9">
        <f t="shared" si="27"/>
        <v>14640</v>
      </c>
      <c r="U109" s="3">
        <f t="shared" si="28"/>
        <v>244</v>
      </c>
      <c r="V109" s="3">
        <f t="shared" si="29"/>
        <v>10.16666666666667</v>
      </c>
    </row>
    <row r="110" spans="1:23">
      <c r="A110" s="7" t="s">
        <v>96</v>
      </c>
      <c r="B110" s="6">
        <f t="shared" si="32"/>
        <v>0.21875</v>
      </c>
      <c r="C110" s="15">
        <f t="shared" si="33"/>
        <v>40662</v>
      </c>
      <c r="E110" s="6">
        <v>0.26041666666666669</v>
      </c>
      <c r="F110" s="15">
        <v>40662</v>
      </c>
      <c r="H110" s="18">
        <f t="shared" si="36"/>
        <v>60.000000000000028</v>
      </c>
      <c r="I110" s="3">
        <f t="shared" si="34"/>
        <v>1.0000000000000004</v>
      </c>
      <c r="J110" s="3">
        <f t="shared" si="35"/>
        <v>4.1666666666666685E-2</v>
      </c>
      <c r="L110" s="9">
        <f t="shared" si="24"/>
        <v>17385</v>
      </c>
      <c r="M110" s="3">
        <f t="shared" si="25"/>
        <v>289.75</v>
      </c>
      <c r="N110" s="3">
        <f t="shared" si="26"/>
        <v>12.072916666666666</v>
      </c>
      <c r="P110" s="21">
        <f t="shared" si="21"/>
        <v>60.000000000000028</v>
      </c>
      <c r="Q110" s="3">
        <f t="shared" si="22"/>
        <v>1.0000000000000004</v>
      </c>
      <c r="R110" s="3">
        <f t="shared" si="23"/>
        <v>4.1666666666666685E-2</v>
      </c>
      <c r="T110" s="9">
        <f t="shared" si="27"/>
        <v>14700</v>
      </c>
      <c r="U110" s="3">
        <f t="shared" si="28"/>
        <v>245</v>
      </c>
      <c r="V110" s="3">
        <f t="shared" si="29"/>
        <v>10.208333333333336</v>
      </c>
    </row>
    <row r="111" spans="1:23">
      <c r="A111" s="7" t="s">
        <v>97</v>
      </c>
      <c r="B111" s="6">
        <f t="shared" si="32"/>
        <v>0.26041666666666669</v>
      </c>
      <c r="C111" s="15">
        <f t="shared" si="33"/>
        <v>40662</v>
      </c>
      <c r="E111" s="6">
        <v>0.29166666666666669</v>
      </c>
      <c r="F111" s="15">
        <v>40662</v>
      </c>
      <c r="H111" s="18">
        <f t="shared" si="36"/>
        <v>45</v>
      </c>
      <c r="I111" s="3">
        <f t="shared" si="34"/>
        <v>0.75</v>
      </c>
      <c r="J111" s="3">
        <f t="shared" si="35"/>
        <v>3.125E-2</v>
      </c>
      <c r="L111" s="9">
        <f t="shared" si="24"/>
        <v>17430</v>
      </c>
      <c r="M111" s="3">
        <f t="shared" si="25"/>
        <v>290.5</v>
      </c>
      <c r="N111" s="3">
        <f t="shared" si="26"/>
        <v>12.104166666666666</v>
      </c>
      <c r="P111" s="21">
        <f t="shared" si="21"/>
        <v>45</v>
      </c>
      <c r="Q111" s="3">
        <f t="shared" si="22"/>
        <v>0.75</v>
      </c>
      <c r="R111" s="3">
        <f t="shared" si="23"/>
        <v>3.125E-2</v>
      </c>
      <c r="T111" s="9">
        <f t="shared" si="27"/>
        <v>14745</v>
      </c>
      <c r="U111" s="3">
        <f t="shared" si="28"/>
        <v>245.75</v>
      </c>
      <c r="V111" s="3">
        <f t="shared" si="29"/>
        <v>10.239583333333336</v>
      </c>
    </row>
    <row r="112" spans="1:23" ht="30">
      <c r="A112" s="7" t="s">
        <v>202</v>
      </c>
      <c r="B112" s="6">
        <f t="shared" si="32"/>
        <v>0.29166666666666669</v>
      </c>
      <c r="C112" s="15">
        <f t="shared" si="33"/>
        <v>40662</v>
      </c>
      <c r="E112" s="6">
        <v>0</v>
      </c>
      <c r="F112" s="15">
        <v>40663</v>
      </c>
      <c r="H112" s="18">
        <f t="shared" si="36"/>
        <v>1020</v>
      </c>
      <c r="I112" s="3">
        <f t="shared" si="34"/>
        <v>17</v>
      </c>
      <c r="J112" s="3">
        <f t="shared" si="35"/>
        <v>0.70833333333333337</v>
      </c>
      <c r="L112" s="9">
        <f t="shared" si="24"/>
        <v>18450</v>
      </c>
      <c r="M112" s="3">
        <f t="shared" si="25"/>
        <v>307.5</v>
      </c>
      <c r="N112" s="3">
        <f t="shared" si="26"/>
        <v>12.8125</v>
      </c>
      <c r="P112" s="21">
        <f t="shared" si="21"/>
        <v>1020</v>
      </c>
      <c r="Q112" s="3">
        <f t="shared" si="22"/>
        <v>17</v>
      </c>
      <c r="R112" s="3">
        <f t="shared" si="23"/>
        <v>0.70833333333333337</v>
      </c>
      <c r="T112" s="9">
        <f t="shared" si="27"/>
        <v>15765</v>
      </c>
      <c r="U112" s="3">
        <f t="shared" si="28"/>
        <v>262.75</v>
      </c>
      <c r="V112" s="3">
        <f t="shared" si="29"/>
        <v>10.94791666666667</v>
      </c>
      <c r="W112" s="7" t="s">
        <v>98</v>
      </c>
    </row>
    <row r="113" spans="1:23" ht="30">
      <c r="A113" s="7" t="s">
        <v>203</v>
      </c>
      <c r="B113" s="6">
        <f t="shared" si="32"/>
        <v>0</v>
      </c>
      <c r="C113" s="15">
        <f t="shared" si="33"/>
        <v>40663</v>
      </c>
      <c r="D113" s="6"/>
      <c r="E113" s="6">
        <v>0.52083333333333337</v>
      </c>
      <c r="F113" s="15">
        <v>40663</v>
      </c>
      <c r="H113" s="18">
        <f t="shared" si="36"/>
        <v>750</v>
      </c>
      <c r="I113" s="3">
        <f t="shared" si="34"/>
        <v>12.5</v>
      </c>
      <c r="J113" s="3">
        <f t="shared" si="35"/>
        <v>0.52083333333333337</v>
      </c>
      <c r="L113" s="9">
        <f t="shared" si="24"/>
        <v>19200</v>
      </c>
      <c r="M113" s="3">
        <f t="shared" si="25"/>
        <v>320</v>
      </c>
      <c r="N113" s="3">
        <f t="shared" si="26"/>
        <v>13.333333333333334</v>
      </c>
      <c r="P113" s="21">
        <f t="shared" si="21"/>
        <v>750</v>
      </c>
      <c r="Q113" s="3">
        <f t="shared" si="22"/>
        <v>12.5</v>
      </c>
      <c r="R113" s="3">
        <f t="shared" si="23"/>
        <v>0.52083333333333337</v>
      </c>
      <c r="T113" s="9">
        <f t="shared" si="27"/>
        <v>16515</v>
      </c>
      <c r="U113" s="3">
        <f t="shared" si="28"/>
        <v>275.25</v>
      </c>
      <c r="V113" s="3">
        <f t="shared" si="29"/>
        <v>11.468750000000004</v>
      </c>
    </row>
    <row r="114" spans="1:23">
      <c r="A114" s="7" t="s">
        <v>100</v>
      </c>
      <c r="B114" s="6">
        <f t="shared" si="32"/>
        <v>0.52083333333333337</v>
      </c>
      <c r="C114" s="15">
        <f t="shared" si="33"/>
        <v>40663</v>
      </c>
      <c r="E114" s="6">
        <v>0.58333333333333337</v>
      </c>
      <c r="F114" s="15">
        <v>40663</v>
      </c>
      <c r="H114" s="18">
        <f t="shared" si="36"/>
        <v>90</v>
      </c>
      <c r="I114" s="3">
        <f t="shared" si="34"/>
        <v>1.5</v>
      </c>
      <c r="J114" s="3">
        <f t="shared" si="35"/>
        <v>6.25E-2</v>
      </c>
      <c r="L114" s="9">
        <f t="shared" si="24"/>
        <v>19290</v>
      </c>
      <c r="M114" s="3">
        <f t="shared" si="25"/>
        <v>321.5</v>
      </c>
      <c r="N114" s="3">
        <f t="shared" si="26"/>
        <v>13.395833333333334</v>
      </c>
      <c r="P114" s="21">
        <f t="shared" si="21"/>
        <v>90</v>
      </c>
      <c r="Q114" s="3">
        <f t="shared" si="22"/>
        <v>1.5</v>
      </c>
      <c r="R114" s="3">
        <f t="shared" si="23"/>
        <v>6.25E-2</v>
      </c>
      <c r="T114" s="9">
        <f t="shared" si="27"/>
        <v>16605</v>
      </c>
      <c r="U114" s="3">
        <f t="shared" si="28"/>
        <v>276.75</v>
      </c>
      <c r="V114" s="3">
        <f t="shared" si="29"/>
        <v>11.531250000000004</v>
      </c>
    </row>
    <row r="115" spans="1:23" ht="30">
      <c r="A115" s="7" t="s">
        <v>204</v>
      </c>
      <c r="B115" s="6">
        <f t="shared" si="32"/>
        <v>0.58333333333333337</v>
      </c>
      <c r="C115" s="15">
        <f t="shared" si="33"/>
        <v>40663</v>
      </c>
      <c r="E115" s="6">
        <v>0.6875</v>
      </c>
      <c r="F115" s="15">
        <v>40663</v>
      </c>
      <c r="H115" s="18">
        <f t="shared" si="36"/>
        <v>149.99999999999994</v>
      </c>
      <c r="I115" s="3">
        <f t="shared" si="34"/>
        <v>2.4999999999999991</v>
      </c>
      <c r="J115" s="3">
        <f t="shared" si="35"/>
        <v>0.10416666666666663</v>
      </c>
      <c r="L115" s="9">
        <f t="shared" si="24"/>
        <v>19440</v>
      </c>
      <c r="M115" s="3">
        <f t="shared" si="25"/>
        <v>324</v>
      </c>
      <c r="N115" s="3">
        <f t="shared" si="26"/>
        <v>13.5</v>
      </c>
      <c r="P115" s="21">
        <f t="shared" si="21"/>
        <v>149.99999999999994</v>
      </c>
      <c r="Q115" s="3">
        <f t="shared" si="22"/>
        <v>2.4999999999999991</v>
      </c>
      <c r="R115" s="3">
        <f t="shared" si="23"/>
        <v>0.10416666666666663</v>
      </c>
      <c r="T115" s="9">
        <f t="shared" si="27"/>
        <v>16755</v>
      </c>
      <c r="U115" s="3">
        <f t="shared" si="28"/>
        <v>279.25</v>
      </c>
      <c r="V115" s="3">
        <f t="shared" si="29"/>
        <v>11.63541666666667</v>
      </c>
    </row>
    <row r="116" spans="1:23">
      <c r="A116" s="7" t="s">
        <v>101</v>
      </c>
      <c r="B116" s="6">
        <f t="shared" si="32"/>
        <v>0.6875</v>
      </c>
      <c r="C116" s="15">
        <f t="shared" si="33"/>
        <v>40663</v>
      </c>
      <c r="E116" s="6">
        <v>0.77083333333333337</v>
      </c>
      <c r="F116" s="15">
        <v>40663</v>
      </c>
      <c r="H116" s="18">
        <f t="shared" si="36"/>
        <v>120.00000000000006</v>
      </c>
      <c r="I116" s="3">
        <f t="shared" si="34"/>
        <v>2.0000000000000009</v>
      </c>
      <c r="J116" s="3">
        <f t="shared" si="35"/>
        <v>8.333333333333337E-2</v>
      </c>
      <c r="L116" s="9">
        <f t="shared" si="24"/>
        <v>19560</v>
      </c>
      <c r="M116" s="3">
        <f t="shared" si="25"/>
        <v>326</v>
      </c>
      <c r="N116" s="3">
        <f t="shared" si="26"/>
        <v>13.583333333333334</v>
      </c>
      <c r="P116" s="21">
        <f t="shared" si="21"/>
        <v>120.00000000000006</v>
      </c>
      <c r="Q116" s="3">
        <f t="shared" si="22"/>
        <v>2.0000000000000009</v>
      </c>
      <c r="R116" s="3">
        <f t="shared" si="23"/>
        <v>8.333333333333337E-2</v>
      </c>
      <c r="T116" s="9">
        <f t="shared" si="27"/>
        <v>16875</v>
      </c>
      <c r="U116" s="3">
        <f t="shared" si="28"/>
        <v>281.25</v>
      </c>
      <c r="V116" s="3">
        <f t="shared" si="29"/>
        <v>11.718750000000004</v>
      </c>
    </row>
    <row r="117" spans="1:23" ht="30">
      <c r="A117" s="7" t="s">
        <v>205</v>
      </c>
      <c r="B117" s="6">
        <f t="shared" si="32"/>
        <v>0.77083333333333337</v>
      </c>
      <c r="C117" s="15">
        <f t="shared" si="33"/>
        <v>40663</v>
      </c>
      <c r="E117" s="6">
        <v>0.38541666666666669</v>
      </c>
      <c r="F117" s="15">
        <v>40664</v>
      </c>
      <c r="H117" s="18">
        <f t="shared" si="36"/>
        <v>885</v>
      </c>
      <c r="I117" s="3">
        <f t="shared" si="34"/>
        <v>14.75</v>
      </c>
      <c r="J117" s="3">
        <f t="shared" si="35"/>
        <v>0.61458333333333337</v>
      </c>
      <c r="L117" s="9">
        <f t="shared" si="24"/>
        <v>20445</v>
      </c>
      <c r="M117" s="3">
        <f t="shared" si="25"/>
        <v>340.75</v>
      </c>
      <c r="N117" s="3">
        <f t="shared" si="26"/>
        <v>14.197916666666668</v>
      </c>
      <c r="P117" s="21">
        <f t="shared" si="21"/>
        <v>885</v>
      </c>
      <c r="Q117" s="3">
        <f t="shared" si="22"/>
        <v>14.75</v>
      </c>
      <c r="R117" s="3">
        <f t="shared" si="23"/>
        <v>0.61458333333333337</v>
      </c>
      <c r="T117" s="9">
        <f t="shared" si="27"/>
        <v>17760</v>
      </c>
      <c r="U117" s="3">
        <f t="shared" si="28"/>
        <v>296</v>
      </c>
      <c r="V117" s="3">
        <f t="shared" si="29"/>
        <v>12.333333333333337</v>
      </c>
      <c r="W117" s="7" t="s">
        <v>103</v>
      </c>
    </row>
    <row r="118" spans="1:23">
      <c r="A118" s="7" t="s">
        <v>102</v>
      </c>
      <c r="B118" s="6">
        <f t="shared" si="32"/>
        <v>0.38541666666666669</v>
      </c>
      <c r="C118" s="15">
        <f t="shared" si="33"/>
        <v>40664</v>
      </c>
      <c r="E118" s="6">
        <v>0.4375</v>
      </c>
      <c r="F118" s="15">
        <v>40664</v>
      </c>
      <c r="H118" s="18">
        <f t="shared" si="36"/>
        <v>74.999999999999972</v>
      </c>
      <c r="I118" s="3">
        <f t="shared" si="34"/>
        <v>1.2499999999999996</v>
      </c>
      <c r="J118" s="3">
        <f t="shared" si="35"/>
        <v>5.2083333333333315E-2</v>
      </c>
      <c r="L118" s="9">
        <f t="shared" si="24"/>
        <v>20520</v>
      </c>
      <c r="M118" s="3">
        <f t="shared" si="25"/>
        <v>342</v>
      </c>
      <c r="N118" s="3">
        <f t="shared" si="26"/>
        <v>14.250000000000002</v>
      </c>
      <c r="P118" s="21">
        <f t="shared" si="21"/>
        <v>74.999999999999972</v>
      </c>
      <c r="Q118" s="3">
        <f t="shared" si="22"/>
        <v>1.2499999999999996</v>
      </c>
      <c r="R118" s="3">
        <f t="shared" si="23"/>
        <v>5.2083333333333315E-2</v>
      </c>
      <c r="T118" s="9">
        <f t="shared" si="27"/>
        <v>17835</v>
      </c>
      <c r="U118" s="3">
        <f t="shared" si="28"/>
        <v>297.25</v>
      </c>
      <c r="V118" s="3">
        <f t="shared" si="29"/>
        <v>12.385416666666671</v>
      </c>
    </row>
    <row r="119" spans="1:23">
      <c r="A119" s="7" t="s">
        <v>105</v>
      </c>
      <c r="B119" s="6">
        <f t="shared" si="32"/>
        <v>0.4375</v>
      </c>
      <c r="C119" s="15">
        <f t="shared" si="33"/>
        <v>40664</v>
      </c>
      <c r="E119" s="6">
        <v>0.51041666666666663</v>
      </c>
      <c r="F119" s="15">
        <v>40664</v>
      </c>
      <c r="H119" s="18">
        <f t="shared" si="36"/>
        <v>104.99999999999994</v>
      </c>
      <c r="I119" s="3">
        <f t="shared" si="34"/>
        <v>1.7499999999999991</v>
      </c>
      <c r="J119" s="3">
        <f t="shared" si="35"/>
        <v>7.291666666666663E-2</v>
      </c>
      <c r="L119" s="9">
        <f t="shared" si="24"/>
        <v>20625</v>
      </c>
      <c r="M119" s="3">
        <f t="shared" si="25"/>
        <v>343.75</v>
      </c>
      <c r="N119" s="3">
        <f t="shared" si="26"/>
        <v>14.322916666666668</v>
      </c>
      <c r="P119" s="21">
        <f t="shared" si="21"/>
        <v>104.99999999999994</v>
      </c>
      <c r="Q119" s="3">
        <f t="shared" si="22"/>
        <v>1.7499999999999991</v>
      </c>
      <c r="R119" s="3">
        <f t="shared" si="23"/>
        <v>7.291666666666663E-2</v>
      </c>
      <c r="T119" s="9">
        <f t="shared" si="27"/>
        <v>17940</v>
      </c>
      <c r="U119" s="3">
        <f t="shared" si="28"/>
        <v>299</v>
      </c>
      <c r="V119" s="3">
        <f t="shared" si="29"/>
        <v>12.458333333333337</v>
      </c>
    </row>
    <row r="120" spans="1:23">
      <c r="A120" s="7" t="s">
        <v>104</v>
      </c>
      <c r="B120" s="6">
        <f t="shared" si="32"/>
        <v>0.51041666666666663</v>
      </c>
      <c r="C120" s="15">
        <f t="shared" si="33"/>
        <v>40664</v>
      </c>
      <c r="E120" s="6">
        <v>0.53125</v>
      </c>
      <c r="F120" s="15">
        <v>40664</v>
      </c>
      <c r="H120" s="18">
        <f t="shared" si="36"/>
        <v>30.000000000000053</v>
      </c>
      <c r="I120" s="3">
        <f t="shared" si="34"/>
        <v>0.50000000000000089</v>
      </c>
      <c r="J120" s="3">
        <f t="shared" si="35"/>
        <v>2.083333333333337E-2</v>
      </c>
      <c r="L120" s="9">
        <f t="shared" si="24"/>
        <v>20655</v>
      </c>
      <c r="M120" s="3">
        <f t="shared" si="25"/>
        <v>344.25</v>
      </c>
      <c r="N120" s="3">
        <f t="shared" si="26"/>
        <v>14.343750000000002</v>
      </c>
      <c r="P120" s="21">
        <f t="shared" si="21"/>
        <v>30.000000000000053</v>
      </c>
      <c r="Q120" s="3">
        <f t="shared" si="22"/>
        <v>0.50000000000000089</v>
      </c>
      <c r="R120" s="3">
        <f t="shared" si="23"/>
        <v>2.083333333333337E-2</v>
      </c>
      <c r="T120" s="9">
        <f t="shared" si="27"/>
        <v>17970</v>
      </c>
      <c r="U120" s="3">
        <f t="shared" si="28"/>
        <v>299.5</v>
      </c>
      <c r="V120" s="3">
        <f t="shared" si="29"/>
        <v>12.479166666666671</v>
      </c>
    </row>
    <row r="121" spans="1:23">
      <c r="A121" s="7" t="s">
        <v>106</v>
      </c>
      <c r="B121" s="6">
        <f t="shared" si="32"/>
        <v>0.53125</v>
      </c>
      <c r="C121" s="15">
        <f t="shared" si="33"/>
        <v>40664</v>
      </c>
      <c r="E121" s="6">
        <v>0.61458333333333337</v>
      </c>
      <c r="F121" s="15">
        <v>40664</v>
      </c>
      <c r="H121" s="18">
        <f t="shared" si="36"/>
        <v>120.00000000000006</v>
      </c>
      <c r="I121" s="3">
        <f t="shared" si="34"/>
        <v>2.0000000000000009</v>
      </c>
      <c r="J121" s="3">
        <f t="shared" si="35"/>
        <v>8.333333333333337E-2</v>
      </c>
      <c r="L121" s="9">
        <f t="shared" si="24"/>
        <v>20775</v>
      </c>
      <c r="M121" s="3">
        <f t="shared" si="25"/>
        <v>346.25</v>
      </c>
      <c r="N121" s="3">
        <f t="shared" si="26"/>
        <v>14.427083333333336</v>
      </c>
      <c r="P121" s="21">
        <f t="shared" si="21"/>
        <v>120.00000000000006</v>
      </c>
      <c r="Q121" s="3">
        <f t="shared" si="22"/>
        <v>2.0000000000000009</v>
      </c>
      <c r="R121" s="3">
        <f t="shared" si="23"/>
        <v>8.333333333333337E-2</v>
      </c>
      <c r="T121" s="9">
        <f t="shared" si="27"/>
        <v>18090</v>
      </c>
      <c r="U121" s="3">
        <f t="shared" si="28"/>
        <v>301.5</v>
      </c>
      <c r="V121" s="3">
        <f t="shared" si="29"/>
        <v>12.562500000000005</v>
      </c>
    </row>
    <row r="122" spans="1:23">
      <c r="A122" s="7" t="s">
        <v>37</v>
      </c>
      <c r="B122" s="6">
        <f t="shared" si="32"/>
        <v>0.61458333333333337</v>
      </c>
      <c r="C122" s="15">
        <f t="shared" si="33"/>
        <v>40664</v>
      </c>
      <c r="E122" s="6">
        <v>0.64583333333333337</v>
      </c>
      <c r="F122" s="15">
        <v>40664</v>
      </c>
      <c r="H122" s="18">
        <f t="shared" si="36"/>
        <v>45</v>
      </c>
      <c r="I122" s="3">
        <f t="shared" si="34"/>
        <v>0.75</v>
      </c>
      <c r="J122" s="3">
        <f t="shared" si="35"/>
        <v>3.125E-2</v>
      </c>
      <c r="L122" s="9">
        <f t="shared" si="24"/>
        <v>20820</v>
      </c>
      <c r="M122" s="3">
        <f t="shared" si="25"/>
        <v>347</v>
      </c>
      <c r="N122" s="3">
        <f t="shared" si="26"/>
        <v>14.458333333333336</v>
      </c>
      <c r="P122" s="21">
        <f t="shared" si="21"/>
        <v>45</v>
      </c>
      <c r="Q122" s="3">
        <f t="shared" si="22"/>
        <v>0.75</v>
      </c>
      <c r="R122" s="3">
        <f t="shared" si="23"/>
        <v>3.125E-2</v>
      </c>
      <c r="T122" s="9">
        <f t="shared" si="27"/>
        <v>18135</v>
      </c>
      <c r="U122" s="3">
        <f t="shared" si="28"/>
        <v>302.25</v>
      </c>
      <c r="V122" s="3">
        <f t="shared" si="29"/>
        <v>12.593750000000005</v>
      </c>
    </row>
    <row r="123" spans="1:23">
      <c r="A123" s="7" t="s">
        <v>107</v>
      </c>
      <c r="B123" s="6">
        <f t="shared" si="32"/>
        <v>0.64583333333333337</v>
      </c>
      <c r="C123" s="15">
        <f t="shared" si="33"/>
        <v>40664</v>
      </c>
      <c r="E123" s="6">
        <v>0.6875</v>
      </c>
      <c r="F123" s="15">
        <v>40664</v>
      </c>
      <c r="H123" s="18">
        <f t="shared" si="36"/>
        <v>59.999999999999943</v>
      </c>
      <c r="I123" s="3">
        <f t="shared" si="34"/>
        <v>0.999999999999999</v>
      </c>
      <c r="J123" s="3">
        <f t="shared" si="35"/>
        <v>4.1666666666666623E-2</v>
      </c>
      <c r="L123" s="9">
        <f t="shared" si="24"/>
        <v>20880</v>
      </c>
      <c r="M123" s="3">
        <f t="shared" si="25"/>
        <v>348</v>
      </c>
      <c r="N123" s="3">
        <f t="shared" si="26"/>
        <v>14.500000000000002</v>
      </c>
      <c r="P123" s="21">
        <f t="shared" si="21"/>
        <v>59.999999999999943</v>
      </c>
      <c r="Q123" s="3">
        <f t="shared" si="22"/>
        <v>0.999999999999999</v>
      </c>
      <c r="R123" s="3">
        <f t="shared" si="23"/>
        <v>4.1666666666666623E-2</v>
      </c>
      <c r="T123" s="9">
        <f t="shared" si="27"/>
        <v>18195</v>
      </c>
      <c r="U123" s="3">
        <f t="shared" si="28"/>
        <v>303.25</v>
      </c>
      <c r="V123" s="3">
        <f t="shared" si="29"/>
        <v>12.635416666666671</v>
      </c>
    </row>
    <row r="124" spans="1:23">
      <c r="A124" s="7" t="s">
        <v>109</v>
      </c>
      <c r="B124" s="6">
        <f t="shared" si="32"/>
        <v>0.6875</v>
      </c>
      <c r="C124" s="15">
        <f t="shared" si="33"/>
        <v>40664</v>
      </c>
      <c r="E124" s="6">
        <v>0.70833333333333337</v>
      </c>
      <c r="F124" s="15">
        <v>40664</v>
      </c>
      <c r="H124" s="18">
        <f t="shared" si="36"/>
        <v>30.000000000000053</v>
      </c>
      <c r="I124" s="3">
        <f t="shared" si="34"/>
        <v>0.50000000000000089</v>
      </c>
      <c r="J124" s="3">
        <f t="shared" si="35"/>
        <v>2.083333333333337E-2</v>
      </c>
      <c r="L124" s="9">
        <f t="shared" si="24"/>
        <v>20910</v>
      </c>
      <c r="M124" s="3">
        <f t="shared" si="25"/>
        <v>348.5</v>
      </c>
      <c r="N124" s="3">
        <f t="shared" si="26"/>
        <v>14.520833333333336</v>
      </c>
      <c r="P124" s="21">
        <f t="shared" si="21"/>
        <v>30.000000000000053</v>
      </c>
      <c r="Q124" s="3">
        <f t="shared" si="22"/>
        <v>0.50000000000000089</v>
      </c>
      <c r="R124" s="3">
        <f t="shared" si="23"/>
        <v>2.083333333333337E-2</v>
      </c>
      <c r="T124" s="9">
        <f t="shared" si="27"/>
        <v>18225</v>
      </c>
      <c r="U124" s="3">
        <f t="shared" si="28"/>
        <v>303.75</v>
      </c>
      <c r="V124" s="3">
        <f t="shared" si="29"/>
        <v>12.656250000000005</v>
      </c>
    </row>
    <row r="125" spans="1:23">
      <c r="A125" s="7" t="s">
        <v>108</v>
      </c>
      <c r="B125" s="6">
        <f t="shared" si="32"/>
        <v>0.70833333333333337</v>
      </c>
      <c r="C125" s="15">
        <f t="shared" si="33"/>
        <v>40664</v>
      </c>
      <c r="E125" s="6">
        <v>0.73958333333333337</v>
      </c>
      <c r="F125" s="15">
        <v>40664</v>
      </c>
      <c r="H125" s="18">
        <f t="shared" si="36"/>
        <v>45</v>
      </c>
      <c r="I125" s="3">
        <f t="shared" si="34"/>
        <v>0.75</v>
      </c>
      <c r="J125" s="3">
        <f t="shared" si="35"/>
        <v>3.125E-2</v>
      </c>
      <c r="L125" s="9">
        <f t="shared" si="24"/>
        <v>20955</v>
      </c>
      <c r="M125" s="3">
        <f t="shared" si="25"/>
        <v>349.25</v>
      </c>
      <c r="N125" s="3">
        <f t="shared" si="26"/>
        <v>14.552083333333336</v>
      </c>
      <c r="P125" s="21">
        <f t="shared" si="21"/>
        <v>45</v>
      </c>
      <c r="Q125" s="3">
        <f t="shared" si="22"/>
        <v>0.75</v>
      </c>
      <c r="R125" s="3">
        <f t="shared" si="23"/>
        <v>3.125E-2</v>
      </c>
      <c r="T125" s="9">
        <f t="shared" si="27"/>
        <v>18270</v>
      </c>
      <c r="U125" s="3">
        <f t="shared" si="28"/>
        <v>304.5</v>
      </c>
      <c r="V125" s="3">
        <f t="shared" si="29"/>
        <v>12.687500000000005</v>
      </c>
    </row>
    <row r="126" spans="1:23">
      <c r="A126" s="7" t="s">
        <v>27</v>
      </c>
      <c r="B126" s="6">
        <f t="shared" si="32"/>
        <v>0.73958333333333337</v>
      </c>
      <c r="C126" s="15">
        <f t="shared" si="33"/>
        <v>40664</v>
      </c>
      <c r="E126" s="6">
        <v>0.76041666666666663</v>
      </c>
      <c r="F126" s="15">
        <v>40664</v>
      </c>
      <c r="H126" s="18">
        <f t="shared" si="36"/>
        <v>29.999999999999893</v>
      </c>
      <c r="I126" s="3">
        <f t="shared" si="34"/>
        <v>0.49999999999999822</v>
      </c>
      <c r="J126" s="3">
        <f t="shared" si="35"/>
        <v>2.0833333333333259E-2</v>
      </c>
      <c r="L126" s="9">
        <f t="shared" si="24"/>
        <v>20985</v>
      </c>
      <c r="M126" s="3">
        <f t="shared" si="25"/>
        <v>349.75</v>
      </c>
      <c r="N126" s="3">
        <f t="shared" si="26"/>
        <v>14.57291666666667</v>
      </c>
      <c r="P126" s="21">
        <f t="shared" si="21"/>
        <v>29.999999999999893</v>
      </c>
      <c r="Q126" s="3">
        <f t="shared" si="22"/>
        <v>0.49999999999999822</v>
      </c>
      <c r="R126" s="3">
        <f t="shared" si="23"/>
        <v>2.0833333333333259E-2</v>
      </c>
      <c r="T126" s="9">
        <f t="shared" si="27"/>
        <v>18300</v>
      </c>
      <c r="U126" s="3">
        <f t="shared" si="28"/>
        <v>305</v>
      </c>
      <c r="V126" s="3">
        <f t="shared" si="29"/>
        <v>12.708333333333339</v>
      </c>
    </row>
    <row r="127" spans="1:23" ht="30">
      <c r="A127" s="39" t="s">
        <v>110</v>
      </c>
      <c r="B127" s="40">
        <f t="shared" si="32"/>
        <v>0.76041666666666663</v>
      </c>
      <c r="C127" s="16">
        <f t="shared" si="33"/>
        <v>40664</v>
      </c>
      <c r="D127" s="27"/>
      <c r="E127" s="40">
        <v>0.11458333333333333</v>
      </c>
      <c r="F127" s="16">
        <v>40665</v>
      </c>
      <c r="G127" s="27"/>
      <c r="H127" s="41">
        <f t="shared" si="36"/>
        <v>510.00000000000011</v>
      </c>
      <c r="I127" s="5">
        <f t="shared" si="34"/>
        <v>8.5000000000000018</v>
      </c>
      <c r="J127" s="5">
        <f t="shared" si="35"/>
        <v>0.35416666666666674</v>
      </c>
      <c r="K127" s="27"/>
      <c r="L127" s="10">
        <f t="shared" si="24"/>
        <v>21495</v>
      </c>
      <c r="M127" s="5">
        <f t="shared" si="25"/>
        <v>358.25</v>
      </c>
      <c r="N127" s="5">
        <f t="shared" si="26"/>
        <v>14.927083333333336</v>
      </c>
      <c r="O127" s="27"/>
      <c r="P127" s="43">
        <f t="shared" si="21"/>
        <v>510.00000000000011</v>
      </c>
      <c r="Q127" s="5">
        <f t="shared" si="22"/>
        <v>8.5000000000000018</v>
      </c>
      <c r="R127" s="5">
        <f t="shared" si="23"/>
        <v>0.35416666666666674</v>
      </c>
      <c r="S127" s="27"/>
      <c r="T127" s="10">
        <f t="shared" si="27"/>
        <v>18810</v>
      </c>
      <c r="U127" s="5">
        <f t="shared" si="28"/>
        <v>313.5</v>
      </c>
      <c r="V127" s="5">
        <f t="shared" si="29"/>
        <v>13.062500000000005</v>
      </c>
      <c r="W127" s="39" t="s">
        <v>275</v>
      </c>
    </row>
    <row r="128" spans="1:23" ht="30">
      <c r="A128" s="7" t="s">
        <v>111</v>
      </c>
      <c r="B128" s="6">
        <f t="shared" si="32"/>
        <v>0.11458333333333333</v>
      </c>
      <c r="C128" s="15">
        <f t="shared" si="33"/>
        <v>40665</v>
      </c>
      <c r="E128" s="6">
        <v>0.14583333333333334</v>
      </c>
      <c r="F128" s="15">
        <v>40665</v>
      </c>
      <c r="H128" s="18">
        <f t="shared" si="36"/>
        <v>45.000000000000021</v>
      </c>
      <c r="I128" s="3">
        <f t="shared" si="34"/>
        <v>0.75000000000000033</v>
      </c>
      <c r="J128" s="3">
        <f t="shared" si="35"/>
        <v>3.1250000000000014E-2</v>
      </c>
      <c r="L128" s="9">
        <f t="shared" si="24"/>
        <v>21540</v>
      </c>
      <c r="M128" s="3">
        <f t="shared" si="25"/>
        <v>359</v>
      </c>
      <c r="N128" s="3">
        <f t="shared" si="26"/>
        <v>14.958333333333336</v>
      </c>
      <c r="P128" s="21">
        <f t="shared" si="21"/>
        <v>45.000000000000021</v>
      </c>
      <c r="Q128" s="3">
        <f t="shared" si="22"/>
        <v>0.75000000000000033</v>
      </c>
      <c r="R128" s="3">
        <f t="shared" si="23"/>
        <v>3.1250000000000014E-2</v>
      </c>
      <c r="T128" s="9">
        <f t="shared" si="27"/>
        <v>18855</v>
      </c>
      <c r="U128" s="3">
        <f t="shared" si="28"/>
        <v>314.25</v>
      </c>
      <c r="V128" s="3">
        <f t="shared" si="29"/>
        <v>13.093750000000005</v>
      </c>
      <c r="W128" s="7" t="s">
        <v>276</v>
      </c>
    </row>
    <row r="129" spans="1:23">
      <c r="A129" s="7" t="s">
        <v>57</v>
      </c>
      <c r="B129" s="6">
        <f t="shared" si="32"/>
        <v>0.14583333333333334</v>
      </c>
      <c r="C129" s="15">
        <f t="shared" si="33"/>
        <v>40665</v>
      </c>
      <c r="E129" s="6">
        <v>0.16666666666666666</v>
      </c>
      <c r="F129" s="15">
        <v>40665</v>
      </c>
      <c r="H129" s="18">
        <f t="shared" si="36"/>
        <v>29.999999999999972</v>
      </c>
      <c r="I129" s="3">
        <f t="shared" si="34"/>
        <v>0.4999999999999995</v>
      </c>
      <c r="J129" s="3">
        <f t="shared" si="35"/>
        <v>2.0833333333333311E-2</v>
      </c>
      <c r="L129" s="9">
        <f t="shared" si="24"/>
        <v>21570</v>
      </c>
      <c r="M129" s="3">
        <f t="shared" si="25"/>
        <v>359.5</v>
      </c>
      <c r="N129" s="3">
        <f t="shared" si="26"/>
        <v>14.97916666666667</v>
      </c>
      <c r="P129" s="21">
        <f t="shared" si="21"/>
        <v>29.999999999999972</v>
      </c>
      <c r="Q129" s="3">
        <f t="shared" si="22"/>
        <v>0.4999999999999995</v>
      </c>
      <c r="R129" s="3">
        <f t="shared" si="23"/>
        <v>2.0833333333333311E-2</v>
      </c>
      <c r="T129" s="9">
        <f t="shared" si="27"/>
        <v>18885</v>
      </c>
      <c r="U129" s="3">
        <f t="shared" si="28"/>
        <v>314.75</v>
      </c>
      <c r="V129" s="3">
        <f t="shared" si="29"/>
        <v>13.114583333333339</v>
      </c>
    </row>
    <row r="130" spans="1:23">
      <c r="A130" s="7" t="s">
        <v>112</v>
      </c>
      <c r="B130" s="6">
        <f t="shared" si="32"/>
        <v>0.16666666666666666</v>
      </c>
      <c r="C130" s="15">
        <f t="shared" si="33"/>
        <v>40665</v>
      </c>
      <c r="E130" s="6">
        <v>0.375</v>
      </c>
      <c r="F130" s="15">
        <v>40665</v>
      </c>
      <c r="H130" s="18">
        <f t="shared" si="36"/>
        <v>300</v>
      </c>
      <c r="I130" s="3">
        <f t="shared" si="34"/>
        <v>5</v>
      </c>
      <c r="J130" s="3">
        <f t="shared" si="35"/>
        <v>0.20833333333333334</v>
      </c>
      <c r="L130" s="9">
        <f t="shared" si="24"/>
        <v>21870</v>
      </c>
      <c r="M130" s="3">
        <f t="shared" si="25"/>
        <v>364.5</v>
      </c>
      <c r="N130" s="3">
        <f t="shared" si="26"/>
        <v>15.187500000000004</v>
      </c>
      <c r="P130" s="21">
        <f t="shared" si="21"/>
        <v>300</v>
      </c>
      <c r="Q130" s="3">
        <f t="shared" si="22"/>
        <v>5</v>
      </c>
      <c r="R130" s="3">
        <f t="shared" si="23"/>
        <v>0.20833333333333334</v>
      </c>
      <c r="T130" s="9">
        <f t="shared" si="27"/>
        <v>19185</v>
      </c>
      <c r="U130" s="3">
        <f t="shared" si="28"/>
        <v>319.75</v>
      </c>
      <c r="V130" s="3">
        <f t="shared" si="29"/>
        <v>13.322916666666673</v>
      </c>
    </row>
    <row r="131" spans="1:23">
      <c r="A131" s="7" t="s">
        <v>12</v>
      </c>
      <c r="B131" s="6">
        <f t="shared" si="32"/>
        <v>0.375</v>
      </c>
      <c r="C131" s="15">
        <f t="shared" si="33"/>
        <v>40665</v>
      </c>
      <c r="E131" s="6">
        <v>0.40625</v>
      </c>
      <c r="F131" s="15">
        <v>40665</v>
      </c>
      <c r="H131" s="18">
        <f t="shared" si="36"/>
        <v>45</v>
      </c>
      <c r="I131" s="3">
        <f t="shared" si="34"/>
        <v>0.75</v>
      </c>
      <c r="J131" s="3">
        <f t="shared" si="35"/>
        <v>3.125E-2</v>
      </c>
      <c r="L131" s="9">
        <f t="shared" si="24"/>
        <v>21915</v>
      </c>
      <c r="M131" s="3">
        <f t="shared" si="25"/>
        <v>365.25</v>
      </c>
      <c r="N131" s="3">
        <f t="shared" si="26"/>
        <v>15.218750000000004</v>
      </c>
      <c r="P131" s="21">
        <f t="shared" si="21"/>
        <v>45</v>
      </c>
      <c r="Q131" s="3">
        <f t="shared" si="22"/>
        <v>0.75</v>
      </c>
      <c r="R131" s="3">
        <f t="shared" si="23"/>
        <v>3.125E-2</v>
      </c>
      <c r="T131" s="9">
        <f t="shared" si="27"/>
        <v>19230</v>
      </c>
      <c r="U131" s="3">
        <f t="shared" si="28"/>
        <v>320.5</v>
      </c>
      <c r="V131" s="3">
        <f t="shared" si="29"/>
        <v>13.354166666666673</v>
      </c>
    </row>
    <row r="132" spans="1:23">
      <c r="A132" s="7" t="s">
        <v>113</v>
      </c>
      <c r="B132" s="6">
        <f t="shared" si="32"/>
        <v>0.40625</v>
      </c>
      <c r="C132" s="15">
        <f t="shared" si="33"/>
        <v>40665</v>
      </c>
      <c r="E132" s="6">
        <v>0.53125</v>
      </c>
      <c r="F132" s="15">
        <v>40665</v>
      </c>
      <c r="H132" s="18">
        <f t="shared" si="36"/>
        <v>180</v>
      </c>
      <c r="I132" s="3">
        <f t="shared" si="34"/>
        <v>3</v>
      </c>
      <c r="J132" s="3">
        <f t="shared" si="35"/>
        <v>0.125</v>
      </c>
      <c r="L132" s="9">
        <f t="shared" si="24"/>
        <v>22095</v>
      </c>
      <c r="M132" s="3">
        <f t="shared" si="25"/>
        <v>368.25</v>
      </c>
      <c r="N132" s="3">
        <f t="shared" si="26"/>
        <v>15.343750000000004</v>
      </c>
      <c r="P132" s="21">
        <f t="shared" si="21"/>
        <v>180</v>
      </c>
      <c r="Q132" s="3">
        <f t="shared" si="22"/>
        <v>3</v>
      </c>
      <c r="R132" s="3">
        <f t="shared" si="23"/>
        <v>0.125</v>
      </c>
      <c r="T132" s="9">
        <f t="shared" si="27"/>
        <v>19410</v>
      </c>
      <c r="U132" s="3">
        <f t="shared" si="28"/>
        <v>323.5</v>
      </c>
      <c r="V132" s="3">
        <f t="shared" si="29"/>
        <v>13.479166666666673</v>
      </c>
    </row>
    <row r="133" spans="1:23">
      <c r="A133" s="7" t="s">
        <v>114</v>
      </c>
      <c r="B133" s="6">
        <f t="shared" si="32"/>
        <v>0.53125</v>
      </c>
      <c r="C133" s="15">
        <f t="shared" si="33"/>
        <v>40665</v>
      </c>
      <c r="E133" s="6">
        <v>0.54166666666666663</v>
      </c>
      <c r="F133" s="15">
        <v>40665</v>
      </c>
      <c r="H133" s="18">
        <f t="shared" si="36"/>
        <v>14.999999999999947</v>
      </c>
      <c r="I133" s="3">
        <f t="shared" si="34"/>
        <v>0.24999999999999911</v>
      </c>
      <c r="J133" s="3">
        <f t="shared" si="35"/>
        <v>1.041666666666663E-2</v>
      </c>
      <c r="L133" s="9">
        <f t="shared" si="24"/>
        <v>22110</v>
      </c>
      <c r="M133" s="3">
        <f t="shared" si="25"/>
        <v>368.5</v>
      </c>
      <c r="N133" s="3">
        <f t="shared" si="26"/>
        <v>15.35416666666667</v>
      </c>
      <c r="P133" s="21">
        <f t="shared" si="21"/>
        <v>14.999999999999947</v>
      </c>
      <c r="Q133" s="3">
        <f t="shared" si="22"/>
        <v>0.24999999999999911</v>
      </c>
      <c r="R133" s="3">
        <f t="shared" si="23"/>
        <v>1.041666666666663E-2</v>
      </c>
      <c r="T133" s="9">
        <f t="shared" si="27"/>
        <v>19425</v>
      </c>
      <c r="U133" s="3">
        <f t="shared" si="28"/>
        <v>323.75</v>
      </c>
      <c r="V133" s="3">
        <f t="shared" si="29"/>
        <v>13.489583333333339</v>
      </c>
      <c r="W133" s="7" t="s">
        <v>131</v>
      </c>
    </row>
    <row r="134" spans="1:23">
      <c r="A134" s="7" t="s">
        <v>115</v>
      </c>
      <c r="B134" s="6">
        <f t="shared" si="32"/>
        <v>0.54166666666666663</v>
      </c>
      <c r="C134" s="15">
        <f t="shared" si="33"/>
        <v>40665</v>
      </c>
      <c r="E134" s="6">
        <v>0.59375</v>
      </c>
      <c r="F134" s="15">
        <v>40665</v>
      </c>
      <c r="H134" s="18">
        <f t="shared" si="36"/>
        <v>75.000000000000057</v>
      </c>
      <c r="I134" s="3">
        <f t="shared" si="34"/>
        <v>1.2500000000000009</v>
      </c>
      <c r="J134" s="3">
        <f t="shared" si="35"/>
        <v>5.208333333333337E-2</v>
      </c>
      <c r="L134" s="9">
        <f t="shared" si="24"/>
        <v>22185</v>
      </c>
      <c r="M134" s="3">
        <f t="shared" si="25"/>
        <v>369.75</v>
      </c>
      <c r="N134" s="3">
        <f t="shared" si="26"/>
        <v>15.406250000000004</v>
      </c>
      <c r="P134" s="21">
        <f t="shared" si="21"/>
        <v>75.000000000000057</v>
      </c>
      <c r="Q134" s="3">
        <f t="shared" si="22"/>
        <v>1.2500000000000009</v>
      </c>
      <c r="R134" s="3">
        <f t="shared" si="23"/>
        <v>5.208333333333337E-2</v>
      </c>
      <c r="T134" s="9">
        <f t="shared" si="27"/>
        <v>19500</v>
      </c>
      <c r="U134" s="3">
        <f t="shared" si="28"/>
        <v>325</v>
      </c>
      <c r="V134" s="3">
        <f t="shared" si="29"/>
        <v>13.541666666666673</v>
      </c>
    </row>
    <row r="135" spans="1:23">
      <c r="A135" s="7" t="s">
        <v>18</v>
      </c>
      <c r="B135" s="6">
        <f t="shared" si="32"/>
        <v>0.59375</v>
      </c>
      <c r="C135" s="15">
        <f t="shared" si="33"/>
        <v>40665</v>
      </c>
      <c r="E135" s="6">
        <v>0.61458333333333337</v>
      </c>
      <c r="F135" s="15">
        <v>40665</v>
      </c>
      <c r="H135" s="18">
        <f t="shared" si="36"/>
        <v>30.000000000000053</v>
      </c>
      <c r="I135" s="3">
        <f t="shared" si="34"/>
        <v>0.50000000000000089</v>
      </c>
      <c r="J135" s="3">
        <f t="shared" si="35"/>
        <v>2.083333333333337E-2</v>
      </c>
      <c r="L135" s="9">
        <f t="shared" si="24"/>
        <v>22215</v>
      </c>
      <c r="M135" s="3">
        <f t="shared" si="25"/>
        <v>370.25</v>
      </c>
      <c r="N135" s="3">
        <f t="shared" si="26"/>
        <v>15.427083333333337</v>
      </c>
      <c r="P135" s="21">
        <f t="shared" si="21"/>
        <v>30.000000000000053</v>
      </c>
      <c r="Q135" s="3">
        <f t="shared" si="22"/>
        <v>0.50000000000000089</v>
      </c>
      <c r="R135" s="3">
        <f t="shared" si="23"/>
        <v>2.083333333333337E-2</v>
      </c>
      <c r="T135" s="9">
        <f t="shared" si="27"/>
        <v>19530</v>
      </c>
      <c r="U135" s="3">
        <f t="shared" si="28"/>
        <v>325.5</v>
      </c>
      <c r="V135" s="3">
        <f t="shared" si="29"/>
        <v>13.562500000000007</v>
      </c>
    </row>
    <row r="136" spans="1:23">
      <c r="A136" s="7" t="s">
        <v>116</v>
      </c>
      <c r="B136" s="6">
        <f t="shared" si="32"/>
        <v>0.61458333333333337</v>
      </c>
      <c r="C136" s="15">
        <f t="shared" si="33"/>
        <v>40665</v>
      </c>
      <c r="E136" s="6">
        <v>0.67708333333333337</v>
      </c>
      <c r="F136" s="15">
        <v>40665</v>
      </c>
      <c r="H136" s="18">
        <f t="shared" si="36"/>
        <v>90</v>
      </c>
      <c r="I136" s="3">
        <f t="shared" si="34"/>
        <v>1.5</v>
      </c>
      <c r="J136" s="3">
        <f t="shared" si="35"/>
        <v>6.25E-2</v>
      </c>
      <c r="L136" s="9">
        <f t="shared" si="24"/>
        <v>22305</v>
      </c>
      <c r="M136" s="3">
        <f t="shared" si="25"/>
        <v>371.75</v>
      </c>
      <c r="N136" s="3">
        <f t="shared" si="26"/>
        <v>15.489583333333337</v>
      </c>
      <c r="P136" s="21">
        <f t="shared" ref="P136:P199" si="37">(($F136-$C136)*1440)+(($E136-$B136)*1440)</f>
        <v>90</v>
      </c>
      <c r="Q136" s="3">
        <f t="shared" ref="Q136:Q172" si="38">P136/60</f>
        <v>1.5</v>
      </c>
      <c r="R136" s="3">
        <f t="shared" ref="R136:R172" si="39">Q136/24</f>
        <v>6.25E-2</v>
      </c>
      <c r="T136" s="9">
        <f t="shared" si="27"/>
        <v>19620</v>
      </c>
      <c r="U136" s="3">
        <f t="shared" si="28"/>
        <v>327</v>
      </c>
      <c r="V136" s="3">
        <f t="shared" si="29"/>
        <v>13.625000000000007</v>
      </c>
    </row>
    <row r="137" spans="1:23">
      <c r="A137" s="7" t="s">
        <v>117</v>
      </c>
      <c r="B137" s="6">
        <f t="shared" si="32"/>
        <v>0.67708333333333337</v>
      </c>
      <c r="C137" s="15">
        <f t="shared" si="33"/>
        <v>40665</v>
      </c>
      <c r="E137" s="6">
        <v>0.69791666666666663</v>
      </c>
      <c r="F137" s="15">
        <v>40665</v>
      </c>
      <c r="H137" s="18">
        <f t="shared" si="36"/>
        <v>29.999999999999893</v>
      </c>
      <c r="I137" s="3">
        <f t="shared" si="34"/>
        <v>0.49999999999999822</v>
      </c>
      <c r="J137" s="3">
        <f t="shared" si="35"/>
        <v>2.0833333333333259E-2</v>
      </c>
      <c r="L137" s="9">
        <f t="shared" si="24"/>
        <v>22335</v>
      </c>
      <c r="M137" s="3">
        <f t="shared" si="25"/>
        <v>372.25</v>
      </c>
      <c r="N137" s="3">
        <f t="shared" si="26"/>
        <v>15.510416666666671</v>
      </c>
      <c r="P137" s="21">
        <f t="shared" si="37"/>
        <v>29.999999999999893</v>
      </c>
      <c r="Q137" s="3">
        <f t="shared" si="38"/>
        <v>0.49999999999999822</v>
      </c>
      <c r="R137" s="3">
        <f t="shared" si="39"/>
        <v>2.0833333333333259E-2</v>
      </c>
      <c r="T137" s="9">
        <f t="shared" si="27"/>
        <v>19650</v>
      </c>
      <c r="U137" s="3">
        <f t="shared" si="28"/>
        <v>327.5</v>
      </c>
      <c r="V137" s="3">
        <f t="shared" si="29"/>
        <v>13.645833333333341</v>
      </c>
    </row>
    <row r="138" spans="1:23">
      <c r="A138" s="7" t="s">
        <v>118</v>
      </c>
      <c r="B138" s="6">
        <f t="shared" si="32"/>
        <v>0.69791666666666663</v>
      </c>
      <c r="C138" s="15">
        <f t="shared" si="33"/>
        <v>40665</v>
      </c>
      <c r="E138" s="6">
        <v>0.71875</v>
      </c>
      <c r="F138" s="15">
        <v>40665</v>
      </c>
      <c r="H138" s="18">
        <f t="shared" si="36"/>
        <v>30.000000000000053</v>
      </c>
      <c r="I138" s="3">
        <f t="shared" si="34"/>
        <v>0.50000000000000089</v>
      </c>
      <c r="J138" s="3">
        <f t="shared" si="35"/>
        <v>2.083333333333337E-2</v>
      </c>
      <c r="L138" s="9">
        <f t="shared" si="24"/>
        <v>22365</v>
      </c>
      <c r="M138" s="3">
        <f t="shared" si="25"/>
        <v>372.75</v>
      </c>
      <c r="N138" s="3">
        <f t="shared" si="26"/>
        <v>15.531250000000005</v>
      </c>
      <c r="P138" s="21">
        <f t="shared" si="37"/>
        <v>30.000000000000053</v>
      </c>
      <c r="Q138" s="3">
        <f t="shared" si="38"/>
        <v>0.50000000000000089</v>
      </c>
      <c r="R138" s="3">
        <f t="shared" si="39"/>
        <v>2.083333333333337E-2</v>
      </c>
      <c r="T138" s="9">
        <f t="shared" si="27"/>
        <v>19680</v>
      </c>
      <c r="U138" s="3">
        <f t="shared" si="28"/>
        <v>328</v>
      </c>
      <c r="V138" s="3">
        <f t="shared" si="29"/>
        <v>13.666666666666675</v>
      </c>
    </row>
    <row r="139" spans="1:23">
      <c r="A139" s="7" t="s">
        <v>119</v>
      </c>
      <c r="B139" s="6">
        <f t="shared" si="32"/>
        <v>0.71875</v>
      </c>
      <c r="C139" s="15">
        <f t="shared" si="33"/>
        <v>40665</v>
      </c>
      <c r="E139" s="6">
        <v>0.73958333333333337</v>
      </c>
      <c r="F139" s="15">
        <v>40665</v>
      </c>
      <c r="H139" s="18">
        <f t="shared" si="36"/>
        <v>30.000000000000053</v>
      </c>
      <c r="I139" s="3">
        <f t="shared" si="34"/>
        <v>0.50000000000000089</v>
      </c>
      <c r="J139" s="3">
        <f t="shared" si="35"/>
        <v>2.083333333333337E-2</v>
      </c>
      <c r="L139" s="9">
        <f t="shared" si="24"/>
        <v>22395</v>
      </c>
      <c r="M139" s="3">
        <f t="shared" si="25"/>
        <v>373.25</v>
      </c>
      <c r="N139" s="3">
        <f t="shared" si="26"/>
        <v>15.552083333333339</v>
      </c>
      <c r="P139" s="21">
        <f t="shared" si="37"/>
        <v>30.000000000000053</v>
      </c>
      <c r="Q139" s="3">
        <f t="shared" si="38"/>
        <v>0.50000000000000089</v>
      </c>
      <c r="R139" s="3">
        <f t="shared" si="39"/>
        <v>2.083333333333337E-2</v>
      </c>
      <c r="T139" s="9">
        <f t="shared" si="27"/>
        <v>19710</v>
      </c>
      <c r="U139" s="3">
        <f t="shared" si="28"/>
        <v>328.5</v>
      </c>
      <c r="V139" s="3">
        <f t="shared" si="29"/>
        <v>13.687500000000009</v>
      </c>
    </row>
    <row r="140" spans="1:23">
      <c r="A140" s="7" t="s">
        <v>120</v>
      </c>
      <c r="B140" s="6">
        <f t="shared" si="32"/>
        <v>0.73958333333333337</v>
      </c>
      <c r="C140" s="15">
        <f t="shared" si="33"/>
        <v>40665</v>
      </c>
      <c r="E140" s="6">
        <v>0.78125</v>
      </c>
      <c r="F140" s="15">
        <v>40665</v>
      </c>
      <c r="H140" s="18">
        <f t="shared" si="36"/>
        <v>59.999999999999943</v>
      </c>
      <c r="I140" s="3">
        <f t="shared" si="34"/>
        <v>0.999999999999999</v>
      </c>
      <c r="J140" s="3">
        <f t="shared" si="35"/>
        <v>4.1666666666666623E-2</v>
      </c>
      <c r="L140" s="9">
        <f t="shared" ref="L140:L179" si="40">L139+H140</f>
        <v>22455</v>
      </c>
      <c r="M140" s="3">
        <f t="shared" ref="M140:M172" si="41">M139+I140</f>
        <v>374.25</v>
      </c>
      <c r="N140" s="3">
        <f t="shared" ref="N140:N172" si="42">N139+J140</f>
        <v>15.593750000000005</v>
      </c>
      <c r="P140" s="21">
        <f t="shared" si="37"/>
        <v>59.999999999999943</v>
      </c>
      <c r="Q140" s="3">
        <f t="shared" si="38"/>
        <v>0.999999999999999</v>
      </c>
      <c r="R140" s="3">
        <f t="shared" si="39"/>
        <v>4.1666666666666623E-2</v>
      </c>
      <c r="T140" s="9">
        <f t="shared" ref="T140:T172" si="43">T139+P140</f>
        <v>19770</v>
      </c>
      <c r="U140" s="3">
        <f t="shared" ref="U140:U172" si="44">U139+Q140</f>
        <v>329.5</v>
      </c>
      <c r="V140" s="3">
        <f t="shared" ref="V140:V172" si="45">V139+R140</f>
        <v>13.729166666666675</v>
      </c>
    </row>
    <row r="141" spans="1:23">
      <c r="A141" s="7" t="s">
        <v>121</v>
      </c>
      <c r="B141" s="6">
        <f t="shared" si="32"/>
        <v>0.78125</v>
      </c>
      <c r="C141" s="15">
        <f t="shared" si="33"/>
        <v>40665</v>
      </c>
      <c r="E141" s="6">
        <v>0.82291666666666663</v>
      </c>
      <c r="F141" s="15">
        <v>40665</v>
      </c>
      <c r="H141" s="18">
        <f t="shared" si="36"/>
        <v>59.999999999999943</v>
      </c>
      <c r="I141" s="3">
        <f t="shared" si="34"/>
        <v>0.999999999999999</v>
      </c>
      <c r="J141" s="3">
        <f t="shared" si="35"/>
        <v>4.1666666666666623E-2</v>
      </c>
      <c r="L141" s="9">
        <f t="shared" si="40"/>
        <v>22515</v>
      </c>
      <c r="M141" s="3">
        <f t="shared" si="41"/>
        <v>375.25</v>
      </c>
      <c r="N141" s="3">
        <f t="shared" si="42"/>
        <v>15.635416666666671</v>
      </c>
      <c r="P141" s="21">
        <f t="shared" si="37"/>
        <v>59.999999999999943</v>
      </c>
      <c r="Q141" s="3">
        <f t="shared" si="38"/>
        <v>0.999999999999999</v>
      </c>
      <c r="R141" s="3">
        <f t="shared" si="39"/>
        <v>4.1666666666666623E-2</v>
      </c>
      <c r="T141" s="9">
        <f t="shared" si="43"/>
        <v>19830</v>
      </c>
      <c r="U141" s="3">
        <f t="shared" si="44"/>
        <v>330.5</v>
      </c>
      <c r="V141" s="3">
        <f t="shared" si="45"/>
        <v>13.770833333333341</v>
      </c>
    </row>
    <row r="142" spans="1:23" ht="30">
      <c r="A142" s="39" t="s">
        <v>122</v>
      </c>
      <c r="B142" s="40">
        <f t="shared" si="32"/>
        <v>0.82291666666666663</v>
      </c>
      <c r="C142" s="16">
        <f t="shared" si="33"/>
        <v>40665</v>
      </c>
      <c r="D142" s="27"/>
      <c r="E142" s="40">
        <v>0.13541666666666666</v>
      </c>
      <c r="F142" s="16">
        <v>40666</v>
      </c>
      <c r="G142" s="27"/>
      <c r="H142" s="41">
        <f t="shared" si="36"/>
        <v>450</v>
      </c>
      <c r="I142" s="5">
        <f t="shared" si="34"/>
        <v>7.5</v>
      </c>
      <c r="J142" s="5">
        <f t="shared" si="35"/>
        <v>0.3125</v>
      </c>
      <c r="K142" s="27"/>
      <c r="L142" s="10">
        <f t="shared" si="40"/>
        <v>22965</v>
      </c>
      <c r="M142" s="5">
        <f t="shared" si="41"/>
        <v>382.75</v>
      </c>
      <c r="N142" s="5">
        <f t="shared" si="42"/>
        <v>15.947916666666671</v>
      </c>
      <c r="O142" s="27"/>
      <c r="P142" s="43">
        <f t="shared" si="37"/>
        <v>450</v>
      </c>
      <c r="Q142" s="5">
        <f t="shared" si="38"/>
        <v>7.5</v>
      </c>
      <c r="R142" s="5">
        <f t="shared" si="39"/>
        <v>0.3125</v>
      </c>
      <c r="S142" s="27"/>
      <c r="T142" s="10">
        <f t="shared" si="43"/>
        <v>20280</v>
      </c>
      <c r="U142" s="5">
        <f t="shared" si="44"/>
        <v>338</v>
      </c>
      <c r="V142" s="5">
        <f t="shared" si="45"/>
        <v>14.083333333333341</v>
      </c>
      <c r="W142" s="39" t="s">
        <v>277</v>
      </c>
    </row>
    <row r="143" spans="1:23">
      <c r="A143" s="7" t="s">
        <v>206</v>
      </c>
      <c r="B143" s="6">
        <f t="shared" si="32"/>
        <v>0.13541666666666666</v>
      </c>
      <c r="C143" s="15">
        <f t="shared" si="33"/>
        <v>40666</v>
      </c>
      <c r="E143" s="6">
        <v>0.25</v>
      </c>
      <c r="F143" s="15">
        <v>40666</v>
      </c>
      <c r="H143" s="18">
        <f t="shared" si="36"/>
        <v>165</v>
      </c>
      <c r="I143" s="3">
        <f t="shared" si="34"/>
        <v>2.75</v>
      </c>
      <c r="J143" s="3">
        <f t="shared" si="35"/>
        <v>0.11458333333333333</v>
      </c>
      <c r="L143" s="9">
        <f t="shared" si="40"/>
        <v>23130</v>
      </c>
      <c r="M143" s="3">
        <f t="shared" si="41"/>
        <v>385.5</v>
      </c>
      <c r="N143" s="3">
        <f t="shared" si="42"/>
        <v>16.062500000000004</v>
      </c>
      <c r="P143" s="21">
        <f t="shared" si="37"/>
        <v>165</v>
      </c>
      <c r="Q143" s="3">
        <f t="shared" si="38"/>
        <v>2.75</v>
      </c>
      <c r="R143" s="3">
        <f t="shared" si="39"/>
        <v>0.11458333333333333</v>
      </c>
      <c r="T143" s="9">
        <f t="shared" si="43"/>
        <v>20445</v>
      </c>
      <c r="U143" s="3">
        <f t="shared" si="44"/>
        <v>340.75</v>
      </c>
      <c r="V143" s="3">
        <f t="shared" si="45"/>
        <v>14.197916666666675</v>
      </c>
      <c r="W143" s="7" t="s">
        <v>278</v>
      </c>
    </row>
    <row r="144" spans="1:23">
      <c r="A144" s="7" t="s">
        <v>123</v>
      </c>
      <c r="B144" s="6">
        <f t="shared" si="32"/>
        <v>0.25</v>
      </c>
      <c r="C144" s="15">
        <f t="shared" si="33"/>
        <v>40666</v>
      </c>
      <c r="E144" s="6">
        <v>0.27083333333333331</v>
      </c>
      <c r="F144" s="15">
        <v>40666</v>
      </c>
      <c r="H144" s="18">
        <f t="shared" si="36"/>
        <v>29.999999999999972</v>
      </c>
      <c r="I144" s="3">
        <f t="shared" si="34"/>
        <v>0.4999999999999995</v>
      </c>
      <c r="J144" s="3">
        <f t="shared" si="35"/>
        <v>2.0833333333333311E-2</v>
      </c>
      <c r="L144" s="9">
        <f t="shared" si="40"/>
        <v>23160</v>
      </c>
      <c r="M144" s="3">
        <f t="shared" si="41"/>
        <v>386</v>
      </c>
      <c r="N144" s="3">
        <f t="shared" si="42"/>
        <v>16.083333333333336</v>
      </c>
      <c r="P144" s="21">
        <f t="shared" si="37"/>
        <v>29.999999999999972</v>
      </c>
      <c r="Q144" s="3">
        <f t="shared" si="38"/>
        <v>0.4999999999999995</v>
      </c>
      <c r="R144" s="3">
        <f t="shared" si="39"/>
        <v>2.0833333333333311E-2</v>
      </c>
      <c r="T144" s="9">
        <f t="shared" si="43"/>
        <v>20475</v>
      </c>
      <c r="U144" s="3">
        <f t="shared" si="44"/>
        <v>341.25</v>
      </c>
      <c r="V144" s="3">
        <f t="shared" si="45"/>
        <v>14.218750000000009</v>
      </c>
    </row>
    <row r="145" spans="1:23">
      <c r="A145" s="7" t="s">
        <v>124</v>
      </c>
      <c r="B145" s="6">
        <f t="shared" si="32"/>
        <v>0.27083333333333331</v>
      </c>
      <c r="C145" s="15">
        <f t="shared" si="33"/>
        <v>40666</v>
      </c>
      <c r="E145" s="6">
        <v>0.4375</v>
      </c>
      <c r="F145" s="15">
        <v>40666</v>
      </c>
      <c r="H145" s="18">
        <f t="shared" si="36"/>
        <v>240.00000000000003</v>
      </c>
      <c r="I145" s="3">
        <f t="shared" si="34"/>
        <v>4.0000000000000009</v>
      </c>
      <c r="J145" s="3">
        <f t="shared" si="35"/>
        <v>0.16666666666666671</v>
      </c>
      <c r="L145" s="9">
        <f t="shared" si="40"/>
        <v>23400</v>
      </c>
      <c r="M145" s="3">
        <f t="shared" si="41"/>
        <v>390</v>
      </c>
      <c r="N145" s="3">
        <f t="shared" si="42"/>
        <v>16.250000000000004</v>
      </c>
      <c r="P145" s="21">
        <f t="shared" si="37"/>
        <v>240.00000000000003</v>
      </c>
      <c r="Q145" s="3">
        <f t="shared" si="38"/>
        <v>4.0000000000000009</v>
      </c>
      <c r="R145" s="3">
        <f t="shared" si="39"/>
        <v>0.16666666666666671</v>
      </c>
      <c r="T145" s="9">
        <f t="shared" si="43"/>
        <v>20715</v>
      </c>
      <c r="U145" s="3">
        <f t="shared" si="44"/>
        <v>345.25</v>
      </c>
      <c r="V145" s="3">
        <f t="shared" si="45"/>
        <v>14.385416666666675</v>
      </c>
    </row>
    <row r="146" spans="1:23">
      <c r="A146" s="7" t="s">
        <v>30</v>
      </c>
      <c r="B146" s="6">
        <f t="shared" si="32"/>
        <v>0.4375</v>
      </c>
      <c r="C146" s="15">
        <f t="shared" si="33"/>
        <v>40666</v>
      </c>
      <c r="E146" s="6">
        <v>0.45833333333333331</v>
      </c>
      <c r="F146" s="15">
        <v>40666</v>
      </c>
      <c r="H146" s="18">
        <f>(($F146-$C146)*1440)+(($E146-$B146)*1440)</f>
        <v>29.999999999999972</v>
      </c>
      <c r="I146" s="3">
        <f t="shared" si="34"/>
        <v>0.4999999999999995</v>
      </c>
      <c r="J146" s="3">
        <f t="shared" si="35"/>
        <v>2.0833333333333311E-2</v>
      </c>
      <c r="L146" s="9">
        <f t="shared" si="40"/>
        <v>23430</v>
      </c>
      <c r="M146" s="3">
        <f t="shared" si="41"/>
        <v>390.5</v>
      </c>
      <c r="N146" s="3">
        <f t="shared" si="42"/>
        <v>16.270833333333336</v>
      </c>
      <c r="P146" s="21">
        <f t="shared" si="37"/>
        <v>29.999999999999972</v>
      </c>
      <c r="Q146" s="3">
        <f t="shared" si="38"/>
        <v>0.4999999999999995</v>
      </c>
      <c r="R146" s="3">
        <f t="shared" si="39"/>
        <v>2.0833333333333311E-2</v>
      </c>
      <c r="T146" s="9">
        <f t="shared" si="43"/>
        <v>20745</v>
      </c>
      <c r="U146" s="3">
        <f t="shared" si="44"/>
        <v>345.75</v>
      </c>
      <c r="V146" s="3">
        <f t="shared" si="45"/>
        <v>14.406250000000009</v>
      </c>
    </row>
    <row r="147" spans="1:23">
      <c r="A147" s="7" t="s">
        <v>125</v>
      </c>
      <c r="B147" s="6">
        <f t="shared" si="32"/>
        <v>0.45833333333333331</v>
      </c>
      <c r="C147" s="15">
        <f t="shared" si="33"/>
        <v>40666</v>
      </c>
      <c r="E147" s="6">
        <v>0.51041666666666663</v>
      </c>
      <c r="F147" s="15">
        <v>40666</v>
      </c>
      <c r="H147" s="18">
        <f t="shared" si="36"/>
        <v>74.999999999999972</v>
      </c>
      <c r="I147" s="3">
        <f t="shared" si="34"/>
        <v>1.2499999999999996</v>
      </c>
      <c r="J147" s="3">
        <f t="shared" si="35"/>
        <v>5.2083333333333315E-2</v>
      </c>
      <c r="L147" s="9">
        <f t="shared" si="40"/>
        <v>23505</v>
      </c>
      <c r="M147" s="3">
        <f t="shared" si="41"/>
        <v>391.75</v>
      </c>
      <c r="N147" s="3">
        <f t="shared" si="42"/>
        <v>16.322916666666668</v>
      </c>
      <c r="P147" s="21">
        <f t="shared" si="37"/>
        <v>74.999999999999972</v>
      </c>
      <c r="Q147" s="3">
        <f t="shared" si="38"/>
        <v>1.2499999999999996</v>
      </c>
      <c r="R147" s="3">
        <f t="shared" si="39"/>
        <v>5.2083333333333315E-2</v>
      </c>
      <c r="T147" s="9">
        <f t="shared" si="43"/>
        <v>20820</v>
      </c>
      <c r="U147" s="3">
        <f t="shared" si="44"/>
        <v>347</v>
      </c>
      <c r="V147" s="3">
        <f t="shared" si="45"/>
        <v>14.458333333333343</v>
      </c>
    </row>
    <row r="148" spans="1:23">
      <c r="A148" s="7" t="s">
        <v>126</v>
      </c>
      <c r="B148" s="6">
        <f t="shared" si="32"/>
        <v>0.51041666666666663</v>
      </c>
      <c r="C148" s="15">
        <f t="shared" si="33"/>
        <v>40666</v>
      </c>
      <c r="E148" s="6">
        <v>0.52083333333333337</v>
      </c>
      <c r="F148" s="15">
        <v>40666</v>
      </c>
      <c r="H148" s="18">
        <f t="shared" si="36"/>
        <v>15.000000000000107</v>
      </c>
      <c r="I148" s="3">
        <f t="shared" si="34"/>
        <v>0.25000000000000178</v>
      </c>
      <c r="J148" s="3">
        <f t="shared" si="35"/>
        <v>1.0416666666666741E-2</v>
      </c>
      <c r="L148" s="9">
        <f t="shared" si="40"/>
        <v>23520</v>
      </c>
      <c r="M148" s="3">
        <f t="shared" si="41"/>
        <v>392</v>
      </c>
      <c r="N148" s="3">
        <f t="shared" si="42"/>
        <v>16.333333333333336</v>
      </c>
      <c r="P148" s="21">
        <f t="shared" si="37"/>
        <v>15.000000000000107</v>
      </c>
      <c r="Q148" s="3">
        <f t="shared" si="38"/>
        <v>0.25000000000000178</v>
      </c>
      <c r="R148" s="3">
        <f t="shared" si="39"/>
        <v>1.0416666666666741E-2</v>
      </c>
      <c r="T148" s="9">
        <f t="shared" si="43"/>
        <v>20835</v>
      </c>
      <c r="U148" s="3">
        <f t="shared" si="44"/>
        <v>347.25</v>
      </c>
      <c r="V148" s="3">
        <f t="shared" si="45"/>
        <v>14.468750000000009</v>
      </c>
      <c r="W148" s="7" t="s">
        <v>132</v>
      </c>
    </row>
    <row r="149" spans="1:23">
      <c r="A149" s="7" t="s">
        <v>127</v>
      </c>
      <c r="B149" s="6">
        <f t="shared" ref="B149:B179" si="46">E148</f>
        <v>0.52083333333333337</v>
      </c>
      <c r="C149" s="15">
        <f t="shared" ref="C149:C179" si="47">F148</f>
        <v>40666</v>
      </c>
      <c r="E149" s="6">
        <v>0.57291666666666663</v>
      </c>
      <c r="F149" s="15">
        <v>40666</v>
      </c>
      <c r="H149" s="18">
        <f t="shared" si="36"/>
        <v>74.999999999999886</v>
      </c>
      <c r="I149" s="3">
        <f t="shared" ref="I149:I179" si="48">H149/60</f>
        <v>1.249999999999998</v>
      </c>
      <c r="J149" s="3">
        <f t="shared" ref="J149:J179" si="49">I149/24</f>
        <v>5.2083333333333252E-2</v>
      </c>
      <c r="L149" s="9">
        <f t="shared" si="40"/>
        <v>23595</v>
      </c>
      <c r="M149" s="3">
        <f t="shared" si="41"/>
        <v>393.25</v>
      </c>
      <c r="N149" s="3">
        <f t="shared" si="42"/>
        <v>16.385416666666668</v>
      </c>
      <c r="P149" s="21">
        <f t="shared" si="37"/>
        <v>74.999999999999886</v>
      </c>
      <c r="Q149" s="3">
        <f t="shared" si="38"/>
        <v>1.249999999999998</v>
      </c>
      <c r="R149" s="3">
        <f t="shared" si="39"/>
        <v>5.2083333333333252E-2</v>
      </c>
      <c r="T149" s="9">
        <f t="shared" si="43"/>
        <v>20910</v>
      </c>
      <c r="U149" s="3">
        <f t="shared" si="44"/>
        <v>348.5</v>
      </c>
      <c r="V149" s="3">
        <f t="shared" si="45"/>
        <v>14.520833333333343</v>
      </c>
    </row>
    <row r="150" spans="1:23">
      <c r="A150" s="7" t="s">
        <v>128</v>
      </c>
      <c r="B150" s="6">
        <f t="shared" si="46"/>
        <v>0.57291666666666663</v>
      </c>
      <c r="C150" s="15">
        <f t="shared" si="47"/>
        <v>40666</v>
      </c>
      <c r="E150" s="6">
        <v>0.625</v>
      </c>
      <c r="F150" s="15">
        <v>40666</v>
      </c>
      <c r="H150" s="18">
        <f t="shared" si="36"/>
        <v>75.000000000000057</v>
      </c>
      <c r="I150" s="3">
        <f t="shared" si="48"/>
        <v>1.2500000000000009</v>
      </c>
      <c r="J150" s="3">
        <f t="shared" si="49"/>
        <v>5.208333333333337E-2</v>
      </c>
      <c r="L150" s="9">
        <f t="shared" si="40"/>
        <v>23670</v>
      </c>
      <c r="M150" s="3">
        <f t="shared" si="41"/>
        <v>394.5</v>
      </c>
      <c r="N150" s="3">
        <f t="shared" si="42"/>
        <v>16.4375</v>
      </c>
      <c r="P150" s="21">
        <f t="shared" si="37"/>
        <v>75.000000000000057</v>
      </c>
      <c r="Q150" s="3">
        <f t="shared" si="38"/>
        <v>1.2500000000000009</v>
      </c>
      <c r="R150" s="3">
        <f t="shared" si="39"/>
        <v>5.208333333333337E-2</v>
      </c>
      <c r="T150" s="9">
        <f t="shared" si="43"/>
        <v>20985</v>
      </c>
      <c r="U150" s="3">
        <f t="shared" si="44"/>
        <v>349.75</v>
      </c>
      <c r="V150" s="3">
        <f t="shared" si="45"/>
        <v>14.572916666666677</v>
      </c>
    </row>
    <row r="151" spans="1:23">
      <c r="A151" s="7" t="s">
        <v>129</v>
      </c>
      <c r="B151" s="6">
        <f t="shared" si="46"/>
        <v>0.625</v>
      </c>
      <c r="C151" s="15">
        <f t="shared" si="47"/>
        <v>40666</v>
      </c>
      <c r="E151" s="6">
        <v>0.63541666666666663</v>
      </c>
      <c r="F151" s="15">
        <v>40666</v>
      </c>
      <c r="H151" s="18">
        <f t="shared" si="36"/>
        <v>14.999999999999947</v>
      </c>
      <c r="I151" s="3">
        <f t="shared" si="48"/>
        <v>0.24999999999999911</v>
      </c>
      <c r="J151" s="3">
        <f t="shared" si="49"/>
        <v>1.041666666666663E-2</v>
      </c>
      <c r="L151" s="9">
        <f t="shared" si="40"/>
        <v>23685</v>
      </c>
      <c r="M151" s="3">
        <f t="shared" si="41"/>
        <v>394.75</v>
      </c>
      <c r="N151" s="3">
        <f t="shared" si="42"/>
        <v>16.447916666666668</v>
      </c>
      <c r="P151" s="21">
        <f t="shared" si="37"/>
        <v>14.999999999999947</v>
      </c>
      <c r="Q151" s="3">
        <f t="shared" si="38"/>
        <v>0.24999999999999911</v>
      </c>
      <c r="R151" s="3">
        <f t="shared" si="39"/>
        <v>1.041666666666663E-2</v>
      </c>
      <c r="T151" s="9">
        <f t="shared" si="43"/>
        <v>21000</v>
      </c>
      <c r="U151" s="3">
        <f t="shared" si="44"/>
        <v>350</v>
      </c>
      <c r="V151" s="3">
        <f t="shared" si="45"/>
        <v>14.583333333333343</v>
      </c>
    </row>
    <row r="152" spans="1:23">
      <c r="A152" s="7" t="s">
        <v>37</v>
      </c>
      <c r="B152" s="6">
        <f t="shared" si="46"/>
        <v>0.63541666666666663</v>
      </c>
      <c r="C152" s="15">
        <f t="shared" si="47"/>
        <v>40666</v>
      </c>
      <c r="E152" s="6">
        <v>0.66666666666666663</v>
      </c>
      <c r="F152" s="15">
        <v>40666</v>
      </c>
      <c r="H152" s="18">
        <f t="shared" si="36"/>
        <v>45</v>
      </c>
      <c r="I152" s="3">
        <f t="shared" si="48"/>
        <v>0.75</v>
      </c>
      <c r="J152" s="3">
        <f t="shared" si="49"/>
        <v>3.125E-2</v>
      </c>
      <c r="L152" s="9">
        <f t="shared" si="40"/>
        <v>23730</v>
      </c>
      <c r="M152" s="3">
        <f t="shared" si="41"/>
        <v>395.5</v>
      </c>
      <c r="N152" s="3">
        <f t="shared" si="42"/>
        <v>16.479166666666668</v>
      </c>
      <c r="P152" s="21">
        <f t="shared" si="37"/>
        <v>45</v>
      </c>
      <c r="Q152" s="3">
        <f t="shared" si="38"/>
        <v>0.75</v>
      </c>
      <c r="R152" s="3">
        <f t="shared" si="39"/>
        <v>3.125E-2</v>
      </c>
      <c r="T152" s="9">
        <f t="shared" si="43"/>
        <v>21045</v>
      </c>
      <c r="U152" s="3">
        <f t="shared" si="44"/>
        <v>350.75</v>
      </c>
      <c r="V152" s="3">
        <f t="shared" si="45"/>
        <v>14.614583333333343</v>
      </c>
    </row>
    <row r="153" spans="1:23">
      <c r="A153" s="7" t="s">
        <v>130</v>
      </c>
      <c r="B153" s="6">
        <f t="shared" si="46"/>
        <v>0.66666666666666663</v>
      </c>
      <c r="C153" s="15">
        <f t="shared" si="47"/>
        <v>40666</v>
      </c>
      <c r="E153" s="6">
        <v>0.73958333333333337</v>
      </c>
      <c r="F153" s="15">
        <v>40666</v>
      </c>
      <c r="H153" s="18">
        <f t="shared" si="36"/>
        <v>105.00000000000011</v>
      </c>
      <c r="I153" s="3">
        <f t="shared" si="48"/>
        <v>1.750000000000002</v>
      </c>
      <c r="J153" s="3">
        <f t="shared" si="49"/>
        <v>7.2916666666666755E-2</v>
      </c>
      <c r="L153" s="9">
        <f t="shared" si="40"/>
        <v>23835</v>
      </c>
      <c r="M153" s="3">
        <f t="shared" si="41"/>
        <v>397.25</v>
      </c>
      <c r="N153" s="3">
        <f t="shared" si="42"/>
        <v>16.552083333333336</v>
      </c>
      <c r="P153" s="21">
        <f t="shared" si="37"/>
        <v>105.00000000000011</v>
      </c>
      <c r="Q153" s="3">
        <f t="shared" si="38"/>
        <v>1.750000000000002</v>
      </c>
      <c r="R153" s="3">
        <f t="shared" si="39"/>
        <v>7.2916666666666755E-2</v>
      </c>
      <c r="T153" s="9">
        <f t="shared" si="43"/>
        <v>21150</v>
      </c>
      <c r="U153" s="3">
        <f t="shared" si="44"/>
        <v>352.5</v>
      </c>
      <c r="V153" s="3">
        <f t="shared" si="45"/>
        <v>14.687500000000009</v>
      </c>
    </row>
    <row r="154" spans="1:23">
      <c r="A154" s="7" t="s">
        <v>133</v>
      </c>
      <c r="B154" s="6">
        <f t="shared" si="46"/>
        <v>0.73958333333333337</v>
      </c>
      <c r="C154" s="15">
        <f t="shared" si="47"/>
        <v>40666</v>
      </c>
      <c r="E154" s="6">
        <v>0.25</v>
      </c>
      <c r="F154" s="15">
        <v>40667</v>
      </c>
      <c r="H154" s="18">
        <f t="shared" si="36"/>
        <v>735</v>
      </c>
      <c r="I154" s="3">
        <f t="shared" si="48"/>
        <v>12.25</v>
      </c>
      <c r="J154" s="3">
        <f t="shared" si="49"/>
        <v>0.51041666666666663</v>
      </c>
      <c r="L154" s="9">
        <f t="shared" si="40"/>
        <v>24570</v>
      </c>
      <c r="M154" s="3">
        <f t="shared" si="41"/>
        <v>409.5</v>
      </c>
      <c r="N154" s="3">
        <f t="shared" si="42"/>
        <v>17.062500000000004</v>
      </c>
      <c r="P154" s="21">
        <f t="shared" si="37"/>
        <v>735</v>
      </c>
      <c r="Q154" s="3">
        <f t="shared" si="38"/>
        <v>12.25</v>
      </c>
      <c r="R154" s="3">
        <f t="shared" si="39"/>
        <v>0.51041666666666663</v>
      </c>
      <c r="T154" s="9">
        <f t="shared" si="43"/>
        <v>21885</v>
      </c>
      <c r="U154" s="3">
        <f t="shared" si="44"/>
        <v>364.75</v>
      </c>
      <c r="V154" s="3">
        <f t="shared" si="45"/>
        <v>15.197916666666675</v>
      </c>
    </row>
    <row r="155" spans="1:23">
      <c r="A155" s="7" t="s">
        <v>134</v>
      </c>
      <c r="B155" s="6">
        <f t="shared" si="46"/>
        <v>0.25</v>
      </c>
      <c r="C155" s="15">
        <f t="shared" si="47"/>
        <v>40667</v>
      </c>
      <c r="E155" s="6">
        <v>0.28125</v>
      </c>
      <c r="F155" s="15">
        <v>40667</v>
      </c>
      <c r="H155" s="18">
        <f t="shared" si="36"/>
        <v>45</v>
      </c>
      <c r="I155" s="3">
        <f t="shared" si="48"/>
        <v>0.75</v>
      </c>
      <c r="J155" s="3">
        <f t="shared" si="49"/>
        <v>3.125E-2</v>
      </c>
      <c r="L155" s="9">
        <f t="shared" si="40"/>
        <v>24615</v>
      </c>
      <c r="M155" s="3">
        <f t="shared" si="41"/>
        <v>410.25</v>
      </c>
      <c r="N155" s="3">
        <f t="shared" si="42"/>
        <v>17.093750000000004</v>
      </c>
      <c r="P155" s="21">
        <f t="shared" si="37"/>
        <v>45</v>
      </c>
      <c r="Q155" s="3">
        <f t="shared" si="38"/>
        <v>0.75</v>
      </c>
      <c r="R155" s="3">
        <f t="shared" si="39"/>
        <v>3.125E-2</v>
      </c>
      <c r="T155" s="9">
        <f t="shared" si="43"/>
        <v>21930</v>
      </c>
      <c r="U155" s="3">
        <f t="shared" si="44"/>
        <v>365.5</v>
      </c>
      <c r="V155" s="3">
        <f t="shared" si="45"/>
        <v>15.229166666666675</v>
      </c>
    </row>
    <row r="156" spans="1:23">
      <c r="A156" s="7" t="s">
        <v>27</v>
      </c>
      <c r="B156" s="6">
        <f t="shared" si="46"/>
        <v>0.28125</v>
      </c>
      <c r="C156" s="15">
        <f t="shared" si="47"/>
        <v>40667</v>
      </c>
      <c r="E156" s="6">
        <v>0.30208333333333331</v>
      </c>
      <c r="F156" s="15">
        <v>40667</v>
      </c>
      <c r="H156" s="18">
        <f t="shared" si="36"/>
        <v>29.999999999999972</v>
      </c>
      <c r="I156" s="3">
        <f t="shared" si="48"/>
        <v>0.4999999999999995</v>
      </c>
      <c r="J156" s="3">
        <f t="shared" si="49"/>
        <v>2.0833333333333311E-2</v>
      </c>
      <c r="L156" s="9">
        <f t="shared" si="40"/>
        <v>24645</v>
      </c>
      <c r="M156" s="3">
        <f t="shared" si="41"/>
        <v>410.75</v>
      </c>
      <c r="N156" s="3">
        <f t="shared" si="42"/>
        <v>17.114583333333336</v>
      </c>
      <c r="P156" s="21">
        <f t="shared" si="37"/>
        <v>29.999999999999972</v>
      </c>
      <c r="Q156" s="3">
        <f t="shared" si="38"/>
        <v>0.4999999999999995</v>
      </c>
      <c r="R156" s="3">
        <f t="shared" si="39"/>
        <v>2.0833333333333311E-2</v>
      </c>
      <c r="T156" s="9">
        <f t="shared" si="43"/>
        <v>21960</v>
      </c>
      <c r="U156" s="3">
        <f t="shared" si="44"/>
        <v>366</v>
      </c>
      <c r="V156" s="3">
        <f t="shared" si="45"/>
        <v>15.250000000000009</v>
      </c>
    </row>
    <row r="157" spans="1:23">
      <c r="A157" s="7" t="s">
        <v>59</v>
      </c>
      <c r="B157" s="6">
        <f t="shared" si="46"/>
        <v>0.30208333333333331</v>
      </c>
      <c r="C157" s="15">
        <f t="shared" si="47"/>
        <v>40667</v>
      </c>
      <c r="E157" s="6">
        <v>0.36458333333333331</v>
      </c>
      <c r="F157" s="15">
        <v>40667</v>
      </c>
      <c r="H157" s="18">
        <f t="shared" si="36"/>
        <v>90</v>
      </c>
      <c r="I157" s="3">
        <f t="shared" si="48"/>
        <v>1.5</v>
      </c>
      <c r="J157" s="3">
        <f t="shared" si="49"/>
        <v>6.25E-2</v>
      </c>
      <c r="L157" s="9">
        <f t="shared" si="40"/>
        <v>24735</v>
      </c>
      <c r="M157" s="3">
        <f t="shared" si="41"/>
        <v>412.25</v>
      </c>
      <c r="N157" s="3">
        <f t="shared" si="42"/>
        <v>17.177083333333336</v>
      </c>
      <c r="P157" s="21">
        <f t="shared" si="37"/>
        <v>90</v>
      </c>
      <c r="Q157" s="3">
        <f t="shared" si="38"/>
        <v>1.5</v>
      </c>
      <c r="R157" s="3">
        <f t="shared" si="39"/>
        <v>6.25E-2</v>
      </c>
      <c r="T157" s="9">
        <f t="shared" si="43"/>
        <v>22050</v>
      </c>
      <c r="U157" s="3">
        <f t="shared" si="44"/>
        <v>367.5</v>
      </c>
      <c r="V157" s="3">
        <f t="shared" si="45"/>
        <v>15.312500000000009</v>
      </c>
    </row>
    <row r="158" spans="1:23">
      <c r="A158" s="7" t="s">
        <v>135</v>
      </c>
      <c r="B158" s="6">
        <f t="shared" si="46"/>
        <v>0.36458333333333331</v>
      </c>
      <c r="C158" s="15">
        <f t="shared" si="47"/>
        <v>40667</v>
      </c>
      <c r="E158" s="6">
        <v>0.375</v>
      </c>
      <c r="F158" s="15">
        <v>40667</v>
      </c>
      <c r="H158" s="18">
        <f t="shared" si="36"/>
        <v>15.000000000000027</v>
      </c>
      <c r="I158" s="3">
        <f t="shared" si="48"/>
        <v>0.25000000000000044</v>
      </c>
      <c r="J158" s="3">
        <f t="shared" si="49"/>
        <v>1.0416666666666685E-2</v>
      </c>
      <c r="L158" s="9">
        <f t="shared" si="40"/>
        <v>24750</v>
      </c>
      <c r="M158" s="3">
        <f t="shared" si="41"/>
        <v>412.5</v>
      </c>
      <c r="N158" s="3">
        <f t="shared" si="42"/>
        <v>17.187500000000004</v>
      </c>
      <c r="P158" s="21">
        <f t="shared" si="37"/>
        <v>15.000000000000027</v>
      </c>
      <c r="Q158" s="3">
        <f t="shared" si="38"/>
        <v>0.25000000000000044</v>
      </c>
      <c r="R158" s="3">
        <f t="shared" si="39"/>
        <v>1.0416666666666685E-2</v>
      </c>
      <c r="T158" s="9">
        <f t="shared" si="43"/>
        <v>22065</v>
      </c>
      <c r="U158" s="3">
        <f t="shared" si="44"/>
        <v>367.75</v>
      </c>
      <c r="V158" s="3">
        <f t="shared" si="45"/>
        <v>15.322916666666675</v>
      </c>
    </row>
    <row r="159" spans="1:23">
      <c r="A159" s="7" t="s">
        <v>136</v>
      </c>
      <c r="B159" s="6">
        <f t="shared" si="46"/>
        <v>0.375</v>
      </c>
      <c r="C159" s="15">
        <f t="shared" si="47"/>
        <v>40667</v>
      </c>
      <c r="E159" s="6">
        <v>0.39583333333333331</v>
      </c>
      <c r="F159" s="15">
        <v>40667</v>
      </c>
      <c r="H159" s="18">
        <f t="shared" si="36"/>
        <v>29.999999999999972</v>
      </c>
      <c r="I159" s="3">
        <f t="shared" si="48"/>
        <v>0.4999999999999995</v>
      </c>
      <c r="J159" s="3">
        <f t="shared" si="49"/>
        <v>2.0833333333333311E-2</v>
      </c>
      <c r="L159" s="9">
        <f t="shared" si="40"/>
        <v>24780</v>
      </c>
      <c r="M159" s="3">
        <f t="shared" si="41"/>
        <v>413</v>
      </c>
      <c r="N159" s="3">
        <f t="shared" si="42"/>
        <v>17.208333333333336</v>
      </c>
      <c r="P159" s="21">
        <f t="shared" si="37"/>
        <v>29.999999999999972</v>
      </c>
      <c r="Q159" s="3">
        <f t="shared" si="38"/>
        <v>0.4999999999999995</v>
      </c>
      <c r="R159" s="3">
        <f t="shared" si="39"/>
        <v>2.0833333333333311E-2</v>
      </c>
      <c r="T159" s="9">
        <f t="shared" si="43"/>
        <v>22095</v>
      </c>
      <c r="U159" s="3">
        <f t="shared" si="44"/>
        <v>368.25</v>
      </c>
      <c r="V159" s="3">
        <f t="shared" si="45"/>
        <v>15.343750000000009</v>
      </c>
    </row>
    <row r="160" spans="1:23">
      <c r="A160" s="7" t="s">
        <v>37</v>
      </c>
      <c r="B160" s="6">
        <f t="shared" si="46"/>
        <v>0.39583333333333331</v>
      </c>
      <c r="C160" s="15">
        <f t="shared" si="47"/>
        <v>40667</v>
      </c>
      <c r="E160" s="6">
        <v>0.41666666666666669</v>
      </c>
      <c r="F160" s="15">
        <v>40667</v>
      </c>
      <c r="H160" s="18">
        <f t="shared" si="36"/>
        <v>30.000000000000053</v>
      </c>
      <c r="I160" s="3">
        <f t="shared" si="48"/>
        <v>0.50000000000000089</v>
      </c>
      <c r="J160" s="3">
        <f t="shared" si="49"/>
        <v>2.083333333333337E-2</v>
      </c>
      <c r="L160" s="9">
        <f t="shared" si="40"/>
        <v>24810</v>
      </c>
      <c r="M160" s="3">
        <f t="shared" si="41"/>
        <v>413.5</v>
      </c>
      <c r="N160" s="3">
        <f t="shared" si="42"/>
        <v>17.229166666666668</v>
      </c>
      <c r="P160" s="21">
        <f t="shared" si="37"/>
        <v>30.000000000000053</v>
      </c>
      <c r="Q160" s="3">
        <f t="shared" si="38"/>
        <v>0.50000000000000089</v>
      </c>
      <c r="R160" s="3">
        <f t="shared" si="39"/>
        <v>2.083333333333337E-2</v>
      </c>
      <c r="T160" s="9">
        <f t="shared" si="43"/>
        <v>22125</v>
      </c>
      <c r="U160" s="3">
        <f t="shared" si="44"/>
        <v>368.75</v>
      </c>
      <c r="V160" s="3">
        <f t="shared" si="45"/>
        <v>15.364583333333343</v>
      </c>
    </row>
    <row r="161" spans="1:23">
      <c r="A161" s="7" t="s">
        <v>137</v>
      </c>
      <c r="B161" s="6">
        <f t="shared" si="46"/>
        <v>0.41666666666666669</v>
      </c>
      <c r="C161" s="15">
        <f t="shared" si="47"/>
        <v>40667</v>
      </c>
      <c r="E161" s="6">
        <v>0.4375</v>
      </c>
      <c r="F161" s="15">
        <v>40667</v>
      </c>
      <c r="H161" s="18">
        <f t="shared" si="36"/>
        <v>29.999999999999972</v>
      </c>
      <c r="I161" s="3">
        <f t="shared" si="48"/>
        <v>0.4999999999999995</v>
      </c>
      <c r="J161" s="3">
        <f t="shared" si="49"/>
        <v>2.0833333333333311E-2</v>
      </c>
      <c r="L161" s="9">
        <f t="shared" si="40"/>
        <v>24840</v>
      </c>
      <c r="M161" s="3">
        <f t="shared" si="41"/>
        <v>414</v>
      </c>
      <c r="N161" s="3">
        <f t="shared" si="42"/>
        <v>17.25</v>
      </c>
      <c r="P161" s="21">
        <f t="shared" si="37"/>
        <v>29.999999999999972</v>
      </c>
      <c r="Q161" s="3">
        <f t="shared" si="38"/>
        <v>0.4999999999999995</v>
      </c>
      <c r="R161" s="3">
        <f t="shared" si="39"/>
        <v>2.0833333333333311E-2</v>
      </c>
      <c r="T161" s="9">
        <f t="shared" si="43"/>
        <v>22155</v>
      </c>
      <c r="U161" s="3">
        <f t="shared" si="44"/>
        <v>369.25</v>
      </c>
      <c r="V161" s="3">
        <f t="shared" si="45"/>
        <v>15.385416666666677</v>
      </c>
    </row>
    <row r="162" spans="1:23">
      <c r="A162" s="7" t="s">
        <v>138</v>
      </c>
      <c r="B162" s="6">
        <f t="shared" si="46"/>
        <v>0.4375</v>
      </c>
      <c r="C162" s="15">
        <f t="shared" si="47"/>
        <v>40667</v>
      </c>
      <c r="E162" s="6">
        <v>0.5625</v>
      </c>
      <c r="F162" s="15">
        <v>40667</v>
      </c>
      <c r="H162" s="18">
        <f t="shared" si="36"/>
        <v>180</v>
      </c>
      <c r="I162" s="3">
        <f t="shared" si="48"/>
        <v>3</v>
      </c>
      <c r="J162" s="3">
        <f t="shared" si="49"/>
        <v>0.125</v>
      </c>
      <c r="L162" s="9">
        <f t="shared" si="40"/>
        <v>25020</v>
      </c>
      <c r="M162" s="3">
        <f t="shared" si="41"/>
        <v>417</v>
      </c>
      <c r="N162" s="3">
        <f t="shared" si="42"/>
        <v>17.375</v>
      </c>
      <c r="P162" s="21">
        <f t="shared" si="37"/>
        <v>180</v>
      </c>
      <c r="Q162" s="3">
        <f t="shared" si="38"/>
        <v>3</v>
      </c>
      <c r="R162" s="3">
        <f t="shared" si="39"/>
        <v>0.125</v>
      </c>
      <c r="T162" s="9">
        <f t="shared" si="43"/>
        <v>22335</v>
      </c>
      <c r="U162" s="3">
        <f t="shared" si="44"/>
        <v>372.25</v>
      </c>
      <c r="V162" s="3">
        <f t="shared" si="45"/>
        <v>15.510416666666677</v>
      </c>
    </row>
    <row r="163" spans="1:23" ht="30">
      <c r="A163" s="7" t="s">
        <v>207</v>
      </c>
      <c r="B163" s="6">
        <f t="shared" si="46"/>
        <v>0.5625</v>
      </c>
      <c r="C163" s="15">
        <f t="shared" si="47"/>
        <v>40667</v>
      </c>
      <c r="E163" s="6">
        <v>0.94791666666666663</v>
      </c>
      <c r="F163" s="15">
        <v>40667</v>
      </c>
      <c r="H163" s="18">
        <f t="shared" si="36"/>
        <v>555</v>
      </c>
      <c r="I163" s="3">
        <f t="shared" si="48"/>
        <v>9.25</v>
      </c>
      <c r="J163" s="3">
        <f t="shared" si="49"/>
        <v>0.38541666666666669</v>
      </c>
      <c r="L163" s="9">
        <f t="shared" si="40"/>
        <v>25575</v>
      </c>
      <c r="M163" s="3">
        <f t="shared" si="41"/>
        <v>426.25</v>
      </c>
      <c r="N163" s="3">
        <f t="shared" si="42"/>
        <v>17.760416666666668</v>
      </c>
      <c r="P163" s="21">
        <f t="shared" si="37"/>
        <v>555</v>
      </c>
      <c r="Q163" s="3">
        <f t="shared" si="38"/>
        <v>9.25</v>
      </c>
      <c r="R163" s="3">
        <f t="shared" si="39"/>
        <v>0.38541666666666669</v>
      </c>
      <c r="T163" s="9">
        <f t="shared" si="43"/>
        <v>22890</v>
      </c>
      <c r="U163" s="3">
        <f t="shared" si="44"/>
        <v>381.5</v>
      </c>
      <c r="V163" s="3">
        <f t="shared" si="45"/>
        <v>15.895833333333343</v>
      </c>
    </row>
    <row r="164" spans="1:23">
      <c r="A164" s="7" t="s">
        <v>139</v>
      </c>
      <c r="B164" s="6">
        <f t="shared" si="46"/>
        <v>0.94791666666666663</v>
      </c>
      <c r="C164" s="15">
        <f t="shared" si="47"/>
        <v>40667</v>
      </c>
      <c r="E164" s="6">
        <v>0.98958333333333337</v>
      </c>
      <c r="F164" s="15">
        <v>40667</v>
      </c>
      <c r="H164" s="18">
        <f t="shared" si="36"/>
        <v>60.000000000000107</v>
      </c>
      <c r="I164" s="3">
        <f t="shared" si="48"/>
        <v>1.0000000000000018</v>
      </c>
      <c r="J164" s="3">
        <f t="shared" si="49"/>
        <v>4.1666666666666741E-2</v>
      </c>
      <c r="L164" s="9">
        <f t="shared" si="40"/>
        <v>25635</v>
      </c>
      <c r="M164" s="3">
        <f t="shared" si="41"/>
        <v>427.25</v>
      </c>
      <c r="N164" s="3">
        <f t="shared" si="42"/>
        <v>17.802083333333336</v>
      </c>
      <c r="P164" s="21">
        <f t="shared" si="37"/>
        <v>60.000000000000107</v>
      </c>
      <c r="Q164" s="3">
        <f t="shared" si="38"/>
        <v>1.0000000000000018</v>
      </c>
      <c r="R164" s="3">
        <f t="shared" si="39"/>
        <v>4.1666666666666741E-2</v>
      </c>
      <c r="T164" s="9">
        <f t="shared" si="43"/>
        <v>22950</v>
      </c>
      <c r="U164" s="3">
        <f t="shared" si="44"/>
        <v>382.5</v>
      </c>
      <c r="V164" s="3">
        <f t="shared" si="45"/>
        <v>15.937500000000009</v>
      </c>
    </row>
    <row r="165" spans="1:23">
      <c r="A165" s="7" t="s">
        <v>142</v>
      </c>
      <c r="B165" s="6">
        <f t="shared" si="46"/>
        <v>0.98958333333333337</v>
      </c>
      <c r="C165" s="15">
        <f t="shared" si="47"/>
        <v>40667</v>
      </c>
      <c r="E165" s="6">
        <v>7.2916666666666671E-2</v>
      </c>
      <c r="F165" s="15">
        <v>40668</v>
      </c>
      <c r="H165" s="18">
        <f t="shared" si="36"/>
        <v>120</v>
      </c>
      <c r="I165" s="3">
        <f t="shared" si="48"/>
        <v>2</v>
      </c>
      <c r="J165" s="3">
        <f t="shared" si="49"/>
        <v>8.3333333333333329E-2</v>
      </c>
      <c r="L165" s="9">
        <f t="shared" si="40"/>
        <v>25755</v>
      </c>
      <c r="M165" s="3">
        <f t="shared" si="41"/>
        <v>429.25</v>
      </c>
      <c r="N165" s="3">
        <f t="shared" si="42"/>
        <v>17.885416666666668</v>
      </c>
      <c r="P165" s="21">
        <f t="shared" si="37"/>
        <v>120</v>
      </c>
      <c r="Q165" s="3">
        <f t="shared" si="38"/>
        <v>2</v>
      </c>
      <c r="R165" s="3">
        <f t="shared" si="39"/>
        <v>8.3333333333333329E-2</v>
      </c>
      <c r="T165" s="9">
        <f t="shared" si="43"/>
        <v>23070</v>
      </c>
      <c r="U165" s="3">
        <f t="shared" si="44"/>
        <v>384.5</v>
      </c>
      <c r="V165" s="3">
        <f t="shared" si="45"/>
        <v>16.020833333333343</v>
      </c>
    </row>
    <row r="166" spans="1:23" ht="30">
      <c r="A166" s="7" t="s">
        <v>208</v>
      </c>
      <c r="B166" s="6">
        <f t="shared" si="46"/>
        <v>7.2916666666666671E-2</v>
      </c>
      <c r="C166" s="15">
        <f t="shared" si="47"/>
        <v>40668</v>
      </c>
      <c r="E166" s="6">
        <v>0.70833333333333337</v>
      </c>
      <c r="F166" s="15">
        <v>40668</v>
      </c>
      <c r="H166" s="18">
        <f t="shared" si="36"/>
        <v>915.00000000000011</v>
      </c>
      <c r="I166" s="3">
        <f t="shared" si="48"/>
        <v>15.250000000000002</v>
      </c>
      <c r="J166" s="3">
        <f t="shared" si="49"/>
        <v>0.63541666666666674</v>
      </c>
      <c r="L166" s="9">
        <f t="shared" si="40"/>
        <v>26670</v>
      </c>
      <c r="M166" s="3">
        <f t="shared" si="41"/>
        <v>444.5</v>
      </c>
      <c r="N166" s="3">
        <f t="shared" si="42"/>
        <v>18.520833333333336</v>
      </c>
      <c r="P166" s="21">
        <f t="shared" si="37"/>
        <v>915.00000000000011</v>
      </c>
      <c r="Q166" s="3">
        <f t="shared" si="38"/>
        <v>15.250000000000002</v>
      </c>
      <c r="R166" s="3">
        <f t="shared" si="39"/>
        <v>0.63541666666666674</v>
      </c>
      <c r="T166" s="9">
        <f t="shared" si="43"/>
        <v>23985</v>
      </c>
      <c r="U166" s="3">
        <f t="shared" si="44"/>
        <v>399.75</v>
      </c>
      <c r="V166" s="3">
        <f t="shared" si="45"/>
        <v>16.656250000000011</v>
      </c>
      <c r="W166" s="7" t="s">
        <v>221</v>
      </c>
    </row>
    <row r="167" spans="1:23" ht="30">
      <c r="A167" s="7" t="s">
        <v>209</v>
      </c>
      <c r="B167" s="6">
        <f t="shared" si="46"/>
        <v>0.70833333333333337</v>
      </c>
      <c r="C167" s="15">
        <f t="shared" si="47"/>
        <v>40668</v>
      </c>
      <c r="E167" s="6">
        <v>0.85416666666666663</v>
      </c>
      <c r="F167" s="15">
        <v>40668</v>
      </c>
      <c r="H167" s="18">
        <f t="shared" si="36"/>
        <v>209.99999999999989</v>
      </c>
      <c r="I167" s="3">
        <f t="shared" si="48"/>
        <v>3.4999999999999982</v>
      </c>
      <c r="J167" s="3">
        <f t="shared" si="49"/>
        <v>0.14583333333333326</v>
      </c>
      <c r="L167" s="9">
        <f t="shared" si="40"/>
        <v>26880</v>
      </c>
      <c r="M167" s="3">
        <f t="shared" si="41"/>
        <v>448</v>
      </c>
      <c r="N167" s="3">
        <f t="shared" si="42"/>
        <v>18.666666666666668</v>
      </c>
      <c r="P167" s="21">
        <f t="shared" si="37"/>
        <v>209.99999999999989</v>
      </c>
      <c r="Q167" s="3">
        <f t="shared" si="38"/>
        <v>3.4999999999999982</v>
      </c>
      <c r="R167" s="3">
        <f t="shared" si="39"/>
        <v>0.14583333333333326</v>
      </c>
      <c r="T167" s="9">
        <f t="shared" si="43"/>
        <v>24195</v>
      </c>
      <c r="U167" s="3">
        <f t="shared" si="44"/>
        <v>403.25</v>
      </c>
      <c r="V167" s="3">
        <f t="shared" si="45"/>
        <v>16.802083333333343</v>
      </c>
    </row>
    <row r="168" spans="1:23" ht="30">
      <c r="A168" s="7" t="s">
        <v>210</v>
      </c>
      <c r="B168" s="6">
        <f t="shared" si="46"/>
        <v>0.85416666666666663</v>
      </c>
      <c r="C168" s="15">
        <f t="shared" si="47"/>
        <v>40668</v>
      </c>
      <c r="E168" s="6">
        <v>0.90625</v>
      </c>
      <c r="F168" s="15">
        <v>40668</v>
      </c>
      <c r="H168" s="18">
        <f t="shared" si="36"/>
        <v>75.000000000000057</v>
      </c>
      <c r="I168" s="3">
        <f t="shared" si="48"/>
        <v>1.2500000000000009</v>
      </c>
      <c r="J168" s="3">
        <f t="shared" si="49"/>
        <v>5.208333333333337E-2</v>
      </c>
      <c r="L168" s="9">
        <f t="shared" si="40"/>
        <v>26955</v>
      </c>
      <c r="M168" s="3">
        <f t="shared" si="41"/>
        <v>449.25</v>
      </c>
      <c r="N168" s="3">
        <f t="shared" si="42"/>
        <v>18.71875</v>
      </c>
      <c r="P168" s="21">
        <f t="shared" si="37"/>
        <v>75.000000000000057</v>
      </c>
      <c r="Q168" s="3">
        <f t="shared" si="38"/>
        <v>1.2500000000000009</v>
      </c>
      <c r="R168" s="3">
        <f t="shared" si="39"/>
        <v>5.208333333333337E-2</v>
      </c>
      <c r="T168" s="9">
        <f t="shared" si="43"/>
        <v>24270</v>
      </c>
      <c r="U168" s="3">
        <f t="shared" si="44"/>
        <v>404.5</v>
      </c>
      <c r="V168" s="3">
        <f t="shared" si="45"/>
        <v>16.854166666666675</v>
      </c>
      <c r="W168" s="7" t="s">
        <v>219</v>
      </c>
    </row>
    <row r="169" spans="1:23" ht="30">
      <c r="A169" s="7" t="s">
        <v>143</v>
      </c>
      <c r="B169" s="6">
        <f t="shared" si="46"/>
        <v>0.90625</v>
      </c>
      <c r="C169" s="15">
        <f t="shared" si="47"/>
        <v>40668</v>
      </c>
      <c r="E169" s="6">
        <v>0.5</v>
      </c>
      <c r="F169" s="15">
        <v>40669</v>
      </c>
      <c r="H169" s="18">
        <f t="shared" si="36"/>
        <v>855</v>
      </c>
      <c r="I169" s="3">
        <f t="shared" si="48"/>
        <v>14.25</v>
      </c>
      <c r="J169" s="3">
        <f t="shared" si="49"/>
        <v>0.59375</v>
      </c>
      <c r="L169" s="9">
        <f t="shared" si="40"/>
        <v>27810</v>
      </c>
      <c r="M169" s="3">
        <f t="shared" si="41"/>
        <v>463.5</v>
      </c>
      <c r="N169" s="3">
        <f t="shared" si="42"/>
        <v>19.3125</v>
      </c>
      <c r="P169" s="21">
        <f t="shared" si="37"/>
        <v>855</v>
      </c>
      <c r="Q169" s="3">
        <f t="shared" si="38"/>
        <v>14.25</v>
      </c>
      <c r="R169" s="3">
        <f t="shared" si="39"/>
        <v>0.59375</v>
      </c>
      <c r="T169" s="9">
        <f t="shared" si="43"/>
        <v>25125</v>
      </c>
      <c r="U169" s="3">
        <f t="shared" si="44"/>
        <v>418.75</v>
      </c>
      <c r="V169" s="3">
        <f t="shared" si="45"/>
        <v>17.447916666666675</v>
      </c>
    </row>
    <row r="170" spans="1:23">
      <c r="A170" s="7" t="s">
        <v>144</v>
      </c>
      <c r="B170" s="6">
        <f t="shared" si="46"/>
        <v>0.5</v>
      </c>
      <c r="C170" s="15">
        <f t="shared" si="47"/>
        <v>40669</v>
      </c>
      <c r="E170" s="6">
        <v>0.5625</v>
      </c>
      <c r="F170" s="15">
        <v>40669</v>
      </c>
      <c r="H170" s="18">
        <f t="shared" ref="H170:H233" si="50">(($F170-$C170)*1440)+(($E170-$B170)*1440)</f>
        <v>90</v>
      </c>
      <c r="I170" s="3">
        <f t="shared" si="48"/>
        <v>1.5</v>
      </c>
      <c r="J170" s="3">
        <f t="shared" si="49"/>
        <v>6.25E-2</v>
      </c>
      <c r="L170" s="9">
        <f t="shared" si="40"/>
        <v>27900</v>
      </c>
      <c r="M170" s="3">
        <f t="shared" si="41"/>
        <v>465</v>
      </c>
      <c r="N170" s="3">
        <f t="shared" si="42"/>
        <v>19.375</v>
      </c>
      <c r="P170" s="21">
        <f t="shared" si="37"/>
        <v>90</v>
      </c>
      <c r="Q170" s="3">
        <f t="shared" si="38"/>
        <v>1.5</v>
      </c>
      <c r="R170" s="3">
        <f t="shared" si="39"/>
        <v>6.25E-2</v>
      </c>
      <c r="T170" s="9">
        <f t="shared" si="43"/>
        <v>25215</v>
      </c>
      <c r="U170" s="3">
        <f t="shared" si="44"/>
        <v>420.25</v>
      </c>
      <c r="V170" s="3">
        <f t="shared" si="45"/>
        <v>17.510416666666675</v>
      </c>
      <c r="W170" s="7" t="s">
        <v>220</v>
      </c>
    </row>
    <row r="171" spans="1:23" ht="30">
      <c r="A171" s="7" t="s">
        <v>211</v>
      </c>
      <c r="B171" s="6">
        <f t="shared" si="46"/>
        <v>0.5625</v>
      </c>
      <c r="C171" s="15">
        <f t="shared" si="47"/>
        <v>40669</v>
      </c>
      <c r="E171" s="6">
        <v>0.58333333333333337</v>
      </c>
      <c r="F171" s="15">
        <v>40669</v>
      </c>
      <c r="H171" s="18">
        <f t="shared" si="50"/>
        <v>30.000000000000053</v>
      </c>
      <c r="I171" s="3">
        <f t="shared" si="48"/>
        <v>0.50000000000000089</v>
      </c>
      <c r="J171" s="3">
        <f t="shared" si="49"/>
        <v>2.083333333333337E-2</v>
      </c>
      <c r="L171" s="9">
        <f t="shared" si="40"/>
        <v>27930</v>
      </c>
      <c r="M171" s="3">
        <f t="shared" si="41"/>
        <v>465.5</v>
      </c>
      <c r="N171" s="3">
        <f t="shared" si="42"/>
        <v>19.395833333333332</v>
      </c>
      <c r="P171" s="21">
        <f t="shared" si="37"/>
        <v>30.000000000000053</v>
      </c>
      <c r="Q171" s="3">
        <f t="shared" si="38"/>
        <v>0.50000000000000089</v>
      </c>
      <c r="R171" s="3">
        <f t="shared" si="39"/>
        <v>2.083333333333337E-2</v>
      </c>
      <c r="T171" s="9">
        <f t="shared" si="43"/>
        <v>25245</v>
      </c>
      <c r="U171" s="3">
        <f t="shared" si="44"/>
        <v>420.75</v>
      </c>
      <c r="V171" s="3">
        <f t="shared" si="45"/>
        <v>17.531250000000007</v>
      </c>
    </row>
    <row r="172" spans="1:23">
      <c r="A172" s="7" t="s">
        <v>212</v>
      </c>
      <c r="B172" s="6">
        <f t="shared" si="46"/>
        <v>0.58333333333333337</v>
      </c>
      <c r="C172" s="15">
        <f t="shared" si="47"/>
        <v>40669</v>
      </c>
      <c r="E172" s="6">
        <v>0.63541666666666663</v>
      </c>
      <c r="F172" s="15">
        <v>40669</v>
      </c>
      <c r="H172" s="18">
        <f t="shared" si="50"/>
        <v>74.999999999999886</v>
      </c>
      <c r="I172" s="3">
        <f t="shared" si="48"/>
        <v>1.249999999999998</v>
      </c>
      <c r="J172" s="3">
        <f t="shared" si="49"/>
        <v>5.2083333333333252E-2</v>
      </c>
      <c r="L172" s="9">
        <f t="shared" si="40"/>
        <v>28005</v>
      </c>
      <c r="M172" s="3">
        <f t="shared" si="41"/>
        <v>466.75</v>
      </c>
      <c r="N172" s="3">
        <f t="shared" si="42"/>
        <v>19.447916666666664</v>
      </c>
      <c r="P172" s="21">
        <f t="shared" si="37"/>
        <v>74.999999999999886</v>
      </c>
      <c r="Q172" s="3">
        <f t="shared" si="38"/>
        <v>1.249999999999998</v>
      </c>
      <c r="R172" s="3">
        <f t="shared" si="39"/>
        <v>5.2083333333333252E-2</v>
      </c>
      <c r="T172" s="9">
        <f t="shared" si="43"/>
        <v>25320</v>
      </c>
      <c r="U172" s="3">
        <f t="shared" si="44"/>
        <v>422</v>
      </c>
      <c r="V172" s="3">
        <f t="shared" si="45"/>
        <v>17.583333333333339</v>
      </c>
    </row>
    <row r="173" spans="1:23">
      <c r="A173" s="7" t="s">
        <v>27</v>
      </c>
      <c r="B173" s="6">
        <f t="shared" si="46"/>
        <v>0.63541666666666663</v>
      </c>
      <c r="C173" s="15">
        <f t="shared" si="47"/>
        <v>40669</v>
      </c>
      <c r="E173" s="6">
        <v>0.69791666666666663</v>
      </c>
      <c r="F173" s="15">
        <v>40669</v>
      </c>
      <c r="H173" s="18">
        <f t="shared" si="50"/>
        <v>90</v>
      </c>
      <c r="I173" s="3">
        <f t="shared" si="48"/>
        <v>1.5</v>
      </c>
      <c r="J173" s="3">
        <f t="shared" si="49"/>
        <v>6.25E-2</v>
      </c>
      <c r="L173" s="9">
        <f t="shared" si="40"/>
        <v>28095</v>
      </c>
      <c r="M173" s="3">
        <f t="shared" ref="M173:M179" si="51">M172+I173</f>
        <v>468.25</v>
      </c>
      <c r="N173" s="3">
        <f t="shared" ref="N173:N179" si="52">N172+J173</f>
        <v>19.510416666666664</v>
      </c>
      <c r="P173" s="21">
        <f t="shared" si="37"/>
        <v>90</v>
      </c>
      <c r="Q173" s="3">
        <f t="shared" ref="Q173:Q179" si="53">P173/60</f>
        <v>1.5</v>
      </c>
      <c r="R173" s="3">
        <f t="shared" ref="R173:R179" si="54">Q173/24</f>
        <v>6.25E-2</v>
      </c>
      <c r="T173" s="9">
        <f t="shared" ref="T173:T179" si="55">T172+P173</f>
        <v>25410</v>
      </c>
      <c r="U173" s="3">
        <f t="shared" ref="U173:U179" si="56">U172+Q173</f>
        <v>423.5</v>
      </c>
      <c r="V173" s="3">
        <f t="shared" ref="V173:V179" si="57">V172+R173</f>
        <v>17.645833333333339</v>
      </c>
    </row>
    <row r="174" spans="1:23">
      <c r="A174" s="7" t="s">
        <v>145</v>
      </c>
      <c r="B174" s="6">
        <f t="shared" si="46"/>
        <v>0.69791666666666663</v>
      </c>
      <c r="C174" s="15">
        <f t="shared" si="47"/>
        <v>40669</v>
      </c>
      <c r="E174" s="6">
        <v>0.85416666666666663</v>
      </c>
      <c r="F174" s="15">
        <v>40669</v>
      </c>
      <c r="H174" s="18">
        <f t="shared" si="50"/>
        <v>225</v>
      </c>
      <c r="I174" s="3">
        <f t="shared" si="48"/>
        <v>3.75</v>
      </c>
      <c r="J174" s="3">
        <f t="shared" si="49"/>
        <v>0.15625</v>
      </c>
      <c r="L174" s="9">
        <f t="shared" si="40"/>
        <v>28320</v>
      </c>
      <c r="M174" s="3">
        <f t="shared" si="51"/>
        <v>472</v>
      </c>
      <c r="N174" s="3">
        <f t="shared" si="52"/>
        <v>19.666666666666664</v>
      </c>
      <c r="P174" s="21">
        <f t="shared" si="37"/>
        <v>225</v>
      </c>
      <c r="Q174" s="3">
        <f t="shared" si="53"/>
        <v>3.75</v>
      </c>
      <c r="R174" s="3">
        <f t="shared" si="54"/>
        <v>0.15625</v>
      </c>
      <c r="T174" s="9">
        <f t="shared" si="55"/>
        <v>25635</v>
      </c>
      <c r="U174" s="3">
        <f t="shared" si="56"/>
        <v>427.25</v>
      </c>
      <c r="V174" s="3">
        <f t="shared" si="57"/>
        <v>17.802083333333339</v>
      </c>
    </row>
    <row r="175" spans="1:23">
      <c r="A175" s="7" t="s">
        <v>146</v>
      </c>
      <c r="B175" s="6">
        <f t="shared" si="46"/>
        <v>0.85416666666666663</v>
      </c>
      <c r="C175" s="15">
        <f t="shared" si="47"/>
        <v>40669</v>
      </c>
      <c r="E175" s="6">
        <v>0.875</v>
      </c>
      <c r="F175" s="15">
        <v>40669</v>
      </c>
      <c r="H175" s="18">
        <f t="shared" si="50"/>
        <v>30.000000000000053</v>
      </c>
      <c r="I175" s="3">
        <f t="shared" si="48"/>
        <v>0.50000000000000089</v>
      </c>
      <c r="J175" s="3">
        <f t="shared" si="49"/>
        <v>2.083333333333337E-2</v>
      </c>
      <c r="L175" s="9">
        <f t="shared" si="40"/>
        <v>28350</v>
      </c>
      <c r="M175" s="3">
        <f t="shared" si="51"/>
        <v>472.5</v>
      </c>
      <c r="N175" s="3">
        <f t="shared" si="52"/>
        <v>19.687499999999996</v>
      </c>
      <c r="P175" s="21">
        <f t="shared" si="37"/>
        <v>30.000000000000053</v>
      </c>
      <c r="Q175" s="3">
        <f t="shared" si="53"/>
        <v>0.50000000000000089</v>
      </c>
      <c r="R175" s="3">
        <f t="shared" si="54"/>
        <v>2.083333333333337E-2</v>
      </c>
      <c r="T175" s="9">
        <f t="shared" si="55"/>
        <v>25665</v>
      </c>
      <c r="U175" s="3">
        <f t="shared" si="56"/>
        <v>427.75</v>
      </c>
      <c r="V175" s="3">
        <f t="shared" si="57"/>
        <v>17.822916666666671</v>
      </c>
    </row>
    <row r="176" spans="1:23" ht="45">
      <c r="A176" s="39" t="s">
        <v>213</v>
      </c>
      <c r="B176" s="40">
        <f t="shared" si="46"/>
        <v>0.875</v>
      </c>
      <c r="C176" s="16">
        <f t="shared" si="47"/>
        <v>40669</v>
      </c>
      <c r="D176" s="27"/>
      <c r="E176" s="40">
        <v>0.23958333333333334</v>
      </c>
      <c r="F176" s="16">
        <v>40670</v>
      </c>
      <c r="G176" s="27"/>
      <c r="H176" s="41">
        <f t="shared" si="50"/>
        <v>525</v>
      </c>
      <c r="I176" s="5">
        <f t="shared" si="48"/>
        <v>8.75</v>
      </c>
      <c r="J176" s="5">
        <f t="shared" si="49"/>
        <v>0.36458333333333331</v>
      </c>
      <c r="K176" s="27"/>
      <c r="L176" s="10">
        <f t="shared" si="40"/>
        <v>28875</v>
      </c>
      <c r="M176" s="5">
        <f t="shared" si="51"/>
        <v>481.25</v>
      </c>
      <c r="N176" s="5">
        <f t="shared" si="52"/>
        <v>20.052083333333329</v>
      </c>
      <c r="O176" s="27"/>
      <c r="P176" s="43">
        <f t="shared" si="37"/>
        <v>525</v>
      </c>
      <c r="Q176" s="5">
        <f t="shared" si="53"/>
        <v>8.75</v>
      </c>
      <c r="R176" s="5">
        <f t="shared" si="54"/>
        <v>0.36458333333333331</v>
      </c>
      <c r="S176" s="27"/>
      <c r="T176" s="10">
        <f t="shared" si="55"/>
        <v>26190</v>
      </c>
      <c r="U176" s="5">
        <f t="shared" si="56"/>
        <v>436.5</v>
      </c>
      <c r="V176" s="5">
        <f t="shared" si="57"/>
        <v>18.187500000000004</v>
      </c>
      <c r="W176" s="39" t="s">
        <v>279</v>
      </c>
    </row>
    <row r="177" spans="1:23" ht="30">
      <c r="A177" s="7" t="s">
        <v>255</v>
      </c>
      <c r="B177" s="6">
        <f t="shared" si="46"/>
        <v>0.23958333333333334</v>
      </c>
      <c r="C177" s="15">
        <f t="shared" si="47"/>
        <v>40670</v>
      </c>
      <c r="E177" s="6">
        <v>0.36458333333333331</v>
      </c>
      <c r="F177" s="15">
        <v>40670</v>
      </c>
      <c r="H177" s="18">
        <f t="shared" si="50"/>
        <v>179.99999999999997</v>
      </c>
      <c r="I177" s="3">
        <f t="shared" si="48"/>
        <v>2.9999999999999996</v>
      </c>
      <c r="J177" s="3">
        <f t="shared" si="49"/>
        <v>0.12499999999999999</v>
      </c>
      <c r="L177" s="9">
        <f t="shared" si="40"/>
        <v>29055</v>
      </c>
      <c r="M177" s="3">
        <f t="shared" si="51"/>
        <v>484.25</v>
      </c>
      <c r="N177" s="3">
        <f t="shared" si="52"/>
        <v>20.177083333333329</v>
      </c>
      <c r="P177" s="21">
        <f t="shared" si="37"/>
        <v>179.99999999999997</v>
      </c>
      <c r="Q177" s="3">
        <f t="shared" si="53"/>
        <v>2.9999999999999996</v>
      </c>
      <c r="R177" s="3">
        <f t="shared" si="54"/>
        <v>0.12499999999999999</v>
      </c>
      <c r="T177" s="9">
        <f t="shared" si="55"/>
        <v>26370</v>
      </c>
      <c r="U177" s="3">
        <f t="shared" si="56"/>
        <v>439.5</v>
      </c>
      <c r="V177" s="3">
        <f t="shared" si="57"/>
        <v>18.312500000000004</v>
      </c>
      <c r="W177" s="7" t="s">
        <v>280</v>
      </c>
    </row>
    <row r="178" spans="1:23">
      <c r="A178" s="7" t="s">
        <v>57</v>
      </c>
      <c r="B178" s="6">
        <f t="shared" si="46"/>
        <v>0.36458333333333331</v>
      </c>
      <c r="C178" s="15">
        <f t="shared" si="47"/>
        <v>40670</v>
      </c>
      <c r="E178" s="6">
        <v>0.38541666666666669</v>
      </c>
      <c r="F178" s="15">
        <v>40670</v>
      </c>
      <c r="H178" s="18">
        <f t="shared" si="50"/>
        <v>30.000000000000053</v>
      </c>
      <c r="I178" s="3">
        <f t="shared" si="48"/>
        <v>0.50000000000000089</v>
      </c>
      <c r="J178" s="3">
        <f t="shared" si="49"/>
        <v>2.083333333333337E-2</v>
      </c>
      <c r="L178" s="9">
        <f t="shared" si="40"/>
        <v>29085</v>
      </c>
      <c r="M178" s="3">
        <f t="shared" si="51"/>
        <v>484.75</v>
      </c>
      <c r="N178" s="3">
        <f t="shared" si="52"/>
        <v>20.197916666666661</v>
      </c>
      <c r="P178" s="21">
        <f t="shared" si="37"/>
        <v>30.000000000000053</v>
      </c>
      <c r="Q178" s="3">
        <f t="shared" si="53"/>
        <v>0.50000000000000089</v>
      </c>
      <c r="R178" s="3">
        <f t="shared" si="54"/>
        <v>2.083333333333337E-2</v>
      </c>
      <c r="T178" s="9">
        <f t="shared" si="55"/>
        <v>26400</v>
      </c>
      <c r="U178" s="3">
        <f t="shared" si="56"/>
        <v>440</v>
      </c>
      <c r="V178" s="3">
        <f t="shared" si="57"/>
        <v>18.333333333333336</v>
      </c>
    </row>
    <row r="179" spans="1:23">
      <c r="A179" s="7" t="s">
        <v>161</v>
      </c>
      <c r="B179" s="6">
        <f t="shared" si="46"/>
        <v>0.38541666666666669</v>
      </c>
      <c r="C179" s="15">
        <f t="shared" si="47"/>
        <v>40670</v>
      </c>
      <c r="E179" s="6">
        <v>0.59375</v>
      </c>
      <c r="F179" s="15">
        <v>40670</v>
      </c>
      <c r="H179" s="18">
        <f t="shared" si="50"/>
        <v>300</v>
      </c>
      <c r="I179" s="3">
        <f t="shared" si="48"/>
        <v>5</v>
      </c>
      <c r="J179" s="3">
        <f t="shared" si="49"/>
        <v>0.20833333333333334</v>
      </c>
      <c r="L179" s="9">
        <f t="shared" si="40"/>
        <v>29385</v>
      </c>
      <c r="M179" s="3">
        <f t="shared" si="51"/>
        <v>489.75</v>
      </c>
      <c r="N179" s="3">
        <f t="shared" si="52"/>
        <v>20.406249999999993</v>
      </c>
      <c r="P179" s="21">
        <f t="shared" si="37"/>
        <v>300</v>
      </c>
      <c r="Q179" s="3">
        <f t="shared" si="53"/>
        <v>5</v>
      </c>
      <c r="R179" s="3">
        <f t="shared" si="54"/>
        <v>0.20833333333333334</v>
      </c>
      <c r="T179" s="9">
        <f t="shared" si="55"/>
        <v>26700</v>
      </c>
      <c r="U179" s="3">
        <f t="shared" si="56"/>
        <v>445</v>
      </c>
      <c r="V179" s="3">
        <f t="shared" si="57"/>
        <v>18.541666666666668</v>
      </c>
    </row>
    <row r="180" spans="1:23">
      <c r="A180" s="7" t="s">
        <v>43</v>
      </c>
      <c r="B180" s="6">
        <f t="shared" ref="B180:B197" si="58">E179</f>
        <v>0.59375</v>
      </c>
      <c r="C180" s="15">
        <f t="shared" ref="C180:C197" si="59">F179</f>
        <v>40670</v>
      </c>
      <c r="E180" s="6">
        <v>0.61458333333333337</v>
      </c>
      <c r="F180" s="15">
        <v>40670</v>
      </c>
      <c r="H180" s="18">
        <f t="shared" si="50"/>
        <v>30.000000000000053</v>
      </c>
      <c r="I180" s="3">
        <f t="shared" ref="I180:I197" si="60">H180/60</f>
        <v>0.50000000000000089</v>
      </c>
      <c r="J180" s="3">
        <f t="shared" ref="J180:J197" si="61">I180/24</f>
        <v>2.083333333333337E-2</v>
      </c>
      <c r="L180" s="9">
        <f t="shared" ref="L180:L197" si="62">L179+H180</f>
        <v>29415</v>
      </c>
      <c r="M180" s="3">
        <f t="shared" ref="M180:M197" si="63">M179+I180</f>
        <v>490.25</v>
      </c>
      <c r="N180" s="3">
        <f t="shared" ref="N180:N197" si="64">N179+J180</f>
        <v>20.427083333333325</v>
      </c>
      <c r="P180" s="21">
        <f t="shared" si="37"/>
        <v>30.000000000000053</v>
      </c>
      <c r="Q180" s="3">
        <f t="shared" ref="Q180:Q197" si="65">P180/60</f>
        <v>0.50000000000000089</v>
      </c>
      <c r="R180" s="3">
        <f t="shared" ref="R180:R197" si="66">Q180/24</f>
        <v>2.083333333333337E-2</v>
      </c>
      <c r="T180" s="9">
        <f t="shared" ref="T180:T197" si="67">T179+P180</f>
        <v>26730</v>
      </c>
      <c r="U180" s="3">
        <f t="shared" ref="U180:U197" si="68">U179+Q180</f>
        <v>445.5</v>
      </c>
      <c r="V180" s="3">
        <f t="shared" ref="V180:V197" si="69">V179+R180</f>
        <v>18.5625</v>
      </c>
    </row>
    <row r="181" spans="1:23">
      <c r="A181" s="7" t="s">
        <v>162</v>
      </c>
      <c r="B181" s="6">
        <f t="shared" si="58"/>
        <v>0.61458333333333337</v>
      </c>
      <c r="C181" s="15">
        <f t="shared" si="59"/>
        <v>40670</v>
      </c>
      <c r="E181" s="6">
        <v>0.6875</v>
      </c>
      <c r="F181" s="15">
        <v>40670</v>
      </c>
      <c r="H181" s="18">
        <f t="shared" si="50"/>
        <v>104.99999999999994</v>
      </c>
      <c r="I181" s="3">
        <f t="shared" si="60"/>
        <v>1.7499999999999991</v>
      </c>
      <c r="J181" s="3">
        <f t="shared" si="61"/>
        <v>7.291666666666663E-2</v>
      </c>
      <c r="L181" s="9">
        <f t="shared" si="62"/>
        <v>29520</v>
      </c>
      <c r="M181" s="3">
        <f t="shared" si="63"/>
        <v>492</v>
      </c>
      <c r="N181" s="3">
        <f t="shared" si="64"/>
        <v>20.499999999999993</v>
      </c>
      <c r="P181" s="21">
        <f t="shared" si="37"/>
        <v>104.99999999999994</v>
      </c>
      <c r="Q181" s="3">
        <f t="shared" si="65"/>
        <v>1.7499999999999991</v>
      </c>
      <c r="R181" s="3">
        <f t="shared" si="66"/>
        <v>7.291666666666663E-2</v>
      </c>
      <c r="T181" s="9">
        <f t="shared" si="67"/>
        <v>26835</v>
      </c>
      <c r="U181" s="3">
        <f t="shared" si="68"/>
        <v>447.25</v>
      </c>
      <c r="V181" s="3">
        <f t="shared" si="69"/>
        <v>18.635416666666668</v>
      </c>
    </row>
    <row r="182" spans="1:23" ht="30">
      <c r="A182" s="7" t="s">
        <v>214</v>
      </c>
      <c r="B182" s="6">
        <f t="shared" si="58"/>
        <v>0.6875</v>
      </c>
      <c r="C182" s="15">
        <f t="shared" si="59"/>
        <v>40670</v>
      </c>
      <c r="E182" s="6">
        <v>0.76041666666666663</v>
      </c>
      <c r="F182" s="15">
        <v>40670</v>
      </c>
      <c r="H182" s="18">
        <f t="shared" si="50"/>
        <v>104.99999999999994</v>
      </c>
      <c r="I182" s="3">
        <f t="shared" si="60"/>
        <v>1.7499999999999991</v>
      </c>
      <c r="J182" s="3">
        <f t="shared" si="61"/>
        <v>7.291666666666663E-2</v>
      </c>
      <c r="L182" s="9">
        <f t="shared" si="62"/>
        <v>29625</v>
      </c>
      <c r="M182" s="3">
        <f t="shared" si="63"/>
        <v>493.75</v>
      </c>
      <c r="N182" s="3">
        <f t="shared" si="64"/>
        <v>20.572916666666661</v>
      </c>
      <c r="P182" s="21">
        <f t="shared" si="37"/>
        <v>104.99999999999994</v>
      </c>
      <c r="Q182" s="3">
        <f t="shared" si="65"/>
        <v>1.7499999999999991</v>
      </c>
      <c r="R182" s="3">
        <f t="shared" si="66"/>
        <v>7.291666666666663E-2</v>
      </c>
      <c r="T182" s="9">
        <f t="shared" si="67"/>
        <v>26940</v>
      </c>
      <c r="U182" s="3">
        <f t="shared" si="68"/>
        <v>449</v>
      </c>
      <c r="V182" s="3">
        <f t="shared" si="69"/>
        <v>18.708333333333336</v>
      </c>
      <c r="W182" s="7" t="s">
        <v>163</v>
      </c>
    </row>
    <row r="183" spans="1:23">
      <c r="A183" s="7" t="s">
        <v>164</v>
      </c>
      <c r="B183" s="6">
        <f t="shared" si="58"/>
        <v>0.76041666666666663</v>
      </c>
      <c r="C183" s="15">
        <f t="shared" si="59"/>
        <v>40670</v>
      </c>
      <c r="E183" s="6">
        <v>0.8125</v>
      </c>
      <c r="F183" s="15">
        <v>40670</v>
      </c>
      <c r="H183" s="18">
        <f t="shared" si="50"/>
        <v>75.000000000000057</v>
      </c>
      <c r="I183" s="3">
        <f t="shared" si="60"/>
        <v>1.2500000000000009</v>
      </c>
      <c r="J183" s="3">
        <f t="shared" si="61"/>
        <v>5.208333333333337E-2</v>
      </c>
      <c r="L183" s="9">
        <f t="shared" si="62"/>
        <v>29700</v>
      </c>
      <c r="M183" s="3">
        <f t="shared" si="63"/>
        <v>495</v>
      </c>
      <c r="N183" s="3">
        <f t="shared" si="64"/>
        <v>20.624999999999993</v>
      </c>
      <c r="P183" s="21">
        <f t="shared" si="37"/>
        <v>75.000000000000057</v>
      </c>
      <c r="Q183" s="3">
        <f t="shared" si="65"/>
        <v>1.2500000000000009</v>
      </c>
      <c r="R183" s="3">
        <f t="shared" si="66"/>
        <v>5.208333333333337E-2</v>
      </c>
      <c r="T183" s="9">
        <f t="shared" si="67"/>
        <v>27015</v>
      </c>
      <c r="U183" s="3">
        <f t="shared" si="68"/>
        <v>450.25</v>
      </c>
      <c r="V183" s="3">
        <f t="shared" si="69"/>
        <v>18.760416666666668</v>
      </c>
    </row>
    <row r="184" spans="1:23">
      <c r="A184" s="7" t="s">
        <v>18</v>
      </c>
      <c r="B184" s="6">
        <f t="shared" si="58"/>
        <v>0.8125</v>
      </c>
      <c r="C184" s="15">
        <f t="shared" si="59"/>
        <v>40670</v>
      </c>
      <c r="E184" s="6">
        <v>0.83333333333333337</v>
      </c>
      <c r="F184" s="15">
        <v>40670</v>
      </c>
      <c r="H184" s="18">
        <f t="shared" si="50"/>
        <v>30.000000000000053</v>
      </c>
      <c r="I184" s="3">
        <f t="shared" si="60"/>
        <v>0.50000000000000089</v>
      </c>
      <c r="J184" s="3">
        <f t="shared" si="61"/>
        <v>2.083333333333337E-2</v>
      </c>
      <c r="L184" s="9">
        <f t="shared" si="62"/>
        <v>29730</v>
      </c>
      <c r="M184" s="3">
        <f t="shared" si="63"/>
        <v>495.5</v>
      </c>
      <c r="N184" s="3">
        <f t="shared" si="64"/>
        <v>20.645833333333325</v>
      </c>
      <c r="P184" s="21">
        <f t="shared" si="37"/>
        <v>30.000000000000053</v>
      </c>
      <c r="Q184" s="3">
        <f t="shared" si="65"/>
        <v>0.50000000000000089</v>
      </c>
      <c r="R184" s="3">
        <f t="shared" si="66"/>
        <v>2.083333333333337E-2</v>
      </c>
      <c r="T184" s="9">
        <f t="shared" si="67"/>
        <v>27045</v>
      </c>
      <c r="U184" s="3">
        <f t="shared" si="68"/>
        <v>450.75</v>
      </c>
      <c r="V184" s="3">
        <f t="shared" si="69"/>
        <v>18.78125</v>
      </c>
    </row>
    <row r="185" spans="1:23">
      <c r="A185" s="7" t="s">
        <v>165</v>
      </c>
      <c r="B185" s="6">
        <f t="shared" si="58"/>
        <v>0.83333333333333337</v>
      </c>
      <c r="C185" s="15">
        <f t="shared" si="59"/>
        <v>40670</v>
      </c>
      <c r="E185" s="6">
        <v>0.92708333333333337</v>
      </c>
      <c r="F185" s="15">
        <v>40670</v>
      </c>
      <c r="H185" s="18">
        <f t="shared" si="50"/>
        <v>135</v>
      </c>
      <c r="I185" s="3">
        <f t="shared" si="60"/>
        <v>2.25</v>
      </c>
      <c r="J185" s="3">
        <f t="shared" si="61"/>
        <v>9.375E-2</v>
      </c>
      <c r="L185" s="9">
        <f t="shared" si="62"/>
        <v>29865</v>
      </c>
      <c r="M185" s="3">
        <f t="shared" si="63"/>
        <v>497.75</v>
      </c>
      <c r="N185" s="3">
        <f t="shared" si="64"/>
        <v>20.739583333333325</v>
      </c>
      <c r="P185" s="21">
        <f t="shared" si="37"/>
        <v>135</v>
      </c>
      <c r="Q185" s="3">
        <f t="shared" si="65"/>
        <v>2.25</v>
      </c>
      <c r="R185" s="3">
        <f t="shared" si="66"/>
        <v>9.375E-2</v>
      </c>
      <c r="T185" s="9">
        <f t="shared" si="67"/>
        <v>27180</v>
      </c>
      <c r="U185" s="3">
        <f t="shared" si="68"/>
        <v>453</v>
      </c>
      <c r="V185" s="3">
        <f t="shared" si="69"/>
        <v>18.875</v>
      </c>
    </row>
    <row r="186" spans="1:23">
      <c r="A186" s="7" t="s">
        <v>37</v>
      </c>
      <c r="B186" s="6">
        <f t="shared" si="58"/>
        <v>0.92708333333333337</v>
      </c>
      <c r="C186" s="15">
        <f t="shared" si="59"/>
        <v>40670</v>
      </c>
      <c r="E186" s="6">
        <v>0.94791666666666663</v>
      </c>
      <c r="F186" s="15">
        <v>40670</v>
      </c>
      <c r="H186" s="18">
        <f t="shared" si="50"/>
        <v>29.999999999999893</v>
      </c>
      <c r="I186" s="3">
        <f t="shared" si="60"/>
        <v>0.49999999999999822</v>
      </c>
      <c r="J186" s="3">
        <f t="shared" si="61"/>
        <v>2.0833333333333259E-2</v>
      </c>
      <c r="L186" s="9">
        <f t="shared" si="62"/>
        <v>29895</v>
      </c>
      <c r="M186" s="3">
        <f t="shared" si="63"/>
        <v>498.25</v>
      </c>
      <c r="N186" s="3">
        <f t="shared" si="64"/>
        <v>20.760416666666657</v>
      </c>
      <c r="P186" s="21">
        <f t="shared" si="37"/>
        <v>29.999999999999893</v>
      </c>
      <c r="Q186" s="3">
        <f t="shared" si="65"/>
        <v>0.49999999999999822</v>
      </c>
      <c r="R186" s="3">
        <f t="shared" si="66"/>
        <v>2.0833333333333259E-2</v>
      </c>
      <c r="T186" s="9">
        <f t="shared" si="67"/>
        <v>27210</v>
      </c>
      <c r="U186" s="3">
        <f t="shared" si="68"/>
        <v>453.5</v>
      </c>
      <c r="V186" s="3">
        <f t="shared" si="69"/>
        <v>18.895833333333332</v>
      </c>
    </row>
    <row r="187" spans="1:23" ht="30">
      <c r="A187" s="7" t="s">
        <v>215</v>
      </c>
      <c r="B187" s="6">
        <f t="shared" si="58"/>
        <v>0.94791666666666663</v>
      </c>
      <c r="C187" s="15">
        <f t="shared" si="59"/>
        <v>40670</v>
      </c>
      <c r="E187" s="6">
        <v>7.2916666666666671E-2</v>
      </c>
      <c r="F187" s="15">
        <v>40671</v>
      </c>
      <c r="H187" s="18">
        <f t="shared" si="50"/>
        <v>180</v>
      </c>
      <c r="I187" s="3">
        <f t="shared" si="60"/>
        <v>3</v>
      </c>
      <c r="J187" s="3">
        <f t="shared" si="61"/>
        <v>0.125</v>
      </c>
      <c r="L187" s="9">
        <f t="shared" si="62"/>
        <v>30075</v>
      </c>
      <c r="M187" s="3">
        <f t="shared" si="63"/>
        <v>501.25</v>
      </c>
      <c r="N187" s="3">
        <f t="shared" si="64"/>
        <v>20.885416666666657</v>
      </c>
      <c r="P187" s="21">
        <f t="shared" si="37"/>
        <v>180</v>
      </c>
      <c r="Q187" s="3">
        <f t="shared" si="65"/>
        <v>3</v>
      </c>
      <c r="R187" s="3">
        <f t="shared" si="66"/>
        <v>0.125</v>
      </c>
      <c r="T187" s="9">
        <f t="shared" si="67"/>
        <v>27390</v>
      </c>
      <c r="U187" s="3">
        <f t="shared" si="68"/>
        <v>456.5</v>
      </c>
      <c r="V187" s="3">
        <f t="shared" si="69"/>
        <v>19.020833333333332</v>
      </c>
    </row>
    <row r="188" spans="1:23">
      <c r="A188" s="7" t="s">
        <v>216</v>
      </c>
      <c r="B188" s="6">
        <f t="shared" si="58"/>
        <v>7.2916666666666671E-2</v>
      </c>
      <c r="C188" s="15">
        <f t="shared" si="59"/>
        <v>40671</v>
      </c>
      <c r="E188" s="6">
        <v>0.125</v>
      </c>
      <c r="F188" s="15">
        <v>40671</v>
      </c>
      <c r="H188" s="18">
        <f t="shared" si="50"/>
        <v>75</v>
      </c>
      <c r="I188" s="3">
        <f t="shared" si="60"/>
        <v>1.25</v>
      </c>
      <c r="J188" s="3">
        <f t="shared" si="61"/>
        <v>5.2083333333333336E-2</v>
      </c>
      <c r="L188" s="9">
        <f t="shared" si="62"/>
        <v>30150</v>
      </c>
      <c r="M188" s="3">
        <f t="shared" si="63"/>
        <v>502.5</v>
      </c>
      <c r="N188" s="3">
        <f t="shared" si="64"/>
        <v>20.937499999999989</v>
      </c>
      <c r="P188" s="21">
        <f t="shared" si="37"/>
        <v>75</v>
      </c>
      <c r="Q188" s="3">
        <f t="shared" si="65"/>
        <v>1.25</v>
      </c>
      <c r="R188" s="3">
        <f t="shared" si="66"/>
        <v>5.2083333333333336E-2</v>
      </c>
      <c r="T188" s="9">
        <f t="shared" si="67"/>
        <v>27465</v>
      </c>
      <c r="U188" s="3">
        <f t="shared" si="68"/>
        <v>457.75</v>
      </c>
      <c r="V188" s="3">
        <f t="shared" si="69"/>
        <v>19.072916666666664</v>
      </c>
    </row>
    <row r="189" spans="1:23">
      <c r="A189" s="7" t="s">
        <v>166</v>
      </c>
      <c r="B189" s="6">
        <f t="shared" si="58"/>
        <v>0.125</v>
      </c>
      <c r="C189" s="15">
        <f t="shared" si="59"/>
        <v>40671</v>
      </c>
      <c r="E189" s="6">
        <v>0.1875</v>
      </c>
      <c r="F189" s="15">
        <v>40671</v>
      </c>
      <c r="H189" s="18">
        <f t="shared" si="50"/>
        <v>90</v>
      </c>
      <c r="I189" s="3">
        <f t="shared" si="60"/>
        <v>1.5</v>
      </c>
      <c r="J189" s="3">
        <f t="shared" si="61"/>
        <v>6.25E-2</v>
      </c>
      <c r="L189" s="9">
        <f t="shared" si="62"/>
        <v>30240</v>
      </c>
      <c r="M189" s="3">
        <f t="shared" si="63"/>
        <v>504</v>
      </c>
      <c r="N189" s="3">
        <f t="shared" si="64"/>
        <v>20.999999999999989</v>
      </c>
      <c r="P189" s="21">
        <f t="shared" si="37"/>
        <v>90</v>
      </c>
      <c r="Q189" s="3">
        <f t="shared" si="65"/>
        <v>1.5</v>
      </c>
      <c r="R189" s="3">
        <f t="shared" si="66"/>
        <v>6.25E-2</v>
      </c>
      <c r="T189" s="9">
        <f t="shared" si="67"/>
        <v>27555</v>
      </c>
      <c r="U189" s="3">
        <f t="shared" si="68"/>
        <v>459.25</v>
      </c>
      <c r="V189" s="3">
        <f t="shared" si="69"/>
        <v>19.135416666666664</v>
      </c>
    </row>
    <row r="190" spans="1:23">
      <c r="A190" s="7" t="s">
        <v>27</v>
      </c>
      <c r="B190" s="6">
        <f t="shared" si="58"/>
        <v>0.1875</v>
      </c>
      <c r="C190" s="15">
        <f t="shared" si="59"/>
        <v>40671</v>
      </c>
      <c r="E190" s="6">
        <v>0.20833333333333334</v>
      </c>
      <c r="F190" s="15">
        <v>40671</v>
      </c>
      <c r="H190" s="18">
        <f t="shared" si="50"/>
        <v>30.000000000000014</v>
      </c>
      <c r="I190" s="3">
        <f t="shared" si="60"/>
        <v>0.50000000000000022</v>
      </c>
      <c r="J190" s="3">
        <f t="shared" si="61"/>
        <v>2.0833333333333343E-2</v>
      </c>
      <c r="L190" s="9">
        <f t="shared" si="62"/>
        <v>30270</v>
      </c>
      <c r="M190" s="3">
        <f t="shared" si="63"/>
        <v>504.5</v>
      </c>
      <c r="N190" s="3">
        <f t="shared" si="64"/>
        <v>21.020833333333321</v>
      </c>
      <c r="P190" s="21">
        <f t="shared" si="37"/>
        <v>30.000000000000014</v>
      </c>
      <c r="Q190" s="3">
        <f t="shared" si="65"/>
        <v>0.50000000000000022</v>
      </c>
      <c r="R190" s="3">
        <f t="shared" si="66"/>
        <v>2.0833333333333343E-2</v>
      </c>
      <c r="T190" s="9">
        <f t="shared" si="67"/>
        <v>27585</v>
      </c>
      <c r="U190" s="3">
        <f t="shared" si="68"/>
        <v>459.75</v>
      </c>
      <c r="V190" s="3">
        <f t="shared" si="69"/>
        <v>19.156249999999996</v>
      </c>
    </row>
    <row r="191" spans="1:23">
      <c r="A191" s="7" t="s">
        <v>167</v>
      </c>
      <c r="B191" s="6">
        <f t="shared" si="58"/>
        <v>0.20833333333333334</v>
      </c>
      <c r="C191" s="15">
        <f t="shared" si="59"/>
        <v>40671</v>
      </c>
      <c r="E191" s="6">
        <v>0.29166666666666669</v>
      </c>
      <c r="F191" s="15">
        <v>40671</v>
      </c>
      <c r="H191" s="18">
        <f t="shared" si="50"/>
        <v>120.00000000000001</v>
      </c>
      <c r="I191" s="3">
        <f t="shared" si="60"/>
        <v>2.0000000000000004</v>
      </c>
      <c r="J191" s="3">
        <f t="shared" si="61"/>
        <v>8.3333333333333356E-2</v>
      </c>
      <c r="L191" s="9">
        <f t="shared" si="62"/>
        <v>30390</v>
      </c>
      <c r="M191" s="3">
        <f t="shared" si="63"/>
        <v>506.5</v>
      </c>
      <c r="N191" s="3">
        <f t="shared" si="64"/>
        <v>21.104166666666654</v>
      </c>
      <c r="P191" s="21">
        <f t="shared" si="37"/>
        <v>120.00000000000001</v>
      </c>
      <c r="Q191" s="3">
        <f t="shared" si="65"/>
        <v>2.0000000000000004</v>
      </c>
      <c r="R191" s="3">
        <f t="shared" si="66"/>
        <v>8.3333333333333356E-2</v>
      </c>
      <c r="T191" s="9">
        <f t="shared" si="67"/>
        <v>27705</v>
      </c>
      <c r="U191" s="3">
        <f t="shared" si="68"/>
        <v>461.75</v>
      </c>
      <c r="V191" s="3">
        <f t="shared" si="69"/>
        <v>19.239583333333329</v>
      </c>
    </row>
    <row r="192" spans="1:23">
      <c r="A192" s="7" t="s">
        <v>168</v>
      </c>
      <c r="B192" s="6">
        <f t="shared" si="58"/>
        <v>0.29166666666666669</v>
      </c>
      <c r="C192" s="15">
        <f t="shared" si="59"/>
        <v>40671</v>
      </c>
      <c r="E192" s="6">
        <v>0.30208333333333331</v>
      </c>
      <c r="F192" s="15">
        <v>40671</v>
      </c>
      <c r="H192" s="18">
        <f t="shared" si="50"/>
        <v>14.999999999999947</v>
      </c>
      <c r="I192" s="3">
        <f t="shared" si="60"/>
        <v>0.24999999999999911</v>
      </c>
      <c r="J192" s="3">
        <f t="shared" si="61"/>
        <v>1.041666666666663E-2</v>
      </c>
      <c r="L192" s="9">
        <f t="shared" si="62"/>
        <v>30405</v>
      </c>
      <c r="M192" s="3">
        <f t="shared" si="63"/>
        <v>506.75</v>
      </c>
      <c r="N192" s="3">
        <f t="shared" si="64"/>
        <v>21.114583333333321</v>
      </c>
      <c r="P192" s="21">
        <f t="shared" si="37"/>
        <v>14.999999999999947</v>
      </c>
      <c r="Q192" s="3">
        <f t="shared" si="65"/>
        <v>0.24999999999999911</v>
      </c>
      <c r="R192" s="3">
        <f t="shared" si="66"/>
        <v>1.041666666666663E-2</v>
      </c>
      <c r="T192" s="9">
        <f t="shared" si="67"/>
        <v>27720</v>
      </c>
      <c r="U192" s="3">
        <f t="shared" si="68"/>
        <v>462</v>
      </c>
      <c r="V192" s="3">
        <f t="shared" si="69"/>
        <v>19.249999999999996</v>
      </c>
    </row>
    <row r="193" spans="1:23" ht="60">
      <c r="A193" s="39" t="s">
        <v>178</v>
      </c>
      <c r="B193" s="40">
        <f t="shared" si="58"/>
        <v>0.30208333333333331</v>
      </c>
      <c r="C193" s="16">
        <f t="shared" si="59"/>
        <v>40671</v>
      </c>
      <c r="D193" s="27"/>
      <c r="E193" s="40">
        <v>0.66666666666666663</v>
      </c>
      <c r="F193" s="16">
        <v>40671</v>
      </c>
      <c r="G193" s="27"/>
      <c r="H193" s="41">
        <f t="shared" si="50"/>
        <v>525</v>
      </c>
      <c r="I193" s="5">
        <f t="shared" si="60"/>
        <v>8.75</v>
      </c>
      <c r="J193" s="5">
        <f t="shared" si="61"/>
        <v>0.36458333333333331</v>
      </c>
      <c r="K193" s="27"/>
      <c r="L193" s="10">
        <f t="shared" si="62"/>
        <v>30930</v>
      </c>
      <c r="M193" s="5">
        <f t="shared" si="63"/>
        <v>515.5</v>
      </c>
      <c r="N193" s="5">
        <f t="shared" si="64"/>
        <v>21.479166666666654</v>
      </c>
      <c r="O193" s="27"/>
      <c r="P193" s="43">
        <f t="shared" si="37"/>
        <v>525</v>
      </c>
      <c r="Q193" s="5">
        <f t="shared" si="65"/>
        <v>8.75</v>
      </c>
      <c r="R193" s="5">
        <f t="shared" si="66"/>
        <v>0.36458333333333331</v>
      </c>
      <c r="S193" s="27"/>
      <c r="T193" s="10">
        <f t="shared" si="67"/>
        <v>28245</v>
      </c>
      <c r="U193" s="5">
        <f t="shared" si="68"/>
        <v>470.75</v>
      </c>
      <c r="V193" s="5">
        <f t="shared" si="69"/>
        <v>19.614583333333329</v>
      </c>
      <c r="W193" s="39" t="s">
        <v>283</v>
      </c>
    </row>
    <row r="194" spans="1:23" ht="30">
      <c r="A194" s="7" t="s">
        <v>179</v>
      </c>
      <c r="B194" s="6">
        <f t="shared" si="58"/>
        <v>0.66666666666666663</v>
      </c>
      <c r="C194" s="15">
        <f t="shared" si="59"/>
        <v>40671</v>
      </c>
      <c r="E194" s="6">
        <v>0</v>
      </c>
      <c r="F194" s="15">
        <v>40672</v>
      </c>
      <c r="H194" s="18">
        <f t="shared" si="50"/>
        <v>480</v>
      </c>
      <c r="I194" s="3">
        <f t="shared" si="60"/>
        <v>8</v>
      </c>
      <c r="J194" s="3">
        <f t="shared" si="61"/>
        <v>0.33333333333333331</v>
      </c>
      <c r="L194" s="9">
        <f t="shared" si="62"/>
        <v>31410</v>
      </c>
      <c r="M194" s="3">
        <f t="shared" si="63"/>
        <v>523.5</v>
      </c>
      <c r="N194" s="3">
        <f t="shared" si="64"/>
        <v>21.812499999999986</v>
      </c>
      <c r="P194" s="21">
        <f t="shared" si="37"/>
        <v>480</v>
      </c>
      <c r="Q194" s="3">
        <f t="shared" si="65"/>
        <v>8</v>
      </c>
      <c r="R194" s="3">
        <f t="shared" si="66"/>
        <v>0.33333333333333331</v>
      </c>
      <c r="T194" s="9">
        <f t="shared" si="67"/>
        <v>28725</v>
      </c>
      <c r="U194" s="3">
        <f t="shared" si="68"/>
        <v>478.75</v>
      </c>
      <c r="V194" s="3">
        <f t="shared" si="69"/>
        <v>19.947916666666661</v>
      </c>
      <c r="W194" s="7" t="s">
        <v>281</v>
      </c>
    </row>
    <row r="195" spans="1:23">
      <c r="A195" s="7" t="s">
        <v>12</v>
      </c>
      <c r="B195" s="6">
        <f t="shared" si="58"/>
        <v>0</v>
      </c>
      <c r="C195" s="15">
        <f t="shared" si="59"/>
        <v>40672</v>
      </c>
      <c r="E195" s="6">
        <v>4.1666666666666664E-2</v>
      </c>
      <c r="F195" s="15">
        <v>40672</v>
      </c>
      <c r="H195" s="18">
        <f t="shared" si="50"/>
        <v>60</v>
      </c>
      <c r="I195" s="3">
        <f t="shared" si="60"/>
        <v>1</v>
      </c>
      <c r="J195" s="3">
        <f t="shared" si="61"/>
        <v>4.1666666666666664E-2</v>
      </c>
      <c r="L195" s="9">
        <f t="shared" si="62"/>
        <v>31470</v>
      </c>
      <c r="M195" s="3">
        <f t="shared" si="63"/>
        <v>524.5</v>
      </c>
      <c r="N195" s="3">
        <f t="shared" si="64"/>
        <v>21.854166666666654</v>
      </c>
      <c r="P195" s="21">
        <f t="shared" si="37"/>
        <v>60</v>
      </c>
      <c r="Q195" s="3">
        <f t="shared" si="65"/>
        <v>1</v>
      </c>
      <c r="R195" s="3">
        <f t="shared" si="66"/>
        <v>4.1666666666666664E-2</v>
      </c>
      <c r="T195" s="9">
        <f t="shared" si="67"/>
        <v>28785</v>
      </c>
      <c r="U195" s="3">
        <f t="shared" si="68"/>
        <v>479.75</v>
      </c>
      <c r="V195" s="3">
        <f t="shared" si="69"/>
        <v>19.989583333333329</v>
      </c>
    </row>
    <row r="196" spans="1:23">
      <c r="A196" s="7" t="s">
        <v>170</v>
      </c>
      <c r="B196" s="6">
        <f t="shared" si="58"/>
        <v>4.1666666666666664E-2</v>
      </c>
      <c r="C196" s="15">
        <f t="shared" si="59"/>
        <v>40672</v>
      </c>
      <c r="E196" s="6">
        <v>0.125</v>
      </c>
      <c r="F196" s="15">
        <v>40672</v>
      </c>
      <c r="H196" s="18">
        <f t="shared" si="50"/>
        <v>120.00000000000001</v>
      </c>
      <c r="I196" s="3">
        <f t="shared" si="60"/>
        <v>2.0000000000000004</v>
      </c>
      <c r="J196" s="3">
        <f t="shared" si="61"/>
        <v>8.3333333333333356E-2</v>
      </c>
      <c r="L196" s="9">
        <f t="shared" si="62"/>
        <v>31590</v>
      </c>
      <c r="M196" s="3">
        <f t="shared" si="63"/>
        <v>526.5</v>
      </c>
      <c r="N196" s="3">
        <f t="shared" si="64"/>
        <v>21.937499999999986</v>
      </c>
      <c r="P196" s="21">
        <f t="shared" si="37"/>
        <v>120.00000000000001</v>
      </c>
      <c r="Q196" s="3">
        <f t="shared" si="65"/>
        <v>2.0000000000000004</v>
      </c>
      <c r="R196" s="3">
        <f t="shared" si="66"/>
        <v>8.3333333333333356E-2</v>
      </c>
      <c r="T196" s="9">
        <f t="shared" si="67"/>
        <v>28905</v>
      </c>
      <c r="U196" s="3">
        <f t="shared" si="68"/>
        <v>481.75</v>
      </c>
      <c r="V196" s="3">
        <f t="shared" si="69"/>
        <v>20.072916666666661</v>
      </c>
    </row>
    <row r="197" spans="1:23">
      <c r="A197" s="7" t="s">
        <v>171</v>
      </c>
      <c r="B197" s="6">
        <f t="shared" si="58"/>
        <v>0.125</v>
      </c>
      <c r="C197" s="15">
        <f t="shared" si="59"/>
        <v>40672</v>
      </c>
      <c r="E197" s="6">
        <v>0.13541666666666666</v>
      </c>
      <c r="F197" s="15">
        <v>40672</v>
      </c>
      <c r="H197" s="18">
        <f t="shared" si="50"/>
        <v>14.999999999999986</v>
      </c>
      <c r="I197" s="3">
        <f t="shared" si="60"/>
        <v>0.24999999999999975</v>
      </c>
      <c r="J197" s="3">
        <f t="shared" si="61"/>
        <v>1.0416666666666656E-2</v>
      </c>
      <c r="L197" s="9">
        <f t="shared" si="62"/>
        <v>31605</v>
      </c>
      <c r="M197" s="3">
        <f t="shared" si="63"/>
        <v>526.75</v>
      </c>
      <c r="N197" s="3">
        <f t="shared" si="64"/>
        <v>21.947916666666654</v>
      </c>
      <c r="P197" s="21">
        <f t="shared" si="37"/>
        <v>14.999999999999986</v>
      </c>
      <c r="Q197" s="3">
        <f t="shared" si="65"/>
        <v>0.24999999999999975</v>
      </c>
      <c r="R197" s="3">
        <f t="shared" si="66"/>
        <v>1.0416666666666656E-2</v>
      </c>
      <c r="T197" s="9">
        <f t="shared" si="67"/>
        <v>28920</v>
      </c>
      <c r="U197" s="3">
        <f t="shared" si="68"/>
        <v>482</v>
      </c>
      <c r="V197" s="3">
        <f t="shared" si="69"/>
        <v>20.083333333333329</v>
      </c>
      <c r="W197" s="7" t="s">
        <v>172</v>
      </c>
    </row>
    <row r="198" spans="1:23">
      <c r="A198" s="7" t="s">
        <v>173</v>
      </c>
      <c r="B198" s="6">
        <f t="shared" ref="B198:B205" si="70">E197</f>
        <v>0.13541666666666666</v>
      </c>
      <c r="C198" s="15">
        <f t="shared" ref="C198:C205" si="71">F197</f>
        <v>40672</v>
      </c>
      <c r="E198" s="6">
        <v>0.17708333333333334</v>
      </c>
      <c r="F198" s="15">
        <v>40672</v>
      </c>
      <c r="H198" s="18">
        <f t="shared" si="50"/>
        <v>60.000000000000028</v>
      </c>
      <c r="I198" s="3">
        <f t="shared" ref="I198:I205" si="72">H198/60</f>
        <v>1.0000000000000004</v>
      </c>
      <c r="J198" s="3">
        <f t="shared" ref="J198:J205" si="73">I198/24</f>
        <v>4.1666666666666685E-2</v>
      </c>
      <c r="L198" s="9">
        <f t="shared" ref="L198:L205" si="74">L197+H198</f>
        <v>31665</v>
      </c>
      <c r="M198" s="3">
        <f t="shared" ref="M198:M205" si="75">M197+I198</f>
        <v>527.75</v>
      </c>
      <c r="N198" s="3">
        <f t="shared" ref="N198:N205" si="76">N197+J198</f>
        <v>21.989583333333321</v>
      </c>
      <c r="P198" s="21">
        <f t="shared" si="37"/>
        <v>60.000000000000028</v>
      </c>
      <c r="Q198" s="3">
        <f t="shared" ref="Q198:Q205" si="77">P198/60</f>
        <v>1.0000000000000004</v>
      </c>
      <c r="R198" s="3">
        <f t="shared" ref="R198:R205" si="78">Q198/24</f>
        <v>4.1666666666666685E-2</v>
      </c>
      <c r="T198" s="9">
        <f t="shared" ref="T198:T205" si="79">T197+P198</f>
        <v>28980</v>
      </c>
      <c r="U198" s="3">
        <f t="shared" ref="U198:U205" si="80">U197+Q198</f>
        <v>483</v>
      </c>
      <c r="V198" s="3">
        <f t="shared" ref="V198:V205" si="81">V197+R198</f>
        <v>20.124999999999996</v>
      </c>
    </row>
    <row r="199" spans="1:23">
      <c r="A199" s="7" t="s">
        <v>18</v>
      </c>
      <c r="B199" s="6">
        <f t="shared" si="70"/>
        <v>0.17708333333333334</v>
      </c>
      <c r="C199" s="15">
        <f t="shared" si="71"/>
        <v>40672</v>
      </c>
      <c r="E199" s="6">
        <v>0.19791666666666666</v>
      </c>
      <c r="F199" s="15">
        <v>40672</v>
      </c>
      <c r="H199" s="18">
        <f t="shared" si="50"/>
        <v>29.999999999999972</v>
      </c>
      <c r="I199" s="3">
        <f t="shared" si="72"/>
        <v>0.4999999999999995</v>
      </c>
      <c r="J199" s="3">
        <f t="shared" si="73"/>
        <v>2.0833333333333311E-2</v>
      </c>
      <c r="L199" s="9">
        <f t="shared" si="74"/>
        <v>31695</v>
      </c>
      <c r="M199" s="3">
        <f t="shared" si="75"/>
        <v>528.25</v>
      </c>
      <c r="N199" s="3">
        <f t="shared" si="76"/>
        <v>22.010416666666654</v>
      </c>
      <c r="P199" s="21">
        <f t="shared" si="37"/>
        <v>29.999999999999972</v>
      </c>
      <c r="Q199" s="3">
        <f t="shared" si="77"/>
        <v>0.4999999999999995</v>
      </c>
      <c r="R199" s="3">
        <f t="shared" si="78"/>
        <v>2.0833333333333311E-2</v>
      </c>
      <c r="T199" s="9">
        <f t="shared" si="79"/>
        <v>29010</v>
      </c>
      <c r="U199" s="3">
        <f t="shared" si="80"/>
        <v>483.5</v>
      </c>
      <c r="V199" s="3">
        <f t="shared" si="81"/>
        <v>20.145833333333329</v>
      </c>
    </row>
    <row r="200" spans="1:23">
      <c r="A200" s="7" t="s">
        <v>217</v>
      </c>
      <c r="B200" s="6">
        <f t="shared" si="70"/>
        <v>0.19791666666666666</v>
      </c>
      <c r="C200" s="15">
        <f t="shared" si="71"/>
        <v>40672</v>
      </c>
      <c r="E200" s="6">
        <v>0.30208333333333331</v>
      </c>
      <c r="F200" s="15">
        <v>40672</v>
      </c>
      <c r="H200" s="18">
        <f t="shared" si="50"/>
        <v>150</v>
      </c>
      <c r="I200" s="3">
        <f t="shared" si="72"/>
        <v>2.5</v>
      </c>
      <c r="J200" s="3">
        <f t="shared" si="73"/>
        <v>0.10416666666666667</v>
      </c>
      <c r="L200" s="9">
        <f t="shared" si="74"/>
        <v>31845</v>
      </c>
      <c r="M200" s="3">
        <f t="shared" si="75"/>
        <v>530.75</v>
      </c>
      <c r="N200" s="3">
        <f t="shared" si="76"/>
        <v>22.114583333333321</v>
      </c>
      <c r="P200" s="21">
        <f t="shared" ref="P200:P263" si="82">(($F200-$C200)*1440)+(($E200-$B200)*1440)</f>
        <v>150</v>
      </c>
      <c r="Q200" s="3">
        <f t="shared" si="77"/>
        <v>2.5</v>
      </c>
      <c r="R200" s="3">
        <f t="shared" si="78"/>
        <v>0.10416666666666667</v>
      </c>
      <c r="T200" s="9">
        <f t="shared" si="79"/>
        <v>29160</v>
      </c>
      <c r="U200" s="3">
        <f t="shared" si="80"/>
        <v>486</v>
      </c>
      <c r="V200" s="3">
        <f t="shared" si="81"/>
        <v>20.249999999999996</v>
      </c>
    </row>
    <row r="201" spans="1:23">
      <c r="A201" s="7" t="s">
        <v>174</v>
      </c>
      <c r="B201" s="6">
        <f t="shared" si="70"/>
        <v>0.30208333333333331</v>
      </c>
      <c r="C201" s="15">
        <f t="shared" si="71"/>
        <v>40672</v>
      </c>
      <c r="E201" s="6">
        <v>0.32291666666666669</v>
      </c>
      <c r="F201" s="15">
        <v>40672</v>
      </c>
      <c r="H201" s="18">
        <f t="shared" si="50"/>
        <v>30.000000000000053</v>
      </c>
      <c r="I201" s="3">
        <f t="shared" si="72"/>
        <v>0.50000000000000089</v>
      </c>
      <c r="J201" s="3">
        <f t="shared" si="73"/>
        <v>2.083333333333337E-2</v>
      </c>
      <c r="L201" s="9">
        <f t="shared" si="74"/>
        <v>31875</v>
      </c>
      <c r="M201" s="3">
        <f t="shared" si="75"/>
        <v>531.25</v>
      </c>
      <c r="N201" s="3">
        <f t="shared" si="76"/>
        <v>22.135416666666654</v>
      </c>
      <c r="P201" s="21">
        <f t="shared" si="82"/>
        <v>30.000000000000053</v>
      </c>
      <c r="Q201" s="3">
        <f t="shared" si="77"/>
        <v>0.50000000000000089</v>
      </c>
      <c r="R201" s="3">
        <f t="shared" si="78"/>
        <v>2.083333333333337E-2</v>
      </c>
      <c r="T201" s="9">
        <f t="shared" si="79"/>
        <v>29190</v>
      </c>
      <c r="U201" s="3">
        <f t="shared" si="80"/>
        <v>486.5</v>
      </c>
      <c r="V201" s="3">
        <f t="shared" si="81"/>
        <v>20.270833333333329</v>
      </c>
    </row>
    <row r="202" spans="1:23">
      <c r="A202" s="7" t="s">
        <v>175</v>
      </c>
      <c r="B202" s="6">
        <f t="shared" si="70"/>
        <v>0.32291666666666669</v>
      </c>
      <c r="C202" s="15">
        <f t="shared" si="71"/>
        <v>40672</v>
      </c>
      <c r="E202" s="6">
        <v>0.38541666666666669</v>
      </c>
      <c r="F202" s="15">
        <v>40672</v>
      </c>
      <c r="H202" s="18">
        <f t="shared" si="50"/>
        <v>90</v>
      </c>
      <c r="I202" s="3">
        <f t="shared" si="72"/>
        <v>1.5</v>
      </c>
      <c r="J202" s="3">
        <f t="shared" si="73"/>
        <v>6.25E-2</v>
      </c>
      <c r="L202" s="9">
        <f t="shared" si="74"/>
        <v>31965</v>
      </c>
      <c r="M202" s="3">
        <f t="shared" si="75"/>
        <v>532.75</v>
      </c>
      <c r="N202" s="3">
        <f t="shared" si="76"/>
        <v>22.197916666666654</v>
      </c>
      <c r="P202" s="21">
        <f t="shared" si="82"/>
        <v>90</v>
      </c>
      <c r="Q202" s="3">
        <f t="shared" si="77"/>
        <v>1.5</v>
      </c>
      <c r="R202" s="3">
        <f t="shared" si="78"/>
        <v>6.25E-2</v>
      </c>
      <c r="T202" s="9">
        <f t="shared" si="79"/>
        <v>29280</v>
      </c>
      <c r="U202" s="3">
        <f t="shared" si="80"/>
        <v>488</v>
      </c>
      <c r="V202" s="3">
        <f t="shared" si="81"/>
        <v>20.333333333333329</v>
      </c>
    </row>
    <row r="203" spans="1:23">
      <c r="A203" s="7" t="s">
        <v>176</v>
      </c>
      <c r="B203" s="6">
        <f t="shared" si="70"/>
        <v>0.38541666666666669</v>
      </c>
      <c r="C203" s="15">
        <f t="shared" si="71"/>
        <v>40672</v>
      </c>
      <c r="E203" s="6">
        <v>0.41666666666666669</v>
      </c>
      <c r="F203" s="15">
        <v>40672</v>
      </c>
      <c r="H203" s="18">
        <f t="shared" si="50"/>
        <v>45</v>
      </c>
      <c r="I203" s="3">
        <f t="shared" si="72"/>
        <v>0.75</v>
      </c>
      <c r="J203" s="3">
        <f t="shared" si="73"/>
        <v>3.125E-2</v>
      </c>
      <c r="L203" s="9">
        <f t="shared" si="74"/>
        <v>32010</v>
      </c>
      <c r="M203" s="3">
        <f t="shared" si="75"/>
        <v>533.5</v>
      </c>
      <c r="N203" s="3">
        <f t="shared" si="76"/>
        <v>22.229166666666654</v>
      </c>
      <c r="P203" s="21">
        <f t="shared" si="82"/>
        <v>45</v>
      </c>
      <c r="Q203" s="3">
        <f t="shared" si="77"/>
        <v>0.75</v>
      </c>
      <c r="R203" s="3">
        <f t="shared" si="78"/>
        <v>3.125E-2</v>
      </c>
      <c r="T203" s="9">
        <f t="shared" si="79"/>
        <v>29325</v>
      </c>
      <c r="U203" s="3">
        <f t="shared" si="80"/>
        <v>488.75</v>
      </c>
      <c r="V203" s="3">
        <f t="shared" si="81"/>
        <v>20.364583333333329</v>
      </c>
    </row>
    <row r="204" spans="1:23">
      <c r="A204" s="7" t="s">
        <v>177</v>
      </c>
      <c r="B204" s="6">
        <f t="shared" si="70"/>
        <v>0.41666666666666669</v>
      </c>
      <c r="C204" s="15">
        <f t="shared" si="71"/>
        <v>40672</v>
      </c>
      <c r="E204" s="6">
        <v>0.47916666666666669</v>
      </c>
      <c r="F204" s="15">
        <v>40672</v>
      </c>
      <c r="H204" s="18">
        <f t="shared" si="50"/>
        <v>90</v>
      </c>
      <c r="I204" s="3">
        <f t="shared" si="72"/>
        <v>1.5</v>
      </c>
      <c r="J204" s="3">
        <f t="shared" si="73"/>
        <v>6.25E-2</v>
      </c>
      <c r="L204" s="9">
        <f t="shared" si="74"/>
        <v>32100</v>
      </c>
      <c r="M204" s="3">
        <f t="shared" si="75"/>
        <v>535</v>
      </c>
      <c r="N204" s="3">
        <f t="shared" si="76"/>
        <v>22.291666666666654</v>
      </c>
      <c r="P204" s="21">
        <f t="shared" si="82"/>
        <v>90</v>
      </c>
      <c r="Q204" s="3">
        <f t="shared" si="77"/>
        <v>1.5</v>
      </c>
      <c r="R204" s="3">
        <f t="shared" si="78"/>
        <v>6.25E-2</v>
      </c>
      <c r="T204" s="9">
        <f t="shared" si="79"/>
        <v>29415</v>
      </c>
      <c r="U204" s="3">
        <f t="shared" si="80"/>
        <v>490.25</v>
      </c>
      <c r="V204" s="3">
        <f t="shared" si="81"/>
        <v>20.427083333333329</v>
      </c>
    </row>
    <row r="205" spans="1:23">
      <c r="A205" s="7" t="s">
        <v>180</v>
      </c>
      <c r="B205" s="6">
        <f t="shared" si="70"/>
        <v>0.47916666666666669</v>
      </c>
      <c r="C205" s="15">
        <f t="shared" si="71"/>
        <v>40672</v>
      </c>
      <c r="E205" s="6">
        <v>0.5</v>
      </c>
      <c r="F205" s="15">
        <v>40672</v>
      </c>
      <c r="H205" s="18">
        <f t="shared" si="50"/>
        <v>29.999999999999972</v>
      </c>
      <c r="I205" s="3">
        <f t="shared" si="72"/>
        <v>0.4999999999999995</v>
      </c>
      <c r="J205" s="3">
        <f t="shared" si="73"/>
        <v>2.0833333333333311E-2</v>
      </c>
      <c r="L205" s="9">
        <f t="shared" si="74"/>
        <v>32130</v>
      </c>
      <c r="M205" s="3">
        <f t="shared" si="75"/>
        <v>535.5</v>
      </c>
      <c r="N205" s="3">
        <f t="shared" si="76"/>
        <v>22.312499999999986</v>
      </c>
      <c r="P205" s="21">
        <f t="shared" si="82"/>
        <v>29.999999999999972</v>
      </c>
      <c r="Q205" s="3">
        <f t="shared" si="77"/>
        <v>0.4999999999999995</v>
      </c>
      <c r="R205" s="3">
        <f t="shared" si="78"/>
        <v>2.0833333333333311E-2</v>
      </c>
      <c r="T205" s="9">
        <f t="shared" si="79"/>
        <v>29445</v>
      </c>
      <c r="U205" s="3">
        <f t="shared" si="80"/>
        <v>490.75</v>
      </c>
      <c r="V205" s="3">
        <f t="shared" si="81"/>
        <v>20.447916666666661</v>
      </c>
    </row>
    <row r="206" spans="1:23" ht="30">
      <c r="A206" s="7" t="s">
        <v>181</v>
      </c>
      <c r="B206" s="6">
        <f t="shared" ref="B206:B233" si="83">E205</f>
        <v>0.5</v>
      </c>
      <c r="C206" s="15">
        <f t="shared" ref="C206:C233" si="84">F205</f>
        <v>40672</v>
      </c>
      <c r="E206" s="6">
        <v>0.67708333333333337</v>
      </c>
      <c r="F206" s="15">
        <v>40672</v>
      </c>
      <c r="H206" s="18">
        <f t="shared" si="50"/>
        <v>255.00000000000006</v>
      </c>
      <c r="I206" s="3">
        <f t="shared" ref="I206:I233" si="85">H206/60</f>
        <v>4.2500000000000009</v>
      </c>
      <c r="J206" s="3">
        <f t="shared" ref="J206:J233" si="86">I206/24</f>
        <v>0.17708333333333337</v>
      </c>
      <c r="L206" s="9">
        <f t="shared" ref="L206:L233" si="87">L205+H206</f>
        <v>32385</v>
      </c>
      <c r="M206" s="3">
        <f t="shared" ref="M206:M233" si="88">M205+I206</f>
        <v>539.75</v>
      </c>
      <c r="N206" s="3">
        <f t="shared" ref="N206:N233" si="89">N205+J206</f>
        <v>22.489583333333318</v>
      </c>
      <c r="P206" s="21">
        <f t="shared" si="82"/>
        <v>255.00000000000006</v>
      </c>
      <c r="Q206" s="3">
        <f t="shared" ref="Q206:Q233" si="90">P206/60</f>
        <v>4.2500000000000009</v>
      </c>
      <c r="R206" s="3">
        <f t="shared" ref="R206:R233" si="91">Q206/24</f>
        <v>0.17708333333333337</v>
      </c>
      <c r="T206" s="9">
        <f t="shared" ref="T206:T233" si="92">T205+P206</f>
        <v>29700</v>
      </c>
      <c r="U206" s="3">
        <f t="shared" ref="U206:U233" si="93">U205+Q206</f>
        <v>495</v>
      </c>
      <c r="V206" s="3">
        <f t="shared" ref="V206:V233" si="94">V205+R206</f>
        <v>20.624999999999993</v>
      </c>
    </row>
    <row r="207" spans="1:23">
      <c r="A207" s="7" t="s">
        <v>182</v>
      </c>
      <c r="B207" s="6">
        <f t="shared" si="83"/>
        <v>0.67708333333333337</v>
      </c>
      <c r="C207" s="15">
        <f t="shared" si="84"/>
        <v>40672</v>
      </c>
      <c r="E207" s="6">
        <v>0.73958333333333337</v>
      </c>
      <c r="F207" s="15">
        <v>40672</v>
      </c>
      <c r="H207" s="18">
        <f t="shared" si="50"/>
        <v>90</v>
      </c>
      <c r="I207" s="3">
        <f t="shared" si="85"/>
        <v>1.5</v>
      </c>
      <c r="J207" s="3">
        <f t="shared" si="86"/>
        <v>6.25E-2</v>
      </c>
      <c r="L207" s="9">
        <f t="shared" si="87"/>
        <v>32475</v>
      </c>
      <c r="M207" s="3">
        <f t="shared" si="88"/>
        <v>541.25</v>
      </c>
      <c r="N207" s="3">
        <f t="shared" si="89"/>
        <v>22.552083333333318</v>
      </c>
      <c r="P207" s="21">
        <f t="shared" si="82"/>
        <v>90</v>
      </c>
      <c r="Q207" s="3">
        <f t="shared" si="90"/>
        <v>1.5</v>
      </c>
      <c r="R207" s="3">
        <f t="shared" si="91"/>
        <v>6.25E-2</v>
      </c>
      <c r="T207" s="9">
        <f t="shared" si="92"/>
        <v>29790</v>
      </c>
      <c r="U207" s="3">
        <f t="shared" si="93"/>
        <v>496.5</v>
      </c>
      <c r="V207" s="3">
        <f t="shared" si="94"/>
        <v>20.687499999999993</v>
      </c>
    </row>
    <row r="208" spans="1:23" ht="45">
      <c r="A208" s="7" t="s">
        <v>329</v>
      </c>
      <c r="B208" s="6">
        <f t="shared" si="83"/>
        <v>0.73958333333333337</v>
      </c>
      <c r="C208" s="15">
        <f t="shared" si="84"/>
        <v>40672</v>
      </c>
      <c r="E208" s="6">
        <v>0.8125</v>
      </c>
      <c r="F208" s="15">
        <v>40672</v>
      </c>
      <c r="H208" s="18">
        <f t="shared" si="50"/>
        <v>104.99999999999994</v>
      </c>
      <c r="I208" s="3">
        <f t="shared" si="85"/>
        <v>1.7499999999999991</v>
      </c>
      <c r="J208" s="3">
        <f t="shared" si="86"/>
        <v>7.291666666666663E-2</v>
      </c>
      <c r="L208" s="9">
        <f t="shared" si="87"/>
        <v>32580</v>
      </c>
      <c r="M208" s="3">
        <f t="shared" si="88"/>
        <v>543</v>
      </c>
      <c r="N208" s="3">
        <f t="shared" si="89"/>
        <v>22.624999999999986</v>
      </c>
      <c r="P208" s="21">
        <f t="shared" si="82"/>
        <v>104.99999999999994</v>
      </c>
      <c r="Q208" s="3">
        <f t="shared" si="90"/>
        <v>1.7499999999999991</v>
      </c>
      <c r="R208" s="3">
        <f t="shared" si="91"/>
        <v>7.291666666666663E-2</v>
      </c>
      <c r="T208" s="9">
        <f t="shared" si="92"/>
        <v>29895</v>
      </c>
      <c r="U208" s="3">
        <f t="shared" si="93"/>
        <v>498.25</v>
      </c>
      <c r="V208" s="3">
        <f t="shared" si="94"/>
        <v>20.760416666666661</v>
      </c>
    </row>
    <row r="209" spans="1:23" ht="30">
      <c r="A209" s="7" t="s">
        <v>183</v>
      </c>
      <c r="B209" s="6">
        <f t="shared" si="83"/>
        <v>0.8125</v>
      </c>
      <c r="C209" s="15">
        <f t="shared" si="84"/>
        <v>40672</v>
      </c>
      <c r="E209" s="6">
        <v>0.84375</v>
      </c>
      <c r="F209" s="15">
        <v>40672</v>
      </c>
      <c r="H209" s="18">
        <f t="shared" si="50"/>
        <v>45</v>
      </c>
      <c r="I209" s="3">
        <f t="shared" si="85"/>
        <v>0.75</v>
      </c>
      <c r="J209" s="3">
        <f t="shared" si="86"/>
        <v>3.125E-2</v>
      </c>
      <c r="L209" s="9">
        <f t="shared" si="87"/>
        <v>32625</v>
      </c>
      <c r="M209" s="3">
        <f t="shared" si="88"/>
        <v>543.75</v>
      </c>
      <c r="N209" s="3">
        <f t="shared" si="89"/>
        <v>22.656249999999986</v>
      </c>
      <c r="P209" s="21">
        <f t="shared" si="82"/>
        <v>45</v>
      </c>
      <c r="Q209" s="3">
        <f t="shared" si="90"/>
        <v>0.75</v>
      </c>
      <c r="R209" s="3">
        <f t="shared" si="91"/>
        <v>3.125E-2</v>
      </c>
      <c r="T209" s="9">
        <f t="shared" si="92"/>
        <v>29940</v>
      </c>
      <c r="U209" s="3">
        <f t="shared" si="93"/>
        <v>499</v>
      </c>
      <c r="V209" s="3">
        <f t="shared" si="94"/>
        <v>20.791666666666661</v>
      </c>
    </row>
    <row r="210" spans="1:23" ht="30">
      <c r="A210" s="7" t="s">
        <v>218</v>
      </c>
      <c r="B210" s="6">
        <f t="shared" si="83"/>
        <v>0.84375</v>
      </c>
      <c r="C210" s="15">
        <f t="shared" si="84"/>
        <v>40672</v>
      </c>
      <c r="E210" s="6">
        <v>0.94791666666666663</v>
      </c>
      <c r="F210" s="15">
        <v>40672</v>
      </c>
      <c r="H210" s="18">
        <f t="shared" si="50"/>
        <v>149.99999999999994</v>
      </c>
      <c r="I210" s="3">
        <f t="shared" si="85"/>
        <v>2.4999999999999991</v>
      </c>
      <c r="J210" s="3">
        <f t="shared" si="86"/>
        <v>0.10416666666666663</v>
      </c>
      <c r="L210" s="9">
        <f t="shared" si="87"/>
        <v>32775</v>
      </c>
      <c r="M210" s="3">
        <f t="shared" si="88"/>
        <v>546.25</v>
      </c>
      <c r="N210" s="3">
        <f t="shared" si="89"/>
        <v>22.760416666666654</v>
      </c>
      <c r="P210" s="21">
        <f t="shared" si="82"/>
        <v>149.99999999999994</v>
      </c>
      <c r="Q210" s="3">
        <f t="shared" si="90"/>
        <v>2.4999999999999991</v>
      </c>
      <c r="R210" s="3">
        <f t="shared" si="91"/>
        <v>0.10416666666666663</v>
      </c>
      <c r="T210" s="9">
        <f t="shared" si="92"/>
        <v>30090</v>
      </c>
      <c r="U210" s="3">
        <f t="shared" si="93"/>
        <v>501.5</v>
      </c>
      <c r="V210" s="3">
        <f t="shared" si="94"/>
        <v>20.895833333333329</v>
      </c>
    </row>
    <row r="211" spans="1:23">
      <c r="A211" s="7" t="s">
        <v>184</v>
      </c>
      <c r="B211" s="6">
        <f t="shared" si="83"/>
        <v>0.94791666666666663</v>
      </c>
      <c r="C211" s="15">
        <f t="shared" si="84"/>
        <v>40672</v>
      </c>
      <c r="E211" s="6">
        <v>4.1666666666666664E-2</v>
      </c>
      <c r="F211" s="15">
        <v>40673</v>
      </c>
      <c r="H211" s="18">
        <f t="shared" si="50"/>
        <v>135</v>
      </c>
      <c r="I211" s="3">
        <f t="shared" si="85"/>
        <v>2.25</v>
      </c>
      <c r="J211" s="3">
        <f t="shared" si="86"/>
        <v>9.375E-2</v>
      </c>
      <c r="L211" s="9">
        <f t="shared" si="87"/>
        <v>32910</v>
      </c>
      <c r="M211" s="3">
        <f t="shared" si="88"/>
        <v>548.5</v>
      </c>
      <c r="N211" s="3">
        <f t="shared" si="89"/>
        <v>22.854166666666654</v>
      </c>
      <c r="P211" s="21">
        <f t="shared" si="82"/>
        <v>135</v>
      </c>
      <c r="Q211" s="3">
        <f t="shared" si="90"/>
        <v>2.25</v>
      </c>
      <c r="R211" s="3">
        <f t="shared" si="91"/>
        <v>9.375E-2</v>
      </c>
      <c r="T211" s="9">
        <f t="shared" si="92"/>
        <v>30225</v>
      </c>
      <c r="U211" s="3">
        <f t="shared" si="93"/>
        <v>503.75</v>
      </c>
      <c r="V211" s="3">
        <f t="shared" si="94"/>
        <v>20.989583333333329</v>
      </c>
    </row>
    <row r="212" spans="1:23">
      <c r="A212" s="7" t="s">
        <v>222</v>
      </c>
      <c r="B212" s="6">
        <f t="shared" si="83"/>
        <v>4.1666666666666664E-2</v>
      </c>
      <c r="C212" s="15">
        <f t="shared" si="84"/>
        <v>40673</v>
      </c>
      <c r="E212" s="6">
        <v>0.10416666666666667</v>
      </c>
      <c r="F212" s="15">
        <v>40673</v>
      </c>
      <c r="H212" s="18">
        <f t="shared" si="50"/>
        <v>90</v>
      </c>
      <c r="I212" s="3">
        <f t="shared" si="85"/>
        <v>1.5</v>
      </c>
      <c r="J212" s="3">
        <f t="shared" si="86"/>
        <v>6.25E-2</v>
      </c>
      <c r="L212" s="9">
        <f t="shared" si="87"/>
        <v>33000</v>
      </c>
      <c r="M212" s="3">
        <f t="shared" si="88"/>
        <v>550</v>
      </c>
      <c r="N212" s="3">
        <f t="shared" si="89"/>
        <v>22.916666666666654</v>
      </c>
      <c r="P212" s="21">
        <f t="shared" si="82"/>
        <v>90</v>
      </c>
      <c r="Q212" s="3">
        <f t="shared" si="90"/>
        <v>1.5</v>
      </c>
      <c r="R212" s="3">
        <f t="shared" si="91"/>
        <v>6.25E-2</v>
      </c>
      <c r="T212" s="9">
        <f t="shared" si="92"/>
        <v>30315</v>
      </c>
      <c r="U212" s="3">
        <f t="shared" si="93"/>
        <v>505.25</v>
      </c>
      <c r="V212" s="3">
        <f t="shared" si="94"/>
        <v>21.052083333333329</v>
      </c>
    </row>
    <row r="213" spans="1:23">
      <c r="A213" s="7" t="s">
        <v>104</v>
      </c>
      <c r="B213" s="6">
        <f t="shared" si="83"/>
        <v>0.10416666666666667</v>
      </c>
      <c r="C213" s="15">
        <f t="shared" si="84"/>
        <v>40673</v>
      </c>
      <c r="E213" s="6">
        <v>0.125</v>
      </c>
      <c r="F213" s="15">
        <v>40673</v>
      </c>
      <c r="H213" s="18">
        <f t="shared" si="50"/>
        <v>29.999999999999993</v>
      </c>
      <c r="I213" s="3">
        <f t="shared" si="85"/>
        <v>0.49999999999999989</v>
      </c>
      <c r="J213" s="3">
        <f t="shared" si="86"/>
        <v>2.0833333333333329E-2</v>
      </c>
      <c r="L213" s="9">
        <f t="shared" si="87"/>
        <v>33030</v>
      </c>
      <c r="M213" s="3">
        <f t="shared" si="88"/>
        <v>550.5</v>
      </c>
      <c r="N213" s="3">
        <f t="shared" si="89"/>
        <v>22.937499999999986</v>
      </c>
      <c r="P213" s="21">
        <f t="shared" si="82"/>
        <v>29.999999999999993</v>
      </c>
      <c r="Q213" s="3">
        <f t="shared" si="90"/>
        <v>0.49999999999999989</v>
      </c>
      <c r="R213" s="3">
        <f t="shared" si="91"/>
        <v>2.0833333333333329E-2</v>
      </c>
      <c r="T213" s="9">
        <f t="shared" si="92"/>
        <v>30345</v>
      </c>
      <c r="U213" s="3">
        <f t="shared" si="93"/>
        <v>505.75</v>
      </c>
      <c r="V213" s="3">
        <f t="shared" si="94"/>
        <v>21.072916666666661</v>
      </c>
    </row>
    <row r="214" spans="1:23">
      <c r="A214" s="7" t="s">
        <v>223</v>
      </c>
      <c r="B214" s="6">
        <f t="shared" si="83"/>
        <v>0.125</v>
      </c>
      <c r="C214" s="15">
        <f t="shared" si="84"/>
        <v>40673</v>
      </c>
      <c r="E214" s="6">
        <v>0.22916666666666666</v>
      </c>
      <c r="F214" s="15">
        <v>40673</v>
      </c>
      <c r="H214" s="18">
        <f t="shared" si="50"/>
        <v>150</v>
      </c>
      <c r="I214" s="3">
        <f t="shared" si="85"/>
        <v>2.5</v>
      </c>
      <c r="J214" s="3">
        <f t="shared" si="86"/>
        <v>0.10416666666666667</v>
      </c>
      <c r="L214" s="9">
        <f t="shared" si="87"/>
        <v>33180</v>
      </c>
      <c r="M214" s="3">
        <f t="shared" si="88"/>
        <v>553</v>
      </c>
      <c r="N214" s="3">
        <f t="shared" si="89"/>
        <v>23.041666666666654</v>
      </c>
      <c r="P214" s="21">
        <f t="shared" si="82"/>
        <v>150</v>
      </c>
      <c r="Q214" s="3">
        <f t="shared" si="90"/>
        <v>2.5</v>
      </c>
      <c r="R214" s="3">
        <f t="shared" si="91"/>
        <v>0.10416666666666667</v>
      </c>
      <c r="T214" s="9">
        <f t="shared" si="92"/>
        <v>30495</v>
      </c>
      <c r="U214" s="3">
        <f t="shared" si="93"/>
        <v>508.25</v>
      </c>
      <c r="V214" s="3">
        <f t="shared" si="94"/>
        <v>21.177083333333329</v>
      </c>
    </row>
    <row r="215" spans="1:23">
      <c r="A215" s="7" t="s">
        <v>224</v>
      </c>
      <c r="B215" s="6">
        <f t="shared" si="83"/>
        <v>0.22916666666666666</v>
      </c>
      <c r="C215" s="15">
        <f t="shared" si="84"/>
        <v>40673</v>
      </c>
      <c r="E215" s="6">
        <v>0.23958333333333334</v>
      </c>
      <c r="F215" s="15">
        <v>40673</v>
      </c>
      <c r="H215" s="18">
        <f t="shared" si="50"/>
        <v>15.000000000000027</v>
      </c>
      <c r="I215" s="3">
        <f t="shared" si="85"/>
        <v>0.25000000000000044</v>
      </c>
      <c r="J215" s="3">
        <f t="shared" si="86"/>
        <v>1.0416666666666685E-2</v>
      </c>
      <c r="L215" s="9">
        <f t="shared" si="87"/>
        <v>33195</v>
      </c>
      <c r="M215" s="3">
        <f t="shared" si="88"/>
        <v>553.25</v>
      </c>
      <c r="N215" s="3">
        <f t="shared" si="89"/>
        <v>23.052083333333321</v>
      </c>
      <c r="P215" s="21">
        <f t="shared" si="82"/>
        <v>15.000000000000027</v>
      </c>
      <c r="Q215" s="3">
        <f t="shared" si="90"/>
        <v>0.25000000000000044</v>
      </c>
      <c r="R215" s="3">
        <f t="shared" si="91"/>
        <v>1.0416666666666685E-2</v>
      </c>
      <c r="T215" s="9">
        <f t="shared" si="92"/>
        <v>30510</v>
      </c>
      <c r="U215" s="3">
        <f t="shared" si="93"/>
        <v>508.5</v>
      </c>
      <c r="V215" s="3">
        <f t="shared" si="94"/>
        <v>21.187499999999996</v>
      </c>
    </row>
    <row r="216" spans="1:23" ht="30">
      <c r="A216" s="7" t="s">
        <v>225</v>
      </c>
      <c r="B216" s="6">
        <f t="shared" si="83"/>
        <v>0.23958333333333334</v>
      </c>
      <c r="C216" s="15">
        <f t="shared" si="84"/>
        <v>40673</v>
      </c>
      <c r="E216" s="6">
        <v>0.47916666666666669</v>
      </c>
      <c r="F216" s="15">
        <v>40673</v>
      </c>
      <c r="H216" s="18">
        <f t="shared" si="50"/>
        <v>345</v>
      </c>
      <c r="I216" s="3">
        <f t="shared" si="85"/>
        <v>5.75</v>
      </c>
      <c r="J216" s="3">
        <f t="shared" si="86"/>
        <v>0.23958333333333334</v>
      </c>
      <c r="L216" s="9">
        <f t="shared" si="87"/>
        <v>33540</v>
      </c>
      <c r="M216" s="3">
        <f t="shared" si="88"/>
        <v>559</v>
      </c>
      <c r="N216" s="3">
        <f t="shared" si="89"/>
        <v>23.291666666666654</v>
      </c>
      <c r="P216" s="21">
        <f t="shared" si="82"/>
        <v>345</v>
      </c>
      <c r="Q216" s="3">
        <f t="shared" si="90"/>
        <v>5.75</v>
      </c>
      <c r="R216" s="3">
        <f t="shared" si="91"/>
        <v>0.23958333333333334</v>
      </c>
      <c r="T216" s="9">
        <f t="shared" si="92"/>
        <v>30855</v>
      </c>
      <c r="U216" s="3">
        <f t="shared" si="93"/>
        <v>514.25</v>
      </c>
      <c r="V216" s="3">
        <f t="shared" si="94"/>
        <v>21.427083333333329</v>
      </c>
      <c r="W216" s="7" t="s">
        <v>282</v>
      </c>
    </row>
    <row r="217" spans="1:23" ht="30">
      <c r="A217" s="39" t="s">
        <v>226</v>
      </c>
      <c r="B217" s="40">
        <f t="shared" si="83"/>
        <v>0.47916666666666669</v>
      </c>
      <c r="C217" s="16">
        <f t="shared" si="84"/>
        <v>40673</v>
      </c>
      <c r="D217" s="27"/>
      <c r="E217" s="40">
        <v>0.51041666666666663</v>
      </c>
      <c r="F217" s="16">
        <v>40673</v>
      </c>
      <c r="G217" s="27"/>
      <c r="H217" s="41">
        <f t="shared" si="50"/>
        <v>44.999999999999922</v>
      </c>
      <c r="I217" s="5">
        <f t="shared" si="85"/>
        <v>0.74999999999999867</v>
      </c>
      <c r="J217" s="5">
        <f t="shared" si="86"/>
        <v>3.1249999999999944E-2</v>
      </c>
      <c r="K217" s="27"/>
      <c r="L217" s="10">
        <f t="shared" si="87"/>
        <v>33585</v>
      </c>
      <c r="M217" s="5">
        <f t="shared" si="88"/>
        <v>559.75</v>
      </c>
      <c r="N217" s="5">
        <f t="shared" si="89"/>
        <v>23.322916666666654</v>
      </c>
      <c r="O217" s="27"/>
      <c r="P217" s="43">
        <f t="shared" si="82"/>
        <v>44.999999999999922</v>
      </c>
      <c r="Q217" s="5">
        <f t="shared" si="90"/>
        <v>0.74999999999999867</v>
      </c>
      <c r="R217" s="5">
        <f t="shared" si="91"/>
        <v>3.1249999999999944E-2</v>
      </c>
      <c r="S217" s="27"/>
      <c r="T217" s="10">
        <f t="shared" si="92"/>
        <v>30900</v>
      </c>
      <c r="U217" s="5">
        <f t="shared" si="93"/>
        <v>515</v>
      </c>
      <c r="V217" s="5">
        <f t="shared" si="94"/>
        <v>21.458333333333329</v>
      </c>
      <c r="W217" s="39" t="s">
        <v>503</v>
      </c>
    </row>
    <row r="218" spans="1:23" ht="30">
      <c r="A218" s="7" t="s">
        <v>227</v>
      </c>
      <c r="B218" s="6">
        <f t="shared" si="83"/>
        <v>0.51041666666666663</v>
      </c>
      <c r="C218" s="15">
        <f t="shared" si="84"/>
        <v>40673</v>
      </c>
      <c r="E218" s="6">
        <v>0.8125</v>
      </c>
      <c r="F218" s="15">
        <v>40673</v>
      </c>
      <c r="H218" s="18">
        <f t="shared" si="50"/>
        <v>435.00000000000006</v>
      </c>
      <c r="I218" s="3">
        <f t="shared" si="85"/>
        <v>7.2500000000000009</v>
      </c>
      <c r="J218" s="3">
        <f t="shared" si="86"/>
        <v>0.30208333333333337</v>
      </c>
      <c r="L218" s="9">
        <f t="shared" si="87"/>
        <v>34020</v>
      </c>
      <c r="M218" s="3">
        <f t="shared" si="88"/>
        <v>567</v>
      </c>
      <c r="N218" s="3">
        <f t="shared" si="89"/>
        <v>23.624999999999986</v>
      </c>
      <c r="P218" s="21">
        <f t="shared" si="82"/>
        <v>435.00000000000006</v>
      </c>
      <c r="Q218" s="3">
        <f t="shared" si="90"/>
        <v>7.2500000000000009</v>
      </c>
      <c r="R218" s="3">
        <f t="shared" si="91"/>
        <v>0.30208333333333337</v>
      </c>
      <c r="T218" s="9">
        <f t="shared" si="92"/>
        <v>31335</v>
      </c>
      <c r="U218" s="3">
        <f t="shared" si="93"/>
        <v>522.25</v>
      </c>
      <c r="V218" s="3">
        <f t="shared" si="94"/>
        <v>21.760416666666661</v>
      </c>
      <c r="W218" s="7" t="s">
        <v>284</v>
      </c>
    </row>
    <row r="219" spans="1:23">
      <c r="A219" s="7" t="s">
        <v>59</v>
      </c>
      <c r="B219" s="6">
        <f t="shared" si="83"/>
        <v>0.8125</v>
      </c>
      <c r="C219" s="15">
        <f t="shared" si="84"/>
        <v>40673</v>
      </c>
      <c r="E219" s="6">
        <v>0.875</v>
      </c>
      <c r="F219" s="15">
        <v>40673</v>
      </c>
      <c r="H219" s="18">
        <f t="shared" si="50"/>
        <v>90</v>
      </c>
      <c r="I219" s="3">
        <f t="shared" si="85"/>
        <v>1.5</v>
      </c>
      <c r="J219" s="3">
        <f t="shared" si="86"/>
        <v>6.25E-2</v>
      </c>
      <c r="L219" s="9">
        <f t="shared" si="87"/>
        <v>34110</v>
      </c>
      <c r="M219" s="3">
        <f t="shared" si="88"/>
        <v>568.5</v>
      </c>
      <c r="N219" s="3">
        <f t="shared" si="89"/>
        <v>23.687499999999986</v>
      </c>
      <c r="P219" s="21">
        <f t="shared" si="82"/>
        <v>90</v>
      </c>
      <c r="Q219" s="3">
        <f t="shared" si="90"/>
        <v>1.5</v>
      </c>
      <c r="R219" s="3">
        <f t="shared" si="91"/>
        <v>6.25E-2</v>
      </c>
      <c r="T219" s="9">
        <f t="shared" si="92"/>
        <v>31425</v>
      </c>
      <c r="U219" s="3">
        <f t="shared" si="93"/>
        <v>523.75</v>
      </c>
      <c r="V219" s="3">
        <f t="shared" si="94"/>
        <v>21.822916666666661</v>
      </c>
    </row>
    <row r="220" spans="1:23">
      <c r="A220" s="7" t="s">
        <v>43</v>
      </c>
      <c r="B220" s="6">
        <f t="shared" si="83"/>
        <v>0.875</v>
      </c>
      <c r="C220" s="15">
        <f t="shared" si="84"/>
        <v>40673</v>
      </c>
      <c r="E220" s="6">
        <v>0.90625</v>
      </c>
      <c r="F220" s="15">
        <v>40673</v>
      </c>
      <c r="H220" s="18">
        <f t="shared" si="50"/>
        <v>45</v>
      </c>
      <c r="I220" s="3">
        <f t="shared" si="85"/>
        <v>0.75</v>
      </c>
      <c r="J220" s="3">
        <f t="shared" si="86"/>
        <v>3.125E-2</v>
      </c>
      <c r="L220" s="9">
        <f t="shared" si="87"/>
        <v>34155</v>
      </c>
      <c r="M220" s="3">
        <f t="shared" si="88"/>
        <v>569.25</v>
      </c>
      <c r="N220" s="3">
        <f t="shared" si="89"/>
        <v>23.718749999999986</v>
      </c>
      <c r="P220" s="21">
        <f t="shared" si="82"/>
        <v>45</v>
      </c>
      <c r="Q220" s="3">
        <f t="shared" si="90"/>
        <v>0.75</v>
      </c>
      <c r="R220" s="3">
        <f t="shared" si="91"/>
        <v>3.125E-2</v>
      </c>
      <c r="T220" s="9">
        <f t="shared" si="92"/>
        <v>31470</v>
      </c>
      <c r="U220" s="3">
        <f t="shared" si="93"/>
        <v>524.5</v>
      </c>
      <c r="V220" s="3">
        <f t="shared" si="94"/>
        <v>21.854166666666661</v>
      </c>
    </row>
    <row r="221" spans="1:23">
      <c r="A221" s="7" t="s">
        <v>228</v>
      </c>
      <c r="B221" s="6">
        <f t="shared" si="83"/>
        <v>0.90625</v>
      </c>
      <c r="C221" s="15">
        <f t="shared" si="84"/>
        <v>40673</v>
      </c>
      <c r="E221" s="6">
        <v>0.96875</v>
      </c>
      <c r="F221" s="15">
        <v>40673</v>
      </c>
      <c r="H221" s="18">
        <f t="shared" si="50"/>
        <v>90</v>
      </c>
      <c r="I221" s="3">
        <f t="shared" si="85"/>
        <v>1.5</v>
      </c>
      <c r="J221" s="3">
        <f t="shared" si="86"/>
        <v>6.25E-2</v>
      </c>
      <c r="L221" s="9">
        <f t="shared" si="87"/>
        <v>34245</v>
      </c>
      <c r="M221" s="3">
        <f t="shared" si="88"/>
        <v>570.75</v>
      </c>
      <c r="N221" s="3">
        <f t="shared" si="89"/>
        <v>23.781249999999986</v>
      </c>
      <c r="P221" s="21">
        <f t="shared" si="82"/>
        <v>90</v>
      </c>
      <c r="Q221" s="3">
        <f t="shared" si="90"/>
        <v>1.5</v>
      </c>
      <c r="R221" s="3">
        <f t="shared" si="91"/>
        <v>6.25E-2</v>
      </c>
      <c r="T221" s="9">
        <f t="shared" si="92"/>
        <v>31560</v>
      </c>
      <c r="U221" s="3">
        <f t="shared" si="93"/>
        <v>526</v>
      </c>
      <c r="V221" s="3">
        <f t="shared" si="94"/>
        <v>21.916666666666661</v>
      </c>
    </row>
    <row r="222" spans="1:23">
      <c r="A222" s="7" t="s">
        <v>229</v>
      </c>
      <c r="B222" s="6">
        <f t="shared" si="83"/>
        <v>0.96875</v>
      </c>
      <c r="C222" s="15">
        <f t="shared" si="84"/>
        <v>40673</v>
      </c>
      <c r="E222" s="6">
        <v>0.97222222222222221</v>
      </c>
      <c r="F222" s="15">
        <v>40673</v>
      </c>
      <c r="H222" s="18">
        <f t="shared" si="50"/>
        <v>4.9999999999999822</v>
      </c>
      <c r="I222" s="3">
        <f t="shared" si="85"/>
        <v>8.3333333333333037E-2</v>
      </c>
      <c r="J222" s="3">
        <f t="shared" si="86"/>
        <v>3.4722222222222099E-3</v>
      </c>
      <c r="L222" s="9">
        <f t="shared" si="87"/>
        <v>34250</v>
      </c>
      <c r="M222" s="3">
        <f t="shared" si="88"/>
        <v>570.83333333333337</v>
      </c>
      <c r="N222" s="3">
        <f t="shared" si="89"/>
        <v>23.784722222222207</v>
      </c>
      <c r="P222" s="21">
        <f t="shared" si="82"/>
        <v>4.9999999999999822</v>
      </c>
      <c r="Q222" s="3">
        <f t="shared" si="90"/>
        <v>8.3333333333333037E-2</v>
      </c>
      <c r="R222" s="3">
        <f t="shared" si="91"/>
        <v>3.4722222222222099E-3</v>
      </c>
      <c r="T222" s="9">
        <f t="shared" si="92"/>
        <v>31565</v>
      </c>
      <c r="U222" s="3">
        <f t="shared" si="93"/>
        <v>526.08333333333337</v>
      </c>
      <c r="V222" s="3">
        <f t="shared" si="94"/>
        <v>21.920138888888882</v>
      </c>
      <c r="W222" s="7" t="s">
        <v>230</v>
      </c>
    </row>
    <row r="223" spans="1:23">
      <c r="A223" s="7" t="s">
        <v>231</v>
      </c>
      <c r="B223" s="6">
        <f t="shared" si="83"/>
        <v>0.97222222222222221</v>
      </c>
      <c r="C223" s="15">
        <f t="shared" si="84"/>
        <v>40673</v>
      </c>
      <c r="E223" s="6">
        <v>4.1666666666666664E-2</v>
      </c>
      <c r="F223" s="15">
        <v>40674</v>
      </c>
      <c r="H223" s="18">
        <f t="shared" si="50"/>
        <v>100</v>
      </c>
      <c r="I223" s="3">
        <f t="shared" si="85"/>
        <v>1.6666666666666667</v>
      </c>
      <c r="J223" s="3">
        <f t="shared" si="86"/>
        <v>6.9444444444444448E-2</v>
      </c>
      <c r="L223" s="9">
        <f t="shared" si="87"/>
        <v>34350</v>
      </c>
      <c r="M223" s="3">
        <f t="shared" si="88"/>
        <v>572.5</v>
      </c>
      <c r="N223" s="3">
        <f t="shared" si="89"/>
        <v>23.85416666666665</v>
      </c>
      <c r="P223" s="21">
        <f t="shared" si="82"/>
        <v>100</v>
      </c>
      <c r="Q223" s="3">
        <f t="shared" si="90"/>
        <v>1.6666666666666667</v>
      </c>
      <c r="R223" s="3">
        <f t="shared" si="91"/>
        <v>6.9444444444444448E-2</v>
      </c>
      <c r="T223" s="9">
        <f t="shared" si="92"/>
        <v>31665</v>
      </c>
      <c r="U223" s="3">
        <f t="shared" si="93"/>
        <v>527.75</v>
      </c>
      <c r="V223" s="3">
        <f t="shared" si="94"/>
        <v>21.989583333333325</v>
      </c>
    </row>
    <row r="224" spans="1:23">
      <c r="A224" s="7" t="s">
        <v>18</v>
      </c>
      <c r="B224" s="6">
        <f t="shared" si="83"/>
        <v>4.1666666666666664E-2</v>
      </c>
      <c r="C224" s="15">
        <f t="shared" si="84"/>
        <v>40674</v>
      </c>
      <c r="E224" s="6">
        <v>6.25E-2</v>
      </c>
      <c r="F224" s="15">
        <v>40674</v>
      </c>
      <c r="H224" s="18">
        <f t="shared" si="50"/>
        <v>30.000000000000004</v>
      </c>
      <c r="I224" s="3">
        <f t="shared" si="85"/>
        <v>0.50000000000000011</v>
      </c>
      <c r="J224" s="3">
        <f t="shared" si="86"/>
        <v>2.0833333333333339E-2</v>
      </c>
      <c r="L224" s="9">
        <f t="shared" si="87"/>
        <v>34380</v>
      </c>
      <c r="M224" s="3">
        <f t="shared" si="88"/>
        <v>573</v>
      </c>
      <c r="N224" s="3">
        <f t="shared" si="89"/>
        <v>23.874999999999982</v>
      </c>
      <c r="P224" s="21">
        <f t="shared" si="82"/>
        <v>30.000000000000004</v>
      </c>
      <c r="Q224" s="3">
        <f t="shared" si="90"/>
        <v>0.50000000000000011</v>
      </c>
      <c r="R224" s="3">
        <f t="shared" si="91"/>
        <v>2.0833333333333339E-2</v>
      </c>
      <c r="T224" s="9">
        <f t="shared" si="92"/>
        <v>31695</v>
      </c>
      <c r="U224" s="3">
        <f t="shared" si="93"/>
        <v>528.25</v>
      </c>
      <c r="V224" s="3">
        <f t="shared" si="94"/>
        <v>22.010416666666657</v>
      </c>
    </row>
    <row r="225" spans="1:23">
      <c r="A225" s="7" t="s">
        <v>232</v>
      </c>
      <c r="B225" s="6">
        <f t="shared" si="83"/>
        <v>6.25E-2</v>
      </c>
      <c r="C225" s="15">
        <f t="shared" si="84"/>
        <v>40674</v>
      </c>
      <c r="E225" s="6">
        <v>0.10416666666666667</v>
      </c>
      <c r="F225" s="15">
        <v>40674</v>
      </c>
      <c r="H225" s="18">
        <f t="shared" si="50"/>
        <v>60.000000000000007</v>
      </c>
      <c r="I225" s="3">
        <f t="shared" si="85"/>
        <v>1.0000000000000002</v>
      </c>
      <c r="J225" s="3">
        <f t="shared" si="86"/>
        <v>4.1666666666666678E-2</v>
      </c>
      <c r="L225" s="9">
        <f t="shared" si="87"/>
        <v>34440</v>
      </c>
      <c r="M225" s="3">
        <f t="shared" si="88"/>
        <v>574</v>
      </c>
      <c r="N225" s="3">
        <f t="shared" si="89"/>
        <v>23.91666666666665</v>
      </c>
      <c r="P225" s="21">
        <f t="shared" si="82"/>
        <v>60.000000000000007</v>
      </c>
      <c r="Q225" s="3">
        <f t="shared" si="90"/>
        <v>1.0000000000000002</v>
      </c>
      <c r="R225" s="3">
        <f t="shared" si="91"/>
        <v>4.1666666666666678E-2</v>
      </c>
      <c r="T225" s="9">
        <f t="shared" si="92"/>
        <v>31755</v>
      </c>
      <c r="U225" s="3">
        <f t="shared" si="93"/>
        <v>529.25</v>
      </c>
      <c r="V225" s="3">
        <f t="shared" si="94"/>
        <v>22.052083333333325</v>
      </c>
    </row>
    <row r="226" spans="1:23">
      <c r="A226" s="7" t="s">
        <v>37</v>
      </c>
      <c r="B226" s="6">
        <f t="shared" si="83"/>
        <v>0.10416666666666667</v>
      </c>
      <c r="C226" s="15">
        <f t="shared" si="84"/>
        <v>40674</v>
      </c>
      <c r="E226" s="6">
        <v>0.125</v>
      </c>
      <c r="F226" s="15">
        <v>40674</v>
      </c>
      <c r="H226" s="18">
        <f t="shared" si="50"/>
        <v>29.999999999999993</v>
      </c>
      <c r="I226" s="3">
        <f t="shared" si="85"/>
        <v>0.49999999999999989</v>
      </c>
      <c r="J226" s="3">
        <f t="shared" si="86"/>
        <v>2.0833333333333329E-2</v>
      </c>
      <c r="L226" s="9">
        <f t="shared" si="87"/>
        <v>34470</v>
      </c>
      <c r="M226" s="3">
        <f t="shared" si="88"/>
        <v>574.5</v>
      </c>
      <c r="N226" s="3">
        <f t="shared" si="89"/>
        <v>23.937499999999982</v>
      </c>
      <c r="P226" s="21">
        <f t="shared" si="82"/>
        <v>29.999999999999993</v>
      </c>
      <c r="Q226" s="3">
        <f t="shared" si="90"/>
        <v>0.49999999999999989</v>
      </c>
      <c r="R226" s="3">
        <f t="shared" si="91"/>
        <v>2.0833333333333329E-2</v>
      </c>
      <c r="T226" s="9">
        <f t="shared" si="92"/>
        <v>31785</v>
      </c>
      <c r="U226" s="3">
        <f t="shared" si="93"/>
        <v>529.75</v>
      </c>
      <c r="V226" s="3">
        <f t="shared" si="94"/>
        <v>22.072916666666657</v>
      </c>
    </row>
    <row r="227" spans="1:23">
      <c r="A227" s="7" t="s">
        <v>233</v>
      </c>
      <c r="B227" s="6">
        <f t="shared" si="83"/>
        <v>0.125</v>
      </c>
      <c r="C227" s="15">
        <f t="shared" si="84"/>
        <v>40674</v>
      </c>
      <c r="E227" s="6">
        <v>0.27083333333333331</v>
      </c>
      <c r="F227" s="15">
        <v>40674</v>
      </c>
      <c r="H227" s="18">
        <f t="shared" si="50"/>
        <v>209.99999999999997</v>
      </c>
      <c r="I227" s="3">
        <f t="shared" si="85"/>
        <v>3.4999999999999996</v>
      </c>
      <c r="J227" s="3">
        <f t="shared" si="86"/>
        <v>0.14583333333333331</v>
      </c>
      <c r="L227" s="9">
        <f t="shared" si="87"/>
        <v>34680</v>
      </c>
      <c r="M227" s="3">
        <f t="shared" si="88"/>
        <v>578</v>
      </c>
      <c r="N227" s="3">
        <f t="shared" si="89"/>
        <v>24.083333333333314</v>
      </c>
      <c r="P227" s="21">
        <f t="shared" si="82"/>
        <v>209.99999999999997</v>
      </c>
      <c r="Q227" s="3">
        <f t="shared" si="90"/>
        <v>3.4999999999999996</v>
      </c>
      <c r="R227" s="3">
        <f t="shared" si="91"/>
        <v>0.14583333333333331</v>
      </c>
      <c r="T227" s="9">
        <f t="shared" si="92"/>
        <v>31995</v>
      </c>
      <c r="U227" s="3">
        <f t="shared" si="93"/>
        <v>533.25</v>
      </c>
      <c r="V227" s="3">
        <f t="shared" si="94"/>
        <v>22.218749999999989</v>
      </c>
    </row>
    <row r="228" spans="1:23">
      <c r="A228" s="7" t="s">
        <v>234</v>
      </c>
      <c r="B228" s="6">
        <f t="shared" si="83"/>
        <v>0.27083333333333331</v>
      </c>
      <c r="C228" s="15">
        <f t="shared" si="84"/>
        <v>40674</v>
      </c>
      <c r="E228" s="6">
        <v>0.35416666666666669</v>
      </c>
      <c r="F228" s="15">
        <v>40674</v>
      </c>
      <c r="H228" s="18">
        <f t="shared" si="50"/>
        <v>120.00000000000006</v>
      </c>
      <c r="I228" s="3">
        <f t="shared" si="85"/>
        <v>2.0000000000000009</v>
      </c>
      <c r="J228" s="3">
        <f t="shared" si="86"/>
        <v>8.333333333333337E-2</v>
      </c>
      <c r="L228" s="9">
        <f t="shared" si="87"/>
        <v>34800</v>
      </c>
      <c r="M228" s="3">
        <f t="shared" si="88"/>
        <v>580</v>
      </c>
      <c r="N228" s="3">
        <f t="shared" si="89"/>
        <v>24.166666666666647</v>
      </c>
      <c r="P228" s="21">
        <f t="shared" si="82"/>
        <v>120.00000000000006</v>
      </c>
      <c r="Q228" s="3">
        <f t="shared" si="90"/>
        <v>2.0000000000000009</v>
      </c>
      <c r="R228" s="3">
        <f t="shared" si="91"/>
        <v>8.333333333333337E-2</v>
      </c>
      <c r="T228" s="9">
        <f t="shared" si="92"/>
        <v>32115</v>
      </c>
      <c r="U228" s="3">
        <f t="shared" si="93"/>
        <v>535.25</v>
      </c>
      <c r="V228" s="3">
        <f t="shared" si="94"/>
        <v>22.302083333333321</v>
      </c>
    </row>
    <row r="229" spans="1:23">
      <c r="A229" s="7" t="s">
        <v>235</v>
      </c>
      <c r="B229" s="6">
        <f t="shared" si="83"/>
        <v>0.35416666666666669</v>
      </c>
      <c r="C229" s="15">
        <f t="shared" si="84"/>
        <v>40674</v>
      </c>
      <c r="E229" s="6">
        <v>0.39583333333333331</v>
      </c>
      <c r="F229" s="15">
        <v>40674</v>
      </c>
      <c r="H229" s="18">
        <f t="shared" si="50"/>
        <v>59.999999999999943</v>
      </c>
      <c r="I229" s="3">
        <f t="shared" si="85"/>
        <v>0.999999999999999</v>
      </c>
      <c r="J229" s="3">
        <f t="shared" si="86"/>
        <v>4.1666666666666623E-2</v>
      </c>
      <c r="L229" s="9">
        <f t="shared" si="87"/>
        <v>34860</v>
      </c>
      <c r="M229" s="3">
        <f t="shared" si="88"/>
        <v>581</v>
      </c>
      <c r="N229" s="3">
        <f t="shared" si="89"/>
        <v>24.208333333333314</v>
      </c>
      <c r="P229" s="21">
        <f t="shared" si="82"/>
        <v>59.999999999999943</v>
      </c>
      <c r="Q229" s="3">
        <f t="shared" si="90"/>
        <v>0.999999999999999</v>
      </c>
      <c r="R229" s="3">
        <f t="shared" si="91"/>
        <v>4.1666666666666623E-2</v>
      </c>
      <c r="T229" s="9">
        <f t="shared" si="92"/>
        <v>32175</v>
      </c>
      <c r="U229" s="3">
        <f t="shared" si="93"/>
        <v>536.25</v>
      </c>
      <c r="V229" s="3">
        <f t="shared" si="94"/>
        <v>22.343749999999989</v>
      </c>
    </row>
    <row r="230" spans="1:23">
      <c r="A230" s="7" t="s">
        <v>236</v>
      </c>
      <c r="B230" s="6">
        <f t="shared" si="83"/>
        <v>0.39583333333333331</v>
      </c>
      <c r="C230" s="15">
        <f t="shared" si="84"/>
        <v>40674</v>
      </c>
      <c r="E230" s="6">
        <v>0.41666666666666669</v>
      </c>
      <c r="F230" s="15">
        <v>40674</v>
      </c>
      <c r="H230" s="18">
        <f t="shared" si="50"/>
        <v>30.000000000000053</v>
      </c>
      <c r="I230" s="3">
        <f t="shared" si="85"/>
        <v>0.50000000000000089</v>
      </c>
      <c r="J230" s="3">
        <f t="shared" si="86"/>
        <v>2.083333333333337E-2</v>
      </c>
      <c r="L230" s="9">
        <f t="shared" si="87"/>
        <v>34890</v>
      </c>
      <c r="M230" s="3">
        <f t="shared" si="88"/>
        <v>581.5</v>
      </c>
      <c r="N230" s="3">
        <f t="shared" si="89"/>
        <v>24.229166666666647</v>
      </c>
      <c r="P230" s="21">
        <f t="shared" si="82"/>
        <v>30.000000000000053</v>
      </c>
      <c r="Q230" s="3">
        <f t="shared" si="90"/>
        <v>0.50000000000000089</v>
      </c>
      <c r="R230" s="3">
        <f t="shared" si="91"/>
        <v>2.083333333333337E-2</v>
      </c>
      <c r="T230" s="9">
        <f t="shared" si="92"/>
        <v>32205</v>
      </c>
      <c r="U230" s="3">
        <f t="shared" si="93"/>
        <v>536.75</v>
      </c>
      <c r="V230" s="3">
        <f t="shared" si="94"/>
        <v>22.364583333333321</v>
      </c>
      <c r="W230" s="7" t="s">
        <v>240</v>
      </c>
    </row>
    <row r="231" spans="1:23">
      <c r="A231" s="7" t="s">
        <v>237</v>
      </c>
      <c r="B231" s="6">
        <f t="shared" si="83"/>
        <v>0.41666666666666669</v>
      </c>
      <c r="C231" s="15">
        <f t="shared" si="84"/>
        <v>40674</v>
      </c>
      <c r="E231" s="6">
        <v>0.4375</v>
      </c>
      <c r="F231" s="15">
        <v>40674</v>
      </c>
      <c r="H231" s="18">
        <f t="shared" si="50"/>
        <v>29.999999999999972</v>
      </c>
      <c r="I231" s="3">
        <f t="shared" si="85"/>
        <v>0.4999999999999995</v>
      </c>
      <c r="J231" s="3">
        <f t="shared" si="86"/>
        <v>2.0833333333333311E-2</v>
      </c>
      <c r="L231" s="9">
        <f t="shared" si="87"/>
        <v>34920</v>
      </c>
      <c r="M231" s="3">
        <f t="shared" si="88"/>
        <v>582</v>
      </c>
      <c r="N231" s="3">
        <f t="shared" si="89"/>
        <v>24.249999999999979</v>
      </c>
      <c r="P231" s="21">
        <f t="shared" si="82"/>
        <v>29.999999999999972</v>
      </c>
      <c r="Q231" s="3">
        <f t="shared" si="90"/>
        <v>0.4999999999999995</v>
      </c>
      <c r="R231" s="3">
        <f t="shared" si="91"/>
        <v>2.0833333333333311E-2</v>
      </c>
      <c r="T231" s="9">
        <f t="shared" si="92"/>
        <v>32235</v>
      </c>
      <c r="U231" s="3">
        <f t="shared" si="93"/>
        <v>537.25</v>
      </c>
      <c r="V231" s="3">
        <f t="shared" si="94"/>
        <v>22.385416666666654</v>
      </c>
    </row>
    <row r="232" spans="1:23">
      <c r="A232" s="7" t="s">
        <v>238</v>
      </c>
      <c r="B232" s="6">
        <f t="shared" si="83"/>
        <v>0.4375</v>
      </c>
      <c r="C232" s="15">
        <f t="shared" si="84"/>
        <v>40674</v>
      </c>
      <c r="E232" s="6">
        <v>0.5</v>
      </c>
      <c r="F232" s="15">
        <v>40674</v>
      </c>
      <c r="H232" s="18">
        <f t="shared" si="50"/>
        <v>90</v>
      </c>
      <c r="I232" s="3">
        <f t="shared" si="85"/>
        <v>1.5</v>
      </c>
      <c r="J232" s="3">
        <f t="shared" si="86"/>
        <v>6.25E-2</v>
      </c>
      <c r="L232" s="9">
        <f t="shared" si="87"/>
        <v>35010</v>
      </c>
      <c r="M232" s="3">
        <f t="shared" si="88"/>
        <v>583.5</v>
      </c>
      <c r="N232" s="3">
        <f t="shared" si="89"/>
        <v>24.312499999999979</v>
      </c>
      <c r="P232" s="21">
        <f t="shared" si="82"/>
        <v>90</v>
      </c>
      <c r="Q232" s="3">
        <f t="shared" si="90"/>
        <v>1.5</v>
      </c>
      <c r="R232" s="3">
        <f t="shared" si="91"/>
        <v>6.25E-2</v>
      </c>
      <c r="T232" s="9">
        <f t="shared" si="92"/>
        <v>32325</v>
      </c>
      <c r="U232" s="3">
        <f t="shared" si="93"/>
        <v>538.75</v>
      </c>
      <c r="V232" s="3">
        <f t="shared" si="94"/>
        <v>22.447916666666654</v>
      </c>
    </row>
    <row r="233" spans="1:23">
      <c r="A233" s="7" t="s">
        <v>27</v>
      </c>
      <c r="B233" s="6">
        <f t="shared" si="83"/>
        <v>0.5</v>
      </c>
      <c r="C233" s="15">
        <f t="shared" si="84"/>
        <v>40674</v>
      </c>
      <c r="E233" s="6">
        <v>0.52083333333333337</v>
      </c>
      <c r="F233" s="15">
        <v>40674</v>
      </c>
      <c r="H233" s="18">
        <f t="shared" si="50"/>
        <v>30.000000000000053</v>
      </c>
      <c r="I233" s="3">
        <f t="shared" si="85"/>
        <v>0.50000000000000089</v>
      </c>
      <c r="J233" s="3">
        <f t="shared" si="86"/>
        <v>2.083333333333337E-2</v>
      </c>
      <c r="L233" s="9">
        <f t="shared" si="87"/>
        <v>35040</v>
      </c>
      <c r="M233" s="3">
        <f t="shared" si="88"/>
        <v>584</v>
      </c>
      <c r="N233" s="3">
        <f t="shared" si="89"/>
        <v>24.333333333333311</v>
      </c>
      <c r="P233" s="21">
        <f t="shared" si="82"/>
        <v>30.000000000000053</v>
      </c>
      <c r="Q233" s="3">
        <f t="shared" si="90"/>
        <v>0.50000000000000089</v>
      </c>
      <c r="R233" s="3">
        <f t="shared" si="91"/>
        <v>2.083333333333337E-2</v>
      </c>
      <c r="T233" s="9">
        <f t="shared" si="92"/>
        <v>32355</v>
      </c>
      <c r="U233" s="3">
        <f t="shared" si="93"/>
        <v>539.25</v>
      </c>
      <c r="V233" s="3">
        <f t="shared" si="94"/>
        <v>22.468749999999986</v>
      </c>
    </row>
    <row r="234" spans="1:23" ht="45">
      <c r="A234" s="7" t="s">
        <v>239</v>
      </c>
      <c r="B234" s="6">
        <f t="shared" ref="B234:B259" si="95">E233</f>
        <v>0.52083333333333337</v>
      </c>
      <c r="C234" s="15">
        <f t="shared" ref="C234:C260" si="96">F233</f>
        <v>40674</v>
      </c>
      <c r="E234" s="6">
        <v>0.89583333333333337</v>
      </c>
      <c r="F234" s="15">
        <v>40674</v>
      </c>
      <c r="H234" s="18">
        <f t="shared" ref="H234:H297" si="97">(($F234-$C234)*1440)+(($E234-$B234)*1440)</f>
        <v>540</v>
      </c>
      <c r="I234" s="3">
        <f t="shared" ref="I234:I260" si="98">H234/60</f>
        <v>9</v>
      </c>
      <c r="J234" s="3">
        <f t="shared" ref="J234:J260" si="99">I234/24</f>
        <v>0.375</v>
      </c>
      <c r="L234" s="9">
        <f t="shared" ref="L234:L260" si="100">L233+H234</f>
        <v>35580</v>
      </c>
      <c r="M234" s="3">
        <f t="shared" ref="M234:M260" si="101">M233+I234</f>
        <v>593</v>
      </c>
      <c r="N234" s="3">
        <f t="shared" ref="N234:N260" si="102">N233+J234</f>
        <v>24.708333333333311</v>
      </c>
      <c r="P234" s="21">
        <f t="shared" si="82"/>
        <v>540</v>
      </c>
      <c r="Q234" s="3">
        <f t="shared" ref="Q234:Q260" si="103">P234/60</f>
        <v>9</v>
      </c>
      <c r="R234" s="3">
        <f t="shared" ref="R234:R260" si="104">Q234/24</f>
        <v>0.375</v>
      </c>
      <c r="T234" s="9">
        <f t="shared" ref="T234:T260" si="105">T233+P234</f>
        <v>32895</v>
      </c>
      <c r="U234" s="3">
        <f t="shared" ref="U234:U260" si="106">U233+Q234</f>
        <v>548.25</v>
      </c>
      <c r="V234" s="3">
        <f t="shared" ref="V234:V260" si="107">V233+R234</f>
        <v>22.843749999999986</v>
      </c>
      <c r="W234" s="7" t="s">
        <v>285</v>
      </c>
    </row>
    <row r="235" spans="1:23" ht="45">
      <c r="A235" s="44" t="s">
        <v>244</v>
      </c>
      <c r="B235" s="45">
        <f t="shared" si="95"/>
        <v>0.89583333333333337</v>
      </c>
      <c r="C235" s="46">
        <f t="shared" si="96"/>
        <v>40674</v>
      </c>
      <c r="D235" s="47"/>
      <c r="E235" s="45">
        <v>0.22916666666666666</v>
      </c>
      <c r="F235" s="46">
        <v>40675</v>
      </c>
      <c r="G235" s="47"/>
      <c r="H235" s="48">
        <f t="shared" si="97"/>
        <v>479.99999999999989</v>
      </c>
      <c r="I235" s="49">
        <f t="shared" si="98"/>
        <v>7.9999999999999982</v>
      </c>
      <c r="J235" s="49">
        <f t="shared" si="99"/>
        <v>0.33333333333333326</v>
      </c>
      <c r="K235" s="47"/>
      <c r="L235" s="50">
        <f t="shared" si="100"/>
        <v>36060</v>
      </c>
      <c r="M235" s="49">
        <f t="shared" si="101"/>
        <v>601</v>
      </c>
      <c r="N235" s="49">
        <f t="shared" si="102"/>
        <v>25.041666666666643</v>
      </c>
      <c r="O235" s="47"/>
      <c r="P235" s="51">
        <f t="shared" si="82"/>
        <v>479.99999999999989</v>
      </c>
      <c r="Q235" s="49">
        <f t="shared" si="103"/>
        <v>7.9999999999999982</v>
      </c>
      <c r="R235" s="49">
        <f t="shared" si="104"/>
        <v>0.33333333333333326</v>
      </c>
      <c r="S235" s="47"/>
      <c r="T235" s="50">
        <f t="shared" si="105"/>
        <v>33375</v>
      </c>
      <c r="U235" s="49">
        <f t="shared" si="106"/>
        <v>556.25</v>
      </c>
      <c r="V235" s="49">
        <f t="shared" si="107"/>
        <v>23.177083333333318</v>
      </c>
      <c r="W235" s="44" t="s">
        <v>242</v>
      </c>
    </row>
    <row r="236" spans="1:23">
      <c r="A236" s="39" t="s">
        <v>57</v>
      </c>
      <c r="B236" s="40">
        <f t="shared" si="95"/>
        <v>0.22916666666666666</v>
      </c>
      <c r="C236" s="16">
        <f t="shared" si="96"/>
        <v>40675</v>
      </c>
      <c r="D236" s="27"/>
      <c r="E236" s="40">
        <v>0.25</v>
      </c>
      <c r="F236" s="16">
        <v>40675</v>
      </c>
      <c r="G236" s="27"/>
      <c r="H236" s="41">
        <f t="shared" si="97"/>
        <v>30.000000000000014</v>
      </c>
      <c r="I236" s="5">
        <f t="shared" si="98"/>
        <v>0.50000000000000022</v>
      </c>
      <c r="J236" s="5">
        <f t="shared" si="99"/>
        <v>2.0833333333333343E-2</v>
      </c>
      <c r="K236" s="27"/>
      <c r="L236" s="10">
        <f t="shared" si="100"/>
        <v>36090</v>
      </c>
      <c r="M236" s="5">
        <f t="shared" si="101"/>
        <v>601.5</v>
      </c>
      <c r="N236" s="5">
        <f t="shared" si="102"/>
        <v>25.062499999999975</v>
      </c>
      <c r="O236" s="27"/>
      <c r="P236" s="43">
        <f t="shared" si="82"/>
        <v>30.000000000000014</v>
      </c>
      <c r="Q236" s="5">
        <f t="shared" si="103"/>
        <v>0.50000000000000022</v>
      </c>
      <c r="R236" s="5">
        <f t="shared" si="104"/>
        <v>2.0833333333333343E-2</v>
      </c>
      <c r="S236" s="27"/>
      <c r="T236" s="10">
        <f t="shared" si="105"/>
        <v>33405</v>
      </c>
      <c r="U236" s="5">
        <f t="shared" si="106"/>
        <v>556.75</v>
      </c>
      <c r="V236" s="5">
        <f t="shared" si="107"/>
        <v>23.19791666666665</v>
      </c>
      <c r="W236" s="39"/>
    </row>
    <row r="237" spans="1:23" ht="30">
      <c r="A237" s="7" t="s">
        <v>243</v>
      </c>
      <c r="B237" s="6">
        <f t="shared" si="95"/>
        <v>0.25</v>
      </c>
      <c r="C237" s="15">
        <f t="shared" si="96"/>
        <v>40675</v>
      </c>
      <c r="E237" s="6">
        <v>0.47916666666666669</v>
      </c>
      <c r="F237" s="15">
        <v>40675</v>
      </c>
      <c r="H237" s="18">
        <f t="shared" si="97"/>
        <v>330</v>
      </c>
      <c r="I237" s="3">
        <f t="shared" si="98"/>
        <v>5.5</v>
      </c>
      <c r="J237" s="3">
        <f t="shared" si="99"/>
        <v>0.22916666666666666</v>
      </c>
      <c r="L237" s="9">
        <f t="shared" si="100"/>
        <v>36420</v>
      </c>
      <c r="M237" s="3">
        <f t="shared" si="101"/>
        <v>607</v>
      </c>
      <c r="N237" s="3">
        <f t="shared" si="102"/>
        <v>25.291666666666643</v>
      </c>
      <c r="P237" s="21">
        <f t="shared" si="82"/>
        <v>330</v>
      </c>
      <c r="Q237" s="3">
        <f t="shared" si="103"/>
        <v>5.5</v>
      </c>
      <c r="R237" s="3">
        <f t="shared" si="104"/>
        <v>0.22916666666666666</v>
      </c>
      <c r="T237" s="9">
        <f t="shared" si="105"/>
        <v>33735</v>
      </c>
      <c r="U237" s="3">
        <f t="shared" si="106"/>
        <v>562.25</v>
      </c>
      <c r="V237" s="3">
        <f t="shared" si="107"/>
        <v>23.427083333333318</v>
      </c>
      <c r="W237" s="7" t="s">
        <v>287</v>
      </c>
    </row>
    <row r="238" spans="1:23">
      <c r="A238" s="7" t="s">
        <v>12</v>
      </c>
      <c r="B238" s="6">
        <f t="shared" si="95"/>
        <v>0.47916666666666669</v>
      </c>
      <c r="C238" s="15">
        <f t="shared" si="96"/>
        <v>40675</v>
      </c>
      <c r="E238" s="6">
        <v>0.5</v>
      </c>
      <c r="F238" s="15">
        <v>40675</v>
      </c>
      <c r="H238" s="18">
        <f t="shared" si="97"/>
        <v>29.999999999999972</v>
      </c>
      <c r="I238" s="3">
        <f t="shared" si="98"/>
        <v>0.4999999999999995</v>
      </c>
      <c r="J238" s="3">
        <f t="shared" si="99"/>
        <v>2.0833333333333311E-2</v>
      </c>
      <c r="L238" s="9">
        <f t="shared" si="100"/>
        <v>36450</v>
      </c>
      <c r="M238" s="3">
        <f t="shared" si="101"/>
        <v>607.5</v>
      </c>
      <c r="N238" s="3">
        <f t="shared" si="102"/>
        <v>25.312499999999975</v>
      </c>
      <c r="P238" s="21">
        <f t="shared" si="82"/>
        <v>29.999999999999972</v>
      </c>
      <c r="Q238" s="3">
        <f t="shared" si="103"/>
        <v>0.4999999999999995</v>
      </c>
      <c r="R238" s="3">
        <f t="shared" si="104"/>
        <v>2.0833333333333311E-2</v>
      </c>
      <c r="T238" s="9">
        <f t="shared" si="105"/>
        <v>33765</v>
      </c>
      <c r="U238" s="3">
        <f t="shared" si="106"/>
        <v>562.75</v>
      </c>
      <c r="V238" s="3">
        <f t="shared" si="107"/>
        <v>23.44791666666665</v>
      </c>
    </row>
    <row r="239" spans="1:23">
      <c r="A239" s="7" t="s">
        <v>245</v>
      </c>
      <c r="B239" s="6">
        <f t="shared" si="95"/>
        <v>0.5</v>
      </c>
      <c r="C239" s="15">
        <f t="shared" si="96"/>
        <v>40675</v>
      </c>
      <c r="E239" s="6">
        <v>0.55208333333333337</v>
      </c>
      <c r="F239" s="15">
        <v>40675</v>
      </c>
      <c r="H239" s="18">
        <f t="shared" si="97"/>
        <v>75.000000000000057</v>
      </c>
      <c r="I239" s="3">
        <f t="shared" si="98"/>
        <v>1.2500000000000009</v>
      </c>
      <c r="J239" s="3">
        <f t="shared" si="99"/>
        <v>5.208333333333337E-2</v>
      </c>
      <c r="L239" s="9">
        <f t="shared" si="100"/>
        <v>36525</v>
      </c>
      <c r="M239" s="3">
        <f t="shared" si="101"/>
        <v>608.75</v>
      </c>
      <c r="N239" s="3">
        <f t="shared" si="102"/>
        <v>25.364583333333307</v>
      </c>
      <c r="P239" s="21">
        <f t="shared" si="82"/>
        <v>75.000000000000057</v>
      </c>
      <c r="Q239" s="3">
        <f t="shared" si="103"/>
        <v>1.2500000000000009</v>
      </c>
      <c r="R239" s="3">
        <f t="shared" si="104"/>
        <v>5.208333333333337E-2</v>
      </c>
      <c r="T239" s="9">
        <f t="shared" si="105"/>
        <v>33840</v>
      </c>
      <c r="U239" s="3">
        <f t="shared" si="106"/>
        <v>564</v>
      </c>
      <c r="V239" s="3">
        <f t="shared" si="107"/>
        <v>23.499999999999982</v>
      </c>
    </row>
    <row r="240" spans="1:23">
      <c r="A240" s="7" t="s">
        <v>246</v>
      </c>
      <c r="B240" s="6">
        <f t="shared" si="95"/>
        <v>0.55208333333333337</v>
      </c>
      <c r="C240" s="15">
        <f t="shared" si="96"/>
        <v>40675</v>
      </c>
      <c r="E240" s="6">
        <v>0.5625</v>
      </c>
      <c r="F240" s="15">
        <v>40675</v>
      </c>
      <c r="H240" s="18">
        <f t="shared" si="97"/>
        <v>14.999999999999947</v>
      </c>
      <c r="I240" s="3">
        <f t="shared" si="98"/>
        <v>0.24999999999999911</v>
      </c>
      <c r="J240" s="3">
        <f t="shared" si="99"/>
        <v>1.041666666666663E-2</v>
      </c>
      <c r="L240" s="9">
        <f t="shared" si="100"/>
        <v>36540</v>
      </c>
      <c r="M240" s="3">
        <f t="shared" si="101"/>
        <v>609</v>
      </c>
      <c r="N240" s="3">
        <f t="shared" si="102"/>
        <v>25.374999999999975</v>
      </c>
      <c r="P240" s="21">
        <f t="shared" si="82"/>
        <v>14.999999999999947</v>
      </c>
      <c r="Q240" s="3">
        <f t="shared" si="103"/>
        <v>0.24999999999999911</v>
      </c>
      <c r="R240" s="3">
        <f t="shared" si="104"/>
        <v>1.041666666666663E-2</v>
      </c>
      <c r="T240" s="9">
        <f t="shared" si="105"/>
        <v>33855</v>
      </c>
      <c r="U240" s="3">
        <f t="shared" si="106"/>
        <v>564.25</v>
      </c>
      <c r="V240" s="3">
        <f t="shared" si="107"/>
        <v>23.51041666666665</v>
      </c>
      <c r="W240" s="7" t="s">
        <v>247</v>
      </c>
    </row>
    <row r="241" spans="1:23">
      <c r="A241" s="7" t="s">
        <v>248</v>
      </c>
      <c r="B241" s="6">
        <f t="shared" si="95"/>
        <v>0.5625</v>
      </c>
      <c r="C241" s="15">
        <f t="shared" si="96"/>
        <v>40675</v>
      </c>
      <c r="E241" s="6">
        <v>0.625</v>
      </c>
      <c r="F241" s="15">
        <v>40675</v>
      </c>
      <c r="H241" s="18">
        <f t="shared" si="97"/>
        <v>90</v>
      </c>
      <c r="I241" s="3">
        <f t="shared" si="98"/>
        <v>1.5</v>
      </c>
      <c r="J241" s="3">
        <f t="shared" si="99"/>
        <v>6.25E-2</v>
      </c>
      <c r="L241" s="9">
        <f t="shared" si="100"/>
        <v>36630</v>
      </c>
      <c r="M241" s="3">
        <f t="shared" si="101"/>
        <v>610.5</v>
      </c>
      <c r="N241" s="3">
        <f t="shared" si="102"/>
        <v>25.437499999999975</v>
      </c>
      <c r="P241" s="21">
        <f t="shared" si="82"/>
        <v>90</v>
      </c>
      <c r="Q241" s="3">
        <f t="shared" si="103"/>
        <v>1.5</v>
      </c>
      <c r="R241" s="3">
        <f t="shared" si="104"/>
        <v>6.25E-2</v>
      </c>
      <c r="T241" s="9">
        <f t="shared" si="105"/>
        <v>33945</v>
      </c>
      <c r="U241" s="3">
        <f t="shared" si="106"/>
        <v>565.75</v>
      </c>
      <c r="V241" s="3">
        <f t="shared" si="107"/>
        <v>23.57291666666665</v>
      </c>
    </row>
    <row r="242" spans="1:23">
      <c r="A242" s="7" t="s">
        <v>18</v>
      </c>
      <c r="B242" s="6">
        <f t="shared" si="95"/>
        <v>0.625</v>
      </c>
      <c r="C242" s="15">
        <f t="shared" si="96"/>
        <v>40675</v>
      </c>
      <c r="E242" s="6">
        <v>0.64583333333333337</v>
      </c>
      <c r="F242" s="15">
        <v>40675</v>
      </c>
      <c r="H242" s="18">
        <f t="shared" si="97"/>
        <v>30.000000000000053</v>
      </c>
      <c r="I242" s="3">
        <f t="shared" si="98"/>
        <v>0.50000000000000089</v>
      </c>
      <c r="J242" s="3">
        <f t="shared" si="99"/>
        <v>2.083333333333337E-2</v>
      </c>
      <c r="L242" s="9">
        <f t="shared" si="100"/>
        <v>36660</v>
      </c>
      <c r="M242" s="3">
        <f t="shared" si="101"/>
        <v>611</v>
      </c>
      <c r="N242" s="3">
        <f t="shared" si="102"/>
        <v>25.458333333333307</v>
      </c>
      <c r="P242" s="21">
        <f t="shared" si="82"/>
        <v>30.000000000000053</v>
      </c>
      <c r="Q242" s="3">
        <f t="shared" si="103"/>
        <v>0.50000000000000089</v>
      </c>
      <c r="R242" s="3">
        <f t="shared" si="104"/>
        <v>2.083333333333337E-2</v>
      </c>
      <c r="T242" s="9">
        <f t="shared" si="105"/>
        <v>33975</v>
      </c>
      <c r="U242" s="3">
        <f t="shared" si="106"/>
        <v>566.25</v>
      </c>
      <c r="V242" s="3">
        <f t="shared" si="107"/>
        <v>23.593749999999982</v>
      </c>
    </row>
    <row r="243" spans="1:23">
      <c r="A243" s="7" t="s">
        <v>249</v>
      </c>
      <c r="B243" s="6">
        <f t="shared" si="95"/>
        <v>0.64583333333333337</v>
      </c>
      <c r="C243" s="15">
        <f t="shared" si="96"/>
        <v>40675</v>
      </c>
      <c r="E243" s="6">
        <v>0.70833333333333337</v>
      </c>
      <c r="F243" s="15">
        <v>40675</v>
      </c>
      <c r="H243" s="18">
        <f t="shared" si="97"/>
        <v>90</v>
      </c>
      <c r="I243" s="3">
        <f t="shared" si="98"/>
        <v>1.5</v>
      </c>
      <c r="J243" s="3">
        <f t="shared" si="99"/>
        <v>6.25E-2</v>
      </c>
      <c r="L243" s="9">
        <f t="shared" si="100"/>
        <v>36750</v>
      </c>
      <c r="M243" s="3">
        <f t="shared" si="101"/>
        <v>612.5</v>
      </c>
      <c r="N243" s="3">
        <f t="shared" si="102"/>
        <v>25.520833333333307</v>
      </c>
      <c r="P243" s="21">
        <f t="shared" si="82"/>
        <v>90</v>
      </c>
      <c r="Q243" s="3">
        <f t="shared" si="103"/>
        <v>1.5</v>
      </c>
      <c r="R243" s="3">
        <f t="shared" si="104"/>
        <v>6.25E-2</v>
      </c>
      <c r="T243" s="9">
        <f t="shared" si="105"/>
        <v>34065</v>
      </c>
      <c r="U243" s="3">
        <f t="shared" si="106"/>
        <v>567.75</v>
      </c>
      <c r="V243" s="3">
        <f t="shared" si="107"/>
        <v>23.656249999999982</v>
      </c>
    </row>
    <row r="244" spans="1:23">
      <c r="A244" s="7" t="s">
        <v>37</v>
      </c>
      <c r="B244" s="6">
        <f t="shared" si="95"/>
        <v>0.70833333333333337</v>
      </c>
      <c r="C244" s="15">
        <f t="shared" si="96"/>
        <v>40675</v>
      </c>
      <c r="E244" s="6">
        <v>0.72916666666666663</v>
      </c>
      <c r="F244" s="15">
        <v>40675</v>
      </c>
      <c r="H244" s="18">
        <f t="shared" si="97"/>
        <v>29.999999999999893</v>
      </c>
      <c r="I244" s="3">
        <f t="shared" si="98"/>
        <v>0.49999999999999822</v>
      </c>
      <c r="J244" s="3">
        <f t="shared" si="99"/>
        <v>2.0833333333333259E-2</v>
      </c>
      <c r="L244" s="9">
        <f t="shared" si="100"/>
        <v>36780</v>
      </c>
      <c r="M244" s="3">
        <f t="shared" si="101"/>
        <v>613</v>
      </c>
      <c r="N244" s="3">
        <f t="shared" si="102"/>
        <v>25.541666666666639</v>
      </c>
      <c r="P244" s="21">
        <f t="shared" si="82"/>
        <v>29.999999999999893</v>
      </c>
      <c r="Q244" s="3">
        <f t="shared" si="103"/>
        <v>0.49999999999999822</v>
      </c>
      <c r="R244" s="3">
        <f t="shared" si="104"/>
        <v>2.0833333333333259E-2</v>
      </c>
      <c r="T244" s="9">
        <f t="shared" si="105"/>
        <v>34095</v>
      </c>
      <c r="U244" s="3">
        <f t="shared" si="106"/>
        <v>568.25</v>
      </c>
      <c r="V244" s="3">
        <f t="shared" si="107"/>
        <v>23.677083333333314</v>
      </c>
    </row>
    <row r="245" spans="1:23" ht="30">
      <c r="A245" s="7" t="s">
        <v>250</v>
      </c>
      <c r="B245" s="6">
        <f t="shared" si="95"/>
        <v>0.72916666666666663</v>
      </c>
      <c r="C245" s="15">
        <f t="shared" si="96"/>
        <v>40675</v>
      </c>
      <c r="E245" s="6">
        <v>0.84375</v>
      </c>
      <c r="F245" s="15">
        <v>40675</v>
      </c>
      <c r="H245" s="18">
        <f t="shared" si="97"/>
        <v>165.00000000000006</v>
      </c>
      <c r="I245" s="3">
        <f t="shared" si="98"/>
        <v>2.7500000000000009</v>
      </c>
      <c r="J245" s="3">
        <f t="shared" si="99"/>
        <v>0.11458333333333337</v>
      </c>
      <c r="L245" s="9">
        <f t="shared" si="100"/>
        <v>36945</v>
      </c>
      <c r="M245" s="3">
        <f t="shared" si="101"/>
        <v>615.75</v>
      </c>
      <c r="N245" s="3">
        <f t="shared" si="102"/>
        <v>25.656249999999972</v>
      </c>
      <c r="P245" s="21">
        <f t="shared" si="82"/>
        <v>165.00000000000006</v>
      </c>
      <c r="Q245" s="3">
        <f t="shared" si="103"/>
        <v>2.7500000000000009</v>
      </c>
      <c r="R245" s="3">
        <f t="shared" si="104"/>
        <v>0.11458333333333337</v>
      </c>
      <c r="T245" s="9">
        <f t="shared" si="105"/>
        <v>34260</v>
      </c>
      <c r="U245" s="3">
        <f t="shared" si="106"/>
        <v>571</v>
      </c>
      <c r="V245" s="3">
        <f t="shared" si="107"/>
        <v>23.791666666666647</v>
      </c>
    </row>
    <row r="246" spans="1:23" ht="45">
      <c r="A246" s="7" t="s">
        <v>291</v>
      </c>
      <c r="B246" s="6">
        <f t="shared" si="95"/>
        <v>0.84375</v>
      </c>
      <c r="C246" s="15">
        <f t="shared" si="96"/>
        <v>40675</v>
      </c>
      <c r="E246" s="6">
        <v>0.92708333333333337</v>
      </c>
      <c r="F246" s="15">
        <v>40675</v>
      </c>
      <c r="H246" s="18">
        <f t="shared" si="97"/>
        <v>120.00000000000006</v>
      </c>
      <c r="I246" s="3">
        <f t="shared" si="98"/>
        <v>2.0000000000000009</v>
      </c>
      <c r="J246" s="3">
        <f t="shared" si="99"/>
        <v>8.333333333333337E-2</v>
      </c>
      <c r="L246" s="9">
        <f t="shared" si="100"/>
        <v>37065</v>
      </c>
      <c r="M246" s="3">
        <f t="shared" si="101"/>
        <v>617.75</v>
      </c>
      <c r="N246" s="3">
        <f t="shared" si="102"/>
        <v>25.739583333333304</v>
      </c>
      <c r="P246" s="21">
        <f t="shared" si="82"/>
        <v>120.00000000000006</v>
      </c>
      <c r="Q246" s="3">
        <f t="shared" si="103"/>
        <v>2.0000000000000009</v>
      </c>
      <c r="R246" s="3">
        <f t="shared" si="104"/>
        <v>8.333333333333337E-2</v>
      </c>
      <c r="T246" s="9">
        <f t="shared" si="105"/>
        <v>34380</v>
      </c>
      <c r="U246" s="3">
        <f t="shared" si="106"/>
        <v>573</v>
      </c>
      <c r="V246" s="3">
        <f t="shared" si="107"/>
        <v>23.874999999999979</v>
      </c>
    </row>
    <row r="247" spans="1:23" ht="30">
      <c r="A247" s="7" t="s">
        <v>292</v>
      </c>
      <c r="B247" s="6">
        <f t="shared" si="95"/>
        <v>0.92708333333333337</v>
      </c>
      <c r="C247" s="15">
        <f t="shared" si="96"/>
        <v>40675</v>
      </c>
      <c r="E247" s="6">
        <v>0.95833333333333337</v>
      </c>
      <c r="F247" s="15">
        <v>40675</v>
      </c>
      <c r="H247" s="18">
        <f t="shared" si="97"/>
        <v>45</v>
      </c>
      <c r="I247" s="3">
        <f t="shared" si="98"/>
        <v>0.75</v>
      </c>
      <c r="J247" s="3">
        <f t="shared" si="99"/>
        <v>3.125E-2</v>
      </c>
      <c r="L247" s="9">
        <f t="shared" si="100"/>
        <v>37110</v>
      </c>
      <c r="M247" s="3">
        <f t="shared" si="101"/>
        <v>618.5</v>
      </c>
      <c r="N247" s="3">
        <f t="shared" si="102"/>
        <v>25.770833333333304</v>
      </c>
      <c r="P247" s="21">
        <f t="shared" si="82"/>
        <v>45</v>
      </c>
      <c r="Q247" s="3">
        <f t="shared" si="103"/>
        <v>0.75</v>
      </c>
      <c r="R247" s="3">
        <f t="shared" si="104"/>
        <v>3.125E-2</v>
      </c>
      <c r="T247" s="9">
        <f t="shared" si="105"/>
        <v>34425</v>
      </c>
      <c r="U247" s="3">
        <f t="shared" si="106"/>
        <v>573.75</v>
      </c>
      <c r="V247" s="3">
        <f t="shared" si="107"/>
        <v>23.906249999999979</v>
      </c>
    </row>
    <row r="248" spans="1:23">
      <c r="A248" s="7" t="s">
        <v>256</v>
      </c>
      <c r="B248" s="6">
        <f t="shared" si="95"/>
        <v>0.95833333333333337</v>
      </c>
      <c r="C248" s="15">
        <f t="shared" si="96"/>
        <v>40675</v>
      </c>
      <c r="E248" s="6">
        <v>3.125E-2</v>
      </c>
      <c r="F248" s="15">
        <v>40676</v>
      </c>
      <c r="H248" s="18">
        <f t="shared" si="97"/>
        <v>105</v>
      </c>
      <c r="I248" s="3">
        <f t="shared" si="98"/>
        <v>1.75</v>
      </c>
      <c r="J248" s="3">
        <f t="shared" si="99"/>
        <v>7.2916666666666671E-2</v>
      </c>
      <c r="L248" s="9">
        <f t="shared" si="100"/>
        <v>37215</v>
      </c>
      <c r="M248" s="3">
        <f t="shared" si="101"/>
        <v>620.25</v>
      </c>
      <c r="N248" s="3">
        <f t="shared" si="102"/>
        <v>25.843749999999972</v>
      </c>
      <c r="P248" s="21">
        <f t="shared" si="82"/>
        <v>105</v>
      </c>
      <c r="Q248" s="3">
        <f t="shared" si="103"/>
        <v>1.75</v>
      </c>
      <c r="R248" s="3">
        <f t="shared" si="104"/>
        <v>7.2916666666666671E-2</v>
      </c>
      <c r="T248" s="9">
        <f t="shared" si="105"/>
        <v>34530</v>
      </c>
      <c r="U248" s="3">
        <f t="shared" si="106"/>
        <v>575.5</v>
      </c>
      <c r="V248" s="3">
        <f t="shared" si="107"/>
        <v>23.979166666666647</v>
      </c>
    </row>
    <row r="249" spans="1:23">
      <c r="A249" s="7" t="s">
        <v>27</v>
      </c>
      <c r="B249" s="6">
        <f t="shared" si="95"/>
        <v>3.125E-2</v>
      </c>
      <c r="C249" s="15">
        <f t="shared" si="96"/>
        <v>40676</v>
      </c>
      <c r="E249" s="6">
        <v>5.2083333333333336E-2</v>
      </c>
      <c r="F249" s="15">
        <v>40676</v>
      </c>
      <c r="H249" s="18">
        <f t="shared" si="97"/>
        <v>30.000000000000004</v>
      </c>
      <c r="I249" s="3">
        <f t="shared" si="98"/>
        <v>0.50000000000000011</v>
      </c>
      <c r="J249" s="3">
        <f t="shared" si="99"/>
        <v>2.0833333333333339E-2</v>
      </c>
      <c r="L249" s="9">
        <f t="shared" si="100"/>
        <v>37245</v>
      </c>
      <c r="M249" s="3">
        <f t="shared" si="101"/>
        <v>620.75</v>
      </c>
      <c r="N249" s="3">
        <f t="shared" si="102"/>
        <v>25.864583333333304</v>
      </c>
      <c r="P249" s="21">
        <f t="shared" si="82"/>
        <v>30.000000000000004</v>
      </c>
      <c r="Q249" s="3">
        <f t="shared" si="103"/>
        <v>0.50000000000000011</v>
      </c>
      <c r="R249" s="3">
        <f t="shared" si="104"/>
        <v>2.0833333333333339E-2</v>
      </c>
      <c r="T249" s="9">
        <f t="shared" si="105"/>
        <v>34560</v>
      </c>
      <c r="U249" s="3">
        <f t="shared" si="106"/>
        <v>576</v>
      </c>
      <c r="V249" s="3">
        <f t="shared" si="107"/>
        <v>23.999999999999979</v>
      </c>
    </row>
    <row r="250" spans="1:23" ht="60">
      <c r="A250" s="7" t="s">
        <v>330</v>
      </c>
      <c r="B250" s="6">
        <f t="shared" si="95"/>
        <v>5.2083333333333336E-2</v>
      </c>
      <c r="C250" s="15">
        <f t="shared" si="96"/>
        <v>40676</v>
      </c>
      <c r="E250" s="6">
        <v>0.45833333333333331</v>
      </c>
      <c r="F250" s="15">
        <v>40676</v>
      </c>
      <c r="H250" s="18">
        <f t="shared" si="97"/>
        <v>585</v>
      </c>
      <c r="I250" s="3">
        <f t="shared" si="98"/>
        <v>9.75</v>
      </c>
      <c r="J250" s="3">
        <f t="shared" si="99"/>
        <v>0.40625</v>
      </c>
      <c r="L250" s="9">
        <f t="shared" si="100"/>
        <v>37830</v>
      </c>
      <c r="M250" s="3">
        <f t="shared" si="101"/>
        <v>630.5</v>
      </c>
      <c r="N250" s="3">
        <f t="shared" si="102"/>
        <v>26.270833333333304</v>
      </c>
      <c r="P250" s="21">
        <f t="shared" si="82"/>
        <v>585</v>
      </c>
      <c r="Q250" s="3">
        <f t="shared" si="103"/>
        <v>9.75</v>
      </c>
      <c r="R250" s="3">
        <f t="shared" si="104"/>
        <v>0.40625</v>
      </c>
      <c r="T250" s="9">
        <f t="shared" si="105"/>
        <v>35145</v>
      </c>
      <c r="U250" s="3">
        <f t="shared" si="106"/>
        <v>585.75</v>
      </c>
      <c r="V250" s="3">
        <f t="shared" si="107"/>
        <v>24.406249999999979</v>
      </c>
      <c r="W250" s="7" t="s">
        <v>286</v>
      </c>
    </row>
    <row r="251" spans="1:23">
      <c r="A251" s="39" t="s">
        <v>257</v>
      </c>
      <c r="B251" s="40">
        <f t="shared" si="95"/>
        <v>0.45833333333333331</v>
      </c>
      <c r="C251" s="16">
        <f t="shared" si="96"/>
        <v>40676</v>
      </c>
      <c r="D251" s="27"/>
      <c r="E251" s="40">
        <v>0.53125</v>
      </c>
      <c r="F251" s="16">
        <v>40676</v>
      </c>
      <c r="G251" s="27"/>
      <c r="H251" s="41">
        <f t="shared" si="97"/>
        <v>105.00000000000003</v>
      </c>
      <c r="I251" s="5">
        <f t="shared" si="98"/>
        <v>1.7500000000000004</v>
      </c>
      <c r="J251" s="5">
        <f t="shared" si="99"/>
        <v>7.2916666666666685E-2</v>
      </c>
      <c r="K251" s="27"/>
      <c r="L251" s="10">
        <f t="shared" si="100"/>
        <v>37935</v>
      </c>
      <c r="M251" s="5">
        <f t="shared" si="101"/>
        <v>632.25</v>
      </c>
      <c r="N251" s="5">
        <f t="shared" si="102"/>
        <v>26.343749999999972</v>
      </c>
      <c r="O251" s="27"/>
      <c r="P251" s="43">
        <f t="shared" si="82"/>
        <v>105.00000000000003</v>
      </c>
      <c r="Q251" s="5">
        <f t="shared" si="103"/>
        <v>1.7500000000000004</v>
      </c>
      <c r="R251" s="5">
        <f t="shared" si="104"/>
        <v>7.2916666666666685E-2</v>
      </c>
      <c r="S251" s="27"/>
      <c r="T251" s="10">
        <f t="shared" si="105"/>
        <v>35250</v>
      </c>
      <c r="U251" s="5">
        <f t="shared" si="106"/>
        <v>587.5</v>
      </c>
      <c r="V251" s="5">
        <f t="shared" si="107"/>
        <v>24.479166666666647</v>
      </c>
      <c r="W251" s="39"/>
    </row>
    <row r="252" spans="1:23" ht="45">
      <c r="A252" s="7" t="s">
        <v>258</v>
      </c>
      <c r="B252" s="6">
        <f t="shared" si="95"/>
        <v>0.53125</v>
      </c>
      <c r="C252" s="15">
        <f t="shared" si="96"/>
        <v>40676</v>
      </c>
      <c r="E252" s="6">
        <v>0.85416666666666663</v>
      </c>
      <c r="F252" s="15">
        <v>40676</v>
      </c>
      <c r="H252" s="18">
        <f t="shared" si="97"/>
        <v>464.99999999999994</v>
      </c>
      <c r="I252" s="3">
        <f t="shared" si="98"/>
        <v>7.7499999999999991</v>
      </c>
      <c r="J252" s="3">
        <f t="shared" si="99"/>
        <v>0.32291666666666663</v>
      </c>
      <c r="L252" s="9">
        <f t="shared" si="100"/>
        <v>38400</v>
      </c>
      <c r="M252" s="3">
        <f t="shared" si="101"/>
        <v>640</v>
      </c>
      <c r="N252" s="3">
        <f t="shared" si="102"/>
        <v>26.666666666666639</v>
      </c>
      <c r="P252" s="21">
        <f t="shared" si="82"/>
        <v>464.99999999999994</v>
      </c>
      <c r="Q252" s="3">
        <f t="shared" si="103"/>
        <v>7.7499999999999991</v>
      </c>
      <c r="R252" s="3">
        <f t="shared" si="104"/>
        <v>0.32291666666666663</v>
      </c>
      <c r="T252" s="9">
        <f t="shared" si="105"/>
        <v>35715</v>
      </c>
      <c r="U252" s="3">
        <f t="shared" si="106"/>
        <v>595.25</v>
      </c>
      <c r="V252" s="3">
        <f t="shared" si="107"/>
        <v>24.802083333333314</v>
      </c>
      <c r="W252" s="7" t="s">
        <v>289</v>
      </c>
    </row>
    <row r="253" spans="1:23">
      <c r="A253" s="7" t="s">
        <v>30</v>
      </c>
      <c r="B253" s="6">
        <f t="shared" si="95"/>
        <v>0.85416666666666663</v>
      </c>
      <c r="C253" s="15">
        <f t="shared" si="96"/>
        <v>40676</v>
      </c>
      <c r="E253" s="6">
        <v>0.88541666666666663</v>
      </c>
      <c r="F253" s="15">
        <v>40676</v>
      </c>
      <c r="H253" s="18">
        <f t="shared" si="97"/>
        <v>45</v>
      </c>
      <c r="I253" s="3">
        <f t="shared" si="98"/>
        <v>0.75</v>
      </c>
      <c r="J253" s="3">
        <f t="shared" si="99"/>
        <v>3.125E-2</v>
      </c>
      <c r="L253" s="9">
        <f t="shared" si="100"/>
        <v>38445</v>
      </c>
      <c r="M253" s="3">
        <f t="shared" si="101"/>
        <v>640.75</v>
      </c>
      <c r="N253" s="3">
        <f t="shared" si="102"/>
        <v>26.697916666666639</v>
      </c>
      <c r="P253" s="21">
        <f t="shared" si="82"/>
        <v>45</v>
      </c>
      <c r="Q253" s="3">
        <f t="shared" si="103"/>
        <v>0.75</v>
      </c>
      <c r="R253" s="3">
        <f t="shared" si="104"/>
        <v>3.125E-2</v>
      </c>
      <c r="T253" s="9">
        <f t="shared" si="105"/>
        <v>35760</v>
      </c>
      <c r="U253" s="3">
        <f t="shared" si="106"/>
        <v>596</v>
      </c>
      <c r="V253" s="3">
        <f t="shared" si="107"/>
        <v>24.833333333333314</v>
      </c>
    </row>
    <row r="254" spans="1:23">
      <c r="A254" s="7" t="s">
        <v>259</v>
      </c>
      <c r="B254" s="6">
        <f t="shared" si="95"/>
        <v>0.88541666666666663</v>
      </c>
      <c r="C254" s="15">
        <f t="shared" si="96"/>
        <v>40676</v>
      </c>
      <c r="E254" s="6">
        <v>0.95833333333333337</v>
      </c>
      <c r="F254" s="15">
        <v>40676</v>
      </c>
      <c r="H254" s="18">
        <f t="shared" si="97"/>
        <v>105.00000000000011</v>
      </c>
      <c r="I254" s="3">
        <f t="shared" si="98"/>
        <v>1.750000000000002</v>
      </c>
      <c r="J254" s="3">
        <f t="shared" si="99"/>
        <v>7.2916666666666755E-2</v>
      </c>
      <c r="L254" s="9">
        <f t="shared" si="100"/>
        <v>38550</v>
      </c>
      <c r="M254" s="3">
        <f t="shared" si="101"/>
        <v>642.5</v>
      </c>
      <c r="N254" s="3">
        <f t="shared" si="102"/>
        <v>26.770833333333307</v>
      </c>
      <c r="P254" s="21">
        <f t="shared" si="82"/>
        <v>105.00000000000011</v>
      </c>
      <c r="Q254" s="3">
        <f t="shared" si="103"/>
        <v>1.750000000000002</v>
      </c>
      <c r="R254" s="3">
        <f t="shared" si="104"/>
        <v>7.2916666666666755E-2</v>
      </c>
      <c r="T254" s="9">
        <f t="shared" si="105"/>
        <v>35865</v>
      </c>
      <c r="U254" s="3">
        <f t="shared" si="106"/>
        <v>597.75</v>
      </c>
      <c r="V254" s="3">
        <f t="shared" si="107"/>
        <v>24.906249999999982</v>
      </c>
    </row>
    <row r="255" spans="1:23">
      <c r="A255" s="7" t="s">
        <v>260</v>
      </c>
      <c r="B255" s="6">
        <f t="shared" si="95"/>
        <v>0.95833333333333337</v>
      </c>
      <c r="C255" s="15">
        <f t="shared" si="96"/>
        <v>40676</v>
      </c>
      <c r="E255" s="6">
        <v>0.96875</v>
      </c>
      <c r="F255" s="15">
        <v>40676</v>
      </c>
      <c r="H255" s="18">
        <f t="shared" si="97"/>
        <v>14.999999999999947</v>
      </c>
      <c r="I255" s="3">
        <f t="shared" si="98"/>
        <v>0.24999999999999911</v>
      </c>
      <c r="J255" s="3">
        <f t="shared" si="99"/>
        <v>1.041666666666663E-2</v>
      </c>
      <c r="L255" s="9">
        <f t="shared" si="100"/>
        <v>38565</v>
      </c>
      <c r="M255" s="3">
        <f t="shared" si="101"/>
        <v>642.75</v>
      </c>
      <c r="N255" s="3">
        <f t="shared" si="102"/>
        <v>26.781249999999975</v>
      </c>
      <c r="P255" s="21">
        <f t="shared" si="82"/>
        <v>14.999999999999947</v>
      </c>
      <c r="Q255" s="3">
        <f t="shared" si="103"/>
        <v>0.24999999999999911</v>
      </c>
      <c r="R255" s="3">
        <f t="shared" si="104"/>
        <v>1.041666666666663E-2</v>
      </c>
      <c r="T255" s="9">
        <f t="shared" si="105"/>
        <v>35880</v>
      </c>
      <c r="U255" s="3">
        <f t="shared" si="106"/>
        <v>598</v>
      </c>
      <c r="V255" s="3">
        <f t="shared" si="107"/>
        <v>24.91666666666665</v>
      </c>
      <c r="W255" s="7" t="s">
        <v>290</v>
      </c>
    </row>
    <row r="256" spans="1:23">
      <c r="A256" s="7" t="s">
        <v>293</v>
      </c>
      <c r="B256" s="6">
        <f t="shared" si="95"/>
        <v>0.96875</v>
      </c>
      <c r="C256" s="15">
        <f t="shared" si="96"/>
        <v>40676</v>
      </c>
      <c r="E256" s="6">
        <v>3.125E-2</v>
      </c>
      <c r="F256" s="15">
        <v>40677</v>
      </c>
      <c r="H256" s="18">
        <f t="shared" si="97"/>
        <v>90</v>
      </c>
      <c r="I256" s="3">
        <f t="shared" si="98"/>
        <v>1.5</v>
      </c>
      <c r="J256" s="3">
        <f t="shared" si="99"/>
        <v>6.25E-2</v>
      </c>
      <c r="L256" s="9">
        <f t="shared" si="100"/>
        <v>38655</v>
      </c>
      <c r="M256" s="3">
        <f t="shared" si="101"/>
        <v>644.25</v>
      </c>
      <c r="N256" s="3">
        <f t="shared" si="102"/>
        <v>26.843749999999975</v>
      </c>
      <c r="P256" s="21">
        <f t="shared" si="82"/>
        <v>90</v>
      </c>
      <c r="Q256" s="3">
        <f t="shared" si="103"/>
        <v>1.5</v>
      </c>
      <c r="R256" s="3">
        <f t="shared" si="104"/>
        <v>6.25E-2</v>
      </c>
      <c r="T256" s="9">
        <f t="shared" si="105"/>
        <v>35970</v>
      </c>
      <c r="U256" s="3">
        <f t="shared" si="106"/>
        <v>599.5</v>
      </c>
      <c r="V256" s="3">
        <f t="shared" si="107"/>
        <v>24.97916666666665</v>
      </c>
    </row>
    <row r="257" spans="1:23">
      <c r="A257" s="7" t="s">
        <v>18</v>
      </c>
      <c r="B257" s="6">
        <f t="shared" si="95"/>
        <v>3.125E-2</v>
      </c>
      <c r="C257" s="15">
        <f t="shared" si="96"/>
        <v>40677</v>
      </c>
      <c r="E257" s="6">
        <v>0.125</v>
      </c>
      <c r="F257" s="15">
        <v>40677</v>
      </c>
      <c r="H257" s="18">
        <f t="shared" si="97"/>
        <v>135</v>
      </c>
      <c r="I257" s="3">
        <f t="shared" si="98"/>
        <v>2.25</v>
      </c>
      <c r="J257" s="3">
        <f t="shared" si="99"/>
        <v>9.375E-2</v>
      </c>
      <c r="L257" s="9">
        <f t="shared" si="100"/>
        <v>38790</v>
      </c>
      <c r="M257" s="3">
        <f t="shared" si="101"/>
        <v>646.5</v>
      </c>
      <c r="N257" s="3">
        <f t="shared" si="102"/>
        <v>26.937499999999975</v>
      </c>
      <c r="P257" s="21">
        <f t="shared" si="82"/>
        <v>135</v>
      </c>
      <c r="Q257" s="3">
        <f t="shared" si="103"/>
        <v>2.25</v>
      </c>
      <c r="R257" s="3">
        <f t="shared" si="104"/>
        <v>9.375E-2</v>
      </c>
      <c r="T257" s="9">
        <f t="shared" si="105"/>
        <v>36105</v>
      </c>
      <c r="U257" s="3">
        <f t="shared" si="106"/>
        <v>601.75</v>
      </c>
      <c r="V257" s="3">
        <f t="shared" si="107"/>
        <v>25.07291666666665</v>
      </c>
    </row>
    <row r="258" spans="1:23">
      <c r="A258" s="7" t="s">
        <v>294</v>
      </c>
      <c r="B258" s="6">
        <f t="shared" si="95"/>
        <v>0.125</v>
      </c>
      <c r="C258" s="15">
        <f t="shared" si="96"/>
        <v>40677</v>
      </c>
      <c r="E258" s="6">
        <v>0.14583333333333334</v>
      </c>
      <c r="F258" s="15">
        <v>40677</v>
      </c>
      <c r="H258" s="18">
        <f t="shared" si="97"/>
        <v>30.000000000000014</v>
      </c>
      <c r="I258" s="3">
        <f t="shared" si="98"/>
        <v>0.50000000000000022</v>
      </c>
      <c r="J258" s="3">
        <f t="shared" si="99"/>
        <v>2.0833333333333343E-2</v>
      </c>
      <c r="L258" s="9">
        <f t="shared" si="100"/>
        <v>38820</v>
      </c>
      <c r="M258" s="3">
        <f t="shared" si="101"/>
        <v>647</v>
      </c>
      <c r="N258" s="3">
        <f t="shared" si="102"/>
        <v>26.958333333333307</v>
      </c>
      <c r="P258" s="21">
        <f t="shared" si="82"/>
        <v>30.000000000000014</v>
      </c>
      <c r="Q258" s="3">
        <f t="shared" si="103"/>
        <v>0.50000000000000022</v>
      </c>
      <c r="R258" s="3">
        <f t="shared" si="104"/>
        <v>2.0833333333333343E-2</v>
      </c>
      <c r="T258" s="9">
        <f t="shared" si="105"/>
        <v>36135</v>
      </c>
      <c r="U258" s="3">
        <f t="shared" si="106"/>
        <v>602.25</v>
      </c>
      <c r="V258" s="3">
        <f t="shared" si="107"/>
        <v>25.093749999999982</v>
      </c>
    </row>
    <row r="259" spans="1:23">
      <c r="A259" s="7" t="s">
        <v>295</v>
      </c>
      <c r="B259" s="6">
        <f t="shared" si="95"/>
        <v>0.14583333333333334</v>
      </c>
      <c r="C259" s="15">
        <f t="shared" si="96"/>
        <v>40677</v>
      </c>
      <c r="E259" s="6">
        <v>0.23958333333333334</v>
      </c>
      <c r="F259" s="15">
        <v>40677</v>
      </c>
      <c r="H259" s="18">
        <f t="shared" si="97"/>
        <v>135</v>
      </c>
      <c r="I259" s="3">
        <f t="shared" si="98"/>
        <v>2.25</v>
      </c>
      <c r="J259" s="3">
        <f t="shared" si="99"/>
        <v>9.375E-2</v>
      </c>
      <c r="L259" s="9">
        <f t="shared" si="100"/>
        <v>38955</v>
      </c>
      <c r="M259" s="3">
        <f t="shared" si="101"/>
        <v>649.25</v>
      </c>
      <c r="N259" s="3">
        <f t="shared" si="102"/>
        <v>27.052083333333307</v>
      </c>
      <c r="P259" s="21">
        <f t="shared" si="82"/>
        <v>135</v>
      </c>
      <c r="Q259" s="3">
        <f t="shared" si="103"/>
        <v>2.25</v>
      </c>
      <c r="R259" s="3">
        <f t="shared" si="104"/>
        <v>9.375E-2</v>
      </c>
      <c r="T259" s="9">
        <f t="shared" si="105"/>
        <v>36270</v>
      </c>
      <c r="U259" s="3">
        <f t="shared" si="106"/>
        <v>604.5</v>
      </c>
      <c r="V259" s="3">
        <f t="shared" si="107"/>
        <v>25.187499999999982</v>
      </c>
    </row>
    <row r="260" spans="1:23">
      <c r="A260" s="7" t="s">
        <v>296</v>
      </c>
      <c r="B260" s="6">
        <f t="shared" ref="B260:B296" si="108">E259</f>
        <v>0.23958333333333334</v>
      </c>
      <c r="C260" s="15">
        <f t="shared" si="96"/>
        <v>40677</v>
      </c>
      <c r="E260" s="6">
        <v>0.34375</v>
      </c>
      <c r="F260" s="15">
        <v>40677</v>
      </c>
      <c r="H260" s="18">
        <f t="shared" si="97"/>
        <v>150</v>
      </c>
      <c r="I260" s="3">
        <f t="shared" si="98"/>
        <v>2.5</v>
      </c>
      <c r="J260" s="3">
        <f t="shared" si="99"/>
        <v>0.10416666666666667</v>
      </c>
      <c r="L260" s="9">
        <f t="shared" si="100"/>
        <v>39105</v>
      </c>
      <c r="M260" s="3">
        <f t="shared" si="101"/>
        <v>651.75</v>
      </c>
      <c r="N260" s="3">
        <f t="shared" si="102"/>
        <v>27.156249999999975</v>
      </c>
      <c r="P260" s="21">
        <f t="shared" si="82"/>
        <v>150</v>
      </c>
      <c r="Q260" s="3">
        <f t="shared" si="103"/>
        <v>2.5</v>
      </c>
      <c r="R260" s="3">
        <f t="shared" si="104"/>
        <v>0.10416666666666667</v>
      </c>
      <c r="T260" s="9">
        <f t="shared" si="105"/>
        <v>36420</v>
      </c>
      <c r="U260" s="3">
        <f t="shared" si="106"/>
        <v>607</v>
      </c>
      <c r="V260" s="3">
        <f t="shared" si="107"/>
        <v>25.29166666666665</v>
      </c>
    </row>
    <row r="261" spans="1:23">
      <c r="A261" s="7" t="s">
        <v>297</v>
      </c>
      <c r="B261" s="6">
        <f t="shared" si="108"/>
        <v>0.34375</v>
      </c>
      <c r="C261" s="15">
        <f t="shared" ref="C261:C296" si="109">F260</f>
        <v>40677</v>
      </c>
      <c r="E261" s="6">
        <v>0.36458333333333331</v>
      </c>
      <c r="F261" s="15">
        <v>40677</v>
      </c>
      <c r="H261" s="18">
        <f t="shared" si="97"/>
        <v>29.999999999999972</v>
      </c>
      <c r="I261" s="3">
        <f t="shared" ref="I261:I296" si="110">H261/60</f>
        <v>0.4999999999999995</v>
      </c>
      <c r="J261" s="3">
        <f t="shared" ref="J261:J296" si="111">I261/24</f>
        <v>2.0833333333333311E-2</v>
      </c>
      <c r="L261" s="9">
        <f t="shared" ref="L261:L296" si="112">L260+H261</f>
        <v>39135</v>
      </c>
      <c r="M261" s="3">
        <f t="shared" ref="M261:M296" si="113">M260+I261</f>
        <v>652.25</v>
      </c>
      <c r="N261" s="3">
        <f t="shared" ref="N261:N296" si="114">N260+J261</f>
        <v>27.177083333333307</v>
      </c>
      <c r="P261" s="21">
        <f t="shared" si="82"/>
        <v>29.999999999999972</v>
      </c>
      <c r="Q261" s="3">
        <f t="shared" ref="Q261:Q296" si="115">P261/60</f>
        <v>0.4999999999999995</v>
      </c>
      <c r="R261" s="3">
        <f t="shared" ref="R261:R296" si="116">Q261/24</f>
        <v>2.0833333333333311E-2</v>
      </c>
      <c r="T261" s="9">
        <f t="shared" ref="T261:T296" si="117">T260+P261</f>
        <v>36450</v>
      </c>
      <c r="U261" s="3">
        <f t="shared" ref="U261:U296" si="118">U260+Q261</f>
        <v>607.5</v>
      </c>
      <c r="V261" s="3">
        <f t="shared" ref="V261:V296" si="119">V260+R261</f>
        <v>25.312499999999982</v>
      </c>
    </row>
    <row r="262" spans="1:23">
      <c r="A262" s="7" t="s">
        <v>298</v>
      </c>
      <c r="B262" s="6">
        <f t="shared" si="108"/>
        <v>0.36458333333333331</v>
      </c>
      <c r="C262" s="15">
        <f t="shared" si="109"/>
        <v>40677</v>
      </c>
      <c r="E262" s="6">
        <v>0.40625</v>
      </c>
      <c r="F262" s="15">
        <v>40677</v>
      </c>
      <c r="H262" s="18">
        <f t="shared" si="97"/>
        <v>60.000000000000028</v>
      </c>
      <c r="I262" s="3">
        <f t="shared" si="110"/>
        <v>1.0000000000000004</v>
      </c>
      <c r="J262" s="3">
        <f t="shared" si="111"/>
        <v>4.1666666666666685E-2</v>
      </c>
      <c r="L262" s="9">
        <f t="shared" si="112"/>
        <v>39195</v>
      </c>
      <c r="M262" s="3">
        <f t="shared" si="113"/>
        <v>653.25</v>
      </c>
      <c r="N262" s="3">
        <f t="shared" si="114"/>
        <v>27.218749999999975</v>
      </c>
      <c r="P262" s="21">
        <f t="shared" si="82"/>
        <v>60.000000000000028</v>
      </c>
      <c r="Q262" s="3">
        <f t="shared" si="115"/>
        <v>1.0000000000000004</v>
      </c>
      <c r="R262" s="3">
        <f t="shared" si="116"/>
        <v>4.1666666666666685E-2</v>
      </c>
      <c r="T262" s="9">
        <f t="shared" si="117"/>
        <v>36510</v>
      </c>
      <c r="U262" s="3">
        <f t="shared" si="118"/>
        <v>608.5</v>
      </c>
      <c r="V262" s="3">
        <f t="shared" si="119"/>
        <v>25.35416666666665</v>
      </c>
    </row>
    <row r="263" spans="1:23">
      <c r="A263" s="7" t="s">
        <v>299</v>
      </c>
      <c r="B263" s="6">
        <f t="shared" si="108"/>
        <v>0.40625</v>
      </c>
      <c r="C263" s="15">
        <f t="shared" si="109"/>
        <v>40677</v>
      </c>
      <c r="E263" s="6">
        <v>0.4375</v>
      </c>
      <c r="F263" s="15">
        <v>40677</v>
      </c>
      <c r="H263" s="18">
        <f t="shared" si="97"/>
        <v>45</v>
      </c>
      <c r="I263" s="3">
        <f t="shared" si="110"/>
        <v>0.75</v>
      </c>
      <c r="J263" s="3">
        <f t="shared" si="111"/>
        <v>3.125E-2</v>
      </c>
      <c r="L263" s="9">
        <f t="shared" si="112"/>
        <v>39240</v>
      </c>
      <c r="M263" s="3">
        <f t="shared" si="113"/>
        <v>654</v>
      </c>
      <c r="N263" s="3">
        <f t="shared" si="114"/>
        <v>27.249999999999975</v>
      </c>
      <c r="P263" s="21">
        <f t="shared" si="82"/>
        <v>45</v>
      </c>
      <c r="Q263" s="3">
        <f t="shared" si="115"/>
        <v>0.75</v>
      </c>
      <c r="R263" s="3">
        <f t="shared" si="116"/>
        <v>3.125E-2</v>
      </c>
      <c r="T263" s="9">
        <f t="shared" si="117"/>
        <v>36555</v>
      </c>
      <c r="U263" s="3">
        <f t="shared" si="118"/>
        <v>609.25</v>
      </c>
      <c r="V263" s="3">
        <f t="shared" si="119"/>
        <v>25.38541666666665</v>
      </c>
    </row>
    <row r="264" spans="1:23">
      <c r="A264" s="7" t="s">
        <v>27</v>
      </c>
      <c r="B264" s="6">
        <f t="shared" si="108"/>
        <v>0.4375</v>
      </c>
      <c r="C264" s="15">
        <f t="shared" si="109"/>
        <v>40677</v>
      </c>
      <c r="E264" s="6">
        <v>0.45833333333333331</v>
      </c>
      <c r="F264" s="15">
        <v>40677</v>
      </c>
      <c r="H264" s="18">
        <f t="shared" si="97"/>
        <v>29.999999999999972</v>
      </c>
      <c r="I264" s="3">
        <f t="shared" si="110"/>
        <v>0.4999999999999995</v>
      </c>
      <c r="J264" s="3">
        <f t="shared" si="111"/>
        <v>2.0833333333333311E-2</v>
      </c>
      <c r="L264" s="9">
        <f t="shared" si="112"/>
        <v>39270</v>
      </c>
      <c r="M264" s="3">
        <f t="shared" si="113"/>
        <v>654.5</v>
      </c>
      <c r="N264" s="3">
        <f t="shared" si="114"/>
        <v>27.270833333333307</v>
      </c>
      <c r="P264" s="21">
        <f t="shared" ref="P264:P327" si="120">(($F264-$C264)*1440)+(($E264-$B264)*1440)</f>
        <v>29.999999999999972</v>
      </c>
      <c r="Q264" s="3">
        <f t="shared" si="115"/>
        <v>0.4999999999999995</v>
      </c>
      <c r="R264" s="3">
        <f t="shared" si="116"/>
        <v>2.0833333333333311E-2</v>
      </c>
      <c r="T264" s="9">
        <f t="shared" si="117"/>
        <v>36585</v>
      </c>
      <c r="U264" s="3">
        <f t="shared" si="118"/>
        <v>609.75</v>
      </c>
      <c r="V264" s="3">
        <f t="shared" si="119"/>
        <v>25.406249999999982</v>
      </c>
    </row>
    <row r="265" spans="1:23" ht="45">
      <c r="A265" s="7" t="s">
        <v>301</v>
      </c>
      <c r="B265" s="6">
        <f t="shared" si="108"/>
        <v>0.45833333333333331</v>
      </c>
      <c r="C265" s="15">
        <f t="shared" si="109"/>
        <v>40677</v>
      </c>
      <c r="E265" s="6">
        <v>0.84375</v>
      </c>
      <c r="F265" s="15">
        <v>40677</v>
      </c>
      <c r="H265" s="18">
        <f t="shared" si="97"/>
        <v>555</v>
      </c>
      <c r="I265" s="3">
        <f t="shared" si="110"/>
        <v>9.25</v>
      </c>
      <c r="J265" s="3">
        <f t="shared" si="111"/>
        <v>0.38541666666666669</v>
      </c>
      <c r="L265" s="9">
        <f t="shared" si="112"/>
        <v>39825</v>
      </c>
      <c r="M265" s="3">
        <f t="shared" si="113"/>
        <v>663.75</v>
      </c>
      <c r="N265" s="3">
        <f t="shared" si="114"/>
        <v>27.656249999999975</v>
      </c>
      <c r="P265" s="21">
        <f t="shared" si="120"/>
        <v>555</v>
      </c>
      <c r="Q265" s="3">
        <f t="shared" si="115"/>
        <v>9.25</v>
      </c>
      <c r="R265" s="3">
        <f t="shared" si="116"/>
        <v>0.38541666666666669</v>
      </c>
      <c r="T265" s="9">
        <f t="shared" si="117"/>
        <v>37140</v>
      </c>
      <c r="U265" s="3">
        <f t="shared" si="118"/>
        <v>619</v>
      </c>
      <c r="V265" s="3">
        <f t="shared" si="119"/>
        <v>25.79166666666665</v>
      </c>
      <c r="W265" s="7" t="s">
        <v>505</v>
      </c>
    </row>
    <row r="266" spans="1:23">
      <c r="A266" s="39" t="s">
        <v>302</v>
      </c>
      <c r="B266" s="40">
        <f t="shared" si="108"/>
        <v>0.84375</v>
      </c>
      <c r="C266" s="16">
        <f t="shared" si="109"/>
        <v>40677</v>
      </c>
      <c r="D266" s="27"/>
      <c r="E266" s="40">
        <v>0.875</v>
      </c>
      <c r="F266" s="16">
        <v>40677</v>
      </c>
      <c r="G266" s="27"/>
      <c r="H266" s="41">
        <f t="shared" si="97"/>
        <v>45</v>
      </c>
      <c r="I266" s="5">
        <f t="shared" si="110"/>
        <v>0.75</v>
      </c>
      <c r="J266" s="5">
        <f t="shared" si="111"/>
        <v>3.125E-2</v>
      </c>
      <c r="K266" s="27"/>
      <c r="L266" s="10">
        <f t="shared" si="112"/>
        <v>39870</v>
      </c>
      <c r="M266" s="5">
        <f t="shared" si="113"/>
        <v>664.5</v>
      </c>
      <c r="N266" s="5">
        <f t="shared" si="114"/>
        <v>27.687499999999975</v>
      </c>
      <c r="O266" s="27"/>
      <c r="P266" s="43">
        <f t="shared" si="120"/>
        <v>45</v>
      </c>
      <c r="Q266" s="5">
        <f t="shared" si="115"/>
        <v>0.75</v>
      </c>
      <c r="R266" s="5">
        <f t="shared" si="116"/>
        <v>3.125E-2</v>
      </c>
      <c r="S266" s="27"/>
      <c r="T266" s="10">
        <f t="shared" si="117"/>
        <v>37185</v>
      </c>
      <c r="U266" s="5">
        <f t="shared" si="118"/>
        <v>619.75</v>
      </c>
      <c r="V266" s="5">
        <f t="shared" si="119"/>
        <v>25.82291666666665</v>
      </c>
      <c r="W266" s="39"/>
    </row>
    <row r="267" spans="1:23" ht="45">
      <c r="A267" s="7" t="s">
        <v>303</v>
      </c>
      <c r="B267" s="6">
        <f t="shared" si="108"/>
        <v>0.875</v>
      </c>
      <c r="C267" s="15">
        <f t="shared" si="109"/>
        <v>40677</v>
      </c>
      <c r="E267" s="6">
        <v>0.92708333333333337</v>
      </c>
      <c r="F267" s="15">
        <v>40677</v>
      </c>
      <c r="H267" s="18">
        <f t="shared" si="97"/>
        <v>75.000000000000057</v>
      </c>
      <c r="I267" s="3">
        <f t="shared" si="110"/>
        <v>1.2500000000000009</v>
      </c>
      <c r="J267" s="3">
        <f t="shared" si="111"/>
        <v>5.208333333333337E-2</v>
      </c>
      <c r="L267" s="9">
        <f t="shared" si="112"/>
        <v>39945</v>
      </c>
      <c r="M267" s="3">
        <f t="shared" si="113"/>
        <v>665.75</v>
      </c>
      <c r="N267" s="3">
        <f t="shared" si="114"/>
        <v>27.739583333333307</v>
      </c>
      <c r="P267" s="21">
        <f t="shared" si="120"/>
        <v>75.000000000000057</v>
      </c>
      <c r="Q267" s="3">
        <f t="shared" si="115"/>
        <v>1.2500000000000009</v>
      </c>
      <c r="R267" s="3">
        <f t="shared" si="116"/>
        <v>5.208333333333337E-2</v>
      </c>
      <c r="T267" s="9">
        <f t="shared" si="117"/>
        <v>37260</v>
      </c>
      <c r="U267" s="3">
        <f t="shared" si="118"/>
        <v>621</v>
      </c>
      <c r="V267" s="3">
        <f t="shared" si="119"/>
        <v>25.874999999999982</v>
      </c>
      <c r="W267" s="7" t="s">
        <v>304</v>
      </c>
    </row>
    <row r="268" spans="1:23">
      <c r="A268" s="7" t="s">
        <v>59</v>
      </c>
      <c r="B268" s="6">
        <f t="shared" si="108"/>
        <v>0.92708333333333337</v>
      </c>
      <c r="C268" s="15">
        <f t="shared" si="109"/>
        <v>40677</v>
      </c>
      <c r="E268" s="6">
        <v>0.98958333333333337</v>
      </c>
      <c r="F268" s="15">
        <v>40677</v>
      </c>
      <c r="H268" s="18">
        <f t="shared" si="97"/>
        <v>90</v>
      </c>
      <c r="I268" s="3">
        <f t="shared" si="110"/>
        <v>1.5</v>
      </c>
      <c r="J268" s="3">
        <f t="shared" si="111"/>
        <v>6.25E-2</v>
      </c>
      <c r="L268" s="9">
        <f t="shared" si="112"/>
        <v>40035</v>
      </c>
      <c r="M268" s="3">
        <f t="shared" si="113"/>
        <v>667.25</v>
      </c>
      <c r="N268" s="3">
        <f t="shared" si="114"/>
        <v>27.802083333333307</v>
      </c>
      <c r="P268" s="21">
        <f t="shared" si="120"/>
        <v>90</v>
      </c>
      <c r="Q268" s="3">
        <f t="shared" si="115"/>
        <v>1.5</v>
      </c>
      <c r="R268" s="3">
        <f t="shared" si="116"/>
        <v>6.25E-2</v>
      </c>
      <c r="T268" s="9">
        <f t="shared" si="117"/>
        <v>37350</v>
      </c>
      <c r="U268" s="3">
        <f t="shared" si="118"/>
        <v>622.5</v>
      </c>
      <c r="V268" s="3">
        <f t="shared" si="119"/>
        <v>25.937499999999982</v>
      </c>
    </row>
    <row r="269" spans="1:23">
      <c r="A269" s="7" t="s">
        <v>300</v>
      </c>
      <c r="B269" s="6">
        <f t="shared" si="108"/>
        <v>0.98958333333333337</v>
      </c>
      <c r="C269" s="15">
        <f t="shared" si="109"/>
        <v>40677</v>
      </c>
      <c r="E269" s="6">
        <v>0</v>
      </c>
      <c r="F269" s="15">
        <v>40678</v>
      </c>
      <c r="H269" s="18">
        <f t="shared" si="97"/>
        <v>15</v>
      </c>
      <c r="I269" s="3">
        <f t="shared" si="110"/>
        <v>0.25</v>
      </c>
      <c r="J269" s="3">
        <f t="shared" si="111"/>
        <v>1.0416666666666666E-2</v>
      </c>
      <c r="L269" s="9">
        <f t="shared" si="112"/>
        <v>40050</v>
      </c>
      <c r="M269" s="3">
        <f t="shared" si="113"/>
        <v>667.5</v>
      </c>
      <c r="N269" s="3">
        <f t="shared" si="114"/>
        <v>27.812499999999975</v>
      </c>
      <c r="P269" s="21">
        <f t="shared" si="120"/>
        <v>15</v>
      </c>
      <c r="Q269" s="3">
        <f t="shared" si="115"/>
        <v>0.25</v>
      </c>
      <c r="R269" s="3">
        <f t="shared" si="116"/>
        <v>1.0416666666666666E-2</v>
      </c>
      <c r="T269" s="9">
        <f t="shared" si="117"/>
        <v>37365</v>
      </c>
      <c r="U269" s="3">
        <f t="shared" si="118"/>
        <v>622.75</v>
      </c>
      <c r="V269" s="3">
        <f t="shared" si="119"/>
        <v>25.94791666666665</v>
      </c>
    </row>
    <row r="270" spans="1:23">
      <c r="A270" s="7" t="s">
        <v>57</v>
      </c>
      <c r="B270" s="6">
        <f t="shared" si="108"/>
        <v>0</v>
      </c>
      <c r="C270" s="15">
        <f t="shared" si="109"/>
        <v>40678</v>
      </c>
      <c r="E270" s="6">
        <v>2.0833333333333332E-2</v>
      </c>
      <c r="F270" s="15">
        <v>40678</v>
      </c>
      <c r="H270" s="18">
        <f t="shared" si="97"/>
        <v>30</v>
      </c>
      <c r="I270" s="3">
        <f t="shared" si="110"/>
        <v>0.5</v>
      </c>
      <c r="J270" s="3">
        <f t="shared" si="111"/>
        <v>2.0833333333333332E-2</v>
      </c>
      <c r="L270" s="9">
        <f t="shared" si="112"/>
        <v>40080</v>
      </c>
      <c r="M270" s="3">
        <f t="shared" si="113"/>
        <v>668</v>
      </c>
      <c r="N270" s="3">
        <f t="shared" si="114"/>
        <v>27.833333333333307</v>
      </c>
      <c r="P270" s="21">
        <f t="shared" si="120"/>
        <v>30</v>
      </c>
      <c r="Q270" s="3">
        <f t="shared" si="115"/>
        <v>0.5</v>
      </c>
      <c r="R270" s="3">
        <f t="shared" si="116"/>
        <v>2.0833333333333332E-2</v>
      </c>
      <c r="T270" s="9">
        <f t="shared" si="117"/>
        <v>37395</v>
      </c>
      <c r="U270" s="3">
        <f t="shared" si="118"/>
        <v>623.25</v>
      </c>
      <c r="V270" s="3">
        <f t="shared" si="119"/>
        <v>25.968749999999982</v>
      </c>
    </row>
    <row r="271" spans="1:23">
      <c r="A271" s="7" t="s">
        <v>316</v>
      </c>
      <c r="B271" s="6">
        <f t="shared" si="108"/>
        <v>2.0833333333333332E-2</v>
      </c>
      <c r="C271" s="15">
        <f t="shared" si="109"/>
        <v>40678</v>
      </c>
      <c r="E271" s="6">
        <v>0.20833333333333334</v>
      </c>
      <c r="F271" s="15">
        <v>40678</v>
      </c>
      <c r="H271" s="18">
        <f t="shared" si="97"/>
        <v>270</v>
      </c>
      <c r="I271" s="3">
        <f t="shared" si="110"/>
        <v>4.5</v>
      </c>
      <c r="J271" s="3">
        <f t="shared" si="111"/>
        <v>0.1875</v>
      </c>
      <c r="L271" s="9">
        <f t="shared" si="112"/>
        <v>40350</v>
      </c>
      <c r="M271" s="3">
        <f t="shared" si="113"/>
        <v>672.5</v>
      </c>
      <c r="N271" s="3">
        <f t="shared" si="114"/>
        <v>28.020833333333307</v>
      </c>
      <c r="P271" s="21">
        <f t="shared" si="120"/>
        <v>270</v>
      </c>
      <c r="Q271" s="3">
        <f t="shared" si="115"/>
        <v>4.5</v>
      </c>
      <c r="R271" s="3">
        <f t="shared" si="116"/>
        <v>0.1875</v>
      </c>
      <c r="T271" s="9">
        <f t="shared" si="117"/>
        <v>37665</v>
      </c>
      <c r="U271" s="3">
        <f t="shared" si="118"/>
        <v>627.75</v>
      </c>
      <c r="V271" s="3">
        <f t="shared" si="119"/>
        <v>26.156249999999982</v>
      </c>
    </row>
    <row r="272" spans="1:23">
      <c r="A272" s="7" t="s">
        <v>30</v>
      </c>
      <c r="B272" s="6">
        <f t="shared" si="108"/>
        <v>0.20833333333333334</v>
      </c>
      <c r="C272" s="15">
        <f t="shared" si="109"/>
        <v>40678</v>
      </c>
      <c r="E272" s="6">
        <v>0.22916666666666666</v>
      </c>
      <c r="F272" s="15">
        <v>40678</v>
      </c>
      <c r="H272" s="18">
        <f t="shared" si="97"/>
        <v>29.999999999999972</v>
      </c>
      <c r="I272" s="3">
        <f t="shared" si="110"/>
        <v>0.4999999999999995</v>
      </c>
      <c r="J272" s="3">
        <f t="shared" si="111"/>
        <v>2.0833333333333311E-2</v>
      </c>
      <c r="L272" s="9">
        <f t="shared" si="112"/>
        <v>40380</v>
      </c>
      <c r="M272" s="3">
        <f t="shared" si="113"/>
        <v>673</v>
      </c>
      <c r="N272" s="3">
        <f t="shared" si="114"/>
        <v>28.041666666666639</v>
      </c>
      <c r="P272" s="21">
        <f t="shared" si="120"/>
        <v>29.999999999999972</v>
      </c>
      <c r="Q272" s="3">
        <f t="shared" si="115"/>
        <v>0.4999999999999995</v>
      </c>
      <c r="R272" s="3">
        <f t="shared" si="116"/>
        <v>2.0833333333333311E-2</v>
      </c>
      <c r="T272" s="9">
        <f t="shared" si="117"/>
        <v>37695</v>
      </c>
      <c r="U272" s="3">
        <f t="shared" si="118"/>
        <v>628.25</v>
      </c>
      <c r="V272" s="3">
        <f t="shared" si="119"/>
        <v>26.177083333333314</v>
      </c>
    </row>
    <row r="273" spans="1:23">
      <c r="A273" s="7" t="s">
        <v>320</v>
      </c>
      <c r="B273" s="6">
        <f t="shared" si="108"/>
        <v>0.22916666666666666</v>
      </c>
      <c r="C273" s="15">
        <f t="shared" si="109"/>
        <v>40678</v>
      </c>
      <c r="E273" s="6">
        <v>0.35416666666666669</v>
      </c>
      <c r="F273" s="15">
        <v>40678</v>
      </c>
      <c r="H273" s="18">
        <f t="shared" si="97"/>
        <v>180.00000000000003</v>
      </c>
      <c r="I273" s="3">
        <f t="shared" si="110"/>
        <v>3.0000000000000004</v>
      </c>
      <c r="J273" s="3">
        <f t="shared" si="111"/>
        <v>0.12500000000000003</v>
      </c>
      <c r="L273" s="9">
        <f t="shared" si="112"/>
        <v>40560</v>
      </c>
      <c r="M273" s="3">
        <f t="shared" si="113"/>
        <v>676</v>
      </c>
      <c r="N273" s="3">
        <f t="shared" si="114"/>
        <v>28.166666666666639</v>
      </c>
      <c r="P273" s="21">
        <f t="shared" si="120"/>
        <v>180.00000000000003</v>
      </c>
      <c r="Q273" s="3">
        <f t="shared" si="115"/>
        <v>3.0000000000000004</v>
      </c>
      <c r="R273" s="3">
        <f t="shared" si="116"/>
        <v>0.12500000000000003</v>
      </c>
      <c r="T273" s="9">
        <f t="shared" si="117"/>
        <v>37875</v>
      </c>
      <c r="U273" s="3">
        <f t="shared" si="118"/>
        <v>631.25</v>
      </c>
      <c r="V273" s="3">
        <f t="shared" si="119"/>
        <v>26.302083333333314</v>
      </c>
      <c r="W273" s="7" t="s">
        <v>504</v>
      </c>
    </row>
    <row r="274" spans="1:23">
      <c r="A274" s="7" t="s">
        <v>317</v>
      </c>
      <c r="B274" s="6">
        <f t="shared" si="108"/>
        <v>0.35416666666666669</v>
      </c>
      <c r="C274" s="15">
        <f t="shared" si="109"/>
        <v>40678</v>
      </c>
      <c r="E274" s="6">
        <v>0.375</v>
      </c>
      <c r="F274" s="15">
        <v>40678</v>
      </c>
      <c r="H274" s="18">
        <f t="shared" si="97"/>
        <v>29.999999999999972</v>
      </c>
      <c r="I274" s="3">
        <f t="shared" si="110"/>
        <v>0.4999999999999995</v>
      </c>
      <c r="J274" s="3">
        <f t="shared" si="111"/>
        <v>2.0833333333333311E-2</v>
      </c>
      <c r="L274" s="9">
        <f t="shared" si="112"/>
        <v>40590</v>
      </c>
      <c r="M274" s="3">
        <f t="shared" si="113"/>
        <v>676.5</v>
      </c>
      <c r="N274" s="3">
        <f t="shared" si="114"/>
        <v>28.187499999999972</v>
      </c>
      <c r="P274" s="21">
        <f t="shared" si="120"/>
        <v>29.999999999999972</v>
      </c>
      <c r="Q274" s="3">
        <f t="shared" si="115"/>
        <v>0.4999999999999995</v>
      </c>
      <c r="R274" s="3">
        <f t="shared" si="116"/>
        <v>2.0833333333333311E-2</v>
      </c>
      <c r="T274" s="9">
        <f t="shared" si="117"/>
        <v>37905</v>
      </c>
      <c r="U274" s="3">
        <f t="shared" si="118"/>
        <v>631.75</v>
      </c>
      <c r="V274" s="3">
        <f t="shared" si="119"/>
        <v>26.322916666666647</v>
      </c>
    </row>
    <row r="275" spans="1:23">
      <c r="A275" s="7" t="s">
        <v>318</v>
      </c>
      <c r="B275" s="6">
        <f t="shared" si="108"/>
        <v>0.375</v>
      </c>
      <c r="C275" s="15">
        <f t="shared" si="109"/>
        <v>40678</v>
      </c>
      <c r="E275" s="6">
        <v>0.51041666666666663</v>
      </c>
      <c r="F275" s="15">
        <v>40678</v>
      </c>
      <c r="H275" s="18">
        <f t="shared" si="97"/>
        <v>194.99999999999994</v>
      </c>
      <c r="I275" s="3">
        <f t="shared" si="110"/>
        <v>3.2499999999999991</v>
      </c>
      <c r="J275" s="3">
        <f t="shared" si="111"/>
        <v>0.13541666666666663</v>
      </c>
      <c r="L275" s="9">
        <f t="shared" si="112"/>
        <v>40785</v>
      </c>
      <c r="M275" s="3">
        <f t="shared" si="113"/>
        <v>679.75</v>
      </c>
      <c r="N275" s="3">
        <f t="shared" si="114"/>
        <v>28.322916666666639</v>
      </c>
      <c r="P275" s="21">
        <f t="shared" si="120"/>
        <v>194.99999999999994</v>
      </c>
      <c r="Q275" s="3">
        <f t="shared" si="115"/>
        <v>3.2499999999999991</v>
      </c>
      <c r="R275" s="3">
        <f t="shared" si="116"/>
        <v>0.13541666666666663</v>
      </c>
      <c r="T275" s="9">
        <f t="shared" si="117"/>
        <v>38100</v>
      </c>
      <c r="U275" s="3">
        <f t="shared" si="118"/>
        <v>635</v>
      </c>
      <c r="V275" s="3">
        <f t="shared" si="119"/>
        <v>26.458333333333314</v>
      </c>
    </row>
    <row r="276" spans="1:23">
      <c r="A276" s="7" t="s">
        <v>37</v>
      </c>
      <c r="B276" s="6">
        <f t="shared" si="108"/>
        <v>0.51041666666666663</v>
      </c>
      <c r="C276" s="15">
        <f t="shared" si="109"/>
        <v>40678</v>
      </c>
      <c r="E276" s="6">
        <v>0.53125</v>
      </c>
      <c r="F276" s="15">
        <v>40678</v>
      </c>
      <c r="H276" s="18">
        <f t="shared" si="97"/>
        <v>30.000000000000053</v>
      </c>
      <c r="I276" s="3">
        <f t="shared" si="110"/>
        <v>0.50000000000000089</v>
      </c>
      <c r="J276" s="3">
        <f t="shared" si="111"/>
        <v>2.083333333333337E-2</v>
      </c>
      <c r="L276" s="9">
        <f t="shared" si="112"/>
        <v>40815</v>
      </c>
      <c r="M276" s="3">
        <f t="shared" si="113"/>
        <v>680.25</v>
      </c>
      <c r="N276" s="3">
        <f t="shared" si="114"/>
        <v>28.343749999999972</v>
      </c>
      <c r="P276" s="21">
        <f t="shared" si="120"/>
        <v>30.000000000000053</v>
      </c>
      <c r="Q276" s="3">
        <f t="shared" si="115"/>
        <v>0.50000000000000089</v>
      </c>
      <c r="R276" s="3">
        <f t="shared" si="116"/>
        <v>2.083333333333337E-2</v>
      </c>
      <c r="T276" s="9">
        <f t="shared" si="117"/>
        <v>38130</v>
      </c>
      <c r="U276" s="3">
        <f t="shared" si="118"/>
        <v>635.5</v>
      </c>
      <c r="V276" s="3">
        <f t="shared" si="119"/>
        <v>26.479166666666647</v>
      </c>
    </row>
    <row r="277" spans="1:23">
      <c r="A277" s="7" t="s">
        <v>319</v>
      </c>
      <c r="B277" s="6">
        <f t="shared" si="108"/>
        <v>0.53125</v>
      </c>
      <c r="C277" s="15">
        <f t="shared" si="109"/>
        <v>40678</v>
      </c>
      <c r="E277" s="6">
        <v>0.59375</v>
      </c>
      <c r="F277" s="15">
        <v>40678</v>
      </c>
      <c r="H277" s="18">
        <f t="shared" si="97"/>
        <v>90</v>
      </c>
      <c r="I277" s="3">
        <f t="shared" si="110"/>
        <v>1.5</v>
      </c>
      <c r="J277" s="3">
        <f t="shared" si="111"/>
        <v>6.25E-2</v>
      </c>
      <c r="L277" s="9">
        <f t="shared" si="112"/>
        <v>40905</v>
      </c>
      <c r="M277" s="3">
        <f t="shared" si="113"/>
        <v>681.75</v>
      </c>
      <c r="N277" s="3">
        <f t="shared" si="114"/>
        <v>28.406249999999972</v>
      </c>
      <c r="P277" s="21">
        <f t="shared" si="120"/>
        <v>90</v>
      </c>
      <c r="Q277" s="3">
        <f t="shared" si="115"/>
        <v>1.5</v>
      </c>
      <c r="R277" s="3">
        <f t="shared" si="116"/>
        <v>6.25E-2</v>
      </c>
      <c r="T277" s="9">
        <f t="shared" si="117"/>
        <v>38220</v>
      </c>
      <c r="U277" s="3">
        <f t="shared" si="118"/>
        <v>637</v>
      </c>
      <c r="V277" s="3">
        <f t="shared" si="119"/>
        <v>26.541666666666647</v>
      </c>
    </row>
    <row r="278" spans="1:23" ht="75">
      <c r="A278" s="7" t="s">
        <v>326</v>
      </c>
      <c r="B278" s="6">
        <f>E277</f>
        <v>0.59375</v>
      </c>
      <c r="C278" s="15">
        <f t="shared" si="109"/>
        <v>40678</v>
      </c>
      <c r="E278" s="6">
        <v>0.26041666666666669</v>
      </c>
      <c r="F278" s="15">
        <v>40679</v>
      </c>
      <c r="H278" s="18">
        <f t="shared" si="97"/>
        <v>960</v>
      </c>
      <c r="I278" s="3">
        <f t="shared" si="110"/>
        <v>16</v>
      </c>
      <c r="J278" s="3">
        <f t="shared" si="111"/>
        <v>0.66666666666666663</v>
      </c>
      <c r="L278" s="9">
        <f t="shared" si="112"/>
        <v>41865</v>
      </c>
      <c r="M278" s="3">
        <f t="shared" si="113"/>
        <v>697.75</v>
      </c>
      <c r="N278" s="3">
        <f t="shared" si="114"/>
        <v>29.072916666666639</v>
      </c>
      <c r="P278" s="21">
        <f t="shared" si="120"/>
        <v>960</v>
      </c>
      <c r="Q278" s="3">
        <f t="shared" si="115"/>
        <v>16</v>
      </c>
      <c r="R278" s="3">
        <f t="shared" si="116"/>
        <v>0.66666666666666663</v>
      </c>
      <c r="T278" s="9">
        <f t="shared" si="117"/>
        <v>39180</v>
      </c>
      <c r="U278" s="3">
        <f t="shared" si="118"/>
        <v>653</v>
      </c>
      <c r="V278" s="3">
        <f t="shared" si="119"/>
        <v>27.208333333333314</v>
      </c>
    </row>
    <row r="279" spans="1:23">
      <c r="A279" s="7" t="s">
        <v>322</v>
      </c>
      <c r="B279" s="6">
        <f t="shared" si="108"/>
        <v>0.26041666666666669</v>
      </c>
      <c r="C279" s="15">
        <f t="shared" si="109"/>
        <v>40679</v>
      </c>
      <c r="E279" s="6">
        <v>0.3125</v>
      </c>
      <c r="F279" s="15">
        <v>40679</v>
      </c>
      <c r="H279" s="18">
        <f t="shared" si="97"/>
        <v>74.999999999999972</v>
      </c>
      <c r="I279" s="3">
        <f t="shared" si="110"/>
        <v>1.2499999999999996</v>
      </c>
      <c r="J279" s="3">
        <f t="shared" si="111"/>
        <v>5.2083333333333315E-2</v>
      </c>
      <c r="L279" s="9">
        <f t="shared" si="112"/>
        <v>41940</v>
      </c>
      <c r="M279" s="3">
        <f t="shared" si="113"/>
        <v>699</v>
      </c>
      <c r="N279" s="3">
        <f t="shared" si="114"/>
        <v>29.124999999999972</v>
      </c>
      <c r="P279" s="21">
        <f t="shared" si="120"/>
        <v>74.999999999999972</v>
      </c>
      <c r="Q279" s="3">
        <f t="shared" si="115"/>
        <v>1.2499999999999996</v>
      </c>
      <c r="R279" s="3">
        <f t="shared" si="116"/>
        <v>5.2083333333333315E-2</v>
      </c>
      <c r="T279" s="9">
        <f t="shared" si="117"/>
        <v>39255</v>
      </c>
      <c r="U279" s="3">
        <f t="shared" si="118"/>
        <v>654.25</v>
      </c>
      <c r="V279" s="3">
        <f t="shared" si="119"/>
        <v>27.260416666666647</v>
      </c>
    </row>
    <row r="280" spans="1:23">
      <c r="A280" s="7" t="s">
        <v>27</v>
      </c>
      <c r="B280" s="6">
        <f t="shared" si="108"/>
        <v>0.3125</v>
      </c>
      <c r="C280" s="15">
        <f t="shared" si="109"/>
        <v>40679</v>
      </c>
      <c r="E280" s="6">
        <v>0.33333333333333331</v>
      </c>
      <c r="F280" s="15">
        <v>40679</v>
      </c>
      <c r="H280" s="18">
        <f t="shared" si="97"/>
        <v>29.999999999999972</v>
      </c>
      <c r="I280" s="3">
        <f t="shared" si="110"/>
        <v>0.4999999999999995</v>
      </c>
      <c r="J280" s="3">
        <f t="shared" si="111"/>
        <v>2.0833333333333311E-2</v>
      </c>
      <c r="L280" s="9">
        <f t="shared" si="112"/>
        <v>41970</v>
      </c>
      <c r="M280" s="3">
        <f t="shared" si="113"/>
        <v>699.5</v>
      </c>
      <c r="N280" s="3">
        <f t="shared" si="114"/>
        <v>29.145833333333304</v>
      </c>
      <c r="P280" s="21">
        <f t="shared" si="120"/>
        <v>29.999999999999972</v>
      </c>
      <c r="Q280" s="3">
        <f t="shared" si="115"/>
        <v>0.4999999999999995</v>
      </c>
      <c r="R280" s="3">
        <f t="shared" si="116"/>
        <v>2.0833333333333311E-2</v>
      </c>
      <c r="T280" s="9">
        <f t="shared" si="117"/>
        <v>39285</v>
      </c>
      <c r="U280" s="3">
        <f t="shared" si="118"/>
        <v>654.75</v>
      </c>
      <c r="V280" s="3">
        <f t="shared" si="119"/>
        <v>27.281249999999979</v>
      </c>
    </row>
    <row r="281" spans="1:23" ht="60">
      <c r="A281" s="7" t="s">
        <v>327</v>
      </c>
      <c r="B281" s="6">
        <f t="shared" si="108"/>
        <v>0.33333333333333331</v>
      </c>
      <c r="C281" s="15">
        <f t="shared" si="109"/>
        <v>40679</v>
      </c>
      <c r="E281" s="6">
        <v>0.65625</v>
      </c>
      <c r="F281" s="15">
        <v>40679</v>
      </c>
      <c r="H281" s="18">
        <f t="shared" si="97"/>
        <v>465</v>
      </c>
      <c r="I281" s="3">
        <f t="shared" si="110"/>
        <v>7.75</v>
      </c>
      <c r="J281" s="3">
        <f t="shared" si="111"/>
        <v>0.32291666666666669</v>
      </c>
      <c r="L281" s="9">
        <f t="shared" si="112"/>
        <v>42435</v>
      </c>
      <c r="M281" s="3">
        <f t="shared" si="113"/>
        <v>707.25</v>
      </c>
      <c r="N281" s="3">
        <f t="shared" si="114"/>
        <v>29.468749999999972</v>
      </c>
      <c r="P281" s="21">
        <f t="shared" si="120"/>
        <v>465</v>
      </c>
      <c r="Q281" s="3">
        <f t="shared" si="115"/>
        <v>7.75</v>
      </c>
      <c r="R281" s="3">
        <f t="shared" si="116"/>
        <v>0.32291666666666669</v>
      </c>
      <c r="T281" s="9">
        <f t="shared" si="117"/>
        <v>39750</v>
      </c>
      <c r="U281" s="3">
        <f t="shared" si="118"/>
        <v>662.5</v>
      </c>
      <c r="V281" s="3">
        <f t="shared" si="119"/>
        <v>27.604166666666647</v>
      </c>
      <c r="W281" s="7" t="s">
        <v>506</v>
      </c>
    </row>
    <row r="282" spans="1:23">
      <c r="A282" s="39" t="s">
        <v>323</v>
      </c>
      <c r="B282" s="40">
        <f t="shared" si="108"/>
        <v>0.65625</v>
      </c>
      <c r="C282" s="16">
        <f t="shared" si="109"/>
        <v>40679</v>
      </c>
      <c r="D282" s="27"/>
      <c r="E282" s="40">
        <v>0.67708333333333337</v>
      </c>
      <c r="F282" s="16">
        <v>40679</v>
      </c>
      <c r="G282" s="27"/>
      <c r="H282" s="41">
        <f t="shared" si="97"/>
        <v>30.000000000000053</v>
      </c>
      <c r="I282" s="5">
        <f t="shared" si="110"/>
        <v>0.50000000000000089</v>
      </c>
      <c r="J282" s="5">
        <f t="shared" si="111"/>
        <v>2.083333333333337E-2</v>
      </c>
      <c r="K282" s="27"/>
      <c r="L282" s="10">
        <f t="shared" si="112"/>
        <v>42465</v>
      </c>
      <c r="M282" s="5">
        <f t="shared" si="113"/>
        <v>707.75</v>
      </c>
      <c r="N282" s="5">
        <f t="shared" si="114"/>
        <v>29.489583333333304</v>
      </c>
      <c r="O282" s="27"/>
      <c r="P282" s="43">
        <f t="shared" si="120"/>
        <v>30.000000000000053</v>
      </c>
      <c r="Q282" s="5">
        <f t="shared" si="115"/>
        <v>0.50000000000000089</v>
      </c>
      <c r="R282" s="5">
        <f t="shared" si="116"/>
        <v>2.083333333333337E-2</v>
      </c>
      <c r="S282" s="27"/>
      <c r="T282" s="10">
        <f t="shared" si="117"/>
        <v>39780</v>
      </c>
      <c r="U282" s="5">
        <f t="shared" si="118"/>
        <v>663</v>
      </c>
      <c r="V282" s="5">
        <f t="shared" si="119"/>
        <v>27.624999999999979</v>
      </c>
      <c r="W282" s="39"/>
    </row>
    <row r="283" spans="1:23" ht="30">
      <c r="A283" s="7" t="s">
        <v>324</v>
      </c>
      <c r="B283" s="6">
        <f t="shared" si="108"/>
        <v>0.67708333333333337</v>
      </c>
      <c r="C283" s="15">
        <f t="shared" si="109"/>
        <v>40679</v>
      </c>
      <c r="E283" s="6">
        <v>0</v>
      </c>
      <c r="F283" s="15">
        <v>40680</v>
      </c>
      <c r="H283" s="18">
        <f t="shared" si="97"/>
        <v>465</v>
      </c>
      <c r="I283" s="3">
        <f t="shared" si="110"/>
        <v>7.75</v>
      </c>
      <c r="J283" s="3">
        <f t="shared" si="111"/>
        <v>0.32291666666666669</v>
      </c>
      <c r="L283" s="9">
        <f t="shared" si="112"/>
        <v>42930</v>
      </c>
      <c r="M283" s="3">
        <f t="shared" si="113"/>
        <v>715.5</v>
      </c>
      <c r="N283" s="3">
        <f t="shared" si="114"/>
        <v>29.812499999999972</v>
      </c>
      <c r="P283" s="21">
        <f t="shared" si="120"/>
        <v>465</v>
      </c>
      <c r="Q283" s="3">
        <f t="shared" si="115"/>
        <v>7.75</v>
      </c>
      <c r="R283" s="3">
        <f t="shared" si="116"/>
        <v>0.32291666666666669</v>
      </c>
      <c r="T283" s="9">
        <f t="shared" si="117"/>
        <v>40245</v>
      </c>
      <c r="U283" s="3">
        <f t="shared" si="118"/>
        <v>670.75</v>
      </c>
      <c r="V283" s="3">
        <f t="shared" si="119"/>
        <v>27.947916666666647</v>
      </c>
      <c r="W283" s="7" t="s">
        <v>507</v>
      </c>
    </row>
    <row r="284" spans="1:23">
      <c r="A284" s="7" t="s">
        <v>30</v>
      </c>
      <c r="B284" s="6">
        <f t="shared" si="108"/>
        <v>0</v>
      </c>
      <c r="C284" s="15">
        <f t="shared" si="109"/>
        <v>40680</v>
      </c>
      <c r="E284" s="6">
        <v>2.0833333333333332E-2</v>
      </c>
      <c r="F284" s="15">
        <v>40680</v>
      </c>
      <c r="H284" s="18">
        <f t="shared" si="97"/>
        <v>30</v>
      </c>
      <c r="I284" s="3">
        <f t="shared" si="110"/>
        <v>0.5</v>
      </c>
      <c r="J284" s="3">
        <f t="shared" si="111"/>
        <v>2.0833333333333332E-2</v>
      </c>
      <c r="L284" s="9">
        <f t="shared" si="112"/>
        <v>42960</v>
      </c>
      <c r="M284" s="3">
        <f t="shared" si="113"/>
        <v>716</v>
      </c>
      <c r="N284" s="3">
        <f t="shared" si="114"/>
        <v>29.833333333333304</v>
      </c>
      <c r="P284" s="21">
        <f t="shared" si="120"/>
        <v>30</v>
      </c>
      <c r="Q284" s="3">
        <f t="shared" si="115"/>
        <v>0.5</v>
      </c>
      <c r="R284" s="3">
        <f t="shared" si="116"/>
        <v>2.0833333333333332E-2</v>
      </c>
      <c r="T284" s="9">
        <f t="shared" si="117"/>
        <v>40275</v>
      </c>
      <c r="U284" s="3">
        <f t="shared" si="118"/>
        <v>671.25</v>
      </c>
      <c r="V284" s="3">
        <f t="shared" si="119"/>
        <v>27.968749999999979</v>
      </c>
    </row>
    <row r="285" spans="1:23">
      <c r="A285" s="7" t="s">
        <v>331</v>
      </c>
      <c r="B285" s="6">
        <f t="shared" si="108"/>
        <v>2.0833333333333332E-2</v>
      </c>
      <c r="C285" s="15">
        <f t="shared" si="109"/>
        <v>40680</v>
      </c>
      <c r="E285" s="6">
        <v>0.10416666666666667</v>
      </c>
      <c r="F285" s="15">
        <v>40680</v>
      </c>
      <c r="H285" s="18">
        <f t="shared" si="97"/>
        <v>120.00000000000001</v>
      </c>
      <c r="I285" s="3">
        <f t="shared" si="110"/>
        <v>2.0000000000000004</v>
      </c>
      <c r="J285" s="3">
        <f t="shared" si="111"/>
        <v>8.3333333333333356E-2</v>
      </c>
      <c r="L285" s="9">
        <f t="shared" si="112"/>
        <v>43080</v>
      </c>
      <c r="M285" s="3">
        <f t="shared" si="113"/>
        <v>718</v>
      </c>
      <c r="N285" s="3">
        <f t="shared" si="114"/>
        <v>29.916666666666636</v>
      </c>
      <c r="P285" s="21">
        <f t="shared" si="120"/>
        <v>120.00000000000001</v>
      </c>
      <c r="Q285" s="3">
        <f t="shared" si="115"/>
        <v>2.0000000000000004</v>
      </c>
      <c r="R285" s="3">
        <f t="shared" si="116"/>
        <v>8.3333333333333356E-2</v>
      </c>
      <c r="T285" s="9">
        <f t="shared" si="117"/>
        <v>40395</v>
      </c>
      <c r="U285" s="3">
        <f t="shared" si="118"/>
        <v>673.25</v>
      </c>
      <c r="V285" s="3">
        <f t="shared" si="119"/>
        <v>28.052083333333311</v>
      </c>
    </row>
    <row r="286" spans="1:23">
      <c r="A286" s="7" t="s">
        <v>332</v>
      </c>
      <c r="B286" s="6">
        <f t="shared" si="108"/>
        <v>0.10416666666666667</v>
      </c>
      <c r="C286" s="15">
        <f t="shared" si="109"/>
        <v>40680</v>
      </c>
      <c r="E286" s="6">
        <v>0.11458333333333333</v>
      </c>
      <c r="F286" s="15">
        <v>40680</v>
      </c>
      <c r="H286" s="18">
        <f t="shared" si="97"/>
        <v>14.999999999999986</v>
      </c>
      <c r="I286" s="3">
        <f t="shared" si="110"/>
        <v>0.24999999999999975</v>
      </c>
      <c r="J286" s="3">
        <f t="shared" si="111"/>
        <v>1.0416666666666656E-2</v>
      </c>
      <c r="L286" s="9">
        <f t="shared" si="112"/>
        <v>43095</v>
      </c>
      <c r="M286" s="3">
        <f t="shared" si="113"/>
        <v>718.25</v>
      </c>
      <c r="N286" s="3">
        <f t="shared" si="114"/>
        <v>29.927083333333304</v>
      </c>
      <c r="P286" s="21">
        <f t="shared" si="120"/>
        <v>14.999999999999986</v>
      </c>
      <c r="Q286" s="3">
        <f t="shared" si="115"/>
        <v>0.24999999999999975</v>
      </c>
      <c r="R286" s="3">
        <f t="shared" si="116"/>
        <v>1.0416666666666656E-2</v>
      </c>
      <c r="T286" s="9">
        <f t="shared" si="117"/>
        <v>40410</v>
      </c>
      <c r="U286" s="3">
        <f t="shared" si="118"/>
        <v>673.5</v>
      </c>
      <c r="V286" s="3">
        <f t="shared" si="119"/>
        <v>28.062499999999979</v>
      </c>
      <c r="W286" s="7" t="s">
        <v>508</v>
      </c>
    </row>
    <row r="287" spans="1:23">
      <c r="A287" s="7" t="s">
        <v>333</v>
      </c>
      <c r="B287" s="6">
        <f t="shared" si="108"/>
        <v>0.11458333333333333</v>
      </c>
      <c r="C287" s="15">
        <f t="shared" si="109"/>
        <v>40680</v>
      </c>
      <c r="E287" s="6">
        <v>0.16666666666666666</v>
      </c>
      <c r="F287" s="15">
        <v>40680</v>
      </c>
      <c r="H287" s="18">
        <f t="shared" si="97"/>
        <v>75</v>
      </c>
      <c r="I287" s="3">
        <f t="shared" si="110"/>
        <v>1.25</v>
      </c>
      <c r="J287" s="3">
        <f t="shared" si="111"/>
        <v>5.2083333333333336E-2</v>
      </c>
      <c r="L287" s="9">
        <f t="shared" si="112"/>
        <v>43170</v>
      </c>
      <c r="M287" s="3">
        <f t="shared" si="113"/>
        <v>719.5</v>
      </c>
      <c r="N287" s="3">
        <f t="shared" si="114"/>
        <v>29.979166666666636</v>
      </c>
      <c r="P287" s="21">
        <f t="shared" si="120"/>
        <v>75</v>
      </c>
      <c r="Q287" s="3">
        <f t="shared" si="115"/>
        <v>1.25</v>
      </c>
      <c r="R287" s="3">
        <f t="shared" si="116"/>
        <v>5.2083333333333336E-2</v>
      </c>
      <c r="T287" s="9">
        <f t="shared" si="117"/>
        <v>40485</v>
      </c>
      <c r="U287" s="3">
        <f t="shared" si="118"/>
        <v>674.75</v>
      </c>
      <c r="V287" s="3">
        <f t="shared" si="119"/>
        <v>28.114583333333311</v>
      </c>
    </row>
    <row r="288" spans="1:23">
      <c r="A288" s="7" t="s">
        <v>18</v>
      </c>
      <c r="B288" s="6">
        <f t="shared" si="108"/>
        <v>0.16666666666666666</v>
      </c>
      <c r="C288" s="15">
        <f t="shared" si="109"/>
        <v>40680</v>
      </c>
      <c r="E288" s="6">
        <v>0.1875</v>
      </c>
      <c r="F288" s="15">
        <v>40680</v>
      </c>
      <c r="H288" s="18">
        <f t="shared" si="97"/>
        <v>30.000000000000014</v>
      </c>
      <c r="I288" s="3">
        <f t="shared" si="110"/>
        <v>0.50000000000000022</v>
      </c>
      <c r="J288" s="3">
        <f t="shared" si="111"/>
        <v>2.0833333333333343E-2</v>
      </c>
      <c r="L288" s="9">
        <f t="shared" si="112"/>
        <v>43200</v>
      </c>
      <c r="M288" s="3">
        <f t="shared" si="113"/>
        <v>720</v>
      </c>
      <c r="N288" s="3">
        <f t="shared" si="114"/>
        <v>29.999999999999968</v>
      </c>
      <c r="P288" s="21">
        <f t="shared" si="120"/>
        <v>30.000000000000014</v>
      </c>
      <c r="Q288" s="3">
        <f t="shared" si="115"/>
        <v>0.50000000000000022</v>
      </c>
      <c r="R288" s="3">
        <f t="shared" si="116"/>
        <v>2.0833333333333343E-2</v>
      </c>
      <c r="T288" s="9">
        <f t="shared" si="117"/>
        <v>40515</v>
      </c>
      <c r="U288" s="3">
        <f t="shared" si="118"/>
        <v>675.25</v>
      </c>
      <c r="V288" s="3">
        <f t="shared" si="119"/>
        <v>28.135416666666643</v>
      </c>
    </row>
    <row r="289" spans="1:23">
      <c r="A289" s="7" t="s">
        <v>334</v>
      </c>
      <c r="B289" s="6">
        <f t="shared" si="108"/>
        <v>0.1875</v>
      </c>
      <c r="C289" s="15">
        <f t="shared" si="109"/>
        <v>40680</v>
      </c>
      <c r="E289" s="6">
        <v>0.27083333333333331</v>
      </c>
      <c r="F289" s="15">
        <v>40680</v>
      </c>
      <c r="H289" s="18">
        <f t="shared" si="97"/>
        <v>119.99999999999997</v>
      </c>
      <c r="I289" s="3">
        <f t="shared" si="110"/>
        <v>1.9999999999999996</v>
      </c>
      <c r="J289" s="3">
        <f t="shared" si="111"/>
        <v>8.3333333333333315E-2</v>
      </c>
      <c r="L289" s="9">
        <f t="shared" si="112"/>
        <v>43320</v>
      </c>
      <c r="M289" s="3">
        <f t="shared" si="113"/>
        <v>722</v>
      </c>
      <c r="N289" s="3">
        <f t="shared" si="114"/>
        <v>30.0833333333333</v>
      </c>
      <c r="P289" s="21">
        <f t="shared" si="120"/>
        <v>119.99999999999997</v>
      </c>
      <c r="Q289" s="3">
        <f t="shared" si="115"/>
        <v>1.9999999999999996</v>
      </c>
      <c r="R289" s="3">
        <f t="shared" si="116"/>
        <v>8.3333333333333315E-2</v>
      </c>
      <c r="T289" s="9">
        <f t="shared" si="117"/>
        <v>40635</v>
      </c>
      <c r="U289" s="3">
        <f t="shared" si="118"/>
        <v>677.25</v>
      </c>
      <c r="V289" s="3">
        <f t="shared" si="119"/>
        <v>28.218749999999975</v>
      </c>
    </row>
    <row r="290" spans="1:23">
      <c r="A290" s="7" t="s">
        <v>37</v>
      </c>
      <c r="B290" s="6">
        <f t="shared" si="108"/>
        <v>0.27083333333333331</v>
      </c>
      <c r="C290" s="15">
        <f t="shared" si="109"/>
        <v>40680</v>
      </c>
      <c r="E290" s="6">
        <v>0.29166666666666669</v>
      </c>
      <c r="F290" s="15">
        <v>40680</v>
      </c>
      <c r="H290" s="18">
        <f t="shared" si="97"/>
        <v>30.000000000000053</v>
      </c>
      <c r="I290" s="3">
        <f t="shared" si="110"/>
        <v>0.50000000000000089</v>
      </c>
      <c r="J290" s="3">
        <f t="shared" si="111"/>
        <v>2.083333333333337E-2</v>
      </c>
      <c r="L290" s="9">
        <f t="shared" si="112"/>
        <v>43350</v>
      </c>
      <c r="M290" s="3">
        <f t="shared" si="113"/>
        <v>722.5</v>
      </c>
      <c r="N290" s="3">
        <f t="shared" si="114"/>
        <v>30.104166666666632</v>
      </c>
      <c r="P290" s="21">
        <f t="shared" si="120"/>
        <v>30.000000000000053</v>
      </c>
      <c r="Q290" s="3">
        <f t="shared" si="115"/>
        <v>0.50000000000000089</v>
      </c>
      <c r="R290" s="3">
        <f t="shared" si="116"/>
        <v>2.083333333333337E-2</v>
      </c>
      <c r="T290" s="9">
        <f t="shared" si="117"/>
        <v>40665</v>
      </c>
      <c r="U290" s="3">
        <f t="shared" si="118"/>
        <v>677.75</v>
      </c>
      <c r="V290" s="3">
        <f t="shared" si="119"/>
        <v>28.239583333333307</v>
      </c>
    </row>
    <row r="291" spans="1:23">
      <c r="A291" s="7" t="s">
        <v>335</v>
      </c>
      <c r="B291" s="6">
        <f t="shared" si="108"/>
        <v>0.29166666666666669</v>
      </c>
      <c r="C291" s="15">
        <f t="shared" si="109"/>
        <v>40680</v>
      </c>
      <c r="E291" s="6">
        <v>0.34375</v>
      </c>
      <c r="F291" s="15">
        <v>40680</v>
      </c>
      <c r="H291" s="18">
        <f t="shared" si="97"/>
        <v>74.999999999999972</v>
      </c>
      <c r="I291" s="3">
        <f t="shared" si="110"/>
        <v>1.2499999999999996</v>
      </c>
      <c r="J291" s="3">
        <f t="shared" si="111"/>
        <v>5.2083333333333315E-2</v>
      </c>
      <c r="L291" s="9">
        <f t="shared" si="112"/>
        <v>43425</v>
      </c>
      <c r="M291" s="3">
        <f t="shared" si="113"/>
        <v>723.75</v>
      </c>
      <c r="N291" s="3">
        <f t="shared" si="114"/>
        <v>30.156249999999964</v>
      </c>
      <c r="P291" s="21">
        <f t="shared" si="120"/>
        <v>74.999999999999972</v>
      </c>
      <c r="Q291" s="3">
        <f t="shared" si="115"/>
        <v>1.2499999999999996</v>
      </c>
      <c r="R291" s="3">
        <f t="shared" si="116"/>
        <v>5.2083333333333315E-2</v>
      </c>
      <c r="T291" s="9">
        <f t="shared" si="117"/>
        <v>40740</v>
      </c>
      <c r="U291" s="3">
        <f t="shared" si="118"/>
        <v>679</v>
      </c>
      <c r="V291" s="3">
        <f t="shared" si="119"/>
        <v>28.291666666666639</v>
      </c>
    </row>
    <row r="292" spans="1:23" ht="30">
      <c r="A292" s="7" t="s">
        <v>339</v>
      </c>
      <c r="B292" s="6">
        <f t="shared" si="108"/>
        <v>0.34375</v>
      </c>
      <c r="C292" s="15">
        <f t="shared" si="109"/>
        <v>40680</v>
      </c>
      <c r="E292" s="6">
        <v>1.0416666666666666E-2</v>
      </c>
      <c r="F292" s="15">
        <v>40681</v>
      </c>
      <c r="H292" s="18">
        <f t="shared" si="97"/>
        <v>960</v>
      </c>
      <c r="I292" s="3">
        <f t="shared" si="110"/>
        <v>16</v>
      </c>
      <c r="J292" s="3">
        <f t="shared" si="111"/>
        <v>0.66666666666666663</v>
      </c>
      <c r="L292" s="9">
        <f t="shared" si="112"/>
        <v>44385</v>
      </c>
      <c r="M292" s="3">
        <f t="shared" si="113"/>
        <v>739.75</v>
      </c>
      <c r="N292" s="3">
        <f t="shared" si="114"/>
        <v>30.822916666666632</v>
      </c>
      <c r="P292" s="21">
        <f t="shared" si="120"/>
        <v>960</v>
      </c>
      <c r="Q292" s="3">
        <f t="shared" si="115"/>
        <v>16</v>
      </c>
      <c r="R292" s="3">
        <f t="shared" si="116"/>
        <v>0.66666666666666663</v>
      </c>
      <c r="T292" s="9">
        <f t="shared" si="117"/>
        <v>41700</v>
      </c>
      <c r="U292" s="3">
        <f t="shared" si="118"/>
        <v>695</v>
      </c>
      <c r="V292" s="3">
        <f t="shared" si="119"/>
        <v>28.958333333333307</v>
      </c>
    </row>
    <row r="293" spans="1:23">
      <c r="A293" s="7" t="s">
        <v>337</v>
      </c>
      <c r="B293" s="6">
        <f t="shared" si="108"/>
        <v>1.0416666666666666E-2</v>
      </c>
      <c r="C293" s="15">
        <f t="shared" si="109"/>
        <v>40681</v>
      </c>
      <c r="E293" s="6">
        <v>4.1666666666666664E-2</v>
      </c>
      <c r="F293" s="15">
        <v>40681</v>
      </c>
      <c r="H293" s="18">
        <f t="shared" si="97"/>
        <v>45</v>
      </c>
      <c r="I293" s="3">
        <f t="shared" si="110"/>
        <v>0.75</v>
      </c>
      <c r="J293" s="3">
        <f t="shared" si="111"/>
        <v>3.125E-2</v>
      </c>
      <c r="L293" s="9">
        <f t="shared" si="112"/>
        <v>44430</v>
      </c>
      <c r="M293" s="3">
        <f t="shared" si="113"/>
        <v>740.5</v>
      </c>
      <c r="N293" s="3">
        <f t="shared" si="114"/>
        <v>30.854166666666632</v>
      </c>
      <c r="P293" s="21">
        <f t="shared" si="120"/>
        <v>45</v>
      </c>
      <c r="Q293" s="3">
        <f t="shared" si="115"/>
        <v>0.75</v>
      </c>
      <c r="R293" s="3">
        <f t="shared" si="116"/>
        <v>3.125E-2</v>
      </c>
      <c r="T293" s="9">
        <f t="shared" si="117"/>
        <v>41745</v>
      </c>
      <c r="U293" s="3">
        <f t="shared" si="118"/>
        <v>695.75</v>
      </c>
      <c r="V293" s="3">
        <f t="shared" si="119"/>
        <v>28.989583333333307</v>
      </c>
    </row>
    <row r="294" spans="1:23">
      <c r="A294" s="7" t="s">
        <v>27</v>
      </c>
      <c r="B294" s="6">
        <f t="shared" si="108"/>
        <v>4.1666666666666664E-2</v>
      </c>
      <c r="C294" s="15">
        <f t="shared" si="109"/>
        <v>40681</v>
      </c>
      <c r="E294" s="6">
        <v>6.25E-2</v>
      </c>
      <c r="F294" s="15">
        <v>40681</v>
      </c>
      <c r="H294" s="18">
        <f t="shared" si="97"/>
        <v>30.000000000000004</v>
      </c>
      <c r="I294" s="3">
        <f t="shared" si="110"/>
        <v>0.50000000000000011</v>
      </c>
      <c r="J294" s="3">
        <f t="shared" si="111"/>
        <v>2.0833333333333339E-2</v>
      </c>
      <c r="L294" s="9">
        <f t="shared" si="112"/>
        <v>44460</v>
      </c>
      <c r="M294" s="3">
        <f t="shared" si="113"/>
        <v>741</v>
      </c>
      <c r="N294" s="3">
        <f t="shared" si="114"/>
        <v>30.874999999999964</v>
      </c>
      <c r="P294" s="21">
        <f t="shared" si="120"/>
        <v>30.000000000000004</v>
      </c>
      <c r="Q294" s="3">
        <f t="shared" si="115"/>
        <v>0.50000000000000011</v>
      </c>
      <c r="R294" s="3">
        <f t="shared" si="116"/>
        <v>2.0833333333333339E-2</v>
      </c>
      <c r="T294" s="9">
        <f t="shared" si="117"/>
        <v>41775</v>
      </c>
      <c r="U294" s="3">
        <f t="shared" si="118"/>
        <v>696.25</v>
      </c>
      <c r="V294" s="3">
        <f t="shared" si="119"/>
        <v>29.010416666666639</v>
      </c>
    </row>
    <row r="295" spans="1:23" ht="30">
      <c r="A295" s="39" t="s">
        <v>510</v>
      </c>
      <c r="B295" s="40">
        <f t="shared" si="108"/>
        <v>6.25E-2</v>
      </c>
      <c r="C295" s="16">
        <f t="shared" si="109"/>
        <v>40681</v>
      </c>
      <c r="D295" s="27"/>
      <c r="E295" s="40">
        <v>0.375</v>
      </c>
      <c r="F295" s="16">
        <v>40681</v>
      </c>
      <c r="G295" s="27"/>
      <c r="H295" s="41">
        <f t="shared" si="97"/>
        <v>450</v>
      </c>
      <c r="I295" s="5">
        <f t="shared" si="110"/>
        <v>7.5</v>
      </c>
      <c r="J295" s="5">
        <f t="shared" si="111"/>
        <v>0.3125</v>
      </c>
      <c r="K295" s="27"/>
      <c r="L295" s="10">
        <f t="shared" si="112"/>
        <v>44910</v>
      </c>
      <c r="M295" s="5">
        <f t="shared" si="113"/>
        <v>748.5</v>
      </c>
      <c r="N295" s="5">
        <f t="shared" si="114"/>
        <v>31.187499999999964</v>
      </c>
      <c r="O295" s="27"/>
      <c r="P295" s="43">
        <f t="shared" si="120"/>
        <v>450</v>
      </c>
      <c r="Q295" s="5">
        <f t="shared" si="115"/>
        <v>7.5</v>
      </c>
      <c r="R295" s="5">
        <f t="shared" si="116"/>
        <v>0.3125</v>
      </c>
      <c r="S295" s="27"/>
      <c r="T295" s="10">
        <f t="shared" si="117"/>
        <v>42225</v>
      </c>
      <c r="U295" s="5">
        <f t="shared" si="118"/>
        <v>703.75</v>
      </c>
      <c r="V295" s="5">
        <f t="shared" si="119"/>
        <v>29.322916666666639</v>
      </c>
      <c r="W295" s="39" t="s">
        <v>509</v>
      </c>
    </row>
    <row r="296" spans="1:23" ht="30">
      <c r="A296" s="7" t="s">
        <v>338</v>
      </c>
      <c r="B296" s="6">
        <f t="shared" si="108"/>
        <v>0.375</v>
      </c>
      <c r="C296" s="15">
        <f t="shared" si="109"/>
        <v>40681</v>
      </c>
      <c r="E296" s="6">
        <v>0.4375</v>
      </c>
      <c r="F296" s="15">
        <v>40681</v>
      </c>
      <c r="H296" s="18">
        <f t="shared" si="97"/>
        <v>90</v>
      </c>
      <c r="I296" s="3">
        <f t="shared" si="110"/>
        <v>1.5</v>
      </c>
      <c r="J296" s="3">
        <f t="shared" si="111"/>
        <v>6.25E-2</v>
      </c>
      <c r="L296" s="9">
        <f t="shared" si="112"/>
        <v>45000</v>
      </c>
      <c r="M296" s="3">
        <f t="shared" si="113"/>
        <v>750</v>
      </c>
      <c r="N296" s="3">
        <f t="shared" si="114"/>
        <v>31.249999999999964</v>
      </c>
      <c r="P296" s="21">
        <f t="shared" si="120"/>
        <v>90</v>
      </c>
      <c r="Q296" s="3">
        <f t="shared" si="115"/>
        <v>1.5</v>
      </c>
      <c r="R296" s="3">
        <f t="shared" si="116"/>
        <v>6.25E-2</v>
      </c>
      <c r="T296" s="9">
        <f t="shared" si="117"/>
        <v>42315</v>
      </c>
      <c r="U296" s="3">
        <f t="shared" si="118"/>
        <v>705.25</v>
      </c>
      <c r="V296" s="3">
        <f t="shared" si="119"/>
        <v>29.385416666666639</v>
      </c>
      <c r="W296" s="7" t="s">
        <v>511</v>
      </c>
    </row>
    <row r="297" spans="1:23">
      <c r="A297" s="7" t="s">
        <v>57</v>
      </c>
      <c r="B297" s="6">
        <f t="shared" ref="B297:B317" si="121">E296</f>
        <v>0.4375</v>
      </c>
      <c r="C297" s="15">
        <f t="shared" ref="C297:C317" si="122">F296</f>
        <v>40681</v>
      </c>
      <c r="E297" s="6">
        <v>0.45833333333333331</v>
      </c>
      <c r="F297" s="15">
        <v>40681</v>
      </c>
      <c r="H297" s="18">
        <f t="shared" si="97"/>
        <v>29.999999999999972</v>
      </c>
      <c r="I297" s="3">
        <f t="shared" ref="I297:I317" si="123">H297/60</f>
        <v>0.4999999999999995</v>
      </c>
      <c r="J297" s="3">
        <f t="shared" ref="J297:J317" si="124">I297/24</f>
        <v>2.0833333333333311E-2</v>
      </c>
      <c r="L297" s="9">
        <f t="shared" ref="L297:L317" si="125">L296+H297</f>
        <v>45030</v>
      </c>
      <c r="M297" s="3">
        <f t="shared" ref="M297:M317" si="126">M296+I297</f>
        <v>750.5</v>
      </c>
      <c r="N297" s="3">
        <f t="shared" ref="N297:N317" si="127">N296+J297</f>
        <v>31.270833333333297</v>
      </c>
      <c r="P297" s="21">
        <f t="shared" si="120"/>
        <v>29.999999999999972</v>
      </c>
      <c r="Q297" s="3">
        <f t="shared" ref="Q297:Q317" si="128">P297/60</f>
        <v>0.4999999999999995</v>
      </c>
      <c r="R297" s="3">
        <f t="shared" ref="R297:R317" si="129">Q297/24</f>
        <v>2.0833333333333311E-2</v>
      </c>
      <c r="T297" s="9">
        <f t="shared" ref="T297:T317" si="130">T296+P297</f>
        <v>42345</v>
      </c>
      <c r="U297" s="3">
        <f t="shared" ref="U297:U317" si="131">U296+Q297</f>
        <v>705.75</v>
      </c>
      <c r="V297" s="3">
        <f t="shared" ref="V297:V319" si="132">V296+R297</f>
        <v>29.406249999999972</v>
      </c>
    </row>
    <row r="298" spans="1:23">
      <c r="A298" s="7" t="s">
        <v>340</v>
      </c>
      <c r="B298" s="6">
        <f t="shared" si="121"/>
        <v>0.45833333333333331</v>
      </c>
      <c r="C298" s="15">
        <f t="shared" si="122"/>
        <v>40681</v>
      </c>
      <c r="E298" s="6">
        <v>0.65625</v>
      </c>
      <c r="F298" s="15">
        <v>40681</v>
      </c>
      <c r="H298" s="18">
        <f t="shared" ref="H298:H368" si="133">(($F298-$C298)*1440)+(($E298-$B298)*1440)</f>
        <v>285</v>
      </c>
      <c r="I298" s="3">
        <f t="shared" si="123"/>
        <v>4.75</v>
      </c>
      <c r="J298" s="3">
        <f t="shared" si="124"/>
        <v>0.19791666666666666</v>
      </c>
      <c r="L298" s="9">
        <f t="shared" si="125"/>
        <v>45315</v>
      </c>
      <c r="M298" s="3">
        <f t="shared" si="126"/>
        <v>755.25</v>
      </c>
      <c r="N298" s="3">
        <f t="shared" si="127"/>
        <v>31.468749999999964</v>
      </c>
      <c r="P298" s="21">
        <f t="shared" si="120"/>
        <v>285</v>
      </c>
      <c r="Q298" s="3">
        <f t="shared" si="128"/>
        <v>4.75</v>
      </c>
      <c r="R298" s="3">
        <f t="shared" si="129"/>
        <v>0.19791666666666666</v>
      </c>
      <c r="T298" s="9">
        <f t="shared" si="130"/>
        <v>42630</v>
      </c>
      <c r="U298" s="3">
        <f t="shared" si="131"/>
        <v>710.5</v>
      </c>
      <c r="V298" s="3">
        <f t="shared" si="132"/>
        <v>29.604166666666639</v>
      </c>
    </row>
    <row r="299" spans="1:23">
      <c r="A299" s="7" t="s">
        <v>43</v>
      </c>
      <c r="B299" s="6">
        <f t="shared" si="121"/>
        <v>0.65625</v>
      </c>
      <c r="C299" s="15">
        <f t="shared" si="122"/>
        <v>40681</v>
      </c>
      <c r="E299" s="6">
        <v>0.67708333333333337</v>
      </c>
      <c r="F299" s="15">
        <v>40681</v>
      </c>
      <c r="H299" s="18">
        <f t="shared" si="133"/>
        <v>30.000000000000053</v>
      </c>
      <c r="I299" s="3">
        <f t="shared" si="123"/>
        <v>0.50000000000000089</v>
      </c>
      <c r="J299" s="3">
        <f t="shared" si="124"/>
        <v>2.083333333333337E-2</v>
      </c>
      <c r="L299" s="9">
        <f t="shared" si="125"/>
        <v>45345</v>
      </c>
      <c r="M299" s="3">
        <f t="shared" si="126"/>
        <v>755.75</v>
      </c>
      <c r="N299" s="3">
        <f t="shared" si="127"/>
        <v>31.489583333333297</v>
      </c>
      <c r="P299" s="21">
        <f t="shared" si="120"/>
        <v>30.000000000000053</v>
      </c>
      <c r="Q299" s="3">
        <f t="shared" si="128"/>
        <v>0.50000000000000089</v>
      </c>
      <c r="R299" s="3">
        <f t="shared" si="129"/>
        <v>2.083333333333337E-2</v>
      </c>
      <c r="T299" s="9">
        <f t="shared" si="130"/>
        <v>42660</v>
      </c>
      <c r="U299" s="3">
        <f t="shared" si="131"/>
        <v>711</v>
      </c>
      <c r="V299" s="3">
        <f t="shared" si="132"/>
        <v>29.624999999999972</v>
      </c>
    </row>
    <row r="300" spans="1:23">
      <c r="A300" s="7" t="s">
        <v>341</v>
      </c>
      <c r="B300" s="6">
        <f t="shared" si="121"/>
        <v>0.67708333333333337</v>
      </c>
      <c r="C300" s="15">
        <f t="shared" si="122"/>
        <v>40681</v>
      </c>
      <c r="E300" s="6">
        <v>0.78125</v>
      </c>
      <c r="F300" s="15">
        <v>40681</v>
      </c>
      <c r="H300" s="18">
        <f t="shared" si="133"/>
        <v>149.99999999999994</v>
      </c>
      <c r="I300" s="3">
        <f t="shared" si="123"/>
        <v>2.4999999999999991</v>
      </c>
      <c r="J300" s="3">
        <f t="shared" si="124"/>
        <v>0.10416666666666663</v>
      </c>
      <c r="L300" s="9">
        <f t="shared" si="125"/>
        <v>45495</v>
      </c>
      <c r="M300" s="3">
        <f t="shared" si="126"/>
        <v>758.25</v>
      </c>
      <c r="N300" s="3">
        <f t="shared" si="127"/>
        <v>31.593749999999964</v>
      </c>
      <c r="P300" s="21">
        <f t="shared" si="120"/>
        <v>149.99999999999994</v>
      </c>
      <c r="Q300" s="3">
        <f t="shared" si="128"/>
        <v>2.4999999999999991</v>
      </c>
      <c r="R300" s="3">
        <f t="shared" si="129"/>
        <v>0.10416666666666663</v>
      </c>
      <c r="T300" s="9">
        <f t="shared" si="130"/>
        <v>42810</v>
      </c>
      <c r="U300" s="3">
        <f t="shared" si="131"/>
        <v>713.5</v>
      </c>
      <c r="V300" s="3">
        <f t="shared" si="132"/>
        <v>29.729166666666639</v>
      </c>
    </row>
    <row r="301" spans="1:23">
      <c r="A301" s="7" t="s">
        <v>342</v>
      </c>
      <c r="B301" s="6">
        <f t="shared" si="121"/>
        <v>0.78125</v>
      </c>
      <c r="C301" s="15">
        <f t="shared" si="122"/>
        <v>40681</v>
      </c>
      <c r="E301" s="6">
        <v>0.79166666666666663</v>
      </c>
      <c r="F301" s="15">
        <v>40681</v>
      </c>
      <c r="H301" s="18">
        <f t="shared" si="133"/>
        <v>14.999999999999947</v>
      </c>
      <c r="I301" s="3">
        <f t="shared" si="123"/>
        <v>0.24999999999999911</v>
      </c>
      <c r="J301" s="3">
        <f t="shared" si="124"/>
        <v>1.041666666666663E-2</v>
      </c>
      <c r="L301" s="9">
        <f t="shared" si="125"/>
        <v>45510</v>
      </c>
      <c r="M301" s="3">
        <f t="shared" si="126"/>
        <v>758.5</v>
      </c>
      <c r="N301" s="3">
        <f t="shared" si="127"/>
        <v>31.604166666666632</v>
      </c>
      <c r="P301" s="21">
        <f t="shared" si="120"/>
        <v>14.999999999999947</v>
      </c>
      <c r="Q301" s="3">
        <f t="shared" si="128"/>
        <v>0.24999999999999911</v>
      </c>
      <c r="R301" s="3">
        <f t="shared" si="129"/>
        <v>1.041666666666663E-2</v>
      </c>
      <c r="T301" s="9">
        <f t="shared" si="130"/>
        <v>42825</v>
      </c>
      <c r="U301" s="3">
        <f t="shared" si="131"/>
        <v>713.75</v>
      </c>
      <c r="V301" s="3">
        <f t="shared" si="132"/>
        <v>29.739583333333307</v>
      </c>
      <c r="W301" s="7" t="s">
        <v>605</v>
      </c>
    </row>
    <row r="302" spans="1:23">
      <c r="A302" s="7" t="s">
        <v>343</v>
      </c>
      <c r="B302" s="6">
        <f t="shared" si="121"/>
        <v>0.79166666666666663</v>
      </c>
      <c r="C302" s="15">
        <f t="shared" si="122"/>
        <v>40681</v>
      </c>
      <c r="E302" s="6">
        <v>0.84375</v>
      </c>
      <c r="F302" s="15">
        <v>40681</v>
      </c>
      <c r="H302" s="18">
        <f t="shared" si="133"/>
        <v>75.000000000000057</v>
      </c>
      <c r="I302" s="3">
        <f t="shared" si="123"/>
        <v>1.2500000000000009</v>
      </c>
      <c r="J302" s="3">
        <f t="shared" si="124"/>
        <v>5.208333333333337E-2</v>
      </c>
      <c r="L302" s="9">
        <f t="shared" si="125"/>
        <v>45585</v>
      </c>
      <c r="M302" s="3">
        <f t="shared" si="126"/>
        <v>759.75</v>
      </c>
      <c r="N302" s="3">
        <f t="shared" si="127"/>
        <v>31.656249999999964</v>
      </c>
      <c r="P302" s="21">
        <f t="shared" si="120"/>
        <v>75.000000000000057</v>
      </c>
      <c r="Q302" s="3">
        <f t="shared" si="128"/>
        <v>1.2500000000000009</v>
      </c>
      <c r="R302" s="3">
        <f t="shared" si="129"/>
        <v>5.208333333333337E-2</v>
      </c>
      <c r="T302" s="9">
        <f t="shared" si="130"/>
        <v>42900</v>
      </c>
      <c r="U302" s="3">
        <f t="shared" si="131"/>
        <v>715</v>
      </c>
      <c r="V302" s="3">
        <f t="shared" si="132"/>
        <v>29.791666666666639</v>
      </c>
    </row>
    <row r="303" spans="1:23">
      <c r="A303" s="7" t="s">
        <v>18</v>
      </c>
      <c r="B303" s="6">
        <f t="shared" si="121"/>
        <v>0.84375</v>
      </c>
      <c r="C303" s="15">
        <f t="shared" si="122"/>
        <v>40681</v>
      </c>
      <c r="E303" s="6">
        <v>0.86458333333333337</v>
      </c>
      <c r="F303" s="15">
        <v>40681</v>
      </c>
      <c r="H303" s="18">
        <f t="shared" si="133"/>
        <v>30.000000000000053</v>
      </c>
      <c r="I303" s="3">
        <f t="shared" si="123"/>
        <v>0.50000000000000089</v>
      </c>
      <c r="J303" s="3">
        <f t="shared" si="124"/>
        <v>2.083333333333337E-2</v>
      </c>
      <c r="L303" s="9">
        <f t="shared" si="125"/>
        <v>45615</v>
      </c>
      <c r="M303" s="3">
        <f t="shared" si="126"/>
        <v>760.25</v>
      </c>
      <c r="N303" s="3">
        <f t="shared" si="127"/>
        <v>31.677083333333297</v>
      </c>
      <c r="P303" s="21">
        <f t="shared" si="120"/>
        <v>30.000000000000053</v>
      </c>
      <c r="Q303" s="3">
        <f t="shared" si="128"/>
        <v>0.50000000000000089</v>
      </c>
      <c r="R303" s="3">
        <f t="shared" si="129"/>
        <v>2.083333333333337E-2</v>
      </c>
      <c r="T303" s="9">
        <f t="shared" si="130"/>
        <v>42930</v>
      </c>
      <c r="U303" s="3">
        <f t="shared" si="131"/>
        <v>715.5</v>
      </c>
      <c r="V303" s="3">
        <f t="shared" si="132"/>
        <v>29.812499999999972</v>
      </c>
    </row>
    <row r="304" spans="1:23">
      <c r="A304" s="7" t="s">
        <v>344</v>
      </c>
      <c r="B304" s="6">
        <f t="shared" si="121"/>
        <v>0.86458333333333337</v>
      </c>
      <c r="C304" s="15">
        <f t="shared" si="122"/>
        <v>40681</v>
      </c>
      <c r="E304" s="6">
        <v>0.97916666666666663</v>
      </c>
      <c r="F304" s="15">
        <v>40681</v>
      </c>
      <c r="H304" s="18">
        <f t="shared" si="133"/>
        <v>164.99999999999989</v>
      </c>
      <c r="I304" s="3">
        <f t="shared" si="123"/>
        <v>2.7499999999999982</v>
      </c>
      <c r="J304" s="3">
        <f t="shared" si="124"/>
        <v>0.11458333333333326</v>
      </c>
      <c r="L304" s="9">
        <f t="shared" si="125"/>
        <v>45780</v>
      </c>
      <c r="M304" s="3">
        <f t="shared" si="126"/>
        <v>763</v>
      </c>
      <c r="N304" s="3">
        <f t="shared" si="127"/>
        <v>31.791666666666629</v>
      </c>
      <c r="P304" s="21">
        <f t="shared" si="120"/>
        <v>164.99999999999989</v>
      </c>
      <c r="Q304" s="3">
        <f t="shared" si="128"/>
        <v>2.7499999999999982</v>
      </c>
      <c r="R304" s="3">
        <f t="shared" si="129"/>
        <v>0.11458333333333326</v>
      </c>
      <c r="T304" s="9">
        <f t="shared" si="130"/>
        <v>43095</v>
      </c>
      <c r="U304" s="3">
        <f t="shared" si="131"/>
        <v>718.25</v>
      </c>
      <c r="V304" s="3">
        <f t="shared" si="132"/>
        <v>29.927083333333304</v>
      </c>
    </row>
    <row r="305" spans="1:23">
      <c r="A305" s="7" t="s">
        <v>37</v>
      </c>
      <c r="B305" s="6">
        <f t="shared" si="121"/>
        <v>0.97916666666666663</v>
      </c>
      <c r="C305" s="15">
        <f t="shared" si="122"/>
        <v>40681</v>
      </c>
      <c r="E305" s="6">
        <v>0</v>
      </c>
      <c r="F305" s="15">
        <v>40682</v>
      </c>
      <c r="H305" s="18">
        <f t="shared" si="133"/>
        <v>30</v>
      </c>
      <c r="I305" s="3">
        <f t="shared" si="123"/>
        <v>0.5</v>
      </c>
      <c r="J305" s="3">
        <f t="shared" si="124"/>
        <v>2.0833333333333332E-2</v>
      </c>
      <c r="L305" s="9">
        <f t="shared" si="125"/>
        <v>45810</v>
      </c>
      <c r="M305" s="3">
        <f t="shared" si="126"/>
        <v>763.5</v>
      </c>
      <c r="N305" s="3">
        <f t="shared" si="127"/>
        <v>31.812499999999961</v>
      </c>
      <c r="P305" s="21">
        <f t="shared" si="120"/>
        <v>30</v>
      </c>
      <c r="Q305" s="3">
        <f t="shared" si="128"/>
        <v>0.5</v>
      </c>
      <c r="R305" s="3">
        <f t="shared" si="129"/>
        <v>2.0833333333333332E-2</v>
      </c>
      <c r="T305" s="9">
        <f t="shared" si="130"/>
        <v>43125</v>
      </c>
      <c r="U305" s="3">
        <f t="shared" si="131"/>
        <v>718.75</v>
      </c>
      <c r="V305" s="3">
        <f t="shared" si="132"/>
        <v>29.947916666666636</v>
      </c>
    </row>
    <row r="306" spans="1:23">
      <c r="A306" s="7" t="s">
        <v>347</v>
      </c>
      <c r="B306" s="6">
        <f t="shared" si="121"/>
        <v>0</v>
      </c>
      <c r="C306" s="15">
        <f t="shared" si="122"/>
        <v>40682</v>
      </c>
      <c r="E306" s="6">
        <v>6.25E-2</v>
      </c>
      <c r="F306" s="15">
        <v>40682</v>
      </c>
      <c r="H306" s="18">
        <f t="shared" si="133"/>
        <v>90</v>
      </c>
      <c r="I306" s="3">
        <f t="shared" si="123"/>
        <v>1.5</v>
      </c>
      <c r="J306" s="3">
        <f t="shared" si="124"/>
        <v>6.25E-2</v>
      </c>
      <c r="L306" s="9">
        <f t="shared" si="125"/>
        <v>45900</v>
      </c>
      <c r="M306" s="3">
        <f t="shared" si="126"/>
        <v>765</v>
      </c>
      <c r="N306" s="3">
        <f t="shared" si="127"/>
        <v>31.874999999999961</v>
      </c>
      <c r="P306" s="21">
        <f t="shared" si="120"/>
        <v>90</v>
      </c>
      <c r="Q306" s="3">
        <f t="shared" si="128"/>
        <v>1.5</v>
      </c>
      <c r="R306" s="3">
        <f t="shared" si="129"/>
        <v>6.25E-2</v>
      </c>
      <c r="T306" s="9">
        <f t="shared" si="130"/>
        <v>43215</v>
      </c>
      <c r="U306" s="3">
        <f t="shared" si="131"/>
        <v>720.25</v>
      </c>
      <c r="V306" s="3">
        <f t="shared" si="132"/>
        <v>30.010416666666636</v>
      </c>
    </row>
    <row r="307" spans="1:23">
      <c r="A307" s="7" t="s">
        <v>348</v>
      </c>
      <c r="B307" s="6">
        <f t="shared" si="121"/>
        <v>6.25E-2</v>
      </c>
      <c r="C307" s="15">
        <f t="shared" si="122"/>
        <v>40682</v>
      </c>
      <c r="E307" s="6">
        <v>0.5625</v>
      </c>
      <c r="F307" s="15">
        <v>40682</v>
      </c>
      <c r="H307" s="18">
        <f t="shared" si="133"/>
        <v>720</v>
      </c>
      <c r="I307" s="3">
        <f t="shared" si="123"/>
        <v>12</v>
      </c>
      <c r="J307" s="3">
        <f t="shared" si="124"/>
        <v>0.5</v>
      </c>
      <c r="L307" s="9">
        <f t="shared" si="125"/>
        <v>46620</v>
      </c>
      <c r="M307" s="3">
        <f t="shared" si="126"/>
        <v>777</v>
      </c>
      <c r="N307" s="3">
        <f t="shared" si="127"/>
        <v>32.374999999999957</v>
      </c>
      <c r="P307" s="21">
        <f t="shared" si="120"/>
        <v>720</v>
      </c>
      <c r="Q307" s="3">
        <f t="shared" si="128"/>
        <v>12</v>
      </c>
      <c r="R307" s="3">
        <f t="shared" si="129"/>
        <v>0.5</v>
      </c>
      <c r="T307" s="9">
        <f t="shared" si="130"/>
        <v>43935</v>
      </c>
      <c r="U307" s="3">
        <f t="shared" si="131"/>
        <v>732.25</v>
      </c>
      <c r="V307" s="3">
        <f t="shared" si="132"/>
        <v>30.510416666666636</v>
      </c>
    </row>
    <row r="308" spans="1:23">
      <c r="A308" s="7" t="s">
        <v>349</v>
      </c>
      <c r="B308" s="6">
        <f t="shared" si="121"/>
        <v>0.5625</v>
      </c>
      <c r="C308" s="15">
        <f t="shared" si="122"/>
        <v>40682</v>
      </c>
      <c r="E308" s="6">
        <v>0.61458333333333337</v>
      </c>
      <c r="F308" s="15">
        <v>40682</v>
      </c>
      <c r="H308" s="18">
        <f t="shared" si="133"/>
        <v>75.000000000000057</v>
      </c>
      <c r="I308" s="3">
        <f t="shared" si="123"/>
        <v>1.2500000000000009</v>
      </c>
      <c r="J308" s="3">
        <f t="shared" si="124"/>
        <v>5.208333333333337E-2</v>
      </c>
      <c r="L308" s="9">
        <f t="shared" si="125"/>
        <v>46695</v>
      </c>
      <c r="M308" s="3">
        <f t="shared" si="126"/>
        <v>778.25</v>
      </c>
      <c r="N308" s="3">
        <f t="shared" si="127"/>
        <v>32.427083333333293</v>
      </c>
      <c r="P308" s="21">
        <f t="shared" si="120"/>
        <v>75.000000000000057</v>
      </c>
      <c r="Q308" s="3">
        <f t="shared" si="128"/>
        <v>1.2500000000000009</v>
      </c>
      <c r="R308" s="3">
        <f t="shared" si="129"/>
        <v>5.208333333333337E-2</v>
      </c>
      <c r="T308" s="9">
        <f t="shared" si="130"/>
        <v>44010</v>
      </c>
      <c r="U308" s="3">
        <f t="shared" si="131"/>
        <v>733.5</v>
      </c>
      <c r="V308" s="3">
        <f t="shared" si="132"/>
        <v>30.562499999999968</v>
      </c>
    </row>
    <row r="309" spans="1:23">
      <c r="A309" s="7" t="s">
        <v>350</v>
      </c>
      <c r="B309" s="6">
        <f t="shared" si="121"/>
        <v>0.61458333333333337</v>
      </c>
      <c r="C309" s="15">
        <f t="shared" si="122"/>
        <v>40682</v>
      </c>
      <c r="E309" s="6">
        <v>0.64583333333333337</v>
      </c>
      <c r="F309" s="15">
        <v>40682</v>
      </c>
      <c r="H309" s="18">
        <f t="shared" si="133"/>
        <v>45</v>
      </c>
      <c r="I309" s="3">
        <f t="shared" si="123"/>
        <v>0.75</v>
      </c>
      <c r="J309" s="3">
        <f t="shared" si="124"/>
        <v>3.125E-2</v>
      </c>
      <c r="L309" s="9">
        <f t="shared" si="125"/>
        <v>46740</v>
      </c>
      <c r="M309" s="3">
        <f t="shared" si="126"/>
        <v>779</v>
      </c>
      <c r="N309" s="3">
        <f t="shared" si="127"/>
        <v>32.458333333333293</v>
      </c>
      <c r="P309" s="21">
        <f t="shared" si="120"/>
        <v>45</v>
      </c>
      <c r="Q309" s="3">
        <f t="shared" si="128"/>
        <v>0.75</v>
      </c>
      <c r="R309" s="3">
        <f t="shared" si="129"/>
        <v>3.125E-2</v>
      </c>
      <c r="T309" s="9">
        <f t="shared" si="130"/>
        <v>44055</v>
      </c>
      <c r="U309" s="3">
        <f t="shared" si="131"/>
        <v>734.25</v>
      </c>
      <c r="V309" s="3">
        <f t="shared" si="132"/>
        <v>30.593749999999968</v>
      </c>
    </row>
    <row r="310" spans="1:23">
      <c r="A310" s="7" t="s">
        <v>27</v>
      </c>
      <c r="B310" s="6">
        <f t="shared" si="121"/>
        <v>0.64583333333333337</v>
      </c>
      <c r="C310" s="15">
        <f t="shared" si="122"/>
        <v>40682</v>
      </c>
      <c r="E310" s="6">
        <v>0.66666666666666663</v>
      </c>
      <c r="F310" s="15">
        <v>40682</v>
      </c>
      <c r="H310" s="18">
        <f t="shared" si="133"/>
        <v>29.999999999999893</v>
      </c>
      <c r="I310" s="3">
        <f t="shared" si="123"/>
        <v>0.49999999999999822</v>
      </c>
      <c r="J310" s="3">
        <f t="shared" si="124"/>
        <v>2.0833333333333259E-2</v>
      </c>
      <c r="L310" s="9">
        <f t="shared" si="125"/>
        <v>46770</v>
      </c>
      <c r="M310" s="3">
        <f t="shared" si="126"/>
        <v>779.5</v>
      </c>
      <c r="N310" s="3">
        <f t="shared" si="127"/>
        <v>32.479166666666629</v>
      </c>
      <c r="P310" s="21">
        <f t="shared" si="120"/>
        <v>29.999999999999893</v>
      </c>
      <c r="Q310" s="3">
        <f t="shared" si="128"/>
        <v>0.49999999999999822</v>
      </c>
      <c r="R310" s="3">
        <f t="shared" si="129"/>
        <v>2.0833333333333259E-2</v>
      </c>
      <c r="T310" s="9">
        <f t="shared" si="130"/>
        <v>44085</v>
      </c>
      <c r="U310" s="3">
        <f t="shared" si="131"/>
        <v>734.75</v>
      </c>
      <c r="V310" s="3">
        <f t="shared" si="132"/>
        <v>30.6145833333333</v>
      </c>
    </row>
    <row r="311" spans="1:23">
      <c r="A311" s="7" t="s">
        <v>351</v>
      </c>
      <c r="B311" s="6">
        <f t="shared" si="121"/>
        <v>0.66666666666666663</v>
      </c>
      <c r="C311" s="15">
        <f t="shared" si="122"/>
        <v>40682</v>
      </c>
      <c r="E311" s="6">
        <v>0.89583333333333337</v>
      </c>
      <c r="F311" s="15">
        <v>40682</v>
      </c>
      <c r="H311" s="18">
        <f t="shared" si="133"/>
        <v>330.00000000000011</v>
      </c>
      <c r="I311" s="3">
        <f t="shared" si="123"/>
        <v>5.5000000000000018</v>
      </c>
      <c r="J311" s="3">
        <f t="shared" si="124"/>
        <v>0.22916666666666674</v>
      </c>
      <c r="L311" s="9">
        <f t="shared" si="125"/>
        <v>47100</v>
      </c>
      <c r="M311" s="3">
        <f t="shared" si="126"/>
        <v>785</v>
      </c>
      <c r="N311" s="3">
        <f t="shared" si="127"/>
        <v>32.708333333333293</v>
      </c>
      <c r="P311" s="21">
        <f t="shared" si="120"/>
        <v>330.00000000000011</v>
      </c>
      <c r="Q311" s="3">
        <f t="shared" si="128"/>
        <v>5.5000000000000018</v>
      </c>
      <c r="R311" s="3">
        <f t="shared" si="129"/>
        <v>0.22916666666666674</v>
      </c>
      <c r="T311" s="9">
        <f t="shared" si="130"/>
        <v>44415</v>
      </c>
      <c r="U311" s="3">
        <f t="shared" si="131"/>
        <v>740.25</v>
      </c>
      <c r="V311" s="3">
        <f t="shared" si="132"/>
        <v>30.843749999999968</v>
      </c>
      <c r="W311" s="7" t="s">
        <v>512</v>
      </c>
    </row>
    <row r="312" spans="1:23">
      <c r="A312" s="7" t="s">
        <v>59</v>
      </c>
      <c r="B312" s="6">
        <f t="shared" si="121"/>
        <v>0.89583333333333337</v>
      </c>
      <c r="C312" s="15">
        <f t="shared" si="122"/>
        <v>40682</v>
      </c>
      <c r="E312" s="6">
        <v>0.95833333333333337</v>
      </c>
      <c r="F312" s="15">
        <v>40682</v>
      </c>
      <c r="H312" s="18">
        <f t="shared" si="133"/>
        <v>90</v>
      </c>
      <c r="I312" s="3">
        <f t="shared" si="123"/>
        <v>1.5</v>
      </c>
      <c r="J312" s="3">
        <f t="shared" si="124"/>
        <v>6.25E-2</v>
      </c>
      <c r="L312" s="9">
        <f t="shared" si="125"/>
        <v>47190</v>
      </c>
      <c r="M312" s="3">
        <f t="shared" si="126"/>
        <v>786.5</v>
      </c>
      <c r="N312" s="3">
        <f t="shared" si="127"/>
        <v>32.770833333333293</v>
      </c>
      <c r="P312" s="21">
        <f t="shared" si="120"/>
        <v>90</v>
      </c>
      <c r="Q312" s="3">
        <f t="shared" si="128"/>
        <v>1.5</v>
      </c>
      <c r="R312" s="3">
        <f t="shared" si="129"/>
        <v>6.25E-2</v>
      </c>
      <c r="T312" s="9">
        <f t="shared" si="130"/>
        <v>44505</v>
      </c>
      <c r="U312" s="3">
        <f t="shared" si="131"/>
        <v>741.75</v>
      </c>
      <c r="V312" s="3">
        <f t="shared" si="132"/>
        <v>30.906249999999968</v>
      </c>
    </row>
    <row r="313" spans="1:23" ht="30">
      <c r="A313" s="39" t="s">
        <v>352</v>
      </c>
      <c r="B313" s="40">
        <f t="shared" si="121"/>
        <v>0.95833333333333337</v>
      </c>
      <c r="C313" s="16">
        <f t="shared" si="122"/>
        <v>40682</v>
      </c>
      <c r="D313" s="27"/>
      <c r="E313" s="40">
        <v>0.13541666666666666</v>
      </c>
      <c r="F313" s="16">
        <v>40683</v>
      </c>
      <c r="G313" s="27"/>
      <c r="H313" s="41">
        <f t="shared" si="133"/>
        <v>255</v>
      </c>
      <c r="I313" s="5">
        <f t="shared" si="123"/>
        <v>4.25</v>
      </c>
      <c r="J313" s="5">
        <f t="shared" si="124"/>
        <v>0.17708333333333334</v>
      </c>
      <c r="K313" s="27"/>
      <c r="L313" s="10">
        <f t="shared" si="125"/>
        <v>47445</v>
      </c>
      <c r="M313" s="5">
        <f t="shared" si="126"/>
        <v>790.75</v>
      </c>
      <c r="N313" s="5">
        <f t="shared" si="127"/>
        <v>32.947916666666629</v>
      </c>
      <c r="O313" s="27"/>
      <c r="P313" s="43">
        <f t="shared" si="120"/>
        <v>255</v>
      </c>
      <c r="Q313" s="5">
        <f t="shared" si="128"/>
        <v>4.25</v>
      </c>
      <c r="R313" s="5">
        <f t="shared" si="129"/>
        <v>0.17708333333333334</v>
      </c>
      <c r="S313" s="27"/>
      <c r="T313" s="10">
        <f t="shared" si="130"/>
        <v>44760</v>
      </c>
      <c r="U313" s="5">
        <f t="shared" si="131"/>
        <v>746</v>
      </c>
      <c r="V313" s="5">
        <f t="shared" si="132"/>
        <v>31.0833333333333</v>
      </c>
      <c r="W313" s="39" t="s">
        <v>513</v>
      </c>
    </row>
    <row r="314" spans="1:23" ht="30">
      <c r="A314" s="7" t="s">
        <v>367</v>
      </c>
      <c r="B314" s="6">
        <f t="shared" si="121"/>
        <v>0.13541666666666666</v>
      </c>
      <c r="C314" s="15">
        <f t="shared" si="122"/>
        <v>40683</v>
      </c>
      <c r="E314" s="6">
        <v>0.22916666666666666</v>
      </c>
      <c r="F314" s="15">
        <v>40683</v>
      </c>
      <c r="H314" s="18">
        <f t="shared" si="133"/>
        <v>135</v>
      </c>
      <c r="I314" s="3">
        <f t="shared" si="123"/>
        <v>2.25</v>
      </c>
      <c r="J314" s="3">
        <f t="shared" si="124"/>
        <v>9.375E-2</v>
      </c>
      <c r="L314" s="9">
        <f t="shared" si="125"/>
        <v>47580</v>
      </c>
      <c r="M314" s="3">
        <f t="shared" si="126"/>
        <v>793</v>
      </c>
      <c r="N314" s="3">
        <f t="shared" si="127"/>
        <v>33.041666666666629</v>
      </c>
      <c r="P314" s="21">
        <f t="shared" si="120"/>
        <v>135</v>
      </c>
      <c r="Q314" s="3">
        <f t="shared" si="128"/>
        <v>2.25</v>
      </c>
      <c r="R314" s="3">
        <f t="shared" si="129"/>
        <v>9.375E-2</v>
      </c>
      <c r="T314" s="9">
        <f t="shared" si="130"/>
        <v>44895</v>
      </c>
      <c r="U314" s="3">
        <f t="shared" si="131"/>
        <v>748.25</v>
      </c>
      <c r="V314" s="3">
        <f t="shared" si="132"/>
        <v>31.1770833333333</v>
      </c>
      <c r="W314" s="7" t="s">
        <v>514</v>
      </c>
    </row>
    <row r="315" spans="1:23">
      <c r="A315" s="7" t="s">
        <v>57</v>
      </c>
      <c r="B315" s="6">
        <f t="shared" si="121"/>
        <v>0.22916666666666666</v>
      </c>
      <c r="C315" s="15">
        <f t="shared" si="122"/>
        <v>40683</v>
      </c>
      <c r="E315" s="6">
        <v>0.27083333333333331</v>
      </c>
      <c r="F315" s="15">
        <v>40683</v>
      </c>
      <c r="H315" s="18">
        <f t="shared" si="133"/>
        <v>59.999999999999986</v>
      </c>
      <c r="I315" s="3">
        <f t="shared" si="123"/>
        <v>0.99999999999999978</v>
      </c>
      <c r="J315" s="3">
        <f t="shared" si="124"/>
        <v>4.1666666666666657E-2</v>
      </c>
      <c r="L315" s="9">
        <f t="shared" si="125"/>
        <v>47640</v>
      </c>
      <c r="M315" s="3">
        <f t="shared" si="126"/>
        <v>794</v>
      </c>
      <c r="N315" s="3">
        <f t="shared" si="127"/>
        <v>33.083333333333293</v>
      </c>
      <c r="P315" s="21">
        <f t="shared" si="120"/>
        <v>59.999999999999986</v>
      </c>
      <c r="Q315" s="3">
        <f t="shared" si="128"/>
        <v>0.99999999999999978</v>
      </c>
      <c r="R315" s="3">
        <f t="shared" si="129"/>
        <v>4.1666666666666657E-2</v>
      </c>
      <c r="T315" s="9">
        <f t="shared" si="130"/>
        <v>44955</v>
      </c>
      <c r="U315" s="3">
        <f t="shared" si="131"/>
        <v>749.25</v>
      </c>
      <c r="V315" s="3">
        <f t="shared" si="132"/>
        <v>31.218749999999968</v>
      </c>
    </row>
    <row r="316" spans="1:23">
      <c r="A316" s="7" t="s">
        <v>353</v>
      </c>
      <c r="B316" s="6">
        <f t="shared" si="121"/>
        <v>0.27083333333333331</v>
      </c>
      <c r="C316" s="15">
        <f t="shared" si="122"/>
        <v>40683</v>
      </c>
      <c r="E316" s="6">
        <v>0.47916666666666669</v>
      </c>
      <c r="F316" s="15">
        <v>40683</v>
      </c>
      <c r="H316" s="18">
        <f t="shared" si="133"/>
        <v>300.00000000000006</v>
      </c>
      <c r="I316" s="3">
        <f t="shared" si="123"/>
        <v>5.0000000000000009</v>
      </c>
      <c r="J316" s="3">
        <f t="shared" si="124"/>
        <v>0.20833333333333337</v>
      </c>
      <c r="L316" s="9">
        <f t="shared" si="125"/>
        <v>47940</v>
      </c>
      <c r="M316" s="3">
        <f t="shared" si="126"/>
        <v>799</v>
      </c>
      <c r="N316" s="3">
        <f t="shared" si="127"/>
        <v>33.291666666666629</v>
      </c>
      <c r="P316" s="21">
        <f t="shared" si="120"/>
        <v>300.00000000000006</v>
      </c>
      <c r="Q316" s="3">
        <f t="shared" si="128"/>
        <v>5.0000000000000009</v>
      </c>
      <c r="R316" s="3">
        <f t="shared" si="129"/>
        <v>0.20833333333333337</v>
      </c>
      <c r="T316" s="9">
        <f t="shared" si="130"/>
        <v>45255</v>
      </c>
      <c r="U316" s="3">
        <f t="shared" si="131"/>
        <v>754.25</v>
      </c>
      <c r="V316" s="3">
        <f t="shared" si="132"/>
        <v>31.4270833333333</v>
      </c>
    </row>
    <row r="317" spans="1:23">
      <c r="A317" s="7" t="s">
        <v>12</v>
      </c>
      <c r="B317" s="6">
        <f t="shared" si="121"/>
        <v>0.47916666666666669</v>
      </c>
      <c r="C317" s="15">
        <f t="shared" si="122"/>
        <v>40683</v>
      </c>
      <c r="E317" s="6">
        <v>0.5</v>
      </c>
      <c r="F317" s="15">
        <v>40683</v>
      </c>
      <c r="H317" s="18">
        <f t="shared" si="133"/>
        <v>29.999999999999972</v>
      </c>
      <c r="I317" s="3">
        <f t="shared" si="123"/>
        <v>0.4999999999999995</v>
      </c>
      <c r="J317" s="3">
        <f t="shared" si="124"/>
        <v>2.0833333333333311E-2</v>
      </c>
      <c r="L317" s="9">
        <f t="shared" si="125"/>
        <v>47970</v>
      </c>
      <c r="M317" s="3">
        <f t="shared" si="126"/>
        <v>799.5</v>
      </c>
      <c r="N317" s="3">
        <f t="shared" si="127"/>
        <v>33.312499999999964</v>
      </c>
      <c r="P317" s="21">
        <f t="shared" si="120"/>
        <v>29.999999999999972</v>
      </c>
      <c r="Q317" s="3">
        <f t="shared" si="128"/>
        <v>0.4999999999999995</v>
      </c>
      <c r="R317" s="3">
        <f t="shared" si="129"/>
        <v>2.0833333333333311E-2</v>
      </c>
      <c r="T317" s="9">
        <f t="shared" si="130"/>
        <v>45285</v>
      </c>
      <c r="U317" s="3">
        <f t="shared" si="131"/>
        <v>754.75</v>
      </c>
      <c r="V317" s="3">
        <f t="shared" si="132"/>
        <v>31.447916666666632</v>
      </c>
    </row>
    <row r="318" spans="1:23">
      <c r="A318" s="7" t="s">
        <v>354</v>
      </c>
      <c r="B318" s="6">
        <f t="shared" ref="B318:B319" si="134">E317</f>
        <v>0.5</v>
      </c>
      <c r="C318" s="15">
        <f t="shared" ref="C318:C319" si="135">F317</f>
        <v>40683</v>
      </c>
      <c r="E318" s="6">
        <v>0.57291666666666663</v>
      </c>
      <c r="F318" s="15">
        <v>40683</v>
      </c>
      <c r="H318" s="18">
        <f t="shared" si="133"/>
        <v>104.99999999999994</v>
      </c>
      <c r="I318" s="3">
        <f t="shared" ref="I318:I319" si="136">H318/60</f>
        <v>1.7499999999999991</v>
      </c>
      <c r="J318" s="3">
        <f t="shared" ref="J318:J319" si="137">I318/24</f>
        <v>7.291666666666663E-2</v>
      </c>
      <c r="L318" s="9">
        <f t="shared" ref="L318:L319" si="138">L317+H318</f>
        <v>48075</v>
      </c>
      <c r="M318" s="3">
        <f t="shared" ref="M318:M319" si="139">M317+I318</f>
        <v>801.25</v>
      </c>
      <c r="N318" s="3">
        <f t="shared" ref="N318:N319" si="140">N317+J318</f>
        <v>33.385416666666629</v>
      </c>
      <c r="P318" s="21">
        <f t="shared" si="120"/>
        <v>104.99999999999994</v>
      </c>
      <c r="Q318" s="3">
        <f t="shared" ref="Q318:Q319" si="141">P318/60</f>
        <v>1.7499999999999991</v>
      </c>
      <c r="R318" s="3">
        <f t="shared" ref="R318:R319" si="142">Q318/24</f>
        <v>7.291666666666663E-2</v>
      </c>
      <c r="T318" s="9">
        <f t="shared" ref="T318:T319" si="143">T317+P318</f>
        <v>45390</v>
      </c>
      <c r="U318" s="3">
        <f t="shared" ref="U318:U319" si="144">U317+Q318</f>
        <v>756.5</v>
      </c>
      <c r="V318" s="3">
        <f t="shared" si="132"/>
        <v>31.5208333333333</v>
      </c>
    </row>
    <row r="319" spans="1:23">
      <c r="A319" s="7" t="s">
        <v>355</v>
      </c>
      <c r="B319" s="6">
        <f t="shared" si="134"/>
        <v>0.57291666666666663</v>
      </c>
      <c r="C319" s="15">
        <f t="shared" si="135"/>
        <v>40683</v>
      </c>
      <c r="E319" s="6">
        <v>0.59375</v>
      </c>
      <c r="F319" s="15">
        <v>40683</v>
      </c>
      <c r="H319" s="18">
        <f t="shared" si="133"/>
        <v>30.000000000000053</v>
      </c>
      <c r="I319" s="3">
        <f t="shared" si="136"/>
        <v>0.50000000000000089</v>
      </c>
      <c r="J319" s="3">
        <f t="shared" si="137"/>
        <v>2.083333333333337E-2</v>
      </c>
      <c r="L319" s="9">
        <f t="shared" si="138"/>
        <v>48105</v>
      </c>
      <c r="M319" s="3">
        <f t="shared" si="139"/>
        <v>801.75</v>
      </c>
      <c r="N319" s="3">
        <f t="shared" si="140"/>
        <v>33.406249999999964</v>
      </c>
      <c r="P319" s="21">
        <f t="shared" si="120"/>
        <v>30.000000000000053</v>
      </c>
      <c r="Q319" s="3">
        <f t="shared" si="141"/>
        <v>0.50000000000000089</v>
      </c>
      <c r="R319" s="3">
        <f t="shared" si="142"/>
        <v>2.083333333333337E-2</v>
      </c>
      <c r="T319" s="9">
        <f t="shared" si="143"/>
        <v>45420</v>
      </c>
      <c r="U319" s="3">
        <f t="shared" si="144"/>
        <v>757</v>
      </c>
      <c r="V319" s="3">
        <f t="shared" si="132"/>
        <v>31.541666666666632</v>
      </c>
      <c r="W319" s="7" t="s">
        <v>515</v>
      </c>
    </row>
    <row r="320" spans="1:23">
      <c r="A320" s="7" t="s">
        <v>356</v>
      </c>
      <c r="B320" s="6">
        <f t="shared" ref="B320:B350" si="145">E319</f>
        <v>0.59375</v>
      </c>
      <c r="C320" s="15">
        <f t="shared" ref="C320:C350" si="146">F319</f>
        <v>40683</v>
      </c>
      <c r="E320" s="6">
        <v>0.64583333333333337</v>
      </c>
      <c r="F320" s="15">
        <v>40683</v>
      </c>
      <c r="H320" s="18">
        <f t="shared" si="133"/>
        <v>75.000000000000057</v>
      </c>
      <c r="I320" s="3">
        <f t="shared" ref="I320:I350" si="147">H320/60</f>
        <v>1.2500000000000009</v>
      </c>
      <c r="J320" s="3">
        <f t="shared" ref="J320:J350" si="148">I320/24</f>
        <v>5.208333333333337E-2</v>
      </c>
      <c r="L320" s="9">
        <f t="shared" ref="L320:L350" si="149">L319+H320</f>
        <v>48180</v>
      </c>
      <c r="M320" s="3">
        <f t="shared" ref="M320:M350" si="150">M319+I320</f>
        <v>803</v>
      </c>
      <c r="N320" s="3">
        <f t="shared" ref="N320:N350" si="151">N319+J320</f>
        <v>33.4583333333333</v>
      </c>
      <c r="P320" s="21">
        <f t="shared" si="120"/>
        <v>75.000000000000057</v>
      </c>
      <c r="Q320" s="3">
        <f t="shared" ref="Q320:Q350" si="152">P320/60</f>
        <v>1.2500000000000009</v>
      </c>
      <c r="R320" s="3">
        <f t="shared" ref="R320:R350" si="153">Q320/24</f>
        <v>5.208333333333337E-2</v>
      </c>
      <c r="T320" s="9">
        <f t="shared" ref="T320:T350" si="154">T319+P320</f>
        <v>45495</v>
      </c>
      <c r="U320" s="3">
        <f t="shared" ref="U320:U350" si="155">U319+Q320</f>
        <v>758.25</v>
      </c>
      <c r="V320" s="3">
        <f t="shared" ref="V320:V350" si="156">V319+R320</f>
        <v>31.593749999999964</v>
      </c>
    </row>
    <row r="321" spans="1:23">
      <c r="A321" s="7" t="s">
        <v>18</v>
      </c>
      <c r="B321" s="6">
        <f t="shared" si="145"/>
        <v>0.64583333333333337</v>
      </c>
      <c r="C321" s="15">
        <f t="shared" si="146"/>
        <v>40683</v>
      </c>
      <c r="E321" s="6">
        <v>0.66666666666666663</v>
      </c>
      <c r="F321" s="15">
        <v>40683</v>
      </c>
      <c r="H321" s="18">
        <f t="shared" si="133"/>
        <v>29.999999999999893</v>
      </c>
      <c r="I321" s="3">
        <f t="shared" si="147"/>
        <v>0.49999999999999822</v>
      </c>
      <c r="J321" s="3">
        <f t="shared" si="148"/>
        <v>2.0833333333333259E-2</v>
      </c>
      <c r="L321" s="9">
        <f t="shared" si="149"/>
        <v>48210</v>
      </c>
      <c r="M321" s="3">
        <f t="shared" si="150"/>
        <v>803.5</v>
      </c>
      <c r="N321" s="3">
        <f t="shared" si="151"/>
        <v>33.479166666666636</v>
      </c>
      <c r="P321" s="21">
        <f t="shared" si="120"/>
        <v>29.999999999999893</v>
      </c>
      <c r="Q321" s="3">
        <f t="shared" si="152"/>
        <v>0.49999999999999822</v>
      </c>
      <c r="R321" s="3">
        <f t="shared" si="153"/>
        <v>2.0833333333333259E-2</v>
      </c>
      <c r="T321" s="9">
        <f t="shared" si="154"/>
        <v>45525</v>
      </c>
      <c r="U321" s="3">
        <f t="shared" si="155"/>
        <v>758.75</v>
      </c>
      <c r="V321" s="3">
        <f t="shared" si="156"/>
        <v>31.614583333333297</v>
      </c>
    </row>
    <row r="322" spans="1:23">
      <c r="A322" s="7" t="s">
        <v>357</v>
      </c>
      <c r="B322" s="6">
        <f t="shared" si="145"/>
        <v>0.66666666666666663</v>
      </c>
      <c r="C322" s="15">
        <f t="shared" si="146"/>
        <v>40683</v>
      </c>
      <c r="E322" s="6">
        <v>0.76041666666666663</v>
      </c>
      <c r="F322" s="15">
        <v>40683</v>
      </c>
      <c r="H322" s="18">
        <f t="shared" si="133"/>
        <v>135</v>
      </c>
      <c r="I322" s="3">
        <f t="shared" si="147"/>
        <v>2.25</v>
      </c>
      <c r="J322" s="3">
        <f t="shared" si="148"/>
        <v>9.375E-2</v>
      </c>
      <c r="L322" s="9">
        <f t="shared" si="149"/>
        <v>48345</v>
      </c>
      <c r="M322" s="3">
        <f t="shared" si="150"/>
        <v>805.75</v>
      </c>
      <c r="N322" s="3">
        <f t="shared" si="151"/>
        <v>33.572916666666636</v>
      </c>
      <c r="P322" s="21">
        <f t="shared" si="120"/>
        <v>135</v>
      </c>
      <c r="Q322" s="3">
        <f t="shared" si="152"/>
        <v>2.25</v>
      </c>
      <c r="R322" s="3">
        <f t="shared" si="153"/>
        <v>9.375E-2</v>
      </c>
      <c r="T322" s="9">
        <f t="shared" si="154"/>
        <v>45660</v>
      </c>
      <c r="U322" s="3">
        <f t="shared" si="155"/>
        <v>761</v>
      </c>
      <c r="V322" s="3">
        <f t="shared" si="156"/>
        <v>31.708333333333297</v>
      </c>
    </row>
    <row r="323" spans="1:23">
      <c r="A323" s="7" t="s">
        <v>37</v>
      </c>
      <c r="B323" s="6">
        <f t="shared" si="145"/>
        <v>0.76041666666666663</v>
      </c>
      <c r="C323" s="15">
        <f t="shared" si="146"/>
        <v>40683</v>
      </c>
      <c r="E323" s="6">
        <v>0.78125</v>
      </c>
      <c r="F323" s="15">
        <v>40683</v>
      </c>
      <c r="H323" s="18">
        <f t="shared" si="133"/>
        <v>30.000000000000053</v>
      </c>
      <c r="I323" s="3">
        <f t="shared" si="147"/>
        <v>0.50000000000000089</v>
      </c>
      <c r="J323" s="3">
        <f t="shared" si="148"/>
        <v>2.083333333333337E-2</v>
      </c>
      <c r="L323" s="9">
        <f t="shared" si="149"/>
        <v>48375</v>
      </c>
      <c r="M323" s="3">
        <f t="shared" si="150"/>
        <v>806.25</v>
      </c>
      <c r="N323" s="3">
        <f t="shared" si="151"/>
        <v>33.593749999999972</v>
      </c>
      <c r="P323" s="21">
        <f t="shared" si="120"/>
        <v>30.000000000000053</v>
      </c>
      <c r="Q323" s="3">
        <f t="shared" si="152"/>
        <v>0.50000000000000089</v>
      </c>
      <c r="R323" s="3">
        <f t="shared" si="153"/>
        <v>2.083333333333337E-2</v>
      </c>
      <c r="T323" s="9">
        <f t="shared" si="154"/>
        <v>45690</v>
      </c>
      <c r="U323" s="3">
        <f t="shared" si="155"/>
        <v>761.5</v>
      </c>
      <c r="V323" s="3">
        <f t="shared" si="156"/>
        <v>31.729166666666629</v>
      </c>
    </row>
    <row r="324" spans="1:23" ht="30">
      <c r="A324" s="7" t="s">
        <v>368</v>
      </c>
      <c r="B324" s="6">
        <f t="shared" si="145"/>
        <v>0.78125</v>
      </c>
      <c r="C324" s="15">
        <f t="shared" si="146"/>
        <v>40683</v>
      </c>
      <c r="E324" s="6">
        <v>0.82291666666666663</v>
      </c>
      <c r="F324" s="15">
        <v>40683</v>
      </c>
      <c r="H324" s="18">
        <f t="shared" si="133"/>
        <v>59.999999999999943</v>
      </c>
      <c r="I324" s="3">
        <f t="shared" si="147"/>
        <v>0.999999999999999</v>
      </c>
      <c r="J324" s="3">
        <f t="shared" si="148"/>
        <v>4.1666666666666623E-2</v>
      </c>
      <c r="L324" s="9">
        <f t="shared" si="149"/>
        <v>48435</v>
      </c>
      <c r="M324" s="3">
        <f t="shared" si="150"/>
        <v>807.25</v>
      </c>
      <c r="N324" s="3">
        <f t="shared" si="151"/>
        <v>33.635416666666636</v>
      </c>
      <c r="P324" s="21">
        <f t="shared" si="120"/>
        <v>59.999999999999943</v>
      </c>
      <c r="Q324" s="3">
        <f t="shared" si="152"/>
        <v>0.999999999999999</v>
      </c>
      <c r="R324" s="3">
        <f t="shared" si="153"/>
        <v>4.1666666666666623E-2</v>
      </c>
      <c r="T324" s="9">
        <f t="shared" si="154"/>
        <v>45750</v>
      </c>
      <c r="U324" s="3">
        <f t="shared" si="155"/>
        <v>762.5</v>
      </c>
      <c r="V324" s="3">
        <f t="shared" si="156"/>
        <v>31.770833333333297</v>
      </c>
    </row>
    <row r="325" spans="1:23">
      <c r="A325" s="7" t="s">
        <v>360</v>
      </c>
      <c r="B325" s="6">
        <f t="shared" si="145"/>
        <v>0.82291666666666663</v>
      </c>
      <c r="C325" s="15">
        <f t="shared" si="146"/>
        <v>40683</v>
      </c>
      <c r="E325" s="6">
        <v>7.2916666666666671E-2</v>
      </c>
      <c r="F325" s="15">
        <v>40684</v>
      </c>
      <c r="H325" s="18">
        <f t="shared" si="133"/>
        <v>360</v>
      </c>
      <c r="I325" s="3">
        <f t="shared" si="147"/>
        <v>6</v>
      </c>
      <c r="J325" s="3">
        <f t="shared" si="148"/>
        <v>0.25</v>
      </c>
      <c r="L325" s="9">
        <f t="shared" si="149"/>
        <v>48795</v>
      </c>
      <c r="M325" s="3">
        <f t="shared" si="150"/>
        <v>813.25</v>
      </c>
      <c r="N325" s="3">
        <f t="shared" si="151"/>
        <v>33.885416666666636</v>
      </c>
      <c r="P325" s="21">
        <f t="shared" si="120"/>
        <v>360</v>
      </c>
      <c r="Q325" s="3">
        <f t="shared" si="152"/>
        <v>6</v>
      </c>
      <c r="R325" s="3">
        <f t="shared" si="153"/>
        <v>0.25</v>
      </c>
      <c r="T325" s="9">
        <f t="shared" si="154"/>
        <v>46110</v>
      </c>
      <c r="U325" s="3">
        <f t="shared" si="155"/>
        <v>768.5</v>
      </c>
      <c r="V325" s="3">
        <f t="shared" si="156"/>
        <v>32.0208333333333</v>
      </c>
    </row>
    <row r="326" spans="1:23">
      <c r="A326" s="7" t="s">
        <v>361</v>
      </c>
      <c r="B326" s="6">
        <f t="shared" si="145"/>
        <v>7.2916666666666671E-2</v>
      </c>
      <c r="C326" s="15">
        <f t="shared" si="146"/>
        <v>40684</v>
      </c>
      <c r="E326" s="6">
        <v>0.125</v>
      </c>
      <c r="F326" s="15">
        <v>40684</v>
      </c>
      <c r="H326" s="18">
        <f t="shared" si="133"/>
        <v>75</v>
      </c>
      <c r="I326" s="3">
        <f t="shared" si="147"/>
        <v>1.25</v>
      </c>
      <c r="J326" s="3">
        <f t="shared" si="148"/>
        <v>5.2083333333333336E-2</v>
      </c>
      <c r="L326" s="9">
        <f t="shared" si="149"/>
        <v>48870</v>
      </c>
      <c r="M326" s="3">
        <f t="shared" si="150"/>
        <v>814.5</v>
      </c>
      <c r="N326" s="3">
        <f t="shared" si="151"/>
        <v>33.937499999999972</v>
      </c>
      <c r="P326" s="21">
        <f t="shared" si="120"/>
        <v>75</v>
      </c>
      <c r="Q326" s="3">
        <f t="shared" si="152"/>
        <v>1.25</v>
      </c>
      <c r="R326" s="3">
        <f t="shared" si="153"/>
        <v>5.2083333333333336E-2</v>
      </c>
      <c r="T326" s="9">
        <f t="shared" si="154"/>
        <v>46185</v>
      </c>
      <c r="U326" s="3">
        <f t="shared" si="155"/>
        <v>769.75</v>
      </c>
      <c r="V326" s="3">
        <f t="shared" si="156"/>
        <v>32.072916666666636</v>
      </c>
    </row>
    <row r="327" spans="1:23">
      <c r="A327" s="7" t="s">
        <v>362</v>
      </c>
      <c r="B327" s="6">
        <f t="shared" si="145"/>
        <v>0.125</v>
      </c>
      <c r="C327" s="15">
        <f t="shared" si="146"/>
        <v>40684</v>
      </c>
      <c r="E327" s="6">
        <v>0.16666666666666666</v>
      </c>
      <c r="F327" s="15">
        <v>40684</v>
      </c>
      <c r="H327" s="18">
        <f t="shared" si="133"/>
        <v>59.999999999999986</v>
      </c>
      <c r="I327" s="3">
        <f t="shared" si="147"/>
        <v>0.99999999999999978</v>
      </c>
      <c r="J327" s="3">
        <f t="shared" si="148"/>
        <v>4.1666666666666657E-2</v>
      </c>
      <c r="L327" s="9">
        <f t="shared" si="149"/>
        <v>48930</v>
      </c>
      <c r="M327" s="3">
        <f t="shared" si="150"/>
        <v>815.5</v>
      </c>
      <c r="N327" s="3">
        <f t="shared" si="151"/>
        <v>33.979166666666636</v>
      </c>
      <c r="P327" s="21">
        <f t="shared" si="120"/>
        <v>59.999999999999986</v>
      </c>
      <c r="Q327" s="3">
        <f t="shared" si="152"/>
        <v>0.99999999999999978</v>
      </c>
      <c r="R327" s="3">
        <f t="shared" si="153"/>
        <v>4.1666666666666657E-2</v>
      </c>
      <c r="T327" s="9">
        <f t="shared" si="154"/>
        <v>46245</v>
      </c>
      <c r="U327" s="3">
        <f t="shared" si="155"/>
        <v>770.75</v>
      </c>
      <c r="V327" s="3">
        <f t="shared" si="156"/>
        <v>32.1145833333333</v>
      </c>
    </row>
    <row r="328" spans="1:23">
      <c r="A328" s="7" t="s">
        <v>27</v>
      </c>
      <c r="B328" s="6">
        <f t="shared" si="145"/>
        <v>0.16666666666666666</v>
      </c>
      <c r="C328" s="15">
        <f t="shared" si="146"/>
        <v>40684</v>
      </c>
      <c r="E328" s="6">
        <v>0.1875</v>
      </c>
      <c r="F328" s="15">
        <v>40684</v>
      </c>
      <c r="H328" s="18">
        <f t="shared" si="133"/>
        <v>30.000000000000014</v>
      </c>
      <c r="I328" s="3">
        <f t="shared" si="147"/>
        <v>0.50000000000000022</v>
      </c>
      <c r="J328" s="3">
        <f t="shared" si="148"/>
        <v>2.0833333333333343E-2</v>
      </c>
      <c r="L328" s="9">
        <f t="shared" si="149"/>
        <v>48960</v>
      </c>
      <c r="M328" s="3">
        <f t="shared" si="150"/>
        <v>816</v>
      </c>
      <c r="N328" s="3">
        <f t="shared" si="151"/>
        <v>33.999999999999972</v>
      </c>
      <c r="P328" s="21">
        <f t="shared" ref="P328:P391" si="157">(($F328-$C328)*1440)+(($E328-$B328)*1440)</f>
        <v>30.000000000000014</v>
      </c>
      <c r="Q328" s="3">
        <f t="shared" si="152"/>
        <v>0.50000000000000022</v>
      </c>
      <c r="R328" s="3">
        <f t="shared" si="153"/>
        <v>2.0833333333333343E-2</v>
      </c>
      <c r="T328" s="9">
        <f t="shared" si="154"/>
        <v>46275</v>
      </c>
      <c r="U328" s="3">
        <f t="shared" si="155"/>
        <v>771.25</v>
      </c>
      <c r="V328" s="3">
        <f t="shared" si="156"/>
        <v>32.135416666666636</v>
      </c>
    </row>
    <row r="329" spans="1:23" ht="45">
      <c r="A329" s="7" t="s">
        <v>369</v>
      </c>
      <c r="B329" s="6">
        <f t="shared" si="145"/>
        <v>0.1875</v>
      </c>
      <c r="C329" s="15">
        <f t="shared" si="146"/>
        <v>40684</v>
      </c>
      <c r="E329" s="6">
        <v>0.52083333333333337</v>
      </c>
      <c r="F329" s="15">
        <v>40684</v>
      </c>
      <c r="H329" s="18">
        <f t="shared" si="133"/>
        <v>480.00000000000006</v>
      </c>
      <c r="I329" s="3">
        <f t="shared" si="147"/>
        <v>8.0000000000000018</v>
      </c>
      <c r="J329" s="3">
        <f t="shared" si="148"/>
        <v>0.33333333333333343</v>
      </c>
      <c r="L329" s="9">
        <f t="shared" si="149"/>
        <v>49440</v>
      </c>
      <c r="M329" s="3">
        <f t="shared" si="150"/>
        <v>824</v>
      </c>
      <c r="N329" s="3">
        <f t="shared" si="151"/>
        <v>34.333333333333307</v>
      </c>
      <c r="P329" s="21">
        <f t="shared" si="157"/>
        <v>480.00000000000006</v>
      </c>
      <c r="Q329" s="3">
        <f t="shared" si="152"/>
        <v>8.0000000000000018</v>
      </c>
      <c r="R329" s="3">
        <f t="shared" si="153"/>
        <v>0.33333333333333343</v>
      </c>
      <c r="T329" s="9">
        <f t="shared" si="154"/>
        <v>46755</v>
      </c>
      <c r="U329" s="3">
        <f t="shared" si="155"/>
        <v>779.25</v>
      </c>
      <c r="V329" s="3">
        <f t="shared" si="156"/>
        <v>32.468749999999972</v>
      </c>
      <c r="W329" s="7" t="s">
        <v>516</v>
      </c>
    </row>
    <row r="330" spans="1:23" ht="30">
      <c r="A330" s="39" t="s">
        <v>370</v>
      </c>
      <c r="B330" s="40">
        <f t="shared" si="145"/>
        <v>0.52083333333333337</v>
      </c>
      <c r="C330" s="16">
        <f t="shared" si="146"/>
        <v>40684</v>
      </c>
      <c r="D330" s="27"/>
      <c r="E330" s="40">
        <v>0.53125</v>
      </c>
      <c r="F330" s="16">
        <v>40684</v>
      </c>
      <c r="G330" s="27"/>
      <c r="H330" s="41">
        <f t="shared" si="133"/>
        <v>14.999999999999947</v>
      </c>
      <c r="I330" s="5">
        <f t="shared" si="147"/>
        <v>0.24999999999999911</v>
      </c>
      <c r="J330" s="5">
        <f t="shared" si="148"/>
        <v>1.041666666666663E-2</v>
      </c>
      <c r="K330" s="27"/>
      <c r="L330" s="10">
        <f t="shared" si="149"/>
        <v>49455</v>
      </c>
      <c r="M330" s="5">
        <f t="shared" si="150"/>
        <v>824.25</v>
      </c>
      <c r="N330" s="5">
        <f t="shared" si="151"/>
        <v>34.343749999999972</v>
      </c>
      <c r="O330" s="27"/>
      <c r="P330" s="43">
        <f t="shared" si="157"/>
        <v>14.999999999999947</v>
      </c>
      <c r="Q330" s="5">
        <f t="shared" si="152"/>
        <v>0.24999999999999911</v>
      </c>
      <c r="R330" s="5">
        <f t="shared" si="153"/>
        <v>1.041666666666663E-2</v>
      </c>
      <c r="S330" s="27"/>
      <c r="T330" s="10">
        <f t="shared" si="154"/>
        <v>46770</v>
      </c>
      <c r="U330" s="5">
        <f t="shared" si="155"/>
        <v>779.5</v>
      </c>
      <c r="V330" s="5">
        <f t="shared" si="156"/>
        <v>32.479166666666636</v>
      </c>
      <c r="W330" s="39" t="s">
        <v>517</v>
      </c>
    </row>
    <row r="331" spans="1:23" ht="30">
      <c r="A331" s="7" t="s">
        <v>371</v>
      </c>
      <c r="B331" s="6">
        <f t="shared" si="145"/>
        <v>0.53125</v>
      </c>
      <c r="C331" s="15">
        <f t="shared" si="146"/>
        <v>40684</v>
      </c>
      <c r="E331" s="6">
        <v>0.84375</v>
      </c>
      <c r="F331" s="15">
        <v>40684</v>
      </c>
      <c r="H331" s="18">
        <f t="shared" si="133"/>
        <v>450</v>
      </c>
      <c r="I331" s="3">
        <f t="shared" si="147"/>
        <v>7.5</v>
      </c>
      <c r="J331" s="3">
        <f t="shared" si="148"/>
        <v>0.3125</v>
      </c>
      <c r="L331" s="9">
        <f t="shared" si="149"/>
        <v>49905</v>
      </c>
      <c r="M331" s="3">
        <f t="shared" si="150"/>
        <v>831.75</v>
      </c>
      <c r="N331" s="3">
        <f t="shared" si="151"/>
        <v>34.656249999999972</v>
      </c>
      <c r="P331" s="21">
        <f t="shared" si="157"/>
        <v>450</v>
      </c>
      <c r="Q331" s="3">
        <f t="shared" si="152"/>
        <v>7.5</v>
      </c>
      <c r="R331" s="3">
        <f t="shared" si="153"/>
        <v>0.3125</v>
      </c>
      <c r="T331" s="9">
        <f t="shared" si="154"/>
        <v>47220</v>
      </c>
      <c r="U331" s="3">
        <f t="shared" si="155"/>
        <v>787</v>
      </c>
      <c r="V331" s="3">
        <f t="shared" si="156"/>
        <v>32.791666666666636</v>
      </c>
      <c r="W331" s="7" t="s">
        <v>518</v>
      </c>
    </row>
    <row r="332" spans="1:23">
      <c r="A332" s="7" t="s">
        <v>43</v>
      </c>
      <c r="B332" s="6">
        <f t="shared" si="145"/>
        <v>0.84375</v>
      </c>
      <c r="C332" s="15">
        <f t="shared" si="146"/>
        <v>40684</v>
      </c>
      <c r="E332" s="6">
        <v>0.86458333333333337</v>
      </c>
      <c r="F332" s="15">
        <v>40684</v>
      </c>
      <c r="H332" s="18">
        <f t="shared" si="133"/>
        <v>30.000000000000053</v>
      </c>
      <c r="I332" s="3">
        <f t="shared" si="147"/>
        <v>0.50000000000000089</v>
      </c>
      <c r="J332" s="3">
        <f t="shared" si="148"/>
        <v>2.083333333333337E-2</v>
      </c>
      <c r="L332" s="9">
        <f t="shared" si="149"/>
        <v>49935</v>
      </c>
      <c r="M332" s="3">
        <f t="shared" si="150"/>
        <v>832.25</v>
      </c>
      <c r="N332" s="3">
        <f t="shared" si="151"/>
        <v>34.677083333333307</v>
      </c>
      <c r="P332" s="21">
        <f t="shared" si="157"/>
        <v>30.000000000000053</v>
      </c>
      <c r="Q332" s="3">
        <f t="shared" si="152"/>
        <v>0.50000000000000089</v>
      </c>
      <c r="R332" s="3">
        <f t="shared" si="153"/>
        <v>2.083333333333337E-2</v>
      </c>
      <c r="T332" s="9">
        <f t="shared" si="154"/>
        <v>47250</v>
      </c>
      <c r="U332" s="3">
        <f t="shared" si="155"/>
        <v>787.5</v>
      </c>
      <c r="V332" s="3">
        <f t="shared" si="156"/>
        <v>32.812499999999972</v>
      </c>
    </row>
    <row r="333" spans="1:23">
      <c r="A333" s="7" t="s">
        <v>363</v>
      </c>
      <c r="B333" s="6">
        <f t="shared" si="145"/>
        <v>0.86458333333333337</v>
      </c>
      <c r="C333" s="15">
        <f t="shared" si="146"/>
        <v>40684</v>
      </c>
      <c r="E333" s="6">
        <v>0.92708333333333337</v>
      </c>
      <c r="F333" s="15">
        <v>40684</v>
      </c>
      <c r="H333" s="18">
        <f t="shared" si="133"/>
        <v>90</v>
      </c>
      <c r="I333" s="3">
        <f t="shared" si="147"/>
        <v>1.5</v>
      </c>
      <c r="J333" s="3">
        <f t="shared" si="148"/>
        <v>6.25E-2</v>
      </c>
      <c r="L333" s="9">
        <f t="shared" si="149"/>
        <v>50025</v>
      </c>
      <c r="M333" s="3">
        <f t="shared" si="150"/>
        <v>833.75</v>
      </c>
      <c r="N333" s="3">
        <f t="shared" si="151"/>
        <v>34.739583333333307</v>
      </c>
      <c r="P333" s="21">
        <f t="shared" si="157"/>
        <v>90</v>
      </c>
      <c r="Q333" s="3">
        <f t="shared" si="152"/>
        <v>1.5</v>
      </c>
      <c r="R333" s="3">
        <f t="shared" si="153"/>
        <v>6.25E-2</v>
      </c>
      <c r="T333" s="9">
        <f t="shared" si="154"/>
        <v>47340</v>
      </c>
      <c r="U333" s="3">
        <f t="shared" si="155"/>
        <v>789</v>
      </c>
      <c r="V333" s="3">
        <f t="shared" si="156"/>
        <v>32.874999999999972</v>
      </c>
    </row>
    <row r="334" spans="1:23">
      <c r="A334" s="7" t="s">
        <v>364</v>
      </c>
      <c r="B334" s="6">
        <f t="shared" si="145"/>
        <v>0.92708333333333337</v>
      </c>
      <c r="C334" s="15">
        <f t="shared" si="146"/>
        <v>40684</v>
      </c>
      <c r="E334" s="6">
        <v>0.9375</v>
      </c>
      <c r="F334" s="15">
        <v>40684</v>
      </c>
      <c r="H334" s="18">
        <f t="shared" si="133"/>
        <v>14.999999999999947</v>
      </c>
      <c r="I334" s="3">
        <f t="shared" si="147"/>
        <v>0.24999999999999911</v>
      </c>
      <c r="J334" s="3">
        <f t="shared" si="148"/>
        <v>1.041666666666663E-2</v>
      </c>
      <c r="L334" s="9">
        <f t="shared" si="149"/>
        <v>50040</v>
      </c>
      <c r="M334" s="3">
        <f t="shared" si="150"/>
        <v>834</v>
      </c>
      <c r="N334" s="3">
        <f t="shared" si="151"/>
        <v>34.749999999999972</v>
      </c>
      <c r="P334" s="21">
        <f t="shared" si="157"/>
        <v>14.999999999999947</v>
      </c>
      <c r="Q334" s="3">
        <f t="shared" si="152"/>
        <v>0.24999999999999911</v>
      </c>
      <c r="R334" s="3">
        <f t="shared" si="153"/>
        <v>1.041666666666663E-2</v>
      </c>
      <c r="T334" s="9">
        <f t="shared" si="154"/>
        <v>47355</v>
      </c>
      <c r="U334" s="3">
        <f t="shared" si="155"/>
        <v>789.25</v>
      </c>
      <c r="V334" s="3">
        <f t="shared" si="156"/>
        <v>32.885416666666636</v>
      </c>
      <c r="W334" s="7" t="s">
        <v>519</v>
      </c>
    </row>
    <row r="335" spans="1:23">
      <c r="A335" s="7" t="s">
        <v>365</v>
      </c>
      <c r="B335" s="6">
        <f t="shared" si="145"/>
        <v>0.9375</v>
      </c>
      <c r="C335" s="15">
        <f t="shared" si="146"/>
        <v>40684</v>
      </c>
      <c r="E335" s="6">
        <v>0.98958333333333337</v>
      </c>
      <c r="F335" s="15">
        <v>40684</v>
      </c>
      <c r="H335" s="18">
        <f t="shared" si="133"/>
        <v>75.000000000000057</v>
      </c>
      <c r="I335" s="3">
        <f t="shared" si="147"/>
        <v>1.2500000000000009</v>
      </c>
      <c r="J335" s="3">
        <f t="shared" si="148"/>
        <v>5.208333333333337E-2</v>
      </c>
      <c r="L335" s="9">
        <f t="shared" si="149"/>
        <v>50115</v>
      </c>
      <c r="M335" s="3">
        <f t="shared" si="150"/>
        <v>835.25</v>
      </c>
      <c r="N335" s="3">
        <f t="shared" si="151"/>
        <v>34.802083333333307</v>
      </c>
      <c r="P335" s="21">
        <f t="shared" si="157"/>
        <v>75.000000000000057</v>
      </c>
      <c r="Q335" s="3">
        <f t="shared" si="152"/>
        <v>1.2500000000000009</v>
      </c>
      <c r="R335" s="3">
        <f t="shared" si="153"/>
        <v>5.208333333333337E-2</v>
      </c>
      <c r="T335" s="9">
        <f t="shared" si="154"/>
        <v>47430</v>
      </c>
      <c r="U335" s="3">
        <f t="shared" si="155"/>
        <v>790.5</v>
      </c>
      <c r="V335" s="3">
        <f t="shared" si="156"/>
        <v>32.937499999999972</v>
      </c>
    </row>
    <row r="336" spans="1:23">
      <c r="A336" s="7" t="s">
        <v>18</v>
      </c>
      <c r="B336" s="6">
        <f t="shared" si="145"/>
        <v>0.98958333333333337</v>
      </c>
      <c r="C336" s="15">
        <f>F335</f>
        <v>40684</v>
      </c>
      <c r="E336" s="6">
        <v>1.0416666666666666E-2</v>
      </c>
      <c r="F336" s="15">
        <v>40685</v>
      </c>
      <c r="H336" s="18">
        <f t="shared" si="133"/>
        <v>30</v>
      </c>
      <c r="I336" s="3">
        <f t="shared" si="147"/>
        <v>0.5</v>
      </c>
      <c r="J336" s="3">
        <f t="shared" si="148"/>
        <v>2.0833333333333332E-2</v>
      </c>
      <c r="L336" s="9">
        <f t="shared" si="149"/>
        <v>50145</v>
      </c>
      <c r="M336" s="3">
        <f t="shared" si="150"/>
        <v>835.75</v>
      </c>
      <c r="N336" s="3">
        <f t="shared" si="151"/>
        <v>34.822916666666643</v>
      </c>
      <c r="P336" s="21">
        <f t="shared" si="157"/>
        <v>30</v>
      </c>
      <c r="Q336" s="3">
        <f t="shared" si="152"/>
        <v>0.5</v>
      </c>
      <c r="R336" s="3">
        <f t="shared" si="153"/>
        <v>2.0833333333333332E-2</v>
      </c>
      <c r="T336" s="9">
        <f t="shared" si="154"/>
        <v>47460</v>
      </c>
      <c r="U336" s="3">
        <f t="shared" si="155"/>
        <v>791</v>
      </c>
      <c r="V336" s="3">
        <f t="shared" si="156"/>
        <v>32.958333333333307</v>
      </c>
    </row>
    <row r="337" spans="1:23">
      <c r="A337" s="7" t="s">
        <v>372</v>
      </c>
      <c r="B337" s="6">
        <f t="shared" si="145"/>
        <v>1.0416666666666666E-2</v>
      </c>
      <c r="C337" s="15">
        <f t="shared" si="146"/>
        <v>40685</v>
      </c>
      <c r="E337" s="6">
        <v>6.25E-2</v>
      </c>
      <c r="F337" s="15">
        <v>40685</v>
      </c>
      <c r="H337" s="18">
        <f t="shared" si="133"/>
        <v>75</v>
      </c>
      <c r="I337" s="3">
        <f t="shared" si="147"/>
        <v>1.25</v>
      </c>
      <c r="J337" s="3">
        <f t="shared" si="148"/>
        <v>5.2083333333333336E-2</v>
      </c>
      <c r="L337" s="9">
        <f t="shared" si="149"/>
        <v>50220</v>
      </c>
      <c r="M337" s="3">
        <f t="shared" si="150"/>
        <v>837</v>
      </c>
      <c r="N337" s="3">
        <f t="shared" si="151"/>
        <v>34.874999999999979</v>
      </c>
      <c r="P337" s="21">
        <f t="shared" si="157"/>
        <v>75</v>
      </c>
      <c r="Q337" s="3">
        <f t="shared" si="152"/>
        <v>1.25</v>
      </c>
      <c r="R337" s="3">
        <f t="shared" si="153"/>
        <v>5.2083333333333336E-2</v>
      </c>
      <c r="T337" s="9">
        <f t="shared" si="154"/>
        <v>47535</v>
      </c>
      <c r="U337" s="3">
        <f t="shared" si="155"/>
        <v>792.25</v>
      </c>
      <c r="V337" s="3">
        <f t="shared" si="156"/>
        <v>33.010416666666643</v>
      </c>
    </row>
    <row r="338" spans="1:23">
      <c r="A338" s="7" t="s">
        <v>37</v>
      </c>
      <c r="B338" s="6">
        <f t="shared" si="145"/>
        <v>6.25E-2</v>
      </c>
      <c r="C338" s="15">
        <f t="shared" si="146"/>
        <v>40685</v>
      </c>
      <c r="E338" s="6">
        <v>8.3333333333333329E-2</v>
      </c>
      <c r="F338" s="15">
        <v>40685</v>
      </c>
      <c r="H338" s="18">
        <f t="shared" si="133"/>
        <v>29.999999999999993</v>
      </c>
      <c r="I338" s="3">
        <f t="shared" si="147"/>
        <v>0.49999999999999989</v>
      </c>
      <c r="J338" s="3">
        <f t="shared" si="148"/>
        <v>2.0833333333333329E-2</v>
      </c>
      <c r="L338" s="9">
        <f t="shared" si="149"/>
        <v>50250</v>
      </c>
      <c r="M338" s="3">
        <f t="shared" si="150"/>
        <v>837.5</v>
      </c>
      <c r="N338" s="3">
        <f t="shared" si="151"/>
        <v>34.895833333333314</v>
      </c>
      <c r="P338" s="21">
        <f t="shared" si="157"/>
        <v>29.999999999999993</v>
      </c>
      <c r="Q338" s="3">
        <f t="shared" si="152"/>
        <v>0.49999999999999989</v>
      </c>
      <c r="R338" s="3">
        <f t="shared" si="153"/>
        <v>2.0833333333333329E-2</v>
      </c>
      <c r="T338" s="9">
        <f t="shared" si="154"/>
        <v>47565</v>
      </c>
      <c r="U338" s="3">
        <f t="shared" si="155"/>
        <v>792.75</v>
      </c>
      <c r="V338" s="3">
        <f t="shared" si="156"/>
        <v>33.031249999999979</v>
      </c>
    </row>
    <row r="339" spans="1:23">
      <c r="A339" s="7" t="s">
        <v>373</v>
      </c>
      <c r="B339" s="6">
        <f t="shared" si="145"/>
        <v>8.3333333333333329E-2</v>
      </c>
      <c r="C339" s="15">
        <f t="shared" si="146"/>
        <v>40685</v>
      </c>
      <c r="E339" s="6">
        <v>0.13541666666666666</v>
      </c>
      <c r="F339" s="15">
        <v>40685</v>
      </c>
      <c r="H339" s="18">
        <f t="shared" si="133"/>
        <v>75</v>
      </c>
      <c r="I339" s="3">
        <f t="shared" si="147"/>
        <v>1.25</v>
      </c>
      <c r="J339" s="3">
        <f t="shared" si="148"/>
        <v>5.2083333333333336E-2</v>
      </c>
      <c r="L339" s="9">
        <f t="shared" si="149"/>
        <v>50325</v>
      </c>
      <c r="M339" s="3">
        <f t="shared" si="150"/>
        <v>838.75</v>
      </c>
      <c r="N339" s="3">
        <f t="shared" si="151"/>
        <v>34.94791666666665</v>
      </c>
      <c r="P339" s="21">
        <f t="shared" si="157"/>
        <v>75</v>
      </c>
      <c r="Q339" s="3">
        <f t="shared" si="152"/>
        <v>1.25</v>
      </c>
      <c r="R339" s="3">
        <f t="shared" si="153"/>
        <v>5.2083333333333336E-2</v>
      </c>
      <c r="T339" s="9">
        <f t="shared" si="154"/>
        <v>47640</v>
      </c>
      <c r="U339" s="3">
        <f t="shared" si="155"/>
        <v>794</v>
      </c>
      <c r="V339" s="3">
        <f t="shared" si="156"/>
        <v>33.083333333333314</v>
      </c>
    </row>
    <row r="340" spans="1:23">
      <c r="A340" s="7" t="s">
        <v>374</v>
      </c>
      <c r="B340" s="6">
        <f t="shared" si="145"/>
        <v>0.13541666666666666</v>
      </c>
      <c r="C340" s="15">
        <f t="shared" si="146"/>
        <v>40685</v>
      </c>
      <c r="E340" s="6">
        <v>0.15625</v>
      </c>
      <c r="F340" s="15">
        <v>40685</v>
      </c>
      <c r="H340" s="18">
        <f t="shared" si="133"/>
        <v>30.000000000000014</v>
      </c>
      <c r="I340" s="3">
        <f t="shared" si="147"/>
        <v>0.50000000000000022</v>
      </c>
      <c r="J340" s="3">
        <f t="shared" si="148"/>
        <v>2.0833333333333343E-2</v>
      </c>
      <c r="L340" s="9">
        <f t="shared" si="149"/>
        <v>50355</v>
      </c>
      <c r="M340" s="3">
        <f t="shared" si="150"/>
        <v>839.25</v>
      </c>
      <c r="N340" s="3">
        <f t="shared" si="151"/>
        <v>34.968749999999986</v>
      </c>
      <c r="P340" s="21">
        <f t="shared" si="157"/>
        <v>30.000000000000014</v>
      </c>
      <c r="Q340" s="3">
        <f t="shared" si="152"/>
        <v>0.50000000000000022</v>
      </c>
      <c r="R340" s="3">
        <f t="shared" si="153"/>
        <v>2.0833333333333343E-2</v>
      </c>
      <c r="T340" s="9">
        <f t="shared" si="154"/>
        <v>47670</v>
      </c>
      <c r="U340" s="3">
        <f t="shared" si="155"/>
        <v>794.5</v>
      </c>
      <c r="V340" s="3">
        <f t="shared" si="156"/>
        <v>33.10416666666665</v>
      </c>
    </row>
    <row r="341" spans="1:23">
      <c r="A341" s="7" t="s">
        <v>375</v>
      </c>
      <c r="B341" s="6">
        <f t="shared" si="145"/>
        <v>0.15625</v>
      </c>
      <c r="C341" s="15">
        <f t="shared" si="146"/>
        <v>40685</v>
      </c>
      <c r="E341" s="6">
        <v>0.23958333333333334</v>
      </c>
      <c r="F341" s="15">
        <v>40685</v>
      </c>
      <c r="H341" s="18">
        <f t="shared" si="133"/>
        <v>120.00000000000001</v>
      </c>
      <c r="I341" s="3">
        <f t="shared" si="147"/>
        <v>2.0000000000000004</v>
      </c>
      <c r="J341" s="3">
        <f t="shared" si="148"/>
        <v>8.3333333333333356E-2</v>
      </c>
      <c r="L341" s="9">
        <f t="shared" si="149"/>
        <v>50475</v>
      </c>
      <c r="M341" s="3">
        <f t="shared" si="150"/>
        <v>841.25</v>
      </c>
      <c r="N341" s="3">
        <f t="shared" si="151"/>
        <v>35.052083333333321</v>
      </c>
      <c r="P341" s="21">
        <f t="shared" si="157"/>
        <v>120.00000000000001</v>
      </c>
      <c r="Q341" s="3">
        <f t="shared" si="152"/>
        <v>2.0000000000000004</v>
      </c>
      <c r="R341" s="3">
        <f t="shared" si="153"/>
        <v>8.3333333333333356E-2</v>
      </c>
      <c r="T341" s="9">
        <f t="shared" si="154"/>
        <v>47790</v>
      </c>
      <c r="U341" s="3">
        <f t="shared" si="155"/>
        <v>796.5</v>
      </c>
      <c r="V341" s="3">
        <f t="shared" si="156"/>
        <v>33.187499999999986</v>
      </c>
    </row>
    <row r="342" spans="1:23" ht="30">
      <c r="A342" s="7" t="s">
        <v>376</v>
      </c>
      <c r="B342" s="6">
        <f t="shared" si="145"/>
        <v>0.23958333333333334</v>
      </c>
      <c r="C342" s="15">
        <f t="shared" si="146"/>
        <v>40685</v>
      </c>
      <c r="E342" s="6">
        <v>0.29166666666666669</v>
      </c>
      <c r="F342" s="15">
        <v>40685</v>
      </c>
      <c r="H342" s="18">
        <f t="shared" si="133"/>
        <v>75.000000000000014</v>
      </c>
      <c r="I342" s="3">
        <f t="shared" si="147"/>
        <v>1.2500000000000002</v>
      </c>
      <c r="J342" s="3">
        <f t="shared" si="148"/>
        <v>5.2083333333333343E-2</v>
      </c>
      <c r="L342" s="9">
        <f t="shared" si="149"/>
        <v>50550</v>
      </c>
      <c r="M342" s="3">
        <f t="shared" si="150"/>
        <v>842.5</v>
      </c>
      <c r="N342" s="3">
        <f t="shared" si="151"/>
        <v>35.104166666666657</v>
      </c>
      <c r="P342" s="21">
        <f t="shared" si="157"/>
        <v>75.000000000000014</v>
      </c>
      <c r="Q342" s="3">
        <f t="shared" si="152"/>
        <v>1.2500000000000002</v>
      </c>
      <c r="R342" s="3">
        <f t="shared" si="153"/>
        <v>5.2083333333333343E-2</v>
      </c>
      <c r="T342" s="9">
        <f t="shared" si="154"/>
        <v>47865</v>
      </c>
      <c r="U342" s="3">
        <f t="shared" si="155"/>
        <v>797.75</v>
      </c>
      <c r="V342" s="3">
        <f t="shared" si="156"/>
        <v>33.239583333333321</v>
      </c>
    </row>
    <row r="343" spans="1:23">
      <c r="A343" s="7" t="s">
        <v>377</v>
      </c>
      <c r="B343" s="6">
        <f t="shared" si="145"/>
        <v>0.29166666666666669</v>
      </c>
      <c r="C343" s="15">
        <f t="shared" si="146"/>
        <v>40685</v>
      </c>
      <c r="E343" s="6">
        <v>0.3125</v>
      </c>
      <c r="F343" s="15">
        <v>40685</v>
      </c>
      <c r="H343" s="18">
        <f t="shared" si="133"/>
        <v>29.999999999999972</v>
      </c>
      <c r="I343" s="3">
        <f t="shared" si="147"/>
        <v>0.4999999999999995</v>
      </c>
      <c r="J343" s="3">
        <f t="shared" si="148"/>
        <v>2.0833333333333311E-2</v>
      </c>
      <c r="L343" s="9">
        <f t="shared" si="149"/>
        <v>50580</v>
      </c>
      <c r="M343" s="3">
        <f t="shared" si="150"/>
        <v>843</v>
      </c>
      <c r="N343" s="3">
        <f t="shared" si="151"/>
        <v>35.124999999999993</v>
      </c>
      <c r="P343" s="21">
        <f t="shared" si="157"/>
        <v>29.999999999999972</v>
      </c>
      <c r="Q343" s="3">
        <f t="shared" si="152"/>
        <v>0.4999999999999995</v>
      </c>
      <c r="R343" s="3">
        <f t="shared" si="153"/>
        <v>2.0833333333333311E-2</v>
      </c>
      <c r="T343" s="9">
        <f t="shared" si="154"/>
        <v>47895</v>
      </c>
      <c r="U343" s="3">
        <f t="shared" si="155"/>
        <v>798.25</v>
      </c>
      <c r="V343" s="3">
        <f t="shared" si="156"/>
        <v>33.260416666666657</v>
      </c>
    </row>
    <row r="344" spans="1:23">
      <c r="A344" s="7" t="s">
        <v>27</v>
      </c>
      <c r="B344" s="6">
        <f t="shared" si="145"/>
        <v>0.3125</v>
      </c>
      <c r="C344" s="15">
        <f t="shared" si="146"/>
        <v>40685</v>
      </c>
      <c r="E344" s="6">
        <v>0.33333333333333331</v>
      </c>
      <c r="F344" s="15">
        <v>40685</v>
      </c>
      <c r="H344" s="18">
        <f t="shared" si="133"/>
        <v>29.999999999999972</v>
      </c>
      <c r="I344" s="3">
        <f t="shared" si="147"/>
        <v>0.4999999999999995</v>
      </c>
      <c r="J344" s="3">
        <f t="shared" si="148"/>
        <v>2.0833333333333311E-2</v>
      </c>
      <c r="L344" s="9">
        <f t="shared" si="149"/>
        <v>50610</v>
      </c>
      <c r="M344" s="3">
        <f t="shared" si="150"/>
        <v>843.5</v>
      </c>
      <c r="N344" s="3">
        <f t="shared" si="151"/>
        <v>35.145833333333329</v>
      </c>
      <c r="P344" s="21">
        <f t="shared" si="157"/>
        <v>29.999999999999972</v>
      </c>
      <c r="Q344" s="3">
        <f t="shared" si="152"/>
        <v>0.4999999999999995</v>
      </c>
      <c r="R344" s="3">
        <f t="shared" si="153"/>
        <v>2.0833333333333311E-2</v>
      </c>
      <c r="T344" s="9">
        <f t="shared" si="154"/>
        <v>47925</v>
      </c>
      <c r="U344" s="3">
        <f t="shared" si="155"/>
        <v>798.75</v>
      </c>
      <c r="V344" s="3">
        <f t="shared" si="156"/>
        <v>33.281249999999993</v>
      </c>
    </row>
    <row r="345" spans="1:23">
      <c r="A345" s="7" t="s">
        <v>378</v>
      </c>
      <c r="B345" s="6">
        <f t="shared" si="145"/>
        <v>0.33333333333333331</v>
      </c>
      <c r="C345" s="15">
        <f t="shared" si="146"/>
        <v>40685</v>
      </c>
      <c r="E345" s="6">
        <v>0.69791666666666663</v>
      </c>
      <c r="F345" s="15">
        <v>40685</v>
      </c>
      <c r="H345" s="18">
        <f t="shared" si="133"/>
        <v>525</v>
      </c>
      <c r="I345" s="3">
        <f t="shared" si="147"/>
        <v>8.75</v>
      </c>
      <c r="J345" s="3">
        <f t="shared" si="148"/>
        <v>0.36458333333333331</v>
      </c>
      <c r="L345" s="9">
        <f t="shared" si="149"/>
        <v>51135</v>
      </c>
      <c r="M345" s="3">
        <f t="shared" si="150"/>
        <v>852.25</v>
      </c>
      <c r="N345" s="3">
        <f t="shared" si="151"/>
        <v>35.510416666666664</v>
      </c>
      <c r="P345" s="21">
        <f t="shared" si="157"/>
        <v>525</v>
      </c>
      <c r="Q345" s="3">
        <f t="shared" si="152"/>
        <v>8.75</v>
      </c>
      <c r="R345" s="3">
        <f t="shared" si="153"/>
        <v>0.36458333333333331</v>
      </c>
      <c r="T345" s="9">
        <f t="shared" si="154"/>
        <v>48450</v>
      </c>
      <c r="U345" s="3">
        <f t="shared" si="155"/>
        <v>807.5</v>
      </c>
      <c r="V345" s="3">
        <f t="shared" si="156"/>
        <v>33.645833333333329</v>
      </c>
      <c r="W345" s="7" t="s">
        <v>520</v>
      </c>
    </row>
    <row r="346" spans="1:23" ht="30">
      <c r="A346" s="39" t="s">
        <v>379</v>
      </c>
      <c r="B346" s="40">
        <f t="shared" si="145"/>
        <v>0.69791666666666663</v>
      </c>
      <c r="C346" s="16">
        <f t="shared" si="146"/>
        <v>40685</v>
      </c>
      <c r="D346" s="27"/>
      <c r="E346" s="40">
        <v>0.75</v>
      </c>
      <c r="F346" s="16">
        <v>40685</v>
      </c>
      <c r="G346" s="27"/>
      <c r="H346" s="41">
        <f t="shared" si="133"/>
        <v>75.000000000000057</v>
      </c>
      <c r="I346" s="5">
        <f t="shared" si="147"/>
        <v>1.2500000000000009</v>
      </c>
      <c r="J346" s="5">
        <f t="shared" si="148"/>
        <v>5.208333333333337E-2</v>
      </c>
      <c r="K346" s="27"/>
      <c r="L346" s="10">
        <f t="shared" si="149"/>
        <v>51210</v>
      </c>
      <c r="M346" s="5">
        <f t="shared" si="150"/>
        <v>853.5</v>
      </c>
      <c r="N346" s="5">
        <f t="shared" si="151"/>
        <v>35.5625</v>
      </c>
      <c r="O346" s="27"/>
      <c r="P346" s="43">
        <f t="shared" si="157"/>
        <v>75.000000000000057</v>
      </c>
      <c r="Q346" s="5">
        <f t="shared" si="152"/>
        <v>1.2500000000000009</v>
      </c>
      <c r="R346" s="5">
        <f t="shared" si="153"/>
        <v>5.208333333333337E-2</v>
      </c>
      <c r="S346" s="27"/>
      <c r="T346" s="10">
        <f t="shared" si="154"/>
        <v>48525</v>
      </c>
      <c r="U346" s="5">
        <f t="shared" si="155"/>
        <v>808.75</v>
      </c>
      <c r="V346" s="5">
        <f t="shared" si="156"/>
        <v>33.697916666666664</v>
      </c>
      <c r="W346" s="39" t="s">
        <v>521</v>
      </c>
    </row>
    <row r="347" spans="1:23" ht="30">
      <c r="A347" s="7" t="s">
        <v>380</v>
      </c>
      <c r="B347" s="6">
        <f t="shared" si="145"/>
        <v>0.75</v>
      </c>
      <c r="C347" s="15">
        <f t="shared" si="146"/>
        <v>40685</v>
      </c>
      <c r="E347" s="6">
        <v>0</v>
      </c>
      <c r="F347" s="15">
        <v>40686</v>
      </c>
      <c r="H347" s="18">
        <f t="shared" si="133"/>
        <v>360</v>
      </c>
      <c r="I347" s="3">
        <f t="shared" si="147"/>
        <v>6</v>
      </c>
      <c r="J347" s="3">
        <f t="shared" si="148"/>
        <v>0.25</v>
      </c>
      <c r="L347" s="9">
        <f t="shared" si="149"/>
        <v>51570</v>
      </c>
      <c r="M347" s="3">
        <f t="shared" si="150"/>
        <v>859.5</v>
      </c>
      <c r="N347" s="3">
        <f t="shared" si="151"/>
        <v>35.8125</v>
      </c>
      <c r="P347" s="21">
        <f t="shared" si="157"/>
        <v>360</v>
      </c>
      <c r="Q347" s="3">
        <f t="shared" si="152"/>
        <v>6</v>
      </c>
      <c r="R347" s="3">
        <f t="shared" si="153"/>
        <v>0.25</v>
      </c>
      <c r="T347" s="9">
        <f t="shared" si="154"/>
        <v>48885</v>
      </c>
      <c r="U347" s="3">
        <f t="shared" si="155"/>
        <v>814.75</v>
      </c>
      <c r="V347" s="3">
        <f t="shared" si="156"/>
        <v>33.947916666666664</v>
      </c>
      <c r="W347" s="7" t="s">
        <v>522</v>
      </c>
    </row>
    <row r="348" spans="1:23">
      <c r="A348" s="7" t="s">
        <v>384</v>
      </c>
      <c r="B348" s="6">
        <f t="shared" si="145"/>
        <v>0</v>
      </c>
      <c r="C348" s="15">
        <f t="shared" si="146"/>
        <v>40686</v>
      </c>
      <c r="E348" s="6">
        <v>0.125</v>
      </c>
      <c r="F348" s="15">
        <v>40686</v>
      </c>
      <c r="H348" s="18">
        <f t="shared" si="133"/>
        <v>180</v>
      </c>
      <c r="I348" s="3">
        <f t="shared" si="147"/>
        <v>3</v>
      </c>
      <c r="J348" s="3">
        <f t="shared" si="148"/>
        <v>0.125</v>
      </c>
      <c r="L348" s="9">
        <f t="shared" si="149"/>
        <v>51750</v>
      </c>
      <c r="M348" s="3">
        <f t="shared" si="150"/>
        <v>862.5</v>
      </c>
      <c r="N348" s="3">
        <f t="shared" si="151"/>
        <v>35.9375</v>
      </c>
      <c r="P348" s="21">
        <f t="shared" si="157"/>
        <v>180</v>
      </c>
      <c r="Q348" s="3">
        <f t="shared" si="152"/>
        <v>3</v>
      </c>
      <c r="R348" s="3">
        <f t="shared" si="153"/>
        <v>0.125</v>
      </c>
      <c r="T348" s="9">
        <f t="shared" si="154"/>
        <v>49065</v>
      </c>
      <c r="U348" s="3">
        <f t="shared" si="155"/>
        <v>817.75</v>
      </c>
      <c r="V348" s="3">
        <f t="shared" si="156"/>
        <v>34.072916666666664</v>
      </c>
    </row>
    <row r="349" spans="1:23">
      <c r="A349" s="7" t="s">
        <v>385</v>
      </c>
      <c r="B349" s="6">
        <f t="shared" si="145"/>
        <v>0.125</v>
      </c>
      <c r="C349" s="15">
        <f t="shared" si="146"/>
        <v>40686</v>
      </c>
      <c r="E349" s="6">
        <v>0.17708333333333334</v>
      </c>
      <c r="F349" s="15">
        <v>40686</v>
      </c>
      <c r="H349" s="18">
        <f t="shared" si="133"/>
        <v>75.000000000000014</v>
      </c>
      <c r="I349" s="3">
        <f t="shared" si="147"/>
        <v>1.2500000000000002</v>
      </c>
      <c r="J349" s="3">
        <f t="shared" si="148"/>
        <v>5.2083333333333343E-2</v>
      </c>
      <c r="L349" s="9">
        <f t="shared" si="149"/>
        <v>51825</v>
      </c>
      <c r="M349" s="3">
        <f t="shared" si="150"/>
        <v>863.75</v>
      </c>
      <c r="N349" s="3">
        <f t="shared" si="151"/>
        <v>35.989583333333336</v>
      </c>
      <c r="P349" s="21">
        <f t="shared" si="157"/>
        <v>75.000000000000014</v>
      </c>
      <c r="Q349" s="3">
        <f t="shared" si="152"/>
        <v>1.2500000000000002</v>
      </c>
      <c r="R349" s="3">
        <f t="shared" si="153"/>
        <v>5.2083333333333343E-2</v>
      </c>
      <c r="T349" s="9">
        <f t="shared" si="154"/>
        <v>49140</v>
      </c>
      <c r="U349" s="3">
        <f t="shared" si="155"/>
        <v>819</v>
      </c>
      <c r="V349" s="3">
        <f t="shared" si="156"/>
        <v>34.125</v>
      </c>
    </row>
    <row r="350" spans="1:23">
      <c r="A350" s="7" t="s">
        <v>12</v>
      </c>
      <c r="B350" s="6">
        <f t="shared" si="145"/>
        <v>0.17708333333333334</v>
      </c>
      <c r="C350" s="15">
        <f t="shared" si="146"/>
        <v>40686</v>
      </c>
      <c r="E350" s="6">
        <v>0.19791666666666666</v>
      </c>
      <c r="F350" s="15">
        <v>40686</v>
      </c>
      <c r="H350" s="18">
        <f t="shared" si="133"/>
        <v>29.999999999999972</v>
      </c>
      <c r="I350" s="3">
        <f t="shared" si="147"/>
        <v>0.4999999999999995</v>
      </c>
      <c r="J350" s="3">
        <f t="shared" si="148"/>
        <v>2.0833333333333311E-2</v>
      </c>
      <c r="L350" s="9">
        <f t="shared" si="149"/>
        <v>51855</v>
      </c>
      <c r="M350" s="3">
        <f t="shared" si="150"/>
        <v>864.25</v>
      </c>
      <c r="N350" s="3">
        <f t="shared" si="151"/>
        <v>36.010416666666671</v>
      </c>
      <c r="P350" s="21">
        <f t="shared" si="157"/>
        <v>29.999999999999972</v>
      </c>
      <c r="Q350" s="3">
        <f t="shared" si="152"/>
        <v>0.4999999999999995</v>
      </c>
      <c r="R350" s="3">
        <f t="shared" si="153"/>
        <v>2.0833333333333311E-2</v>
      </c>
      <c r="T350" s="9">
        <f t="shared" si="154"/>
        <v>49170</v>
      </c>
      <c r="U350" s="3">
        <f t="shared" si="155"/>
        <v>819.5</v>
      </c>
      <c r="V350" s="3">
        <f t="shared" si="156"/>
        <v>34.145833333333336</v>
      </c>
    </row>
    <row r="351" spans="1:23">
      <c r="A351" s="7" t="s">
        <v>386</v>
      </c>
      <c r="B351" s="6">
        <f t="shared" ref="B351" si="158">E350</f>
        <v>0.19791666666666666</v>
      </c>
      <c r="C351" s="15">
        <f t="shared" ref="C351" si="159">F350</f>
        <v>40686</v>
      </c>
      <c r="E351" s="6">
        <v>0.27083333333333331</v>
      </c>
      <c r="F351" s="15">
        <v>40686</v>
      </c>
      <c r="H351" s="18">
        <f t="shared" si="133"/>
        <v>104.99999999999999</v>
      </c>
      <c r="I351" s="3">
        <f t="shared" ref="I351" si="160">H351/60</f>
        <v>1.7499999999999998</v>
      </c>
      <c r="J351" s="3">
        <f t="shared" ref="J351" si="161">I351/24</f>
        <v>7.2916666666666657E-2</v>
      </c>
      <c r="L351" s="9">
        <f t="shared" ref="L351" si="162">L350+H351</f>
        <v>51960</v>
      </c>
      <c r="M351" s="3">
        <f t="shared" ref="M351" si="163">M350+I351</f>
        <v>866</v>
      </c>
      <c r="N351" s="3">
        <f t="shared" ref="N351" si="164">N350+J351</f>
        <v>36.083333333333336</v>
      </c>
      <c r="P351" s="21">
        <f t="shared" si="157"/>
        <v>104.99999999999999</v>
      </c>
      <c r="Q351" s="3">
        <f t="shared" ref="Q351" si="165">P351/60</f>
        <v>1.7499999999999998</v>
      </c>
      <c r="R351" s="3">
        <f t="shared" ref="R351" si="166">Q351/24</f>
        <v>7.2916666666666657E-2</v>
      </c>
      <c r="T351" s="9">
        <f t="shared" ref="T351" si="167">T350+P351</f>
        <v>49275</v>
      </c>
      <c r="U351" s="3">
        <f t="shared" ref="U351" si="168">U350+Q351</f>
        <v>821.25</v>
      </c>
      <c r="V351" s="3">
        <f t="shared" ref="V351" si="169">V350+R351</f>
        <v>34.21875</v>
      </c>
    </row>
    <row r="352" spans="1:23">
      <c r="A352" s="7" t="s">
        <v>387</v>
      </c>
      <c r="B352" s="6">
        <f t="shared" ref="B352:B367" si="170">E351</f>
        <v>0.27083333333333331</v>
      </c>
      <c r="C352" s="15">
        <f t="shared" ref="C352:C367" si="171">F351</f>
        <v>40686</v>
      </c>
      <c r="E352" s="6">
        <v>0.28125</v>
      </c>
      <c r="F352" s="15">
        <v>40686</v>
      </c>
      <c r="H352" s="18">
        <f t="shared" si="133"/>
        <v>15.000000000000027</v>
      </c>
      <c r="I352" s="3">
        <f t="shared" ref="I352:I367" si="172">H352/60</f>
        <v>0.25000000000000044</v>
      </c>
      <c r="J352" s="3">
        <f t="shared" ref="J352:J367" si="173">I352/24</f>
        <v>1.0416666666666685E-2</v>
      </c>
      <c r="L352" s="9">
        <f t="shared" ref="L352:L367" si="174">L351+H352</f>
        <v>51975</v>
      </c>
      <c r="M352" s="3">
        <f t="shared" ref="M352:M367" si="175">M351+I352</f>
        <v>866.25</v>
      </c>
      <c r="N352" s="3">
        <f t="shared" ref="N352:N367" si="176">N351+J352</f>
        <v>36.09375</v>
      </c>
      <c r="P352" s="21">
        <f t="shared" si="157"/>
        <v>15.000000000000027</v>
      </c>
      <c r="Q352" s="3">
        <f t="shared" ref="Q352:Q367" si="177">P352/60</f>
        <v>0.25000000000000044</v>
      </c>
      <c r="R352" s="3">
        <f t="shared" ref="R352:R367" si="178">Q352/24</f>
        <v>1.0416666666666685E-2</v>
      </c>
      <c r="T352" s="9">
        <f t="shared" ref="T352:T367" si="179">T351+P352</f>
        <v>49290</v>
      </c>
      <c r="U352" s="3">
        <f t="shared" ref="U352:U367" si="180">U351+Q352</f>
        <v>821.5</v>
      </c>
      <c r="V352" s="3">
        <f t="shared" ref="V352:V367" si="181">V351+R352</f>
        <v>34.229166666666664</v>
      </c>
      <c r="W352" s="7" t="s">
        <v>524</v>
      </c>
    </row>
    <row r="353" spans="1:23">
      <c r="A353" s="7" t="s">
        <v>388</v>
      </c>
      <c r="B353" s="6">
        <f t="shared" si="170"/>
        <v>0.28125</v>
      </c>
      <c r="C353" s="15">
        <f t="shared" si="171"/>
        <v>40686</v>
      </c>
      <c r="E353" s="6">
        <v>0.3125</v>
      </c>
      <c r="F353" s="15">
        <v>40686</v>
      </c>
      <c r="H353" s="18">
        <f t="shared" si="133"/>
        <v>45</v>
      </c>
      <c r="I353" s="3">
        <f t="shared" si="172"/>
        <v>0.75</v>
      </c>
      <c r="J353" s="3">
        <f t="shared" si="173"/>
        <v>3.125E-2</v>
      </c>
      <c r="L353" s="9">
        <f t="shared" si="174"/>
        <v>52020</v>
      </c>
      <c r="M353" s="3">
        <f t="shared" si="175"/>
        <v>867</v>
      </c>
      <c r="N353" s="3">
        <f t="shared" si="176"/>
        <v>36.125</v>
      </c>
      <c r="P353" s="21">
        <f t="shared" si="157"/>
        <v>45</v>
      </c>
      <c r="Q353" s="3">
        <f t="shared" si="177"/>
        <v>0.75</v>
      </c>
      <c r="R353" s="3">
        <f t="shared" si="178"/>
        <v>3.125E-2</v>
      </c>
      <c r="T353" s="9">
        <f t="shared" si="179"/>
        <v>49335</v>
      </c>
      <c r="U353" s="3">
        <f t="shared" si="180"/>
        <v>822.25</v>
      </c>
      <c r="V353" s="3">
        <f t="shared" si="181"/>
        <v>34.260416666666664</v>
      </c>
    </row>
    <row r="354" spans="1:23">
      <c r="A354" s="7" t="s">
        <v>18</v>
      </c>
      <c r="B354" s="6">
        <f t="shared" si="170"/>
        <v>0.3125</v>
      </c>
      <c r="C354" s="15">
        <f t="shared" si="171"/>
        <v>40686</v>
      </c>
      <c r="E354" s="6">
        <v>0.33333333333333331</v>
      </c>
      <c r="F354" s="15">
        <v>40686</v>
      </c>
      <c r="H354" s="18">
        <f t="shared" si="133"/>
        <v>29.999999999999972</v>
      </c>
      <c r="I354" s="3">
        <f t="shared" si="172"/>
        <v>0.4999999999999995</v>
      </c>
      <c r="J354" s="3">
        <f t="shared" si="173"/>
        <v>2.0833333333333311E-2</v>
      </c>
      <c r="L354" s="9">
        <f t="shared" si="174"/>
        <v>52050</v>
      </c>
      <c r="M354" s="3">
        <f t="shared" si="175"/>
        <v>867.5</v>
      </c>
      <c r="N354" s="3">
        <f t="shared" si="176"/>
        <v>36.145833333333336</v>
      </c>
      <c r="P354" s="21">
        <f t="shared" si="157"/>
        <v>29.999999999999972</v>
      </c>
      <c r="Q354" s="3">
        <f t="shared" si="177"/>
        <v>0.4999999999999995</v>
      </c>
      <c r="R354" s="3">
        <f t="shared" si="178"/>
        <v>2.0833333333333311E-2</v>
      </c>
      <c r="T354" s="9">
        <f t="shared" si="179"/>
        <v>49365</v>
      </c>
      <c r="U354" s="3">
        <f t="shared" si="180"/>
        <v>822.75</v>
      </c>
      <c r="V354" s="3">
        <f t="shared" si="181"/>
        <v>34.28125</v>
      </c>
    </row>
    <row r="355" spans="1:23">
      <c r="A355" s="7" t="s">
        <v>389</v>
      </c>
      <c r="B355" s="6">
        <f t="shared" si="170"/>
        <v>0.33333333333333331</v>
      </c>
      <c r="C355" s="15">
        <f t="shared" si="171"/>
        <v>40686</v>
      </c>
      <c r="E355" s="6">
        <v>0.38541666666666669</v>
      </c>
      <c r="F355" s="15">
        <v>40686</v>
      </c>
      <c r="H355" s="18">
        <f t="shared" si="133"/>
        <v>75.000000000000057</v>
      </c>
      <c r="I355" s="3">
        <f t="shared" si="172"/>
        <v>1.2500000000000009</v>
      </c>
      <c r="J355" s="3">
        <f t="shared" si="173"/>
        <v>5.208333333333337E-2</v>
      </c>
      <c r="L355" s="9">
        <f t="shared" si="174"/>
        <v>52125</v>
      </c>
      <c r="M355" s="3">
        <f t="shared" si="175"/>
        <v>868.75</v>
      </c>
      <c r="N355" s="3">
        <f t="shared" si="176"/>
        <v>36.197916666666671</v>
      </c>
      <c r="P355" s="21">
        <f t="shared" si="157"/>
        <v>75.000000000000057</v>
      </c>
      <c r="Q355" s="3">
        <f t="shared" si="177"/>
        <v>1.2500000000000009</v>
      </c>
      <c r="R355" s="3">
        <f t="shared" si="178"/>
        <v>5.208333333333337E-2</v>
      </c>
      <c r="T355" s="9">
        <f t="shared" si="179"/>
        <v>49440</v>
      </c>
      <c r="U355" s="3">
        <f t="shared" si="180"/>
        <v>824</v>
      </c>
      <c r="V355" s="3">
        <f t="shared" si="181"/>
        <v>34.333333333333336</v>
      </c>
    </row>
    <row r="356" spans="1:23">
      <c r="A356" s="7" t="s">
        <v>37</v>
      </c>
      <c r="B356" s="6">
        <f t="shared" si="170"/>
        <v>0.38541666666666669</v>
      </c>
      <c r="C356" s="15">
        <f t="shared" si="171"/>
        <v>40686</v>
      </c>
      <c r="E356" s="6">
        <v>0.40625</v>
      </c>
      <c r="F356" s="15">
        <v>40686</v>
      </c>
      <c r="H356" s="18">
        <f t="shared" si="133"/>
        <v>29.999999999999972</v>
      </c>
      <c r="I356" s="3">
        <f t="shared" si="172"/>
        <v>0.4999999999999995</v>
      </c>
      <c r="J356" s="3">
        <f t="shared" si="173"/>
        <v>2.0833333333333311E-2</v>
      </c>
      <c r="L356" s="9">
        <f t="shared" si="174"/>
        <v>52155</v>
      </c>
      <c r="M356" s="3">
        <f t="shared" si="175"/>
        <v>869.25</v>
      </c>
      <c r="N356" s="3">
        <f t="shared" si="176"/>
        <v>36.218750000000007</v>
      </c>
      <c r="P356" s="21">
        <f t="shared" si="157"/>
        <v>29.999999999999972</v>
      </c>
      <c r="Q356" s="3">
        <f t="shared" si="177"/>
        <v>0.4999999999999995</v>
      </c>
      <c r="R356" s="3">
        <f t="shared" si="178"/>
        <v>2.0833333333333311E-2</v>
      </c>
      <c r="T356" s="9">
        <f t="shared" si="179"/>
        <v>49470</v>
      </c>
      <c r="U356" s="3">
        <f t="shared" si="180"/>
        <v>824.5</v>
      </c>
      <c r="V356" s="3">
        <f t="shared" si="181"/>
        <v>34.354166666666671</v>
      </c>
    </row>
    <row r="357" spans="1:23">
      <c r="A357" s="7" t="s">
        <v>390</v>
      </c>
      <c r="B357" s="6">
        <f t="shared" si="170"/>
        <v>0.40625</v>
      </c>
      <c r="C357" s="15">
        <f t="shared" si="171"/>
        <v>40686</v>
      </c>
      <c r="E357" s="6">
        <v>0.4375</v>
      </c>
      <c r="F357" s="15">
        <v>40686</v>
      </c>
      <c r="H357" s="18">
        <f t="shared" si="133"/>
        <v>45</v>
      </c>
      <c r="I357" s="3">
        <f t="shared" si="172"/>
        <v>0.75</v>
      </c>
      <c r="J357" s="3">
        <f t="shared" si="173"/>
        <v>3.125E-2</v>
      </c>
      <c r="L357" s="9">
        <f t="shared" si="174"/>
        <v>52200</v>
      </c>
      <c r="M357" s="3">
        <f t="shared" si="175"/>
        <v>870</v>
      </c>
      <c r="N357" s="3">
        <f t="shared" si="176"/>
        <v>36.250000000000007</v>
      </c>
      <c r="P357" s="21">
        <f t="shared" si="157"/>
        <v>45</v>
      </c>
      <c r="Q357" s="3">
        <f t="shared" si="177"/>
        <v>0.75</v>
      </c>
      <c r="R357" s="3">
        <f t="shared" si="178"/>
        <v>3.125E-2</v>
      </c>
      <c r="T357" s="9">
        <f t="shared" si="179"/>
        <v>49515</v>
      </c>
      <c r="U357" s="3">
        <f t="shared" si="180"/>
        <v>825.25</v>
      </c>
      <c r="V357" s="3">
        <f t="shared" si="181"/>
        <v>34.385416666666671</v>
      </c>
    </row>
    <row r="358" spans="1:23">
      <c r="A358" s="7" t="s">
        <v>391</v>
      </c>
      <c r="B358" s="6">
        <f t="shared" si="170"/>
        <v>0.4375</v>
      </c>
      <c r="C358" s="15">
        <f t="shared" si="171"/>
        <v>40686</v>
      </c>
      <c r="E358" s="6">
        <v>0.44791666666666669</v>
      </c>
      <c r="F358" s="15">
        <v>40686</v>
      </c>
      <c r="H358" s="18">
        <f t="shared" si="133"/>
        <v>15.000000000000027</v>
      </c>
      <c r="I358" s="3">
        <f t="shared" si="172"/>
        <v>0.25000000000000044</v>
      </c>
      <c r="J358" s="3">
        <f t="shared" si="173"/>
        <v>1.0416666666666685E-2</v>
      </c>
      <c r="L358" s="9">
        <f t="shared" si="174"/>
        <v>52215</v>
      </c>
      <c r="M358" s="3">
        <f t="shared" si="175"/>
        <v>870.25</v>
      </c>
      <c r="N358" s="3">
        <f t="shared" si="176"/>
        <v>36.260416666666671</v>
      </c>
      <c r="P358" s="21">
        <f t="shared" si="157"/>
        <v>15.000000000000027</v>
      </c>
      <c r="Q358" s="3">
        <f t="shared" si="177"/>
        <v>0.25000000000000044</v>
      </c>
      <c r="R358" s="3">
        <f t="shared" si="178"/>
        <v>1.0416666666666685E-2</v>
      </c>
      <c r="T358" s="9">
        <f t="shared" si="179"/>
        <v>49530</v>
      </c>
      <c r="U358" s="3">
        <f t="shared" si="180"/>
        <v>825.5</v>
      </c>
      <c r="V358" s="3">
        <f t="shared" si="181"/>
        <v>34.395833333333336</v>
      </c>
    </row>
    <row r="359" spans="1:23">
      <c r="A359" s="7" t="s">
        <v>392</v>
      </c>
      <c r="B359" s="6">
        <f t="shared" si="170"/>
        <v>0.44791666666666669</v>
      </c>
      <c r="C359" s="15">
        <f t="shared" si="171"/>
        <v>40686</v>
      </c>
      <c r="E359" s="6">
        <v>0.52083333333333337</v>
      </c>
      <c r="F359" s="15">
        <v>40686</v>
      </c>
      <c r="H359" s="18">
        <f t="shared" si="133"/>
        <v>105.00000000000003</v>
      </c>
      <c r="I359" s="3">
        <f t="shared" si="172"/>
        <v>1.7500000000000004</v>
      </c>
      <c r="J359" s="3">
        <f t="shared" si="173"/>
        <v>7.2916666666666685E-2</v>
      </c>
      <c r="L359" s="9">
        <f t="shared" si="174"/>
        <v>52320</v>
      </c>
      <c r="M359" s="3">
        <f t="shared" si="175"/>
        <v>872</v>
      </c>
      <c r="N359" s="3">
        <f t="shared" si="176"/>
        <v>36.333333333333336</v>
      </c>
      <c r="P359" s="21">
        <f t="shared" si="157"/>
        <v>105.00000000000003</v>
      </c>
      <c r="Q359" s="3">
        <f t="shared" si="177"/>
        <v>1.7500000000000004</v>
      </c>
      <c r="R359" s="3">
        <f t="shared" si="178"/>
        <v>7.2916666666666685E-2</v>
      </c>
      <c r="T359" s="9">
        <f t="shared" si="179"/>
        <v>49635</v>
      </c>
      <c r="U359" s="3">
        <f t="shared" si="180"/>
        <v>827.25</v>
      </c>
      <c r="V359" s="3">
        <f t="shared" si="181"/>
        <v>34.46875</v>
      </c>
    </row>
    <row r="360" spans="1:23" ht="30">
      <c r="A360" s="7" t="s">
        <v>393</v>
      </c>
      <c r="B360" s="6">
        <f t="shared" si="170"/>
        <v>0.52083333333333337</v>
      </c>
      <c r="C360" s="15">
        <f t="shared" si="171"/>
        <v>40686</v>
      </c>
      <c r="E360" s="6">
        <v>0.55208333333333337</v>
      </c>
      <c r="F360" s="15">
        <v>40686</v>
      </c>
      <c r="H360" s="18">
        <f t="shared" si="133"/>
        <v>45</v>
      </c>
      <c r="I360" s="3">
        <f t="shared" si="172"/>
        <v>0.75</v>
      </c>
      <c r="J360" s="3">
        <f t="shared" si="173"/>
        <v>3.125E-2</v>
      </c>
      <c r="L360" s="9">
        <f t="shared" si="174"/>
        <v>52365</v>
      </c>
      <c r="M360" s="3">
        <f t="shared" si="175"/>
        <v>872.75</v>
      </c>
      <c r="N360" s="3">
        <f t="shared" si="176"/>
        <v>36.364583333333336</v>
      </c>
      <c r="P360" s="21">
        <f t="shared" si="157"/>
        <v>45</v>
      </c>
      <c r="Q360" s="3">
        <f t="shared" si="177"/>
        <v>0.75</v>
      </c>
      <c r="R360" s="3">
        <f t="shared" si="178"/>
        <v>3.125E-2</v>
      </c>
      <c r="T360" s="9">
        <f t="shared" si="179"/>
        <v>49680</v>
      </c>
      <c r="U360" s="3">
        <f t="shared" si="180"/>
        <v>828</v>
      </c>
      <c r="V360" s="3">
        <f t="shared" si="181"/>
        <v>34.5</v>
      </c>
    </row>
    <row r="361" spans="1:23">
      <c r="A361" s="7" t="s">
        <v>394</v>
      </c>
      <c r="B361" s="6">
        <f t="shared" si="170"/>
        <v>0.55208333333333337</v>
      </c>
      <c r="C361" s="15">
        <f t="shared" si="171"/>
        <v>40686</v>
      </c>
      <c r="E361" s="6">
        <v>0.58333333333333337</v>
      </c>
      <c r="F361" s="15">
        <v>40686</v>
      </c>
      <c r="H361" s="18">
        <f t="shared" si="133"/>
        <v>45</v>
      </c>
      <c r="I361" s="3">
        <f t="shared" si="172"/>
        <v>0.75</v>
      </c>
      <c r="J361" s="3">
        <f t="shared" si="173"/>
        <v>3.125E-2</v>
      </c>
      <c r="L361" s="9">
        <f t="shared" si="174"/>
        <v>52410</v>
      </c>
      <c r="M361" s="3">
        <f t="shared" si="175"/>
        <v>873.5</v>
      </c>
      <c r="N361" s="3">
        <f t="shared" si="176"/>
        <v>36.395833333333336</v>
      </c>
      <c r="P361" s="21">
        <f t="shared" si="157"/>
        <v>45</v>
      </c>
      <c r="Q361" s="3">
        <f t="shared" si="177"/>
        <v>0.75</v>
      </c>
      <c r="R361" s="3">
        <f t="shared" si="178"/>
        <v>3.125E-2</v>
      </c>
      <c r="T361" s="9">
        <f t="shared" si="179"/>
        <v>49725</v>
      </c>
      <c r="U361" s="3">
        <f t="shared" si="180"/>
        <v>828.75</v>
      </c>
      <c r="V361" s="3">
        <f t="shared" si="181"/>
        <v>34.53125</v>
      </c>
    </row>
    <row r="362" spans="1:23">
      <c r="A362" s="7" t="s">
        <v>27</v>
      </c>
      <c r="B362" s="6">
        <f t="shared" si="170"/>
        <v>0.58333333333333337</v>
      </c>
      <c r="C362" s="15">
        <f t="shared" si="171"/>
        <v>40686</v>
      </c>
      <c r="E362" s="6">
        <v>0.60416666666666663</v>
      </c>
      <c r="F362" s="15">
        <v>40686</v>
      </c>
      <c r="H362" s="18">
        <f t="shared" si="133"/>
        <v>29.999999999999893</v>
      </c>
      <c r="I362" s="3">
        <f t="shared" si="172"/>
        <v>0.49999999999999822</v>
      </c>
      <c r="J362" s="3">
        <f t="shared" si="173"/>
        <v>2.0833333333333259E-2</v>
      </c>
      <c r="L362" s="9">
        <f t="shared" si="174"/>
        <v>52440</v>
      </c>
      <c r="M362" s="3">
        <f t="shared" si="175"/>
        <v>874</v>
      </c>
      <c r="N362" s="3">
        <f t="shared" si="176"/>
        <v>36.416666666666671</v>
      </c>
      <c r="P362" s="21">
        <f t="shared" si="157"/>
        <v>29.999999999999893</v>
      </c>
      <c r="Q362" s="3">
        <f t="shared" si="177"/>
        <v>0.49999999999999822</v>
      </c>
      <c r="R362" s="3">
        <f t="shared" si="178"/>
        <v>2.0833333333333259E-2</v>
      </c>
      <c r="T362" s="9">
        <f t="shared" si="179"/>
        <v>49755</v>
      </c>
      <c r="U362" s="3">
        <f t="shared" si="180"/>
        <v>829.25</v>
      </c>
      <c r="V362" s="3">
        <f t="shared" si="181"/>
        <v>34.552083333333336</v>
      </c>
    </row>
    <row r="363" spans="1:23">
      <c r="A363" s="7" t="s">
        <v>395</v>
      </c>
      <c r="B363" s="6">
        <f t="shared" si="170"/>
        <v>0.60416666666666663</v>
      </c>
      <c r="C363" s="15">
        <f t="shared" si="171"/>
        <v>40686</v>
      </c>
      <c r="E363" s="6">
        <v>0.77083333333333337</v>
      </c>
      <c r="F363" s="15">
        <v>40686</v>
      </c>
      <c r="H363" s="18">
        <f t="shared" si="133"/>
        <v>240.00000000000011</v>
      </c>
      <c r="I363" s="3">
        <f t="shared" si="172"/>
        <v>4.0000000000000018</v>
      </c>
      <c r="J363" s="3">
        <f t="shared" si="173"/>
        <v>0.16666666666666674</v>
      </c>
      <c r="L363" s="9">
        <f t="shared" si="174"/>
        <v>52680</v>
      </c>
      <c r="M363" s="3">
        <f t="shared" si="175"/>
        <v>878</v>
      </c>
      <c r="N363" s="3">
        <f t="shared" si="176"/>
        <v>36.583333333333336</v>
      </c>
      <c r="P363" s="21">
        <f t="shared" si="157"/>
        <v>240.00000000000011</v>
      </c>
      <c r="Q363" s="3">
        <f t="shared" si="177"/>
        <v>4.0000000000000018</v>
      </c>
      <c r="R363" s="3">
        <f t="shared" si="178"/>
        <v>0.16666666666666674</v>
      </c>
      <c r="T363" s="9">
        <f t="shared" si="179"/>
        <v>49995</v>
      </c>
      <c r="U363" s="3">
        <f t="shared" si="180"/>
        <v>833.25</v>
      </c>
      <c r="V363" s="3">
        <f t="shared" si="181"/>
        <v>34.71875</v>
      </c>
      <c r="W363" s="7" t="s">
        <v>525</v>
      </c>
    </row>
    <row r="364" spans="1:23">
      <c r="A364" s="7" t="s">
        <v>396</v>
      </c>
      <c r="B364" s="6">
        <f t="shared" si="170"/>
        <v>0.77083333333333337</v>
      </c>
      <c r="C364" s="15">
        <f t="shared" si="171"/>
        <v>40686</v>
      </c>
      <c r="E364" s="6">
        <v>0.83333333333333337</v>
      </c>
      <c r="F364" s="15">
        <v>40686</v>
      </c>
      <c r="H364" s="18">
        <f t="shared" si="133"/>
        <v>90</v>
      </c>
      <c r="I364" s="3">
        <f t="shared" si="172"/>
        <v>1.5</v>
      </c>
      <c r="J364" s="3">
        <f t="shared" si="173"/>
        <v>6.25E-2</v>
      </c>
      <c r="L364" s="9">
        <f t="shared" si="174"/>
        <v>52770</v>
      </c>
      <c r="M364" s="3">
        <f t="shared" si="175"/>
        <v>879.5</v>
      </c>
      <c r="N364" s="3">
        <f t="shared" si="176"/>
        <v>36.645833333333336</v>
      </c>
      <c r="P364" s="21">
        <f t="shared" si="157"/>
        <v>90</v>
      </c>
      <c r="Q364" s="3">
        <f t="shared" si="177"/>
        <v>1.5</v>
      </c>
      <c r="R364" s="3">
        <f t="shared" si="178"/>
        <v>6.25E-2</v>
      </c>
      <c r="T364" s="9">
        <f t="shared" si="179"/>
        <v>50085</v>
      </c>
      <c r="U364" s="3">
        <f t="shared" si="180"/>
        <v>834.75</v>
      </c>
      <c r="V364" s="3">
        <f t="shared" si="181"/>
        <v>34.78125</v>
      </c>
    </row>
    <row r="365" spans="1:23">
      <c r="A365" s="7" t="s">
        <v>397</v>
      </c>
      <c r="B365" s="6">
        <f t="shared" si="170"/>
        <v>0.83333333333333337</v>
      </c>
      <c r="C365" s="15">
        <f t="shared" si="171"/>
        <v>40686</v>
      </c>
      <c r="E365" s="6">
        <v>9.375E-2</v>
      </c>
      <c r="F365" s="15">
        <v>40687</v>
      </c>
      <c r="H365" s="18">
        <f t="shared" si="133"/>
        <v>375</v>
      </c>
      <c r="I365" s="3">
        <f t="shared" si="172"/>
        <v>6.25</v>
      </c>
      <c r="J365" s="3">
        <f t="shared" si="173"/>
        <v>0.26041666666666669</v>
      </c>
      <c r="L365" s="9">
        <f t="shared" si="174"/>
        <v>53145</v>
      </c>
      <c r="M365" s="3">
        <f t="shared" si="175"/>
        <v>885.75</v>
      </c>
      <c r="N365" s="3">
        <f t="shared" si="176"/>
        <v>36.90625</v>
      </c>
      <c r="P365" s="21">
        <f t="shared" si="157"/>
        <v>375</v>
      </c>
      <c r="Q365" s="3">
        <f t="shared" si="177"/>
        <v>6.25</v>
      </c>
      <c r="R365" s="3">
        <f t="shared" si="178"/>
        <v>0.26041666666666669</v>
      </c>
      <c r="T365" s="9">
        <f t="shared" si="179"/>
        <v>50460</v>
      </c>
      <c r="U365" s="3">
        <f t="shared" si="180"/>
        <v>841</v>
      </c>
      <c r="V365" s="3">
        <f t="shared" si="181"/>
        <v>35.041666666666664</v>
      </c>
    </row>
    <row r="366" spans="1:23" ht="60">
      <c r="A366" s="39" t="s">
        <v>398</v>
      </c>
      <c r="B366" s="40">
        <f t="shared" si="170"/>
        <v>9.375E-2</v>
      </c>
      <c r="C366" s="16">
        <f t="shared" si="171"/>
        <v>40687</v>
      </c>
      <c r="D366" s="27"/>
      <c r="E366" s="40">
        <v>0.20833333333333334</v>
      </c>
      <c r="F366" s="16">
        <v>40687</v>
      </c>
      <c r="G366" s="27"/>
      <c r="H366" s="41">
        <f t="shared" si="133"/>
        <v>165</v>
      </c>
      <c r="I366" s="5">
        <f t="shared" si="172"/>
        <v>2.75</v>
      </c>
      <c r="J366" s="5">
        <f t="shared" si="173"/>
        <v>0.11458333333333333</v>
      </c>
      <c r="K366" s="27"/>
      <c r="L366" s="10">
        <f t="shared" si="174"/>
        <v>53310</v>
      </c>
      <c r="M366" s="5">
        <f t="shared" si="175"/>
        <v>888.5</v>
      </c>
      <c r="N366" s="5">
        <f t="shared" si="176"/>
        <v>37.020833333333336</v>
      </c>
      <c r="O366" s="27"/>
      <c r="P366" s="43">
        <f t="shared" si="157"/>
        <v>165</v>
      </c>
      <c r="Q366" s="5">
        <f t="shared" si="177"/>
        <v>2.75</v>
      </c>
      <c r="R366" s="5">
        <f t="shared" si="178"/>
        <v>0.11458333333333333</v>
      </c>
      <c r="S366" s="27"/>
      <c r="T366" s="10">
        <f t="shared" si="179"/>
        <v>50625</v>
      </c>
      <c r="U366" s="5">
        <f t="shared" si="180"/>
        <v>843.75</v>
      </c>
      <c r="V366" s="5">
        <f t="shared" si="181"/>
        <v>35.15625</v>
      </c>
      <c r="W366" s="39" t="s">
        <v>526</v>
      </c>
    </row>
    <row r="367" spans="1:23" ht="30">
      <c r="A367" s="7" t="s">
        <v>399</v>
      </c>
      <c r="B367" s="6">
        <f t="shared" si="170"/>
        <v>0.20833333333333334</v>
      </c>
      <c r="C367" s="15">
        <f t="shared" si="171"/>
        <v>40687</v>
      </c>
      <c r="E367" s="6">
        <v>0.23958333333333334</v>
      </c>
      <c r="F367" s="15">
        <v>40687</v>
      </c>
      <c r="H367" s="18">
        <f t="shared" si="133"/>
        <v>45</v>
      </c>
      <c r="I367" s="3">
        <f t="shared" si="172"/>
        <v>0.75</v>
      </c>
      <c r="J367" s="3">
        <f t="shared" si="173"/>
        <v>3.125E-2</v>
      </c>
      <c r="L367" s="9">
        <f t="shared" si="174"/>
        <v>53355</v>
      </c>
      <c r="M367" s="3">
        <f t="shared" si="175"/>
        <v>889.25</v>
      </c>
      <c r="N367" s="3">
        <f t="shared" si="176"/>
        <v>37.052083333333336</v>
      </c>
      <c r="P367" s="21">
        <f t="shared" si="157"/>
        <v>45</v>
      </c>
      <c r="Q367" s="3">
        <f t="shared" si="177"/>
        <v>0.75</v>
      </c>
      <c r="R367" s="3">
        <f t="shared" si="178"/>
        <v>3.125E-2</v>
      </c>
      <c r="T367" s="9">
        <f t="shared" si="179"/>
        <v>50670</v>
      </c>
      <c r="U367" s="3">
        <f t="shared" si="180"/>
        <v>844.5</v>
      </c>
      <c r="V367" s="3">
        <f t="shared" si="181"/>
        <v>35.1875</v>
      </c>
      <c r="W367" s="7" t="s">
        <v>523</v>
      </c>
    </row>
    <row r="368" spans="1:23">
      <c r="A368" s="7" t="s">
        <v>57</v>
      </c>
      <c r="B368" s="6">
        <f t="shared" ref="B368:B387" si="182">E367</f>
        <v>0.23958333333333334</v>
      </c>
      <c r="C368" s="15">
        <f t="shared" ref="C368:C387" si="183">F367</f>
        <v>40687</v>
      </c>
      <c r="E368" s="6">
        <v>0.26041666666666669</v>
      </c>
      <c r="F368" s="15">
        <v>40687</v>
      </c>
      <c r="H368" s="18">
        <f t="shared" si="133"/>
        <v>30.000000000000014</v>
      </c>
      <c r="I368" s="3">
        <f t="shared" ref="I368:I387" si="184">H368/60</f>
        <v>0.50000000000000022</v>
      </c>
      <c r="J368" s="3">
        <f t="shared" ref="J368:J387" si="185">I368/24</f>
        <v>2.0833333333333343E-2</v>
      </c>
      <c r="L368" s="9">
        <f t="shared" ref="L368:L387" si="186">L367+H368</f>
        <v>53385</v>
      </c>
      <c r="M368" s="3">
        <f t="shared" ref="M368:M387" si="187">M367+I368</f>
        <v>889.75</v>
      </c>
      <c r="N368" s="3">
        <f t="shared" ref="N368:N387" si="188">N367+J368</f>
        <v>37.072916666666671</v>
      </c>
      <c r="P368" s="21">
        <f t="shared" si="157"/>
        <v>30.000000000000014</v>
      </c>
      <c r="Q368" s="3">
        <f t="shared" ref="Q368:Q387" si="189">P368/60</f>
        <v>0.50000000000000022</v>
      </c>
      <c r="R368" s="3">
        <f t="shared" ref="R368:R387" si="190">Q368/24</f>
        <v>2.0833333333333343E-2</v>
      </c>
      <c r="T368" s="9">
        <f t="shared" ref="T368:T387" si="191">T367+P368</f>
        <v>50700</v>
      </c>
      <c r="U368" s="3">
        <f t="shared" ref="U368:U387" si="192">U367+Q368</f>
        <v>845</v>
      </c>
      <c r="V368" s="3">
        <f t="shared" ref="V368:V387" si="193">V367+R368</f>
        <v>35.208333333333336</v>
      </c>
    </row>
    <row r="369" spans="1:23">
      <c r="A369" s="7" t="s">
        <v>400</v>
      </c>
      <c r="B369" s="6">
        <f t="shared" si="182"/>
        <v>0.26041666666666669</v>
      </c>
      <c r="C369" s="15">
        <f t="shared" si="183"/>
        <v>40687</v>
      </c>
      <c r="E369" s="6">
        <v>0.39583333333333331</v>
      </c>
      <c r="F369" s="15">
        <v>40687</v>
      </c>
      <c r="H369" s="18">
        <f t="shared" ref="H369:H432" si="194">(($F369-$C369)*1440)+(($E369-$B369)*1440)</f>
        <v>194.99999999999994</v>
      </c>
      <c r="I369" s="3">
        <f t="shared" si="184"/>
        <v>3.2499999999999991</v>
      </c>
      <c r="J369" s="3">
        <f t="shared" si="185"/>
        <v>0.13541666666666663</v>
      </c>
      <c r="L369" s="9">
        <f t="shared" si="186"/>
        <v>53580</v>
      </c>
      <c r="M369" s="3">
        <f t="shared" si="187"/>
        <v>893</v>
      </c>
      <c r="N369" s="3">
        <f t="shared" si="188"/>
        <v>37.208333333333336</v>
      </c>
      <c r="P369" s="21">
        <f t="shared" si="157"/>
        <v>194.99999999999994</v>
      </c>
      <c r="Q369" s="3">
        <f t="shared" si="189"/>
        <v>3.2499999999999991</v>
      </c>
      <c r="R369" s="3">
        <f t="shared" si="190"/>
        <v>0.13541666666666663</v>
      </c>
      <c r="T369" s="9">
        <f t="shared" si="191"/>
        <v>50895</v>
      </c>
      <c r="U369" s="3">
        <f t="shared" si="192"/>
        <v>848.25</v>
      </c>
      <c r="V369" s="3">
        <f t="shared" si="193"/>
        <v>35.34375</v>
      </c>
    </row>
    <row r="370" spans="1:23">
      <c r="A370" s="7" t="s">
        <v>12</v>
      </c>
      <c r="B370" s="6">
        <f t="shared" si="182"/>
        <v>0.39583333333333331</v>
      </c>
      <c r="C370" s="15">
        <f t="shared" si="183"/>
        <v>40687</v>
      </c>
      <c r="E370" s="6">
        <v>0.41666666666666669</v>
      </c>
      <c r="F370" s="15">
        <v>40687</v>
      </c>
      <c r="H370" s="18">
        <f t="shared" si="194"/>
        <v>30.000000000000053</v>
      </c>
      <c r="I370" s="3">
        <f t="shared" si="184"/>
        <v>0.50000000000000089</v>
      </c>
      <c r="J370" s="3">
        <f t="shared" si="185"/>
        <v>2.083333333333337E-2</v>
      </c>
      <c r="L370" s="9">
        <f t="shared" si="186"/>
        <v>53610</v>
      </c>
      <c r="M370" s="3">
        <f t="shared" si="187"/>
        <v>893.5</v>
      </c>
      <c r="N370" s="3">
        <f t="shared" si="188"/>
        <v>37.229166666666671</v>
      </c>
      <c r="P370" s="21">
        <f t="shared" si="157"/>
        <v>30.000000000000053</v>
      </c>
      <c r="Q370" s="3">
        <f t="shared" si="189"/>
        <v>0.50000000000000089</v>
      </c>
      <c r="R370" s="3">
        <f t="shared" si="190"/>
        <v>2.083333333333337E-2</v>
      </c>
      <c r="T370" s="9">
        <f t="shared" si="191"/>
        <v>50925</v>
      </c>
      <c r="U370" s="3">
        <f t="shared" si="192"/>
        <v>848.75</v>
      </c>
      <c r="V370" s="3">
        <f t="shared" si="193"/>
        <v>35.364583333333336</v>
      </c>
    </row>
    <row r="371" spans="1:23">
      <c r="A371" s="7" t="s">
        <v>401</v>
      </c>
      <c r="B371" s="6">
        <f t="shared" si="182"/>
        <v>0.41666666666666669</v>
      </c>
      <c r="C371" s="15">
        <f t="shared" si="183"/>
        <v>40687</v>
      </c>
      <c r="E371" s="6">
        <v>0.46875</v>
      </c>
      <c r="F371" s="15">
        <v>40687</v>
      </c>
      <c r="H371" s="18">
        <f t="shared" si="194"/>
        <v>74.999999999999972</v>
      </c>
      <c r="I371" s="3">
        <f t="shared" si="184"/>
        <v>1.2499999999999996</v>
      </c>
      <c r="J371" s="3">
        <f t="shared" si="185"/>
        <v>5.2083333333333315E-2</v>
      </c>
      <c r="L371" s="9">
        <f t="shared" si="186"/>
        <v>53685</v>
      </c>
      <c r="M371" s="3">
        <f t="shared" si="187"/>
        <v>894.75</v>
      </c>
      <c r="N371" s="3">
        <f t="shared" si="188"/>
        <v>37.281250000000007</v>
      </c>
      <c r="P371" s="21">
        <f t="shared" si="157"/>
        <v>74.999999999999972</v>
      </c>
      <c r="Q371" s="3">
        <f t="shared" si="189"/>
        <v>1.2499999999999996</v>
      </c>
      <c r="R371" s="3">
        <f t="shared" si="190"/>
        <v>5.2083333333333315E-2</v>
      </c>
      <c r="T371" s="9">
        <f t="shared" si="191"/>
        <v>51000</v>
      </c>
      <c r="U371" s="3">
        <f t="shared" si="192"/>
        <v>850</v>
      </c>
      <c r="V371" s="3">
        <f t="shared" si="193"/>
        <v>35.416666666666671</v>
      </c>
      <c r="W371" s="7" t="s">
        <v>527</v>
      </c>
    </row>
    <row r="372" spans="1:23">
      <c r="A372" s="7" t="s">
        <v>402</v>
      </c>
      <c r="B372" s="6">
        <f t="shared" si="182"/>
        <v>0.46875</v>
      </c>
      <c r="C372" s="15">
        <f t="shared" si="183"/>
        <v>40687</v>
      </c>
      <c r="E372" s="6">
        <v>0.5</v>
      </c>
      <c r="F372" s="15">
        <v>40687</v>
      </c>
      <c r="H372" s="18">
        <f t="shared" si="194"/>
        <v>45</v>
      </c>
      <c r="I372" s="3">
        <f t="shared" si="184"/>
        <v>0.75</v>
      </c>
      <c r="J372" s="3">
        <f t="shared" si="185"/>
        <v>3.125E-2</v>
      </c>
      <c r="L372" s="9">
        <f t="shared" si="186"/>
        <v>53730</v>
      </c>
      <c r="M372" s="3">
        <f t="shared" si="187"/>
        <v>895.5</v>
      </c>
      <c r="N372" s="3">
        <f t="shared" si="188"/>
        <v>37.312500000000007</v>
      </c>
      <c r="P372" s="21">
        <f t="shared" si="157"/>
        <v>45</v>
      </c>
      <c r="Q372" s="3">
        <f t="shared" si="189"/>
        <v>0.75</v>
      </c>
      <c r="R372" s="3">
        <f t="shared" si="190"/>
        <v>3.125E-2</v>
      </c>
      <c r="T372" s="9">
        <f t="shared" si="191"/>
        <v>51045</v>
      </c>
      <c r="U372" s="3">
        <f t="shared" si="192"/>
        <v>850.75</v>
      </c>
      <c r="V372" s="3">
        <f t="shared" si="193"/>
        <v>35.447916666666671</v>
      </c>
    </row>
    <row r="373" spans="1:23">
      <c r="A373" s="7" t="s">
        <v>18</v>
      </c>
      <c r="B373" s="6">
        <f t="shared" si="182"/>
        <v>0.5</v>
      </c>
      <c r="C373" s="15">
        <f t="shared" si="183"/>
        <v>40687</v>
      </c>
      <c r="E373" s="6">
        <v>0.52083333333333337</v>
      </c>
      <c r="F373" s="15">
        <v>40687</v>
      </c>
      <c r="H373" s="18">
        <f t="shared" si="194"/>
        <v>30.000000000000053</v>
      </c>
      <c r="I373" s="3">
        <f t="shared" si="184"/>
        <v>0.50000000000000089</v>
      </c>
      <c r="J373" s="3">
        <f t="shared" si="185"/>
        <v>2.083333333333337E-2</v>
      </c>
      <c r="L373" s="9">
        <f t="shared" si="186"/>
        <v>53760</v>
      </c>
      <c r="M373" s="3">
        <f t="shared" si="187"/>
        <v>896</v>
      </c>
      <c r="N373" s="3">
        <f t="shared" si="188"/>
        <v>37.333333333333343</v>
      </c>
      <c r="P373" s="21">
        <f t="shared" si="157"/>
        <v>30.000000000000053</v>
      </c>
      <c r="Q373" s="3">
        <f t="shared" si="189"/>
        <v>0.50000000000000089</v>
      </c>
      <c r="R373" s="3">
        <f t="shared" si="190"/>
        <v>2.083333333333337E-2</v>
      </c>
      <c r="T373" s="9">
        <f t="shared" si="191"/>
        <v>51075</v>
      </c>
      <c r="U373" s="3">
        <f t="shared" si="192"/>
        <v>851.25</v>
      </c>
      <c r="V373" s="3">
        <f t="shared" si="193"/>
        <v>35.468750000000007</v>
      </c>
    </row>
    <row r="374" spans="1:23">
      <c r="A374" s="7" t="s">
        <v>403</v>
      </c>
      <c r="B374" s="6">
        <f t="shared" si="182"/>
        <v>0.52083333333333337</v>
      </c>
      <c r="C374" s="15">
        <f t="shared" si="183"/>
        <v>40687</v>
      </c>
      <c r="E374" s="6">
        <v>0.61458333333333337</v>
      </c>
      <c r="F374" s="15">
        <v>40687</v>
      </c>
      <c r="H374" s="18">
        <f t="shared" si="194"/>
        <v>135</v>
      </c>
      <c r="I374" s="3">
        <f t="shared" si="184"/>
        <v>2.25</v>
      </c>
      <c r="J374" s="3">
        <f t="shared" si="185"/>
        <v>9.375E-2</v>
      </c>
      <c r="L374" s="9">
        <f t="shared" si="186"/>
        <v>53895</v>
      </c>
      <c r="M374" s="3">
        <f t="shared" si="187"/>
        <v>898.25</v>
      </c>
      <c r="N374" s="3">
        <f t="shared" si="188"/>
        <v>37.427083333333343</v>
      </c>
      <c r="P374" s="21">
        <f t="shared" si="157"/>
        <v>135</v>
      </c>
      <c r="Q374" s="3">
        <f t="shared" si="189"/>
        <v>2.25</v>
      </c>
      <c r="R374" s="3">
        <f t="shared" si="190"/>
        <v>9.375E-2</v>
      </c>
      <c r="T374" s="9">
        <f t="shared" si="191"/>
        <v>51210</v>
      </c>
      <c r="U374" s="3">
        <f t="shared" si="192"/>
        <v>853.5</v>
      </c>
      <c r="V374" s="3">
        <f t="shared" si="193"/>
        <v>35.562500000000007</v>
      </c>
    </row>
    <row r="375" spans="1:23">
      <c r="A375" s="7" t="s">
        <v>37</v>
      </c>
      <c r="B375" s="6">
        <f t="shared" si="182"/>
        <v>0.61458333333333337</v>
      </c>
      <c r="C375" s="15">
        <f t="shared" si="183"/>
        <v>40687</v>
      </c>
      <c r="E375" s="6">
        <v>0.63541666666666663</v>
      </c>
      <c r="F375" s="15">
        <v>40687</v>
      </c>
      <c r="H375" s="18">
        <f t="shared" si="194"/>
        <v>29.999999999999893</v>
      </c>
      <c r="I375" s="3">
        <f t="shared" si="184"/>
        <v>0.49999999999999822</v>
      </c>
      <c r="J375" s="3">
        <f t="shared" si="185"/>
        <v>2.0833333333333259E-2</v>
      </c>
      <c r="L375" s="9">
        <f t="shared" si="186"/>
        <v>53925</v>
      </c>
      <c r="M375" s="3">
        <f t="shared" si="187"/>
        <v>898.75</v>
      </c>
      <c r="N375" s="3">
        <f t="shared" si="188"/>
        <v>37.447916666666679</v>
      </c>
      <c r="P375" s="21">
        <f t="shared" si="157"/>
        <v>29.999999999999893</v>
      </c>
      <c r="Q375" s="3">
        <f t="shared" si="189"/>
        <v>0.49999999999999822</v>
      </c>
      <c r="R375" s="3">
        <f t="shared" si="190"/>
        <v>2.0833333333333259E-2</v>
      </c>
      <c r="T375" s="9">
        <f t="shared" si="191"/>
        <v>51240</v>
      </c>
      <c r="U375" s="3">
        <f t="shared" si="192"/>
        <v>854</v>
      </c>
      <c r="V375" s="3">
        <f t="shared" si="193"/>
        <v>35.583333333333343</v>
      </c>
    </row>
    <row r="376" spans="1:23">
      <c r="A376" s="7" t="s">
        <v>404</v>
      </c>
      <c r="B376" s="6">
        <f t="shared" si="182"/>
        <v>0.63541666666666663</v>
      </c>
      <c r="C376" s="15">
        <f t="shared" si="183"/>
        <v>40687</v>
      </c>
      <c r="E376" s="6">
        <v>0.67708333333333337</v>
      </c>
      <c r="F376" s="15">
        <v>40687</v>
      </c>
      <c r="H376" s="18">
        <f t="shared" si="194"/>
        <v>60.000000000000107</v>
      </c>
      <c r="I376" s="3">
        <f t="shared" si="184"/>
        <v>1.0000000000000018</v>
      </c>
      <c r="J376" s="3">
        <f t="shared" si="185"/>
        <v>4.1666666666666741E-2</v>
      </c>
      <c r="L376" s="9">
        <f t="shared" si="186"/>
        <v>53985</v>
      </c>
      <c r="M376" s="3">
        <f t="shared" si="187"/>
        <v>899.75</v>
      </c>
      <c r="N376" s="3">
        <f t="shared" si="188"/>
        <v>37.489583333333343</v>
      </c>
      <c r="P376" s="21">
        <f t="shared" si="157"/>
        <v>60.000000000000107</v>
      </c>
      <c r="Q376" s="3">
        <f t="shared" si="189"/>
        <v>1.0000000000000018</v>
      </c>
      <c r="R376" s="3">
        <f t="shared" si="190"/>
        <v>4.1666666666666741E-2</v>
      </c>
      <c r="T376" s="9">
        <f t="shared" si="191"/>
        <v>51300</v>
      </c>
      <c r="U376" s="3">
        <f t="shared" si="192"/>
        <v>855</v>
      </c>
      <c r="V376" s="3">
        <f t="shared" si="193"/>
        <v>35.625000000000007</v>
      </c>
    </row>
    <row r="377" spans="1:23">
      <c r="A377" s="7" t="s">
        <v>405</v>
      </c>
      <c r="B377" s="6">
        <f t="shared" si="182"/>
        <v>0.67708333333333337</v>
      </c>
      <c r="C377" s="15">
        <f t="shared" si="183"/>
        <v>40687</v>
      </c>
      <c r="E377" s="6">
        <v>0.6875</v>
      </c>
      <c r="F377" s="15">
        <v>40687</v>
      </c>
      <c r="H377" s="18">
        <f t="shared" si="194"/>
        <v>14.999999999999947</v>
      </c>
      <c r="I377" s="3">
        <f t="shared" si="184"/>
        <v>0.24999999999999911</v>
      </c>
      <c r="J377" s="3">
        <f t="shared" si="185"/>
        <v>1.041666666666663E-2</v>
      </c>
      <c r="L377" s="9">
        <f t="shared" si="186"/>
        <v>54000</v>
      </c>
      <c r="M377" s="3">
        <f t="shared" si="187"/>
        <v>900</v>
      </c>
      <c r="N377" s="3">
        <f t="shared" si="188"/>
        <v>37.500000000000007</v>
      </c>
      <c r="P377" s="21">
        <f t="shared" si="157"/>
        <v>14.999999999999947</v>
      </c>
      <c r="Q377" s="3">
        <f t="shared" si="189"/>
        <v>0.24999999999999911</v>
      </c>
      <c r="R377" s="3">
        <f t="shared" si="190"/>
        <v>1.041666666666663E-2</v>
      </c>
      <c r="T377" s="9">
        <f t="shared" si="191"/>
        <v>51315</v>
      </c>
      <c r="U377" s="3">
        <f t="shared" si="192"/>
        <v>855.25</v>
      </c>
      <c r="V377" s="3">
        <f t="shared" si="193"/>
        <v>35.635416666666671</v>
      </c>
    </row>
    <row r="378" spans="1:23">
      <c r="A378" s="7" t="s">
        <v>406</v>
      </c>
      <c r="B378" s="6">
        <f t="shared" si="182"/>
        <v>0.6875</v>
      </c>
      <c r="C378" s="15">
        <f t="shared" si="183"/>
        <v>40687</v>
      </c>
      <c r="E378" s="6">
        <v>0.75</v>
      </c>
      <c r="F378" s="15">
        <v>40687</v>
      </c>
      <c r="H378" s="18">
        <f t="shared" si="194"/>
        <v>90</v>
      </c>
      <c r="I378" s="3">
        <f t="shared" si="184"/>
        <v>1.5</v>
      </c>
      <c r="J378" s="3">
        <f t="shared" si="185"/>
        <v>6.25E-2</v>
      </c>
      <c r="L378" s="9">
        <f t="shared" si="186"/>
        <v>54090</v>
      </c>
      <c r="M378" s="3">
        <f t="shared" si="187"/>
        <v>901.5</v>
      </c>
      <c r="N378" s="3">
        <f t="shared" si="188"/>
        <v>37.562500000000007</v>
      </c>
      <c r="P378" s="21">
        <f t="shared" si="157"/>
        <v>90</v>
      </c>
      <c r="Q378" s="3">
        <f t="shared" si="189"/>
        <v>1.5</v>
      </c>
      <c r="R378" s="3">
        <f t="shared" si="190"/>
        <v>6.25E-2</v>
      </c>
      <c r="T378" s="9">
        <f t="shared" si="191"/>
        <v>51405</v>
      </c>
      <c r="U378" s="3">
        <f t="shared" si="192"/>
        <v>856.75</v>
      </c>
      <c r="V378" s="3">
        <f t="shared" si="193"/>
        <v>35.697916666666671</v>
      </c>
    </row>
    <row r="379" spans="1:23">
      <c r="A379" s="7" t="s">
        <v>407</v>
      </c>
      <c r="B379" s="6">
        <f t="shared" si="182"/>
        <v>0.75</v>
      </c>
      <c r="C379" s="15">
        <f t="shared" si="183"/>
        <v>40687</v>
      </c>
      <c r="E379" s="6">
        <v>0.78125</v>
      </c>
      <c r="F379" s="15">
        <v>40687</v>
      </c>
      <c r="H379" s="18">
        <f t="shared" si="194"/>
        <v>45</v>
      </c>
      <c r="I379" s="3">
        <f t="shared" si="184"/>
        <v>0.75</v>
      </c>
      <c r="J379" s="3">
        <f t="shared" si="185"/>
        <v>3.125E-2</v>
      </c>
      <c r="L379" s="9">
        <f t="shared" si="186"/>
        <v>54135</v>
      </c>
      <c r="M379" s="3">
        <f t="shared" si="187"/>
        <v>902.25</v>
      </c>
      <c r="N379" s="3">
        <f t="shared" si="188"/>
        <v>37.593750000000007</v>
      </c>
      <c r="P379" s="21">
        <f t="shared" si="157"/>
        <v>45</v>
      </c>
      <c r="Q379" s="3">
        <f t="shared" si="189"/>
        <v>0.75</v>
      </c>
      <c r="R379" s="3">
        <f t="shared" si="190"/>
        <v>3.125E-2</v>
      </c>
      <c r="T379" s="9">
        <f t="shared" si="191"/>
        <v>51450</v>
      </c>
      <c r="U379" s="3">
        <f t="shared" si="192"/>
        <v>857.5</v>
      </c>
      <c r="V379" s="3">
        <f t="shared" si="193"/>
        <v>35.729166666666671</v>
      </c>
    </row>
    <row r="380" spans="1:23">
      <c r="A380" s="7" t="s">
        <v>408</v>
      </c>
      <c r="B380" s="6">
        <f t="shared" si="182"/>
        <v>0.78125</v>
      </c>
      <c r="C380" s="15">
        <f t="shared" si="183"/>
        <v>40687</v>
      </c>
      <c r="E380" s="6">
        <v>0.8125</v>
      </c>
      <c r="F380" s="15">
        <v>40687</v>
      </c>
      <c r="H380" s="18">
        <f t="shared" si="194"/>
        <v>45</v>
      </c>
      <c r="I380" s="3">
        <f t="shared" si="184"/>
        <v>0.75</v>
      </c>
      <c r="J380" s="3">
        <f t="shared" si="185"/>
        <v>3.125E-2</v>
      </c>
      <c r="L380" s="9">
        <f t="shared" si="186"/>
        <v>54180</v>
      </c>
      <c r="M380" s="3">
        <f t="shared" si="187"/>
        <v>903</v>
      </c>
      <c r="N380" s="3">
        <f t="shared" si="188"/>
        <v>37.625000000000007</v>
      </c>
      <c r="P380" s="21">
        <f t="shared" si="157"/>
        <v>45</v>
      </c>
      <c r="Q380" s="3">
        <f t="shared" si="189"/>
        <v>0.75</v>
      </c>
      <c r="R380" s="3">
        <f t="shared" si="190"/>
        <v>3.125E-2</v>
      </c>
      <c r="T380" s="9">
        <f t="shared" si="191"/>
        <v>51495</v>
      </c>
      <c r="U380" s="3">
        <f t="shared" si="192"/>
        <v>858.25</v>
      </c>
      <c r="V380" s="3">
        <f t="shared" si="193"/>
        <v>35.760416666666671</v>
      </c>
    </row>
    <row r="381" spans="1:23">
      <c r="A381" s="7" t="s">
        <v>394</v>
      </c>
      <c r="B381" s="6">
        <f t="shared" si="182"/>
        <v>0.8125</v>
      </c>
      <c r="C381" s="15">
        <f t="shared" si="183"/>
        <v>40687</v>
      </c>
      <c r="E381" s="6">
        <v>0.83333333333333337</v>
      </c>
      <c r="F381" s="15">
        <v>40687</v>
      </c>
      <c r="H381" s="18">
        <f t="shared" si="194"/>
        <v>30.000000000000053</v>
      </c>
      <c r="I381" s="3">
        <f t="shared" si="184"/>
        <v>0.50000000000000089</v>
      </c>
      <c r="J381" s="3">
        <f t="shared" si="185"/>
        <v>2.083333333333337E-2</v>
      </c>
      <c r="L381" s="9">
        <f t="shared" si="186"/>
        <v>54210</v>
      </c>
      <c r="M381" s="3">
        <f t="shared" si="187"/>
        <v>903.5</v>
      </c>
      <c r="N381" s="3">
        <f t="shared" si="188"/>
        <v>37.645833333333343</v>
      </c>
      <c r="P381" s="21">
        <f t="shared" si="157"/>
        <v>30.000000000000053</v>
      </c>
      <c r="Q381" s="3">
        <f t="shared" si="189"/>
        <v>0.50000000000000089</v>
      </c>
      <c r="R381" s="3">
        <f t="shared" si="190"/>
        <v>2.083333333333337E-2</v>
      </c>
      <c r="T381" s="9">
        <f t="shared" si="191"/>
        <v>51525</v>
      </c>
      <c r="U381" s="3">
        <f t="shared" si="192"/>
        <v>858.75</v>
      </c>
      <c r="V381" s="3">
        <f t="shared" si="193"/>
        <v>35.781250000000007</v>
      </c>
    </row>
    <row r="382" spans="1:23">
      <c r="A382" s="7" t="s">
        <v>27</v>
      </c>
      <c r="B382" s="6">
        <f t="shared" si="182"/>
        <v>0.83333333333333337</v>
      </c>
      <c r="C382" s="15">
        <f t="shared" si="183"/>
        <v>40687</v>
      </c>
      <c r="E382" s="6">
        <v>0.85416666666666663</v>
      </c>
      <c r="F382" s="15">
        <v>40687</v>
      </c>
      <c r="H382" s="18">
        <f t="shared" si="194"/>
        <v>29.999999999999893</v>
      </c>
      <c r="I382" s="3">
        <f t="shared" si="184"/>
        <v>0.49999999999999822</v>
      </c>
      <c r="J382" s="3">
        <f t="shared" si="185"/>
        <v>2.0833333333333259E-2</v>
      </c>
      <c r="L382" s="9">
        <f t="shared" si="186"/>
        <v>54240</v>
      </c>
      <c r="M382" s="3">
        <f t="shared" si="187"/>
        <v>904</v>
      </c>
      <c r="N382" s="3">
        <f t="shared" si="188"/>
        <v>37.666666666666679</v>
      </c>
      <c r="P382" s="21">
        <f t="shared" si="157"/>
        <v>29.999999999999893</v>
      </c>
      <c r="Q382" s="3">
        <f t="shared" si="189"/>
        <v>0.49999999999999822</v>
      </c>
      <c r="R382" s="3">
        <f t="shared" si="190"/>
        <v>2.0833333333333259E-2</v>
      </c>
      <c r="T382" s="9">
        <f t="shared" si="191"/>
        <v>51555</v>
      </c>
      <c r="U382" s="3">
        <f t="shared" si="192"/>
        <v>859.25</v>
      </c>
      <c r="V382" s="3">
        <f t="shared" si="193"/>
        <v>35.802083333333343</v>
      </c>
    </row>
    <row r="383" spans="1:23">
      <c r="A383" s="7" t="s">
        <v>409</v>
      </c>
      <c r="B383" s="6">
        <f t="shared" si="182"/>
        <v>0.85416666666666663</v>
      </c>
      <c r="C383" s="15">
        <f t="shared" si="183"/>
        <v>40687</v>
      </c>
      <c r="E383" s="6">
        <v>0</v>
      </c>
      <c r="F383" s="15">
        <v>40688</v>
      </c>
      <c r="H383" s="18">
        <f t="shared" si="194"/>
        <v>210</v>
      </c>
      <c r="I383" s="3">
        <f t="shared" si="184"/>
        <v>3.5</v>
      </c>
      <c r="J383" s="3">
        <f t="shared" si="185"/>
        <v>0.14583333333333334</v>
      </c>
      <c r="L383" s="9">
        <f t="shared" si="186"/>
        <v>54450</v>
      </c>
      <c r="M383" s="3">
        <f t="shared" si="187"/>
        <v>907.5</v>
      </c>
      <c r="N383" s="3">
        <f t="shared" si="188"/>
        <v>37.812500000000014</v>
      </c>
      <c r="P383" s="21">
        <f t="shared" si="157"/>
        <v>210</v>
      </c>
      <c r="Q383" s="3">
        <f t="shared" si="189"/>
        <v>3.5</v>
      </c>
      <c r="R383" s="3">
        <f t="shared" si="190"/>
        <v>0.14583333333333334</v>
      </c>
      <c r="T383" s="9">
        <f t="shared" si="191"/>
        <v>51765</v>
      </c>
      <c r="U383" s="3">
        <f t="shared" si="192"/>
        <v>862.75</v>
      </c>
      <c r="V383" s="3">
        <f t="shared" si="193"/>
        <v>35.947916666666679</v>
      </c>
    </row>
    <row r="384" spans="1:23">
      <c r="A384" s="7" t="s">
        <v>412</v>
      </c>
      <c r="B384" s="6">
        <f t="shared" si="182"/>
        <v>0</v>
      </c>
      <c r="C384" s="15">
        <f t="shared" si="183"/>
        <v>40688</v>
      </c>
      <c r="E384" s="6">
        <v>4.1666666666666664E-2</v>
      </c>
      <c r="F384" s="15">
        <v>40688</v>
      </c>
      <c r="H384" s="18">
        <f t="shared" si="194"/>
        <v>60</v>
      </c>
      <c r="I384" s="3">
        <f t="shared" si="184"/>
        <v>1</v>
      </c>
      <c r="J384" s="3">
        <f t="shared" si="185"/>
        <v>4.1666666666666664E-2</v>
      </c>
      <c r="L384" s="9">
        <f t="shared" si="186"/>
        <v>54510</v>
      </c>
      <c r="M384" s="3">
        <f t="shared" si="187"/>
        <v>908.5</v>
      </c>
      <c r="N384" s="3">
        <f t="shared" si="188"/>
        <v>37.854166666666679</v>
      </c>
      <c r="P384" s="21">
        <f t="shared" si="157"/>
        <v>60</v>
      </c>
      <c r="Q384" s="3">
        <f t="shared" si="189"/>
        <v>1</v>
      </c>
      <c r="R384" s="3">
        <f t="shared" si="190"/>
        <v>4.1666666666666664E-2</v>
      </c>
      <c r="T384" s="9">
        <f t="shared" si="191"/>
        <v>51825</v>
      </c>
      <c r="U384" s="3">
        <f t="shared" si="192"/>
        <v>863.75</v>
      </c>
      <c r="V384" s="3">
        <f t="shared" si="193"/>
        <v>35.989583333333343</v>
      </c>
    </row>
    <row r="385" spans="1:23">
      <c r="A385" s="7" t="s">
        <v>413</v>
      </c>
      <c r="B385" s="6">
        <f t="shared" si="182"/>
        <v>4.1666666666666664E-2</v>
      </c>
      <c r="C385" s="15">
        <f t="shared" si="183"/>
        <v>40688</v>
      </c>
      <c r="E385" s="6">
        <v>0.29166666666666669</v>
      </c>
      <c r="F385" s="15">
        <v>40688</v>
      </c>
      <c r="H385" s="18">
        <f t="shared" si="194"/>
        <v>360</v>
      </c>
      <c r="I385" s="3">
        <f t="shared" si="184"/>
        <v>6</v>
      </c>
      <c r="J385" s="3">
        <f t="shared" si="185"/>
        <v>0.25</v>
      </c>
      <c r="L385" s="9">
        <f t="shared" si="186"/>
        <v>54870</v>
      </c>
      <c r="M385" s="3">
        <f t="shared" si="187"/>
        <v>914.5</v>
      </c>
      <c r="N385" s="3">
        <f t="shared" si="188"/>
        <v>38.104166666666679</v>
      </c>
      <c r="P385" s="21">
        <f t="shared" si="157"/>
        <v>360</v>
      </c>
      <c r="Q385" s="3">
        <f t="shared" si="189"/>
        <v>6</v>
      </c>
      <c r="R385" s="3">
        <f t="shared" si="190"/>
        <v>0.25</v>
      </c>
      <c r="T385" s="9">
        <f t="shared" si="191"/>
        <v>52185</v>
      </c>
      <c r="U385" s="3">
        <f t="shared" si="192"/>
        <v>869.75</v>
      </c>
      <c r="V385" s="3">
        <f t="shared" si="193"/>
        <v>36.239583333333343</v>
      </c>
      <c r="W385" s="7" t="s">
        <v>528</v>
      </c>
    </row>
    <row r="386" spans="1:23" ht="30">
      <c r="A386" s="39" t="s">
        <v>414</v>
      </c>
      <c r="B386" s="40">
        <f t="shared" si="182"/>
        <v>0.29166666666666669</v>
      </c>
      <c r="C386" s="16">
        <f t="shared" si="183"/>
        <v>40688</v>
      </c>
      <c r="D386" s="27"/>
      <c r="E386" s="40">
        <v>0.34375</v>
      </c>
      <c r="F386" s="16">
        <v>40688</v>
      </c>
      <c r="G386" s="27"/>
      <c r="H386" s="41">
        <f t="shared" si="194"/>
        <v>74.999999999999972</v>
      </c>
      <c r="I386" s="5">
        <f t="shared" si="184"/>
        <v>1.2499999999999996</v>
      </c>
      <c r="J386" s="5">
        <f t="shared" si="185"/>
        <v>5.2083333333333315E-2</v>
      </c>
      <c r="K386" s="27"/>
      <c r="L386" s="10">
        <f t="shared" si="186"/>
        <v>54945</v>
      </c>
      <c r="M386" s="5">
        <f t="shared" si="187"/>
        <v>915.75</v>
      </c>
      <c r="N386" s="5">
        <f t="shared" si="188"/>
        <v>38.156250000000014</v>
      </c>
      <c r="O386" s="27"/>
      <c r="P386" s="43">
        <f t="shared" si="157"/>
        <v>74.999999999999972</v>
      </c>
      <c r="Q386" s="5">
        <f t="shared" si="189"/>
        <v>1.2499999999999996</v>
      </c>
      <c r="R386" s="5">
        <f t="shared" si="190"/>
        <v>5.2083333333333315E-2</v>
      </c>
      <c r="S386" s="27"/>
      <c r="T386" s="10">
        <f t="shared" si="191"/>
        <v>52260</v>
      </c>
      <c r="U386" s="5">
        <f t="shared" si="192"/>
        <v>871</v>
      </c>
      <c r="V386" s="5">
        <f t="shared" si="193"/>
        <v>36.291666666666679</v>
      </c>
      <c r="W386" s="39" t="s">
        <v>529</v>
      </c>
    </row>
    <row r="387" spans="1:23">
      <c r="A387" s="7" t="s">
        <v>415</v>
      </c>
      <c r="B387" s="6">
        <f t="shared" si="182"/>
        <v>0.34375</v>
      </c>
      <c r="C387" s="15">
        <f t="shared" si="183"/>
        <v>40688</v>
      </c>
      <c r="E387" s="6">
        <v>0.39583333333333331</v>
      </c>
      <c r="F387" s="15">
        <v>40688</v>
      </c>
      <c r="H387" s="18">
        <f t="shared" si="194"/>
        <v>74.999999999999972</v>
      </c>
      <c r="I387" s="3">
        <f t="shared" si="184"/>
        <v>1.2499999999999996</v>
      </c>
      <c r="J387" s="3">
        <f t="shared" si="185"/>
        <v>5.2083333333333315E-2</v>
      </c>
      <c r="L387" s="9">
        <f t="shared" si="186"/>
        <v>55020</v>
      </c>
      <c r="M387" s="3">
        <f t="shared" si="187"/>
        <v>917</v>
      </c>
      <c r="N387" s="3">
        <f t="shared" si="188"/>
        <v>38.20833333333335</v>
      </c>
      <c r="P387" s="21">
        <f t="shared" si="157"/>
        <v>74.999999999999972</v>
      </c>
      <c r="Q387" s="3">
        <f t="shared" si="189"/>
        <v>1.2499999999999996</v>
      </c>
      <c r="R387" s="3">
        <f t="shared" si="190"/>
        <v>5.2083333333333315E-2</v>
      </c>
      <c r="T387" s="9">
        <f t="shared" si="191"/>
        <v>52335</v>
      </c>
      <c r="U387" s="3">
        <f t="shared" si="192"/>
        <v>872.25</v>
      </c>
      <c r="V387" s="3">
        <f t="shared" si="193"/>
        <v>36.343750000000014</v>
      </c>
      <c r="W387" s="7" t="s">
        <v>530</v>
      </c>
    </row>
    <row r="388" spans="1:23">
      <c r="A388" s="7" t="s">
        <v>57</v>
      </c>
      <c r="B388" s="6">
        <f t="shared" ref="B388" si="195">E387</f>
        <v>0.39583333333333331</v>
      </c>
      <c r="C388" s="15">
        <f t="shared" ref="C388" si="196">F387</f>
        <v>40688</v>
      </c>
      <c r="E388" s="6">
        <v>0.41666666666666669</v>
      </c>
      <c r="F388" s="15">
        <v>40688</v>
      </c>
      <c r="H388" s="18">
        <f t="shared" si="194"/>
        <v>30.000000000000053</v>
      </c>
      <c r="I388" s="3">
        <f t="shared" ref="I388" si="197">H388/60</f>
        <v>0.50000000000000089</v>
      </c>
      <c r="J388" s="3">
        <f t="shared" ref="J388" si="198">I388/24</f>
        <v>2.083333333333337E-2</v>
      </c>
      <c r="L388" s="9">
        <f t="shared" ref="L388" si="199">L387+H388</f>
        <v>55050</v>
      </c>
      <c r="M388" s="3">
        <f t="shared" ref="M388" si="200">M387+I388</f>
        <v>917.5</v>
      </c>
      <c r="N388" s="3">
        <f t="shared" ref="N388" si="201">N387+J388</f>
        <v>38.229166666666686</v>
      </c>
      <c r="P388" s="21">
        <f t="shared" si="157"/>
        <v>30.000000000000053</v>
      </c>
      <c r="Q388" s="3">
        <f t="shared" ref="Q388" si="202">P388/60</f>
        <v>0.50000000000000089</v>
      </c>
      <c r="R388" s="3">
        <f t="shared" ref="R388" si="203">Q388/24</f>
        <v>2.083333333333337E-2</v>
      </c>
      <c r="T388" s="9">
        <f t="shared" ref="T388" si="204">T387+P388</f>
        <v>52365</v>
      </c>
      <c r="U388" s="3">
        <f t="shared" ref="U388" si="205">U387+Q388</f>
        <v>872.75</v>
      </c>
      <c r="V388" s="3">
        <f t="shared" ref="V388" si="206">V387+R388</f>
        <v>36.36458333333335</v>
      </c>
    </row>
    <row r="389" spans="1:23">
      <c r="A389" s="7" t="s">
        <v>416</v>
      </c>
      <c r="B389" s="6">
        <f t="shared" ref="B389:B422" si="207">E388</f>
        <v>0.41666666666666669</v>
      </c>
      <c r="C389" s="15">
        <f t="shared" ref="C389:C422" si="208">F388</f>
        <v>40688</v>
      </c>
      <c r="E389" s="6">
        <v>0.60416666666666663</v>
      </c>
      <c r="F389" s="15">
        <v>40688</v>
      </c>
      <c r="H389" s="18">
        <f t="shared" si="194"/>
        <v>269.99999999999994</v>
      </c>
      <c r="I389" s="3">
        <f t="shared" ref="I389:I422" si="209">H389/60</f>
        <v>4.4999999999999991</v>
      </c>
      <c r="J389" s="3">
        <f t="shared" ref="J389:J422" si="210">I389/24</f>
        <v>0.18749999999999997</v>
      </c>
      <c r="L389" s="9">
        <f t="shared" ref="L389:L422" si="211">L388+H389</f>
        <v>55320</v>
      </c>
      <c r="M389" s="3">
        <f t="shared" ref="M389:M422" si="212">M388+I389</f>
        <v>922</v>
      </c>
      <c r="N389" s="3">
        <f t="shared" ref="N389:N422" si="213">N388+J389</f>
        <v>38.416666666666686</v>
      </c>
      <c r="P389" s="21">
        <f t="shared" si="157"/>
        <v>269.99999999999994</v>
      </c>
      <c r="Q389" s="3">
        <f t="shared" ref="Q389:Q422" si="214">P389/60</f>
        <v>4.4999999999999991</v>
      </c>
      <c r="R389" s="3">
        <f t="shared" ref="R389:R422" si="215">Q389/24</f>
        <v>0.18749999999999997</v>
      </c>
      <c r="T389" s="9">
        <f t="shared" ref="T389:T422" si="216">T388+P389</f>
        <v>52635</v>
      </c>
      <c r="U389" s="3">
        <f t="shared" ref="U389:U422" si="217">U388+Q389</f>
        <v>877.25</v>
      </c>
      <c r="V389" s="3">
        <f t="shared" ref="V389:V422" si="218">V388+R389</f>
        <v>36.55208333333335</v>
      </c>
    </row>
    <row r="390" spans="1:23">
      <c r="A390" s="7" t="s">
        <v>43</v>
      </c>
      <c r="B390" s="6">
        <f t="shared" si="207"/>
        <v>0.60416666666666663</v>
      </c>
      <c r="C390" s="15">
        <f t="shared" si="208"/>
        <v>40688</v>
      </c>
      <c r="E390" s="6">
        <v>0.625</v>
      </c>
      <c r="F390" s="15">
        <v>40688</v>
      </c>
      <c r="H390" s="18">
        <f t="shared" si="194"/>
        <v>30.000000000000053</v>
      </c>
      <c r="I390" s="3">
        <f t="shared" si="209"/>
        <v>0.50000000000000089</v>
      </c>
      <c r="J390" s="3">
        <f t="shared" si="210"/>
        <v>2.083333333333337E-2</v>
      </c>
      <c r="L390" s="9">
        <f t="shared" si="211"/>
        <v>55350</v>
      </c>
      <c r="M390" s="3">
        <f t="shared" si="212"/>
        <v>922.5</v>
      </c>
      <c r="N390" s="3">
        <f t="shared" si="213"/>
        <v>38.437500000000021</v>
      </c>
      <c r="P390" s="21">
        <f t="shared" si="157"/>
        <v>30.000000000000053</v>
      </c>
      <c r="Q390" s="3">
        <f t="shared" si="214"/>
        <v>0.50000000000000089</v>
      </c>
      <c r="R390" s="3">
        <f t="shared" si="215"/>
        <v>2.083333333333337E-2</v>
      </c>
      <c r="T390" s="9">
        <f t="shared" si="216"/>
        <v>52665</v>
      </c>
      <c r="U390" s="3">
        <f t="shared" si="217"/>
        <v>877.75</v>
      </c>
      <c r="V390" s="3">
        <f t="shared" si="218"/>
        <v>36.572916666666686</v>
      </c>
    </row>
    <row r="391" spans="1:23">
      <c r="A391" s="7" t="s">
        <v>417</v>
      </c>
      <c r="B391" s="6">
        <f t="shared" si="207"/>
        <v>0.625</v>
      </c>
      <c r="C391" s="15">
        <f t="shared" si="208"/>
        <v>40688</v>
      </c>
      <c r="E391" s="6">
        <v>0.6875</v>
      </c>
      <c r="F391" s="15">
        <v>40688</v>
      </c>
      <c r="H391" s="18">
        <f t="shared" si="194"/>
        <v>90</v>
      </c>
      <c r="I391" s="3">
        <f t="shared" si="209"/>
        <v>1.5</v>
      </c>
      <c r="J391" s="3">
        <f t="shared" si="210"/>
        <v>6.25E-2</v>
      </c>
      <c r="L391" s="9">
        <f t="shared" si="211"/>
        <v>55440</v>
      </c>
      <c r="M391" s="3">
        <f t="shared" si="212"/>
        <v>924</v>
      </c>
      <c r="N391" s="3">
        <f t="shared" si="213"/>
        <v>38.500000000000021</v>
      </c>
      <c r="P391" s="21">
        <f t="shared" si="157"/>
        <v>90</v>
      </c>
      <c r="Q391" s="3">
        <f t="shared" si="214"/>
        <v>1.5</v>
      </c>
      <c r="R391" s="3">
        <f t="shared" si="215"/>
        <v>6.25E-2</v>
      </c>
      <c r="T391" s="9">
        <f t="shared" si="216"/>
        <v>52755</v>
      </c>
      <c r="U391" s="3">
        <f t="shared" si="217"/>
        <v>879.25</v>
      </c>
      <c r="V391" s="3">
        <f t="shared" si="218"/>
        <v>36.635416666666686</v>
      </c>
    </row>
    <row r="392" spans="1:23">
      <c r="A392" s="7" t="s">
        <v>418</v>
      </c>
      <c r="B392" s="6">
        <f t="shared" si="207"/>
        <v>0.6875</v>
      </c>
      <c r="C392" s="15">
        <f t="shared" si="208"/>
        <v>40688</v>
      </c>
      <c r="E392" s="6">
        <v>0.69791666666666663</v>
      </c>
      <c r="F392" s="15">
        <v>40688</v>
      </c>
      <c r="H392" s="18">
        <f t="shared" si="194"/>
        <v>14.999999999999947</v>
      </c>
      <c r="I392" s="3">
        <f t="shared" si="209"/>
        <v>0.24999999999999911</v>
      </c>
      <c r="J392" s="3">
        <f t="shared" si="210"/>
        <v>1.041666666666663E-2</v>
      </c>
      <c r="L392" s="9">
        <f t="shared" si="211"/>
        <v>55455</v>
      </c>
      <c r="M392" s="3">
        <f t="shared" si="212"/>
        <v>924.25</v>
      </c>
      <c r="N392" s="3">
        <f t="shared" si="213"/>
        <v>38.510416666666686</v>
      </c>
      <c r="P392" s="21">
        <f t="shared" ref="P392:P451" si="219">(($F392-$C392)*1440)+(($E392-$B392)*1440)</f>
        <v>14.999999999999947</v>
      </c>
      <c r="Q392" s="3">
        <f t="shared" si="214"/>
        <v>0.24999999999999911</v>
      </c>
      <c r="R392" s="3">
        <f t="shared" si="215"/>
        <v>1.041666666666663E-2</v>
      </c>
      <c r="T392" s="9">
        <f t="shared" si="216"/>
        <v>52770</v>
      </c>
      <c r="U392" s="3">
        <f t="shared" si="217"/>
        <v>879.5</v>
      </c>
      <c r="V392" s="3">
        <f t="shared" si="218"/>
        <v>36.64583333333335</v>
      </c>
      <c r="W392" s="7" t="s">
        <v>531</v>
      </c>
    </row>
    <row r="393" spans="1:23">
      <c r="A393" s="7" t="s">
        <v>419</v>
      </c>
      <c r="B393" s="6">
        <f t="shared" si="207"/>
        <v>0.69791666666666663</v>
      </c>
      <c r="C393" s="15">
        <f t="shared" si="208"/>
        <v>40688</v>
      </c>
      <c r="E393" s="6">
        <v>0.75</v>
      </c>
      <c r="F393" s="15">
        <v>40688</v>
      </c>
      <c r="H393" s="18">
        <f t="shared" si="194"/>
        <v>75.000000000000057</v>
      </c>
      <c r="I393" s="3">
        <f t="shared" si="209"/>
        <v>1.2500000000000009</v>
      </c>
      <c r="J393" s="3">
        <f t="shared" si="210"/>
        <v>5.208333333333337E-2</v>
      </c>
      <c r="L393" s="9">
        <f t="shared" si="211"/>
        <v>55530</v>
      </c>
      <c r="M393" s="3">
        <f t="shared" si="212"/>
        <v>925.5</v>
      </c>
      <c r="N393" s="3">
        <f t="shared" si="213"/>
        <v>38.562500000000021</v>
      </c>
      <c r="P393" s="21">
        <f t="shared" si="219"/>
        <v>75.000000000000057</v>
      </c>
      <c r="Q393" s="3">
        <f t="shared" si="214"/>
        <v>1.2500000000000009</v>
      </c>
      <c r="R393" s="3">
        <f t="shared" si="215"/>
        <v>5.208333333333337E-2</v>
      </c>
      <c r="T393" s="9">
        <f t="shared" si="216"/>
        <v>52845</v>
      </c>
      <c r="U393" s="3">
        <f t="shared" si="217"/>
        <v>880.75</v>
      </c>
      <c r="V393" s="3">
        <f t="shared" si="218"/>
        <v>36.697916666666686</v>
      </c>
    </row>
    <row r="394" spans="1:23">
      <c r="A394" s="7" t="s">
        <v>18</v>
      </c>
      <c r="B394" s="6">
        <f t="shared" si="207"/>
        <v>0.75</v>
      </c>
      <c r="C394" s="15">
        <f t="shared" si="208"/>
        <v>40688</v>
      </c>
      <c r="E394" s="6">
        <v>0.77083333333333337</v>
      </c>
      <c r="F394" s="15">
        <v>40688</v>
      </c>
      <c r="H394" s="18">
        <f t="shared" si="194"/>
        <v>30.000000000000053</v>
      </c>
      <c r="I394" s="3">
        <f t="shared" si="209"/>
        <v>0.50000000000000089</v>
      </c>
      <c r="J394" s="3">
        <f t="shared" si="210"/>
        <v>2.083333333333337E-2</v>
      </c>
      <c r="L394" s="9">
        <f t="shared" si="211"/>
        <v>55560</v>
      </c>
      <c r="M394" s="3">
        <f t="shared" si="212"/>
        <v>926</v>
      </c>
      <c r="N394" s="3">
        <f t="shared" si="213"/>
        <v>38.583333333333357</v>
      </c>
      <c r="P394" s="21">
        <f t="shared" si="219"/>
        <v>30.000000000000053</v>
      </c>
      <c r="Q394" s="3">
        <f t="shared" si="214"/>
        <v>0.50000000000000089</v>
      </c>
      <c r="R394" s="3">
        <f t="shared" si="215"/>
        <v>2.083333333333337E-2</v>
      </c>
      <c r="T394" s="9">
        <f t="shared" si="216"/>
        <v>52875</v>
      </c>
      <c r="U394" s="3">
        <f t="shared" si="217"/>
        <v>881.25</v>
      </c>
      <c r="V394" s="3">
        <f t="shared" si="218"/>
        <v>36.718750000000021</v>
      </c>
    </row>
    <row r="395" spans="1:23">
      <c r="A395" s="7" t="s">
        <v>420</v>
      </c>
      <c r="B395" s="6">
        <f t="shared" si="207"/>
        <v>0.77083333333333337</v>
      </c>
      <c r="C395" s="15">
        <f t="shared" si="208"/>
        <v>40688</v>
      </c>
      <c r="E395" s="6">
        <v>0.875</v>
      </c>
      <c r="F395" s="15">
        <v>40688</v>
      </c>
      <c r="H395" s="18">
        <f t="shared" si="194"/>
        <v>149.99999999999994</v>
      </c>
      <c r="I395" s="3">
        <f t="shared" si="209"/>
        <v>2.4999999999999991</v>
      </c>
      <c r="J395" s="3">
        <f t="shared" si="210"/>
        <v>0.10416666666666663</v>
      </c>
      <c r="L395" s="9">
        <f t="shared" si="211"/>
        <v>55710</v>
      </c>
      <c r="M395" s="3">
        <f t="shared" si="212"/>
        <v>928.5</v>
      </c>
      <c r="N395" s="3">
        <f t="shared" si="213"/>
        <v>38.687500000000021</v>
      </c>
      <c r="P395" s="21">
        <f t="shared" si="219"/>
        <v>149.99999999999994</v>
      </c>
      <c r="Q395" s="3">
        <f t="shared" si="214"/>
        <v>2.4999999999999991</v>
      </c>
      <c r="R395" s="3">
        <f t="shared" si="215"/>
        <v>0.10416666666666663</v>
      </c>
      <c r="T395" s="9">
        <f t="shared" si="216"/>
        <v>53025</v>
      </c>
      <c r="U395" s="3">
        <f t="shared" si="217"/>
        <v>883.75</v>
      </c>
      <c r="V395" s="3">
        <f t="shared" si="218"/>
        <v>36.822916666666686</v>
      </c>
    </row>
    <row r="396" spans="1:23">
      <c r="A396" s="7" t="s">
        <v>37</v>
      </c>
      <c r="B396" s="6">
        <f t="shared" si="207"/>
        <v>0.875</v>
      </c>
      <c r="C396" s="15">
        <f t="shared" si="208"/>
        <v>40688</v>
      </c>
      <c r="E396" s="6">
        <v>0.89583333333333337</v>
      </c>
      <c r="F396" s="15">
        <v>40688</v>
      </c>
      <c r="H396" s="18">
        <f t="shared" si="194"/>
        <v>30.000000000000053</v>
      </c>
      <c r="I396" s="3">
        <f t="shared" si="209"/>
        <v>0.50000000000000089</v>
      </c>
      <c r="J396" s="3">
        <f t="shared" si="210"/>
        <v>2.083333333333337E-2</v>
      </c>
      <c r="L396" s="9">
        <f t="shared" si="211"/>
        <v>55740</v>
      </c>
      <c r="M396" s="3">
        <f t="shared" si="212"/>
        <v>929</v>
      </c>
      <c r="N396" s="3">
        <f t="shared" si="213"/>
        <v>38.708333333333357</v>
      </c>
      <c r="P396" s="21">
        <f t="shared" si="219"/>
        <v>30.000000000000053</v>
      </c>
      <c r="Q396" s="3">
        <f t="shared" si="214"/>
        <v>0.50000000000000089</v>
      </c>
      <c r="R396" s="3">
        <f t="shared" si="215"/>
        <v>2.083333333333337E-2</v>
      </c>
      <c r="T396" s="9">
        <f t="shared" si="216"/>
        <v>53055</v>
      </c>
      <c r="U396" s="3">
        <f t="shared" si="217"/>
        <v>884.25</v>
      </c>
      <c r="V396" s="3">
        <f t="shared" si="218"/>
        <v>36.843750000000021</v>
      </c>
    </row>
    <row r="397" spans="1:23">
      <c r="A397" s="7" t="s">
        <v>421</v>
      </c>
      <c r="B397" s="6">
        <f t="shared" si="207"/>
        <v>0.89583333333333337</v>
      </c>
      <c r="C397" s="15">
        <f t="shared" si="208"/>
        <v>40688</v>
      </c>
      <c r="E397" s="6">
        <v>0.91666666666666663</v>
      </c>
      <c r="F397" s="15">
        <v>40688</v>
      </c>
      <c r="H397" s="18">
        <f t="shared" si="194"/>
        <v>29.999999999999893</v>
      </c>
      <c r="I397" s="3">
        <f t="shared" si="209"/>
        <v>0.49999999999999822</v>
      </c>
      <c r="J397" s="3">
        <f t="shared" si="210"/>
        <v>2.0833333333333259E-2</v>
      </c>
      <c r="L397" s="9">
        <f t="shared" si="211"/>
        <v>55770</v>
      </c>
      <c r="M397" s="3">
        <f t="shared" si="212"/>
        <v>929.5</v>
      </c>
      <c r="N397" s="3">
        <f t="shared" si="213"/>
        <v>38.729166666666693</v>
      </c>
      <c r="P397" s="21">
        <f t="shared" si="219"/>
        <v>29.999999999999893</v>
      </c>
      <c r="Q397" s="3">
        <f t="shared" si="214"/>
        <v>0.49999999999999822</v>
      </c>
      <c r="R397" s="3">
        <f t="shared" si="215"/>
        <v>2.0833333333333259E-2</v>
      </c>
      <c r="T397" s="9">
        <f t="shared" si="216"/>
        <v>53085</v>
      </c>
      <c r="U397" s="3">
        <f t="shared" si="217"/>
        <v>884.75</v>
      </c>
      <c r="V397" s="3">
        <f t="shared" si="218"/>
        <v>36.864583333333357</v>
      </c>
    </row>
    <row r="398" spans="1:23">
      <c r="A398" s="7" t="s">
        <v>422</v>
      </c>
      <c r="B398" s="6">
        <f t="shared" si="207"/>
        <v>0.91666666666666663</v>
      </c>
      <c r="C398" s="15">
        <f t="shared" si="208"/>
        <v>40688</v>
      </c>
      <c r="E398" s="6">
        <v>0.9375</v>
      </c>
      <c r="F398" s="15">
        <v>40688</v>
      </c>
      <c r="H398" s="18">
        <f t="shared" si="194"/>
        <v>30.000000000000053</v>
      </c>
      <c r="I398" s="3">
        <f t="shared" si="209"/>
        <v>0.50000000000000089</v>
      </c>
      <c r="J398" s="3">
        <f t="shared" si="210"/>
        <v>2.083333333333337E-2</v>
      </c>
      <c r="L398" s="9">
        <f t="shared" si="211"/>
        <v>55800</v>
      </c>
      <c r="M398" s="3">
        <f t="shared" si="212"/>
        <v>930</v>
      </c>
      <c r="N398" s="3">
        <f t="shared" si="213"/>
        <v>38.750000000000028</v>
      </c>
      <c r="P398" s="21">
        <f t="shared" si="219"/>
        <v>30.000000000000053</v>
      </c>
      <c r="Q398" s="3">
        <f t="shared" si="214"/>
        <v>0.50000000000000089</v>
      </c>
      <c r="R398" s="3">
        <f t="shared" si="215"/>
        <v>2.083333333333337E-2</v>
      </c>
      <c r="T398" s="9">
        <f t="shared" si="216"/>
        <v>53115</v>
      </c>
      <c r="U398" s="3">
        <f t="shared" si="217"/>
        <v>885.25</v>
      </c>
      <c r="V398" s="3">
        <f t="shared" si="218"/>
        <v>36.885416666666693</v>
      </c>
    </row>
    <row r="399" spans="1:23">
      <c r="A399" s="7" t="s">
        <v>423</v>
      </c>
      <c r="B399" s="6">
        <f t="shared" si="207"/>
        <v>0.9375</v>
      </c>
      <c r="C399" s="15">
        <f t="shared" si="208"/>
        <v>40688</v>
      </c>
      <c r="E399" s="6">
        <v>0.95833333333333337</v>
      </c>
      <c r="F399" s="15">
        <v>40688</v>
      </c>
      <c r="H399" s="18">
        <f t="shared" si="194"/>
        <v>30.000000000000053</v>
      </c>
      <c r="I399" s="3">
        <f t="shared" si="209"/>
        <v>0.50000000000000089</v>
      </c>
      <c r="J399" s="3">
        <f t="shared" si="210"/>
        <v>2.083333333333337E-2</v>
      </c>
      <c r="L399" s="9">
        <f t="shared" si="211"/>
        <v>55830</v>
      </c>
      <c r="M399" s="3">
        <f t="shared" si="212"/>
        <v>930.5</v>
      </c>
      <c r="N399" s="3">
        <f t="shared" si="213"/>
        <v>38.770833333333364</v>
      </c>
      <c r="P399" s="21">
        <f t="shared" si="219"/>
        <v>30.000000000000053</v>
      </c>
      <c r="Q399" s="3">
        <f t="shared" si="214"/>
        <v>0.50000000000000089</v>
      </c>
      <c r="R399" s="3">
        <f t="shared" si="215"/>
        <v>2.083333333333337E-2</v>
      </c>
      <c r="T399" s="9">
        <f t="shared" si="216"/>
        <v>53145</v>
      </c>
      <c r="U399" s="3">
        <f t="shared" si="217"/>
        <v>885.75</v>
      </c>
      <c r="V399" s="3">
        <f t="shared" si="218"/>
        <v>36.906250000000028</v>
      </c>
    </row>
    <row r="400" spans="1:23">
      <c r="A400" s="7" t="s">
        <v>424</v>
      </c>
      <c r="B400" s="6">
        <f t="shared" si="207"/>
        <v>0.95833333333333337</v>
      </c>
      <c r="C400" s="15">
        <f t="shared" si="208"/>
        <v>40688</v>
      </c>
      <c r="E400" s="6">
        <v>0.98958333333333337</v>
      </c>
      <c r="F400" s="15">
        <v>40688</v>
      </c>
      <c r="H400" s="18">
        <f t="shared" si="194"/>
        <v>45</v>
      </c>
      <c r="I400" s="3">
        <f t="shared" si="209"/>
        <v>0.75</v>
      </c>
      <c r="J400" s="3">
        <f t="shared" si="210"/>
        <v>3.125E-2</v>
      </c>
      <c r="L400" s="9">
        <f t="shared" si="211"/>
        <v>55875</v>
      </c>
      <c r="M400" s="3">
        <f t="shared" si="212"/>
        <v>931.25</v>
      </c>
      <c r="N400" s="3">
        <f t="shared" si="213"/>
        <v>38.802083333333364</v>
      </c>
      <c r="P400" s="21">
        <f t="shared" si="219"/>
        <v>45</v>
      </c>
      <c r="Q400" s="3">
        <f t="shared" si="214"/>
        <v>0.75</v>
      </c>
      <c r="R400" s="3">
        <f t="shared" si="215"/>
        <v>3.125E-2</v>
      </c>
      <c r="T400" s="9">
        <f t="shared" si="216"/>
        <v>53190</v>
      </c>
      <c r="U400" s="3">
        <f t="shared" si="217"/>
        <v>886.5</v>
      </c>
      <c r="V400" s="3">
        <f t="shared" si="218"/>
        <v>36.937500000000028</v>
      </c>
    </row>
    <row r="401" spans="1:23">
      <c r="A401" s="7" t="s">
        <v>27</v>
      </c>
      <c r="B401" s="6">
        <f t="shared" si="207"/>
        <v>0.98958333333333337</v>
      </c>
      <c r="C401" s="15">
        <f t="shared" si="208"/>
        <v>40688</v>
      </c>
      <c r="E401" s="6">
        <v>1.0416666666666666E-2</v>
      </c>
      <c r="F401" s="15">
        <v>40689</v>
      </c>
      <c r="H401" s="18">
        <f t="shared" si="194"/>
        <v>30</v>
      </c>
      <c r="I401" s="3">
        <f t="shared" si="209"/>
        <v>0.5</v>
      </c>
      <c r="J401" s="3">
        <f t="shared" si="210"/>
        <v>2.0833333333333332E-2</v>
      </c>
      <c r="L401" s="9">
        <f t="shared" si="211"/>
        <v>55905</v>
      </c>
      <c r="M401" s="3">
        <f t="shared" si="212"/>
        <v>931.75</v>
      </c>
      <c r="N401" s="3">
        <f t="shared" si="213"/>
        <v>38.8229166666667</v>
      </c>
      <c r="P401" s="21">
        <f t="shared" si="219"/>
        <v>30</v>
      </c>
      <c r="Q401" s="3">
        <f t="shared" si="214"/>
        <v>0.5</v>
      </c>
      <c r="R401" s="3">
        <f t="shared" si="215"/>
        <v>2.0833333333333332E-2</v>
      </c>
      <c r="T401" s="9">
        <f t="shared" si="216"/>
        <v>53220</v>
      </c>
      <c r="U401" s="3">
        <f t="shared" si="217"/>
        <v>887</v>
      </c>
      <c r="V401" s="3">
        <f t="shared" si="218"/>
        <v>36.958333333333364</v>
      </c>
    </row>
    <row r="402" spans="1:23">
      <c r="A402" s="7" t="s">
        <v>427</v>
      </c>
      <c r="B402" s="6">
        <f t="shared" si="207"/>
        <v>1.0416666666666666E-2</v>
      </c>
      <c r="C402" s="15">
        <f t="shared" si="208"/>
        <v>40689</v>
      </c>
      <c r="E402" s="6">
        <v>0.33333333333333331</v>
      </c>
      <c r="F402" s="15">
        <v>40689</v>
      </c>
      <c r="H402" s="18">
        <f t="shared" si="194"/>
        <v>464.99999999999994</v>
      </c>
      <c r="I402" s="3">
        <f t="shared" si="209"/>
        <v>7.7499999999999991</v>
      </c>
      <c r="J402" s="3">
        <f t="shared" si="210"/>
        <v>0.32291666666666663</v>
      </c>
      <c r="L402" s="9">
        <f t="shared" si="211"/>
        <v>56370</v>
      </c>
      <c r="M402" s="3">
        <f t="shared" si="212"/>
        <v>939.5</v>
      </c>
      <c r="N402" s="3">
        <f t="shared" si="213"/>
        <v>39.145833333333364</v>
      </c>
      <c r="P402" s="21">
        <f t="shared" si="219"/>
        <v>464.99999999999994</v>
      </c>
      <c r="Q402" s="3">
        <f t="shared" si="214"/>
        <v>7.7499999999999991</v>
      </c>
      <c r="R402" s="3">
        <f t="shared" si="215"/>
        <v>0.32291666666666663</v>
      </c>
      <c r="T402" s="9">
        <f t="shared" si="216"/>
        <v>53685</v>
      </c>
      <c r="U402" s="3">
        <f t="shared" si="217"/>
        <v>894.75</v>
      </c>
      <c r="V402" s="3">
        <f t="shared" si="218"/>
        <v>37.281250000000028</v>
      </c>
      <c r="W402" s="7" t="s">
        <v>532</v>
      </c>
    </row>
    <row r="403" spans="1:23" ht="30">
      <c r="A403" s="39" t="s">
        <v>428</v>
      </c>
      <c r="B403" s="40">
        <f t="shared" si="207"/>
        <v>0.33333333333333331</v>
      </c>
      <c r="C403" s="16">
        <f t="shared" si="208"/>
        <v>40689</v>
      </c>
      <c r="D403" s="27"/>
      <c r="E403" s="40">
        <v>0.375</v>
      </c>
      <c r="F403" s="16">
        <v>40689</v>
      </c>
      <c r="G403" s="27"/>
      <c r="H403" s="41">
        <f t="shared" si="194"/>
        <v>60.000000000000028</v>
      </c>
      <c r="I403" s="5">
        <f t="shared" si="209"/>
        <v>1.0000000000000004</v>
      </c>
      <c r="J403" s="5">
        <f t="shared" si="210"/>
        <v>4.1666666666666685E-2</v>
      </c>
      <c r="K403" s="27"/>
      <c r="L403" s="10">
        <f t="shared" si="211"/>
        <v>56430</v>
      </c>
      <c r="M403" s="5">
        <f t="shared" si="212"/>
        <v>940.5</v>
      </c>
      <c r="N403" s="5">
        <f t="shared" si="213"/>
        <v>39.187500000000028</v>
      </c>
      <c r="O403" s="27"/>
      <c r="P403" s="43">
        <f t="shared" si="219"/>
        <v>60.000000000000028</v>
      </c>
      <c r="Q403" s="5">
        <f t="shared" si="214"/>
        <v>1.0000000000000004</v>
      </c>
      <c r="R403" s="5">
        <f t="shared" si="215"/>
        <v>4.1666666666666685E-2</v>
      </c>
      <c r="S403" s="27"/>
      <c r="T403" s="10">
        <f t="shared" si="216"/>
        <v>53745</v>
      </c>
      <c r="U403" s="5">
        <f t="shared" si="217"/>
        <v>895.75</v>
      </c>
      <c r="V403" s="5">
        <f t="shared" si="218"/>
        <v>37.322916666666693</v>
      </c>
      <c r="W403" s="39" t="s">
        <v>533</v>
      </c>
    </row>
    <row r="404" spans="1:23" ht="30">
      <c r="A404" s="7" t="s">
        <v>429</v>
      </c>
      <c r="B404" s="6">
        <f t="shared" si="207"/>
        <v>0.375</v>
      </c>
      <c r="C404" s="15">
        <f t="shared" si="208"/>
        <v>40689</v>
      </c>
      <c r="E404" s="6">
        <v>0.64583333333333337</v>
      </c>
      <c r="F404" s="15">
        <v>40689</v>
      </c>
      <c r="H404" s="18">
        <f t="shared" si="194"/>
        <v>390.00000000000006</v>
      </c>
      <c r="I404" s="3">
        <f t="shared" si="209"/>
        <v>6.5000000000000009</v>
      </c>
      <c r="J404" s="3">
        <f t="shared" si="210"/>
        <v>0.27083333333333337</v>
      </c>
      <c r="L404" s="9">
        <f t="shared" si="211"/>
        <v>56820</v>
      </c>
      <c r="M404" s="3">
        <f t="shared" si="212"/>
        <v>947</v>
      </c>
      <c r="N404" s="3">
        <f t="shared" si="213"/>
        <v>39.458333333333364</v>
      </c>
      <c r="P404" s="21">
        <f t="shared" si="219"/>
        <v>390.00000000000006</v>
      </c>
      <c r="Q404" s="3">
        <f t="shared" si="214"/>
        <v>6.5000000000000009</v>
      </c>
      <c r="R404" s="3">
        <f t="shared" si="215"/>
        <v>0.27083333333333337</v>
      </c>
      <c r="T404" s="9">
        <f t="shared" si="216"/>
        <v>54135</v>
      </c>
      <c r="U404" s="3">
        <f t="shared" si="217"/>
        <v>902.25</v>
      </c>
      <c r="V404" s="3">
        <f t="shared" si="218"/>
        <v>37.593750000000028</v>
      </c>
      <c r="W404" s="7" t="s">
        <v>534</v>
      </c>
    </row>
    <row r="405" spans="1:23">
      <c r="A405" s="7" t="s">
        <v>30</v>
      </c>
      <c r="B405" s="6">
        <f t="shared" si="207"/>
        <v>0.64583333333333337</v>
      </c>
      <c r="C405" s="15">
        <f t="shared" si="208"/>
        <v>40689</v>
      </c>
      <c r="E405" s="6">
        <v>0.66666666666666663</v>
      </c>
      <c r="F405" s="15">
        <v>40689</v>
      </c>
      <c r="H405" s="18">
        <f t="shared" si="194"/>
        <v>29.999999999999893</v>
      </c>
      <c r="I405" s="3">
        <f t="shared" si="209"/>
        <v>0.49999999999999822</v>
      </c>
      <c r="J405" s="3">
        <f t="shared" si="210"/>
        <v>2.0833333333333259E-2</v>
      </c>
      <c r="L405" s="9">
        <f t="shared" si="211"/>
        <v>56850</v>
      </c>
      <c r="M405" s="3">
        <f t="shared" si="212"/>
        <v>947.5</v>
      </c>
      <c r="N405" s="3">
        <f t="shared" si="213"/>
        <v>39.4791666666667</v>
      </c>
      <c r="P405" s="21">
        <f t="shared" si="219"/>
        <v>29.999999999999893</v>
      </c>
      <c r="Q405" s="3">
        <f t="shared" si="214"/>
        <v>0.49999999999999822</v>
      </c>
      <c r="R405" s="3">
        <f t="shared" si="215"/>
        <v>2.0833333333333259E-2</v>
      </c>
      <c r="T405" s="9">
        <f t="shared" si="216"/>
        <v>54165</v>
      </c>
      <c r="U405" s="3">
        <f t="shared" si="217"/>
        <v>902.75</v>
      </c>
      <c r="V405" s="3">
        <f t="shared" si="218"/>
        <v>37.614583333333364</v>
      </c>
    </row>
    <row r="406" spans="1:23">
      <c r="A406" s="7" t="s">
        <v>430</v>
      </c>
      <c r="B406" s="6">
        <f t="shared" si="207"/>
        <v>0.66666666666666663</v>
      </c>
      <c r="C406" s="15">
        <f t="shared" si="208"/>
        <v>40689</v>
      </c>
      <c r="E406" s="6">
        <v>0.71875</v>
      </c>
      <c r="F406" s="15">
        <v>40689</v>
      </c>
      <c r="H406" s="18">
        <f t="shared" si="194"/>
        <v>75.000000000000057</v>
      </c>
      <c r="I406" s="3">
        <f t="shared" si="209"/>
        <v>1.2500000000000009</v>
      </c>
      <c r="J406" s="3">
        <f t="shared" si="210"/>
        <v>5.208333333333337E-2</v>
      </c>
      <c r="L406" s="9">
        <f t="shared" si="211"/>
        <v>56925</v>
      </c>
      <c r="M406" s="3">
        <f t="shared" si="212"/>
        <v>948.75</v>
      </c>
      <c r="N406" s="3">
        <f t="shared" si="213"/>
        <v>39.531250000000036</v>
      </c>
      <c r="P406" s="21">
        <f t="shared" si="219"/>
        <v>75.000000000000057</v>
      </c>
      <c r="Q406" s="3">
        <f t="shared" si="214"/>
        <v>1.2500000000000009</v>
      </c>
      <c r="R406" s="3">
        <f t="shared" si="215"/>
        <v>5.208333333333337E-2</v>
      </c>
      <c r="T406" s="9">
        <f t="shared" si="216"/>
        <v>54240</v>
      </c>
      <c r="U406" s="3">
        <f t="shared" si="217"/>
        <v>904</v>
      </c>
      <c r="V406" s="3">
        <f t="shared" si="218"/>
        <v>37.6666666666667</v>
      </c>
    </row>
    <row r="407" spans="1:23">
      <c r="A407" s="7" t="s">
        <v>431</v>
      </c>
      <c r="B407" s="6">
        <f t="shared" si="207"/>
        <v>0.71875</v>
      </c>
      <c r="C407" s="15">
        <f t="shared" si="208"/>
        <v>40689</v>
      </c>
      <c r="E407" s="6">
        <v>0.72916666666666663</v>
      </c>
      <c r="F407" s="15">
        <v>40689</v>
      </c>
      <c r="H407" s="18">
        <f t="shared" si="194"/>
        <v>14.999999999999947</v>
      </c>
      <c r="I407" s="3">
        <f t="shared" si="209"/>
        <v>0.24999999999999911</v>
      </c>
      <c r="J407" s="3">
        <f t="shared" si="210"/>
        <v>1.041666666666663E-2</v>
      </c>
      <c r="L407" s="9">
        <f t="shared" si="211"/>
        <v>56940</v>
      </c>
      <c r="M407" s="3">
        <f t="shared" si="212"/>
        <v>949</v>
      </c>
      <c r="N407" s="3">
        <f t="shared" si="213"/>
        <v>39.5416666666667</v>
      </c>
      <c r="P407" s="21">
        <f t="shared" si="219"/>
        <v>14.999999999999947</v>
      </c>
      <c r="Q407" s="3">
        <f t="shared" si="214"/>
        <v>0.24999999999999911</v>
      </c>
      <c r="R407" s="3">
        <f t="shared" si="215"/>
        <v>1.041666666666663E-2</v>
      </c>
      <c r="T407" s="9">
        <f t="shared" si="216"/>
        <v>54255</v>
      </c>
      <c r="U407" s="3">
        <f t="shared" si="217"/>
        <v>904.25</v>
      </c>
      <c r="V407" s="3">
        <f t="shared" si="218"/>
        <v>37.677083333333364</v>
      </c>
      <c r="W407" s="7" t="s">
        <v>535</v>
      </c>
    </row>
    <row r="408" spans="1:23">
      <c r="A408" s="7" t="s">
        <v>432</v>
      </c>
      <c r="B408" s="6">
        <f t="shared" si="207"/>
        <v>0.72916666666666663</v>
      </c>
      <c r="C408" s="15">
        <f t="shared" si="208"/>
        <v>40689</v>
      </c>
      <c r="E408" s="6">
        <v>0.78125</v>
      </c>
      <c r="F408" s="15">
        <v>40689</v>
      </c>
      <c r="H408" s="18">
        <f t="shared" si="194"/>
        <v>75.000000000000057</v>
      </c>
      <c r="I408" s="3">
        <f t="shared" si="209"/>
        <v>1.2500000000000009</v>
      </c>
      <c r="J408" s="3">
        <f t="shared" si="210"/>
        <v>5.208333333333337E-2</v>
      </c>
      <c r="L408" s="9">
        <f t="shared" si="211"/>
        <v>57015</v>
      </c>
      <c r="M408" s="3">
        <f t="shared" si="212"/>
        <v>950.25</v>
      </c>
      <c r="N408" s="3">
        <f t="shared" si="213"/>
        <v>39.593750000000036</v>
      </c>
      <c r="P408" s="21">
        <f t="shared" si="219"/>
        <v>75.000000000000057</v>
      </c>
      <c r="Q408" s="3">
        <f t="shared" si="214"/>
        <v>1.2500000000000009</v>
      </c>
      <c r="R408" s="3">
        <f t="shared" si="215"/>
        <v>5.208333333333337E-2</v>
      </c>
      <c r="T408" s="9">
        <f t="shared" si="216"/>
        <v>54330</v>
      </c>
      <c r="U408" s="3">
        <f t="shared" si="217"/>
        <v>905.5</v>
      </c>
      <c r="V408" s="3">
        <f t="shared" si="218"/>
        <v>37.7291666666667</v>
      </c>
    </row>
    <row r="409" spans="1:23">
      <c r="A409" s="7" t="s">
        <v>18</v>
      </c>
      <c r="B409" s="6">
        <f t="shared" si="207"/>
        <v>0.78125</v>
      </c>
      <c r="C409" s="15">
        <f t="shared" si="208"/>
        <v>40689</v>
      </c>
      <c r="E409" s="6">
        <v>0.83333333333333337</v>
      </c>
      <c r="F409" s="15">
        <v>40689</v>
      </c>
      <c r="H409" s="18">
        <f t="shared" si="194"/>
        <v>75.000000000000057</v>
      </c>
      <c r="I409" s="3">
        <f t="shared" si="209"/>
        <v>1.2500000000000009</v>
      </c>
      <c r="J409" s="3">
        <f t="shared" si="210"/>
        <v>5.208333333333337E-2</v>
      </c>
      <c r="L409" s="9">
        <f t="shared" si="211"/>
        <v>57090</v>
      </c>
      <c r="M409" s="3">
        <f t="shared" si="212"/>
        <v>951.5</v>
      </c>
      <c r="N409" s="3">
        <f t="shared" si="213"/>
        <v>39.645833333333371</v>
      </c>
      <c r="P409" s="21">
        <f t="shared" si="219"/>
        <v>75.000000000000057</v>
      </c>
      <c r="Q409" s="3">
        <f t="shared" si="214"/>
        <v>1.2500000000000009</v>
      </c>
      <c r="R409" s="3">
        <f t="shared" si="215"/>
        <v>5.208333333333337E-2</v>
      </c>
      <c r="T409" s="9">
        <f t="shared" si="216"/>
        <v>54405</v>
      </c>
      <c r="U409" s="3">
        <f t="shared" si="217"/>
        <v>906.75</v>
      </c>
      <c r="V409" s="3">
        <f t="shared" si="218"/>
        <v>37.781250000000036</v>
      </c>
    </row>
    <row r="410" spans="1:23">
      <c r="A410" s="7" t="s">
        <v>433</v>
      </c>
      <c r="B410" s="6">
        <f t="shared" si="207"/>
        <v>0.83333333333333337</v>
      </c>
      <c r="C410" s="15">
        <f t="shared" si="208"/>
        <v>40689</v>
      </c>
      <c r="E410" s="6">
        <v>0.85416666666666663</v>
      </c>
      <c r="F410" s="15">
        <v>40689</v>
      </c>
      <c r="H410" s="18">
        <f t="shared" si="194"/>
        <v>29.999999999999893</v>
      </c>
      <c r="I410" s="3">
        <f t="shared" si="209"/>
        <v>0.49999999999999822</v>
      </c>
      <c r="J410" s="3">
        <f t="shared" si="210"/>
        <v>2.0833333333333259E-2</v>
      </c>
      <c r="L410" s="9">
        <f t="shared" si="211"/>
        <v>57120</v>
      </c>
      <c r="M410" s="3">
        <f t="shared" si="212"/>
        <v>952</v>
      </c>
      <c r="N410" s="3">
        <f t="shared" si="213"/>
        <v>39.666666666666707</v>
      </c>
      <c r="P410" s="21">
        <f t="shared" si="219"/>
        <v>29.999999999999893</v>
      </c>
      <c r="Q410" s="3">
        <f t="shared" si="214"/>
        <v>0.49999999999999822</v>
      </c>
      <c r="R410" s="3">
        <f t="shared" si="215"/>
        <v>2.0833333333333259E-2</v>
      </c>
      <c r="T410" s="9">
        <f t="shared" si="216"/>
        <v>54435</v>
      </c>
      <c r="U410" s="3">
        <f t="shared" si="217"/>
        <v>907.25</v>
      </c>
      <c r="V410" s="3">
        <f t="shared" si="218"/>
        <v>37.802083333333371</v>
      </c>
    </row>
    <row r="411" spans="1:23">
      <c r="A411" s="7" t="s">
        <v>434</v>
      </c>
      <c r="B411" s="6">
        <f t="shared" si="207"/>
        <v>0.85416666666666663</v>
      </c>
      <c r="C411" s="15">
        <f t="shared" si="208"/>
        <v>40689</v>
      </c>
      <c r="E411" s="6">
        <v>0.95833333333333337</v>
      </c>
      <c r="F411" s="15">
        <v>40689</v>
      </c>
      <c r="H411" s="18">
        <f t="shared" si="194"/>
        <v>150.00000000000011</v>
      </c>
      <c r="I411" s="3">
        <f t="shared" si="209"/>
        <v>2.5000000000000018</v>
      </c>
      <c r="J411" s="3">
        <f t="shared" si="210"/>
        <v>0.10416666666666674</v>
      </c>
      <c r="L411" s="9">
        <f t="shared" si="211"/>
        <v>57270</v>
      </c>
      <c r="M411" s="3">
        <f t="shared" si="212"/>
        <v>954.5</v>
      </c>
      <c r="N411" s="3">
        <f t="shared" si="213"/>
        <v>39.770833333333371</v>
      </c>
      <c r="P411" s="21">
        <f t="shared" si="219"/>
        <v>150.00000000000011</v>
      </c>
      <c r="Q411" s="3">
        <f t="shared" si="214"/>
        <v>2.5000000000000018</v>
      </c>
      <c r="R411" s="3">
        <f t="shared" si="215"/>
        <v>0.10416666666666674</v>
      </c>
      <c r="T411" s="9">
        <f t="shared" si="216"/>
        <v>54585</v>
      </c>
      <c r="U411" s="3">
        <f t="shared" si="217"/>
        <v>909.75</v>
      </c>
      <c r="V411" s="3">
        <f t="shared" si="218"/>
        <v>37.906250000000036</v>
      </c>
    </row>
    <row r="412" spans="1:23" ht="30">
      <c r="A412" s="7" t="s">
        <v>502</v>
      </c>
      <c r="B412" s="6">
        <f t="shared" si="207"/>
        <v>0.95833333333333337</v>
      </c>
      <c r="C412" s="15">
        <f t="shared" si="208"/>
        <v>40689</v>
      </c>
      <c r="E412" s="6">
        <v>0.29166666666666669</v>
      </c>
      <c r="F412" s="15">
        <v>40690</v>
      </c>
      <c r="H412" s="18">
        <f t="shared" si="194"/>
        <v>479.99999999999989</v>
      </c>
      <c r="I412" s="3">
        <f t="shared" si="209"/>
        <v>7.9999999999999982</v>
      </c>
      <c r="J412" s="3">
        <f t="shared" si="210"/>
        <v>0.33333333333333326</v>
      </c>
      <c r="L412" s="9">
        <f t="shared" si="211"/>
        <v>57750</v>
      </c>
      <c r="M412" s="3">
        <f t="shared" si="212"/>
        <v>962.5</v>
      </c>
      <c r="N412" s="3">
        <f t="shared" si="213"/>
        <v>40.104166666666707</v>
      </c>
      <c r="P412" s="21">
        <f t="shared" si="219"/>
        <v>479.99999999999989</v>
      </c>
      <c r="Q412" s="3">
        <f t="shared" si="214"/>
        <v>7.9999999999999982</v>
      </c>
      <c r="R412" s="3">
        <f t="shared" si="215"/>
        <v>0.33333333333333326</v>
      </c>
      <c r="T412" s="9">
        <f t="shared" si="216"/>
        <v>55065</v>
      </c>
      <c r="U412" s="3">
        <f t="shared" si="217"/>
        <v>917.75</v>
      </c>
      <c r="V412" s="3">
        <f t="shared" si="218"/>
        <v>38.239583333333371</v>
      </c>
    </row>
    <row r="413" spans="1:23" ht="30">
      <c r="A413" s="7" t="s">
        <v>489</v>
      </c>
      <c r="B413" s="6">
        <f t="shared" si="207"/>
        <v>0.29166666666666669</v>
      </c>
      <c r="C413" s="15">
        <f t="shared" si="208"/>
        <v>40690</v>
      </c>
      <c r="E413" s="6">
        <v>0.45833333333333331</v>
      </c>
      <c r="F413" s="15">
        <v>40690</v>
      </c>
      <c r="H413" s="18">
        <f t="shared" si="194"/>
        <v>239.99999999999994</v>
      </c>
      <c r="I413" s="3">
        <f t="shared" si="209"/>
        <v>3.9999999999999991</v>
      </c>
      <c r="J413" s="3">
        <f t="shared" si="210"/>
        <v>0.16666666666666663</v>
      </c>
      <c r="L413" s="9">
        <f t="shared" si="211"/>
        <v>57990</v>
      </c>
      <c r="M413" s="3">
        <f t="shared" si="212"/>
        <v>966.5</v>
      </c>
      <c r="N413" s="3">
        <f t="shared" si="213"/>
        <v>40.270833333333371</v>
      </c>
      <c r="P413" s="21">
        <f t="shared" si="219"/>
        <v>239.99999999999994</v>
      </c>
      <c r="Q413" s="3">
        <f t="shared" si="214"/>
        <v>3.9999999999999991</v>
      </c>
      <c r="R413" s="3">
        <f t="shared" si="215"/>
        <v>0.16666666666666663</v>
      </c>
      <c r="T413" s="9">
        <f t="shared" si="216"/>
        <v>55305</v>
      </c>
      <c r="U413" s="3">
        <f t="shared" si="217"/>
        <v>921.75</v>
      </c>
      <c r="V413" s="3">
        <f t="shared" si="218"/>
        <v>38.406250000000036</v>
      </c>
    </row>
    <row r="414" spans="1:23">
      <c r="A414" s="7" t="s">
        <v>490</v>
      </c>
      <c r="B414" s="6">
        <f t="shared" si="207"/>
        <v>0.45833333333333331</v>
      </c>
      <c r="C414" s="15">
        <f t="shared" si="208"/>
        <v>40690</v>
      </c>
      <c r="E414" s="6">
        <v>0.59375</v>
      </c>
      <c r="F414" s="15">
        <v>40690</v>
      </c>
      <c r="H414" s="18">
        <f t="shared" si="194"/>
        <v>195.00000000000003</v>
      </c>
      <c r="I414" s="3">
        <f t="shared" si="209"/>
        <v>3.2500000000000004</v>
      </c>
      <c r="J414" s="3">
        <f t="shared" si="210"/>
        <v>0.13541666666666669</v>
      </c>
      <c r="L414" s="9">
        <f t="shared" si="211"/>
        <v>58185</v>
      </c>
      <c r="M414" s="3">
        <f t="shared" si="212"/>
        <v>969.75</v>
      </c>
      <c r="N414" s="3">
        <f t="shared" si="213"/>
        <v>40.406250000000036</v>
      </c>
      <c r="P414" s="21">
        <f t="shared" si="219"/>
        <v>195.00000000000003</v>
      </c>
      <c r="Q414" s="3">
        <f t="shared" si="214"/>
        <v>3.2500000000000004</v>
      </c>
      <c r="R414" s="3">
        <f t="shared" si="215"/>
        <v>0.13541666666666669</v>
      </c>
      <c r="T414" s="9">
        <f t="shared" si="216"/>
        <v>55500</v>
      </c>
      <c r="U414" s="3">
        <f t="shared" si="217"/>
        <v>925</v>
      </c>
      <c r="V414" s="3">
        <f t="shared" si="218"/>
        <v>38.5416666666667</v>
      </c>
    </row>
    <row r="415" spans="1:23">
      <c r="A415" s="7" t="s">
        <v>491</v>
      </c>
      <c r="B415" s="6">
        <f t="shared" si="207"/>
        <v>0.59375</v>
      </c>
      <c r="C415" s="15">
        <f t="shared" si="208"/>
        <v>40690</v>
      </c>
      <c r="E415" s="6">
        <v>0.625</v>
      </c>
      <c r="F415" s="15">
        <v>40690</v>
      </c>
      <c r="H415" s="18">
        <f t="shared" si="194"/>
        <v>45</v>
      </c>
      <c r="I415" s="3">
        <f t="shared" si="209"/>
        <v>0.75</v>
      </c>
      <c r="J415" s="3">
        <f t="shared" si="210"/>
        <v>3.125E-2</v>
      </c>
      <c r="L415" s="9">
        <f t="shared" si="211"/>
        <v>58230</v>
      </c>
      <c r="M415" s="3">
        <f t="shared" si="212"/>
        <v>970.5</v>
      </c>
      <c r="N415" s="3">
        <f t="shared" si="213"/>
        <v>40.437500000000036</v>
      </c>
      <c r="P415" s="21">
        <f t="shared" si="219"/>
        <v>45</v>
      </c>
      <c r="Q415" s="3">
        <f t="shared" si="214"/>
        <v>0.75</v>
      </c>
      <c r="R415" s="3">
        <f t="shared" si="215"/>
        <v>3.125E-2</v>
      </c>
      <c r="T415" s="9">
        <f t="shared" si="216"/>
        <v>55545</v>
      </c>
      <c r="U415" s="3">
        <f t="shared" si="217"/>
        <v>925.75</v>
      </c>
      <c r="V415" s="3">
        <f t="shared" si="218"/>
        <v>38.5729166666667</v>
      </c>
    </row>
    <row r="416" spans="1:23" ht="30">
      <c r="A416" s="7" t="s">
        <v>492</v>
      </c>
      <c r="B416" s="6">
        <f t="shared" si="207"/>
        <v>0.625</v>
      </c>
      <c r="C416" s="15">
        <f t="shared" si="208"/>
        <v>40690</v>
      </c>
      <c r="E416" s="6">
        <v>0.6875</v>
      </c>
      <c r="F416" s="15">
        <v>40690</v>
      </c>
      <c r="H416" s="18">
        <f t="shared" si="194"/>
        <v>90</v>
      </c>
      <c r="I416" s="3">
        <f t="shared" si="209"/>
        <v>1.5</v>
      </c>
      <c r="J416" s="3">
        <f t="shared" si="210"/>
        <v>6.25E-2</v>
      </c>
      <c r="L416" s="9">
        <f t="shared" si="211"/>
        <v>58320</v>
      </c>
      <c r="M416" s="3">
        <f t="shared" si="212"/>
        <v>972</v>
      </c>
      <c r="N416" s="3">
        <f t="shared" si="213"/>
        <v>40.500000000000036</v>
      </c>
      <c r="P416" s="21">
        <f t="shared" si="219"/>
        <v>90</v>
      </c>
      <c r="Q416" s="3">
        <f t="shared" si="214"/>
        <v>1.5</v>
      </c>
      <c r="R416" s="3">
        <f t="shared" si="215"/>
        <v>6.25E-2</v>
      </c>
      <c r="T416" s="9">
        <f t="shared" si="216"/>
        <v>55635</v>
      </c>
      <c r="U416" s="3">
        <f t="shared" si="217"/>
        <v>927.25</v>
      </c>
      <c r="V416" s="3">
        <f t="shared" si="218"/>
        <v>38.6354166666667</v>
      </c>
      <c r="W416" s="7" t="s">
        <v>546</v>
      </c>
    </row>
    <row r="417" spans="1:23">
      <c r="A417" s="7" t="s">
        <v>493</v>
      </c>
      <c r="B417" s="6">
        <f t="shared" si="207"/>
        <v>0.6875</v>
      </c>
      <c r="C417" s="15">
        <f t="shared" si="208"/>
        <v>40690</v>
      </c>
      <c r="E417" s="6">
        <v>0.76041666666666663</v>
      </c>
      <c r="F417" s="15">
        <v>40690</v>
      </c>
      <c r="H417" s="18">
        <f t="shared" si="194"/>
        <v>104.99999999999994</v>
      </c>
      <c r="I417" s="3">
        <f t="shared" si="209"/>
        <v>1.7499999999999991</v>
      </c>
      <c r="J417" s="3">
        <f t="shared" si="210"/>
        <v>7.291666666666663E-2</v>
      </c>
      <c r="L417" s="9">
        <f t="shared" si="211"/>
        <v>58425</v>
      </c>
      <c r="M417" s="3">
        <f t="shared" si="212"/>
        <v>973.75</v>
      </c>
      <c r="N417" s="3">
        <f t="shared" si="213"/>
        <v>40.5729166666667</v>
      </c>
      <c r="P417" s="21">
        <f t="shared" si="219"/>
        <v>104.99999999999994</v>
      </c>
      <c r="Q417" s="3">
        <f t="shared" si="214"/>
        <v>1.7499999999999991</v>
      </c>
      <c r="R417" s="3">
        <f t="shared" si="215"/>
        <v>7.291666666666663E-2</v>
      </c>
      <c r="T417" s="9">
        <f t="shared" si="216"/>
        <v>55740</v>
      </c>
      <c r="U417" s="3">
        <f t="shared" si="217"/>
        <v>929</v>
      </c>
      <c r="V417" s="3">
        <f t="shared" si="218"/>
        <v>38.708333333333364</v>
      </c>
    </row>
    <row r="418" spans="1:23">
      <c r="A418" s="7" t="s">
        <v>494</v>
      </c>
      <c r="B418" s="6">
        <f t="shared" si="207"/>
        <v>0.76041666666666663</v>
      </c>
      <c r="C418" s="15">
        <f t="shared" si="208"/>
        <v>40690</v>
      </c>
      <c r="E418" s="6">
        <v>0.94791666666666663</v>
      </c>
      <c r="F418" s="15">
        <v>40690</v>
      </c>
      <c r="H418" s="18">
        <f t="shared" si="194"/>
        <v>270</v>
      </c>
      <c r="I418" s="3">
        <f t="shared" si="209"/>
        <v>4.5</v>
      </c>
      <c r="J418" s="3">
        <f t="shared" si="210"/>
        <v>0.1875</v>
      </c>
      <c r="L418" s="9">
        <f t="shared" si="211"/>
        <v>58695</v>
      </c>
      <c r="M418" s="3">
        <f t="shared" si="212"/>
        <v>978.25</v>
      </c>
      <c r="N418" s="3">
        <f t="shared" si="213"/>
        <v>40.7604166666667</v>
      </c>
      <c r="P418" s="21">
        <f t="shared" si="219"/>
        <v>270</v>
      </c>
      <c r="Q418" s="3">
        <f t="shared" si="214"/>
        <v>4.5</v>
      </c>
      <c r="R418" s="3">
        <f t="shared" si="215"/>
        <v>0.1875</v>
      </c>
      <c r="T418" s="9">
        <f t="shared" si="216"/>
        <v>56010</v>
      </c>
      <c r="U418" s="3">
        <f t="shared" si="217"/>
        <v>933.5</v>
      </c>
      <c r="V418" s="3">
        <f t="shared" si="218"/>
        <v>38.895833333333364</v>
      </c>
    </row>
    <row r="419" spans="1:23">
      <c r="A419" s="7" t="s">
        <v>495</v>
      </c>
      <c r="B419" s="6">
        <f t="shared" si="207"/>
        <v>0.94791666666666663</v>
      </c>
      <c r="C419" s="15">
        <f t="shared" si="208"/>
        <v>40690</v>
      </c>
      <c r="E419" s="6">
        <v>0.96875</v>
      </c>
      <c r="F419" s="15">
        <v>40690</v>
      </c>
      <c r="H419" s="18">
        <f t="shared" si="194"/>
        <v>30.000000000000053</v>
      </c>
      <c r="I419" s="3">
        <f t="shared" si="209"/>
        <v>0.50000000000000089</v>
      </c>
      <c r="J419" s="3">
        <f t="shared" si="210"/>
        <v>2.083333333333337E-2</v>
      </c>
      <c r="L419" s="9">
        <f t="shared" si="211"/>
        <v>58725</v>
      </c>
      <c r="M419" s="3">
        <f t="shared" si="212"/>
        <v>978.75</v>
      </c>
      <c r="N419" s="3">
        <f t="shared" si="213"/>
        <v>40.781250000000036</v>
      </c>
      <c r="P419" s="21">
        <f t="shared" si="219"/>
        <v>30.000000000000053</v>
      </c>
      <c r="Q419" s="3">
        <f t="shared" si="214"/>
        <v>0.50000000000000089</v>
      </c>
      <c r="R419" s="3">
        <f t="shared" si="215"/>
        <v>2.083333333333337E-2</v>
      </c>
      <c r="T419" s="9">
        <f t="shared" si="216"/>
        <v>56040</v>
      </c>
      <c r="U419" s="3">
        <f t="shared" si="217"/>
        <v>934</v>
      </c>
      <c r="V419" s="3">
        <f t="shared" si="218"/>
        <v>38.9166666666667</v>
      </c>
    </row>
    <row r="420" spans="1:23">
      <c r="A420" s="7" t="s">
        <v>548</v>
      </c>
      <c r="B420" s="6">
        <f t="shared" si="207"/>
        <v>0.96875</v>
      </c>
      <c r="C420" s="15">
        <f t="shared" si="208"/>
        <v>40690</v>
      </c>
      <c r="E420" s="6">
        <v>5.2083333333333336E-2</v>
      </c>
      <c r="F420" s="15">
        <v>40691</v>
      </c>
      <c r="H420" s="18">
        <f t="shared" si="194"/>
        <v>120</v>
      </c>
      <c r="I420" s="3">
        <f t="shared" si="209"/>
        <v>2</v>
      </c>
      <c r="J420" s="3">
        <f t="shared" si="210"/>
        <v>8.3333333333333329E-2</v>
      </c>
      <c r="L420" s="9">
        <f t="shared" si="211"/>
        <v>58845</v>
      </c>
      <c r="M420" s="3">
        <f t="shared" si="212"/>
        <v>980.75</v>
      </c>
      <c r="N420" s="3">
        <f t="shared" si="213"/>
        <v>40.864583333333371</v>
      </c>
      <c r="P420" s="21">
        <f t="shared" si="219"/>
        <v>120</v>
      </c>
      <c r="Q420" s="3">
        <f t="shared" si="214"/>
        <v>2</v>
      </c>
      <c r="R420" s="3">
        <f t="shared" si="215"/>
        <v>8.3333333333333329E-2</v>
      </c>
      <c r="T420" s="9">
        <f t="shared" si="216"/>
        <v>56160</v>
      </c>
      <c r="U420" s="3">
        <f t="shared" si="217"/>
        <v>936</v>
      </c>
      <c r="V420" s="3">
        <f t="shared" si="218"/>
        <v>39.000000000000036</v>
      </c>
    </row>
    <row r="421" spans="1:23">
      <c r="A421" s="7" t="s">
        <v>536</v>
      </c>
      <c r="B421" s="6">
        <f t="shared" si="207"/>
        <v>5.2083333333333336E-2</v>
      </c>
      <c r="C421" s="15">
        <f t="shared" si="208"/>
        <v>40691</v>
      </c>
      <c r="E421" s="6">
        <v>7.2916666666666671E-2</v>
      </c>
      <c r="F421" s="15">
        <v>40691</v>
      </c>
      <c r="H421" s="18">
        <f t="shared" si="194"/>
        <v>30.000000000000004</v>
      </c>
      <c r="I421" s="3">
        <f t="shared" si="209"/>
        <v>0.50000000000000011</v>
      </c>
      <c r="J421" s="3">
        <f t="shared" si="210"/>
        <v>2.0833333333333339E-2</v>
      </c>
      <c r="L421" s="9">
        <f t="shared" si="211"/>
        <v>58875</v>
      </c>
      <c r="M421" s="3">
        <f t="shared" si="212"/>
        <v>981.25</v>
      </c>
      <c r="N421" s="3">
        <f t="shared" si="213"/>
        <v>40.885416666666707</v>
      </c>
      <c r="P421" s="21">
        <f t="shared" si="219"/>
        <v>30.000000000000004</v>
      </c>
      <c r="Q421" s="3">
        <f t="shared" si="214"/>
        <v>0.50000000000000011</v>
      </c>
      <c r="R421" s="3">
        <f t="shared" si="215"/>
        <v>2.0833333333333339E-2</v>
      </c>
      <c r="T421" s="9">
        <f t="shared" si="216"/>
        <v>56190</v>
      </c>
      <c r="U421" s="3">
        <f t="shared" si="217"/>
        <v>936.5</v>
      </c>
      <c r="V421" s="3">
        <f t="shared" si="218"/>
        <v>39.020833333333371</v>
      </c>
    </row>
    <row r="422" spans="1:23">
      <c r="A422" s="7" t="s">
        <v>537</v>
      </c>
      <c r="B422" s="6">
        <f t="shared" si="207"/>
        <v>7.2916666666666671E-2</v>
      </c>
      <c r="C422" s="15">
        <f t="shared" si="208"/>
        <v>40691</v>
      </c>
      <c r="E422" s="6">
        <v>0.14583333333333334</v>
      </c>
      <c r="F422" s="15">
        <v>40691</v>
      </c>
      <c r="H422" s="18">
        <f t="shared" si="194"/>
        <v>105</v>
      </c>
      <c r="I422" s="3">
        <f t="shared" si="209"/>
        <v>1.75</v>
      </c>
      <c r="J422" s="3">
        <f t="shared" si="210"/>
        <v>7.2916666666666671E-2</v>
      </c>
      <c r="L422" s="9">
        <f t="shared" si="211"/>
        <v>58980</v>
      </c>
      <c r="M422" s="3">
        <f t="shared" si="212"/>
        <v>983</v>
      </c>
      <c r="N422" s="3">
        <f t="shared" si="213"/>
        <v>40.958333333333371</v>
      </c>
      <c r="P422" s="21">
        <f t="shared" si="219"/>
        <v>105</v>
      </c>
      <c r="Q422" s="3">
        <f t="shared" si="214"/>
        <v>1.75</v>
      </c>
      <c r="R422" s="3">
        <f t="shared" si="215"/>
        <v>7.2916666666666671E-2</v>
      </c>
      <c r="T422" s="9">
        <f t="shared" si="216"/>
        <v>56295</v>
      </c>
      <c r="U422" s="3">
        <f t="shared" si="217"/>
        <v>938.25</v>
      </c>
      <c r="V422" s="3">
        <f t="shared" si="218"/>
        <v>39.093750000000036</v>
      </c>
    </row>
    <row r="423" spans="1:23">
      <c r="A423" s="7" t="s">
        <v>538</v>
      </c>
      <c r="B423" s="6">
        <f t="shared" ref="B423:B452" si="220">E422</f>
        <v>0.14583333333333334</v>
      </c>
      <c r="C423" s="15">
        <f t="shared" ref="C423:C445" si="221">F422</f>
        <v>40691</v>
      </c>
      <c r="E423" s="6">
        <v>0.39583333333333331</v>
      </c>
      <c r="F423" s="15">
        <v>40691</v>
      </c>
      <c r="H423" s="18">
        <f t="shared" si="194"/>
        <v>359.99999999999994</v>
      </c>
      <c r="I423" s="3">
        <f t="shared" ref="I423:I444" si="222">H423/60</f>
        <v>5.9999999999999991</v>
      </c>
      <c r="J423" s="3">
        <f t="shared" ref="J423:J444" si="223">I423/24</f>
        <v>0.24999999999999997</v>
      </c>
      <c r="L423" s="9">
        <f t="shared" ref="L423:L444" si="224">L422+H423</f>
        <v>59340</v>
      </c>
      <c r="M423" s="3">
        <f t="shared" ref="M423:M444" si="225">M422+I423</f>
        <v>989</v>
      </c>
      <c r="N423" s="3">
        <f t="shared" ref="N423:N444" si="226">N422+J423</f>
        <v>41.208333333333371</v>
      </c>
      <c r="P423" s="21">
        <f t="shared" si="219"/>
        <v>359.99999999999994</v>
      </c>
      <c r="Q423" s="3">
        <f t="shared" ref="Q423:Q444" si="227">P423/60</f>
        <v>5.9999999999999991</v>
      </c>
      <c r="R423" s="3">
        <f t="shared" ref="R423:R444" si="228">Q423/24</f>
        <v>0.24999999999999997</v>
      </c>
      <c r="T423" s="9">
        <f t="shared" ref="T423:T444" si="229">T422+P423</f>
        <v>56655</v>
      </c>
      <c r="U423" s="3">
        <f t="shared" ref="U423:U444" si="230">U422+Q423</f>
        <v>944.25</v>
      </c>
      <c r="V423" s="3">
        <f t="shared" ref="V423:V444" si="231">V422+R423</f>
        <v>39.343750000000036</v>
      </c>
      <c r="W423" s="7" t="s">
        <v>544</v>
      </c>
    </row>
    <row r="424" spans="1:23">
      <c r="A424" s="39" t="s">
        <v>539</v>
      </c>
      <c r="B424" s="40">
        <f t="shared" si="220"/>
        <v>0.39583333333333331</v>
      </c>
      <c r="C424" s="16">
        <f t="shared" si="221"/>
        <v>40691</v>
      </c>
      <c r="D424" s="27"/>
      <c r="E424" s="40">
        <v>0.5</v>
      </c>
      <c r="F424" s="16">
        <v>40691</v>
      </c>
      <c r="G424" s="27"/>
      <c r="H424" s="41">
        <f t="shared" si="194"/>
        <v>150.00000000000003</v>
      </c>
      <c r="I424" s="5">
        <f t="shared" si="222"/>
        <v>2.5000000000000004</v>
      </c>
      <c r="J424" s="5">
        <f t="shared" si="223"/>
        <v>0.10416666666666669</v>
      </c>
      <c r="K424" s="27"/>
      <c r="L424" s="10">
        <f t="shared" si="224"/>
        <v>59490</v>
      </c>
      <c r="M424" s="5">
        <f t="shared" si="225"/>
        <v>991.5</v>
      </c>
      <c r="N424" s="5">
        <f t="shared" si="226"/>
        <v>41.312500000000036</v>
      </c>
      <c r="O424" s="27"/>
      <c r="P424" s="43">
        <f t="shared" si="219"/>
        <v>150.00000000000003</v>
      </c>
      <c r="Q424" s="5">
        <f t="shared" si="227"/>
        <v>2.5000000000000004</v>
      </c>
      <c r="R424" s="5">
        <f t="shared" si="228"/>
        <v>0.10416666666666669</v>
      </c>
      <c r="S424" s="27"/>
      <c r="T424" s="10">
        <f t="shared" si="229"/>
        <v>56805</v>
      </c>
      <c r="U424" s="5">
        <f t="shared" si="230"/>
        <v>946.75</v>
      </c>
      <c r="V424" s="5">
        <f t="shared" si="231"/>
        <v>39.4479166666667</v>
      </c>
      <c r="W424" s="39" t="s">
        <v>545</v>
      </c>
    </row>
    <row r="425" spans="1:23" ht="30">
      <c r="A425" s="7" t="s">
        <v>540</v>
      </c>
      <c r="B425" s="6">
        <f t="shared" si="220"/>
        <v>0.5</v>
      </c>
      <c r="C425" s="15">
        <f t="shared" si="221"/>
        <v>40691</v>
      </c>
      <c r="E425" s="6">
        <v>0.58333333333333337</v>
      </c>
      <c r="F425" s="15">
        <v>40691</v>
      </c>
      <c r="H425" s="18">
        <f t="shared" si="194"/>
        <v>120.00000000000006</v>
      </c>
      <c r="I425" s="3">
        <f t="shared" si="222"/>
        <v>2.0000000000000009</v>
      </c>
      <c r="J425" s="3">
        <f t="shared" si="223"/>
        <v>8.333333333333337E-2</v>
      </c>
      <c r="L425" s="9">
        <f t="shared" si="224"/>
        <v>59610</v>
      </c>
      <c r="M425" s="3">
        <f t="shared" si="225"/>
        <v>993.5</v>
      </c>
      <c r="N425" s="3">
        <f t="shared" si="226"/>
        <v>41.395833333333371</v>
      </c>
      <c r="P425" s="21">
        <f t="shared" si="219"/>
        <v>120.00000000000006</v>
      </c>
      <c r="Q425" s="3">
        <f t="shared" si="227"/>
        <v>2.0000000000000009</v>
      </c>
      <c r="R425" s="3">
        <f t="shared" si="228"/>
        <v>8.333333333333337E-2</v>
      </c>
      <c r="T425" s="9">
        <f t="shared" si="229"/>
        <v>56925</v>
      </c>
      <c r="U425" s="3">
        <f t="shared" si="230"/>
        <v>948.75</v>
      </c>
      <c r="V425" s="3">
        <f t="shared" si="231"/>
        <v>39.531250000000036</v>
      </c>
      <c r="W425" s="7" t="s">
        <v>559</v>
      </c>
    </row>
    <row r="426" spans="1:23">
      <c r="A426" s="7" t="s">
        <v>541</v>
      </c>
      <c r="B426" s="6">
        <f t="shared" si="220"/>
        <v>0.58333333333333337</v>
      </c>
      <c r="C426" s="15">
        <f t="shared" si="221"/>
        <v>40691</v>
      </c>
      <c r="E426" s="6">
        <v>0.64583333333333337</v>
      </c>
      <c r="F426" s="15">
        <v>40691</v>
      </c>
      <c r="H426" s="18">
        <f t="shared" si="194"/>
        <v>90</v>
      </c>
      <c r="I426" s="3">
        <f t="shared" si="222"/>
        <v>1.5</v>
      </c>
      <c r="J426" s="3">
        <f t="shared" si="223"/>
        <v>6.25E-2</v>
      </c>
      <c r="L426" s="9">
        <f t="shared" si="224"/>
        <v>59700</v>
      </c>
      <c r="M426" s="3">
        <f t="shared" si="225"/>
        <v>995</v>
      </c>
      <c r="N426" s="3">
        <f t="shared" si="226"/>
        <v>41.458333333333371</v>
      </c>
      <c r="P426" s="21">
        <f t="shared" si="219"/>
        <v>90</v>
      </c>
      <c r="Q426" s="3">
        <f t="shared" si="227"/>
        <v>1.5</v>
      </c>
      <c r="R426" s="3">
        <f t="shared" si="228"/>
        <v>6.25E-2</v>
      </c>
      <c r="T426" s="9">
        <f t="shared" si="229"/>
        <v>57015</v>
      </c>
      <c r="U426" s="3">
        <f t="shared" si="230"/>
        <v>950.25</v>
      </c>
      <c r="V426" s="3">
        <f t="shared" si="231"/>
        <v>39.593750000000036</v>
      </c>
    </row>
    <row r="427" spans="1:23">
      <c r="A427" s="7" t="s">
        <v>542</v>
      </c>
      <c r="B427" s="6">
        <f t="shared" si="220"/>
        <v>0.64583333333333337</v>
      </c>
      <c r="C427" s="15">
        <f t="shared" si="221"/>
        <v>40691</v>
      </c>
      <c r="E427" s="6">
        <v>0.85416666666666663</v>
      </c>
      <c r="F427" s="15">
        <v>40691</v>
      </c>
      <c r="H427" s="18">
        <f t="shared" si="194"/>
        <v>299.99999999999989</v>
      </c>
      <c r="I427" s="3">
        <f t="shared" si="222"/>
        <v>4.9999999999999982</v>
      </c>
      <c r="J427" s="3">
        <f t="shared" si="223"/>
        <v>0.20833333333333326</v>
      </c>
      <c r="L427" s="9">
        <f t="shared" si="224"/>
        <v>60000</v>
      </c>
      <c r="M427" s="3">
        <f t="shared" si="225"/>
        <v>1000</v>
      </c>
      <c r="N427" s="3">
        <f t="shared" si="226"/>
        <v>41.666666666666707</v>
      </c>
      <c r="P427" s="21">
        <f t="shared" si="219"/>
        <v>299.99999999999989</v>
      </c>
      <c r="Q427" s="3">
        <f t="shared" si="227"/>
        <v>4.9999999999999982</v>
      </c>
      <c r="R427" s="3">
        <f t="shared" si="228"/>
        <v>0.20833333333333326</v>
      </c>
      <c r="T427" s="9">
        <f t="shared" si="229"/>
        <v>57315</v>
      </c>
      <c r="U427" s="3">
        <f t="shared" si="230"/>
        <v>955.25</v>
      </c>
      <c r="V427" s="3">
        <f t="shared" si="231"/>
        <v>39.802083333333371</v>
      </c>
    </row>
    <row r="428" spans="1:23">
      <c r="A428" s="7" t="s">
        <v>12</v>
      </c>
      <c r="B428" s="6">
        <f t="shared" si="220"/>
        <v>0.85416666666666663</v>
      </c>
      <c r="C428" s="15">
        <f t="shared" si="221"/>
        <v>40691</v>
      </c>
      <c r="E428" s="6">
        <v>0.875</v>
      </c>
      <c r="F428" s="15">
        <v>40691</v>
      </c>
      <c r="H428" s="18">
        <f t="shared" si="194"/>
        <v>30.000000000000053</v>
      </c>
      <c r="I428" s="3">
        <f t="shared" si="222"/>
        <v>0.50000000000000089</v>
      </c>
      <c r="J428" s="3">
        <f t="shared" si="223"/>
        <v>2.083333333333337E-2</v>
      </c>
      <c r="L428" s="9">
        <f t="shared" si="224"/>
        <v>60030</v>
      </c>
      <c r="M428" s="3">
        <f t="shared" si="225"/>
        <v>1000.5</v>
      </c>
      <c r="N428" s="3">
        <f t="shared" si="226"/>
        <v>41.687500000000043</v>
      </c>
      <c r="P428" s="21">
        <f t="shared" si="219"/>
        <v>30.000000000000053</v>
      </c>
      <c r="Q428" s="3">
        <f t="shared" si="227"/>
        <v>0.50000000000000089</v>
      </c>
      <c r="R428" s="3">
        <f t="shared" si="228"/>
        <v>2.083333333333337E-2</v>
      </c>
      <c r="T428" s="9">
        <f t="shared" si="229"/>
        <v>57345</v>
      </c>
      <c r="U428" s="3">
        <f t="shared" si="230"/>
        <v>955.75</v>
      </c>
      <c r="V428" s="3">
        <f t="shared" si="231"/>
        <v>39.822916666666707</v>
      </c>
    </row>
    <row r="429" spans="1:23">
      <c r="A429" s="7" t="s">
        <v>430</v>
      </c>
      <c r="B429" s="6">
        <f t="shared" si="220"/>
        <v>0.875</v>
      </c>
      <c r="C429" s="15">
        <f t="shared" si="221"/>
        <v>40691</v>
      </c>
      <c r="E429" s="6">
        <v>0.92708333333333337</v>
      </c>
      <c r="F429" s="15">
        <v>40691</v>
      </c>
      <c r="H429" s="18">
        <f t="shared" si="194"/>
        <v>75.000000000000057</v>
      </c>
      <c r="I429" s="3">
        <f t="shared" si="222"/>
        <v>1.2500000000000009</v>
      </c>
      <c r="J429" s="3">
        <f t="shared" si="223"/>
        <v>5.208333333333337E-2</v>
      </c>
      <c r="L429" s="9">
        <f t="shared" si="224"/>
        <v>60105</v>
      </c>
      <c r="M429" s="3">
        <f t="shared" si="225"/>
        <v>1001.75</v>
      </c>
      <c r="N429" s="3">
        <f t="shared" si="226"/>
        <v>41.739583333333378</v>
      </c>
      <c r="P429" s="21">
        <f t="shared" si="219"/>
        <v>75.000000000000057</v>
      </c>
      <c r="Q429" s="3">
        <f t="shared" si="227"/>
        <v>1.2500000000000009</v>
      </c>
      <c r="R429" s="3">
        <f t="shared" si="228"/>
        <v>5.208333333333337E-2</v>
      </c>
      <c r="T429" s="9">
        <f t="shared" si="229"/>
        <v>57420</v>
      </c>
      <c r="U429" s="3">
        <f t="shared" si="230"/>
        <v>957</v>
      </c>
      <c r="V429" s="3">
        <f t="shared" si="231"/>
        <v>39.875000000000043</v>
      </c>
    </row>
    <row r="430" spans="1:23">
      <c r="A430" s="7" t="s">
        <v>543</v>
      </c>
      <c r="B430" s="6">
        <f t="shared" si="220"/>
        <v>0.92708333333333337</v>
      </c>
      <c r="C430" s="15">
        <f t="shared" si="221"/>
        <v>40691</v>
      </c>
      <c r="E430" s="6">
        <v>0.9375</v>
      </c>
      <c r="F430" s="15">
        <v>40691</v>
      </c>
      <c r="H430" s="18">
        <f t="shared" si="194"/>
        <v>14.999999999999947</v>
      </c>
      <c r="I430" s="3">
        <f t="shared" si="222"/>
        <v>0.24999999999999911</v>
      </c>
      <c r="J430" s="3">
        <f t="shared" si="223"/>
        <v>1.041666666666663E-2</v>
      </c>
      <c r="L430" s="9">
        <f t="shared" si="224"/>
        <v>60120</v>
      </c>
      <c r="M430" s="3">
        <f t="shared" si="225"/>
        <v>1002</v>
      </c>
      <c r="N430" s="3">
        <f t="shared" si="226"/>
        <v>41.750000000000043</v>
      </c>
      <c r="P430" s="21">
        <f t="shared" si="219"/>
        <v>14.999999999999947</v>
      </c>
      <c r="Q430" s="3">
        <f t="shared" si="227"/>
        <v>0.24999999999999911</v>
      </c>
      <c r="R430" s="3">
        <f t="shared" si="228"/>
        <v>1.041666666666663E-2</v>
      </c>
      <c r="T430" s="9">
        <f t="shared" si="229"/>
        <v>57435</v>
      </c>
      <c r="U430" s="3">
        <f t="shared" si="230"/>
        <v>957.25</v>
      </c>
      <c r="V430" s="3">
        <f t="shared" si="231"/>
        <v>39.885416666666707</v>
      </c>
      <c r="W430" s="7" t="s">
        <v>547</v>
      </c>
    </row>
    <row r="431" spans="1:23">
      <c r="A431" s="7" t="s">
        <v>570</v>
      </c>
      <c r="B431" s="6">
        <f t="shared" si="220"/>
        <v>0.9375</v>
      </c>
      <c r="C431" s="15">
        <f t="shared" si="221"/>
        <v>40691</v>
      </c>
      <c r="E431" s="6">
        <v>5.2083333333333336E-2</v>
      </c>
      <c r="F431" s="15">
        <v>40692</v>
      </c>
      <c r="H431" s="18">
        <f t="shared" si="194"/>
        <v>165</v>
      </c>
      <c r="I431" s="3">
        <f t="shared" si="222"/>
        <v>2.75</v>
      </c>
      <c r="J431" s="3">
        <f t="shared" si="223"/>
        <v>0.11458333333333333</v>
      </c>
      <c r="L431" s="9">
        <f t="shared" si="224"/>
        <v>60285</v>
      </c>
      <c r="M431" s="3">
        <f t="shared" si="225"/>
        <v>1004.75</v>
      </c>
      <c r="N431" s="3">
        <f t="shared" si="226"/>
        <v>41.864583333333378</v>
      </c>
      <c r="P431" s="21">
        <f t="shared" si="219"/>
        <v>165</v>
      </c>
      <c r="Q431" s="3">
        <f t="shared" si="227"/>
        <v>2.75</v>
      </c>
      <c r="R431" s="3">
        <f t="shared" si="228"/>
        <v>0.11458333333333333</v>
      </c>
      <c r="T431" s="9">
        <f t="shared" si="229"/>
        <v>57600</v>
      </c>
      <c r="U431" s="3">
        <f t="shared" si="230"/>
        <v>960</v>
      </c>
      <c r="V431" s="3">
        <f t="shared" si="231"/>
        <v>40.000000000000043</v>
      </c>
    </row>
    <row r="432" spans="1:23">
      <c r="A432" s="7" t="s">
        <v>571</v>
      </c>
      <c r="B432" s="6">
        <f t="shared" si="220"/>
        <v>5.2083333333333336E-2</v>
      </c>
      <c r="C432" s="15">
        <f t="shared" si="221"/>
        <v>40692</v>
      </c>
      <c r="E432" s="6">
        <v>8.3333333333333329E-2</v>
      </c>
      <c r="F432" s="15">
        <v>40692</v>
      </c>
      <c r="H432" s="18">
        <f t="shared" si="194"/>
        <v>44.999999999999993</v>
      </c>
      <c r="I432" s="3">
        <f t="shared" si="222"/>
        <v>0.74999999999999989</v>
      </c>
      <c r="J432" s="3">
        <f t="shared" si="223"/>
        <v>3.1249999999999997E-2</v>
      </c>
      <c r="L432" s="9">
        <f t="shared" si="224"/>
        <v>60330</v>
      </c>
      <c r="M432" s="3">
        <f t="shared" si="225"/>
        <v>1005.5</v>
      </c>
      <c r="N432" s="3">
        <f t="shared" si="226"/>
        <v>41.895833333333378</v>
      </c>
      <c r="P432" s="21">
        <f t="shared" si="219"/>
        <v>44.999999999999993</v>
      </c>
      <c r="Q432" s="3">
        <f t="shared" si="227"/>
        <v>0.74999999999999989</v>
      </c>
      <c r="R432" s="3">
        <f t="shared" si="228"/>
        <v>3.1249999999999997E-2</v>
      </c>
      <c r="T432" s="9">
        <f t="shared" si="229"/>
        <v>57645</v>
      </c>
      <c r="U432" s="3">
        <f t="shared" si="230"/>
        <v>960.75</v>
      </c>
      <c r="V432" s="3">
        <f t="shared" si="231"/>
        <v>40.031250000000043</v>
      </c>
    </row>
    <row r="433" spans="1:23">
      <c r="A433" s="7" t="s">
        <v>572</v>
      </c>
      <c r="B433" s="6">
        <f t="shared" si="220"/>
        <v>8.3333333333333329E-2</v>
      </c>
      <c r="C433" s="15">
        <f t="shared" si="221"/>
        <v>40692</v>
      </c>
      <c r="E433" s="6">
        <v>0.10416666666666667</v>
      </c>
      <c r="F433" s="15">
        <v>40692</v>
      </c>
      <c r="H433" s="18">
        <f t="shared" ref="H433:H452" si="232">(($F433-$C433)*1440)+(($E433-$B433)*1440)</f>
        <v>30.000000000000014</v>
      </c>
      <c r="I433" s="3">
        <f t="shared" si="222"/>
        <v>0.50000000000000022</v>
      </c>
      <c r="J433" s="3">
        <f t="shared" si="223"/>
        <v>2.0833333333333343E-2</v>
      </c>
      <c r="L433" s="9">
        <f t="shared" si="224"/>
        <v>60360</v>
      </c>
      <c r="M433" s="3">
        <f t="shared" si="225"/>
        <v>1006</v>
      </c>
      <c r="N433" s="3">
        <f t="shared" si="226"/>
        <v>41.916666666666714</v>
      </c>
      <c r="P433" s="21">
        <f t="shared" si="219"/>
        <v>30.000000000000014</v>
      </c>
      <c r="Q433" s="3">
        <f t="shared" si="227"/>
        <v>0.50000000000000022</v>
      </c>
      <c r="R433" s="3">
        <f t="shared" si="228"/>
        <v>2.0833333333333343E-2</v>
      </c>
      <c r="T433" s="9">
        <f t="shared" si="229"/>
        <v>57675</v>
      </c>
      <c r="U433" s="3">
        <f t="shared" si="230"/>
        <v>961.25</v>
      </c>
      <c r="V433" s="3">
        <f t="shared" si="231"/>
        <v>40.052083333333378</v>
      </c>
    </row>
    <row r="434" spans="1:23">
      <c r="A434" s="7" t="s">
        <v>573</v>
      </c>
      <c r="B434" s="6">
        <f t="shared" si="220"/>
        <v>0.10416666666666667</v>
      </c>
      <c r="C434" s="15">
        <f t="shared" si="221"/>
        <v>40692</v>
      </c>
      <c r="E434" s="6">
        <v>0.16666666666666666</v>
      </c>
      <c r="F434" s="15">
        <v>40692</v>
      </c>
      <c r="H434" s="18">
        <f t="shared" si="232"/>
        <v>89.999999999999986</v>
      </c>
      <c r="I434" s="3">
        <f t="shared" si="222"/>
        <v>1.4999999999999998</v>
      </c>
      <c r="J434" s="3">
        <f t="shared" si="223"/>
        <v>6.2499999999999993E-2</v>
      </c>
      <c r="L434" s="9">
        <f t="shared" si="224"/>
        <v>60450</v>
      </c>
      <c r="M434" s="3">
        <f t="shared" si="225"/>
        <v>1007.5</v>
      </c>
      <c r="N434" s="3">
        <f t="shared" si="226"/>
        <v>41.979166666666714</v>
      </c>
      <c r="P434" s="21">
        <f t="shared" si="219"/>
        <v>89.999999999999986</v>
      </c>
      <c r="Q434" s="3">
        <f t="shared" si="227"/>
        <v>1.4999999999999998</v>
      </c>
      <c r="R434" s="3">
        <f t="shared" si="228"/>
        <v>6.2499999999999993E-2</v>
      </c>
      <c r="T434" s="9">
        <f t="shared" si="229"/>
        <v>57765</v>
      </c>
      <c r="U434" s="3">
        <f t="shared" si="230"/>
        <v>962.75</v>
      </c>
      <c r="V434" s="3">
        <f t="shared" si="231"/>
        <v>40.114583333333378</v>
      </c>
    </row>
    <row r="435" spans="1:23">
      <c r="A435" s="7" t="s">
        <v>574</v>
      </c>
      <c r="B435" s="6">
        <f t="shared" si="220"/>
        <v>0.16666666666666666</v>
      </c>
      <c r="C435" s="15">
        <f t="shared" si="221"/>
        <v>40692</v>
      </c>
      <c r="E435" s="6">
        <v>0.21875</v>
      </c>
      <c r="F435" s="15">
        <v>40692</v>
      </c>
      <c r="H435" s="18">
        <f t="shared" si="232"/>
        <v>75.000000000000014</v>
      </c>
      <c r="I435" s="3">
        <f t="shared" si="222"/>
        <v>1.2500000000000002</v>
      </c>
      <c r="J435" s="3">
        <f t="shared" si="223"/>
        <v>5.2083333333333343E-2</v>
      </c>
      <c r="L435" s="9">
        <f t="shared" si="224"/>
        <v>60525</v>
      </c>
      <c r="M435" s="3">
        <f t="shared" si="225"/>
        <v>1008.75</v>
      </c>
      <c r="N435" s="3">
        <f t="shared" si="226"/>
        <v>42.03125000000005</v>
      </c>
      <c r="P435" s="21">
        <f t="shared" si="219"/>
        <v>75.000000000000014</v>
      </c>
      <c r="Q435" s="3">
        <f t="shared" si="227"/>
        <v>1.2500000000000002</v>
      </c>
      <c r="R435" s="3">
        <f t="shared" si="228"/>
        <v>5.2083333333333343E-2</v>
      </c>
      <c r="T435" s="9">
        <f t="shared" si="229"/>
        <v>57840</v>
      </c>
      <c r="U435" s="3">
        <f t="shared" si="230"/>
        <v>964</v>
      </c>
      <c r="V435" s="3">
        <f t="shared" si="231"/>
        <v>40.166666666666714</v>
      </c>
    </row>
    <row r="436" spans="1:23" ht="60">
      <c r="A436" s="7" t="s">
        <v>575</v>
      </c>
      <c r="B436" s="6">
        <f t="shared" si="220"/>
        <v>0.21875</v>
      </c>
      <c r="C436" s="15">
        <f t="shared" si="221"/>
        <v>40692</v>
      </c>
      <c r="E436" s="6">
        <v>0.42708333333333331</v>
      </c>
      <c r="F436" s="15">
        <v>40692</v>
      </c>
      <c r="H436" s="18">
        <f t="shared" si="232"/>
        <v>300</v>
      </c>
      <c r="I436" s="3">
        <f t="shared" si="222"/>
        <v>5</v>
      </c>
      <c r="J436" s="3">
        <f t="shared" si="223"/>
        <v>0.20833333333333334</v>
      </c>
      <c r="L436" s="9">
        <f t="shared" si="224"/>
        <v>60825</v>
      </c>
      <c r="M436" s="3">
        <f t="shared" si="225"/>
        <v>1013.75</v>
      </c>
      <c r="N436" s="3">
        <f t="shared" si="226"/>
        <v>42.239583333333385</v>
      </c>
      <c r="P436" s="21">
        <f t="shared" si="219"/>
        <v>300</v>
      </c>
      <c r="Q436" s="3">
        <f t="shared" si="227"/>
        <v>5</v>
      </c>
      <c r="R436" s="3">
        <f t="shared" si="228"/>
        <v>0.20833333333333334</v>
      </c>
      <c r="T436" s="9">
        <f t="shared" si="229"/>
        <v>58140</v>
      </c>
      <c r="U436" s="3">
        <f t="shared" si="230"/>
        <v>969</v>
      </c>
      <c r="V436" s="3">
        <f t="shared" si="231"/>
        <v>40.37500000000005</v>
      </c>
      <c r="W436" s="7" t="s">
        <v>601</v>
      </c>
    </row>
    <row r="437" spans="1:23">
      <c r="A437" s="7" t="s">
        <v>576</v>
      </c>
      <c r="B437" s="6">
        <f t="shared" si="220"/>
        <v>0.42708333333333331</v>
      </c>
      <c r="C437" s="15">
        <f t="shared" si="221"/>
        <v>40692</v>
      </c>
      <c r="E437" s="6">
        <v>0.5</v>
      </c>
      <c r="F437" s="15">
        <v>40692</v>
      </c>
      <c r="H437" s="18">
        <f t="shared" si="232"/>
        <v>105.00000000000003</v>
      </c>
      <c r="I437" s="3">
        <f t="shared" si="222"/>
        <v>1.7500000000000004</v>
      </c>
      <c r="J437" s="3">
        <f t="shared" si="223"/>
        <v>7.2916666666666685E-2</v>
      </c>
      <c r="L437" s="9">
        <f t="shared" si="224"/>
        <v>60930</v>
      </c>
      <c r="M437" s="3">
        <f t="shared" si="225"/>
        <v>1015.5</v>
      </c>
      <c r="N437" s="3">
        <f t="shared" si="226"/>
        <v>42.31250000000005</v>
      </c>
      <c r="P437" s="21">
        <f t="shared" si="219"/>
        <v>105.00000000000003</v>
      </c>
      <c r="Q437" s="3">
        <f t="shared" si="227"/>
        <v>1.7500000000000004</v>
      </c>
      <c r="R437" s="3">
        <f t="shared" si="228"/>
        <v>7.2916666666666685E-2</v>
      </c>
      <c r="T437" s="9">
        <f t="shared" si="229"/>
        <v>58245</v>
      </c>
      <c r="U437" s="3">
        <f t="shared" si="230"/>
        <v>970.75</v>
      </c>
      <c r="V437" s="3">
        <f t="shared" si="231"/>
        <v>40.447916666666714</v>
      </c>
    </row>
    <row r="438" spans="1:23">
      <c r="A438" s="7" t="s">
        <v>577</v>
      </c>
      <c r="B438" s="6">
        <f t="shared" si="220"/>
        <v>0.5</v>
      </c>
      <c r="C438" s="15">
        <f t="shared" si="221"/>
        <v>40692</v>
      </c>
      <c r="E438" s="6">
        <v>0.51041666666666663</v>
      </c>
      <c r="F438" s="15">
        <v>40692</v>
      </c>
      <c r="H438" s="18">
        <f t="shared" si="232"/>
        <v>14.999999999999947</v>
      </c>
      <c r="I438" s="3">
        <f t="shared" si="222"/>
        <v>0.24999999999999911</v>
      </c>
      <c r="J438" s="3">
        <f t="shared" si="223"/>
        <v>1.041666666666663E-2</v>
      </c>
      <c r="L438" s="9">
        <f t="shared" si="224"/>
        <v>60945</v>
      </c>
      <c r="M438" s="3">
        <f t="shared" si="225"/>
        <v>1015.75</v>
      </c>
      <c r="N438" s="3">
        <f t="shared" si="226"/>
        <v>42.322916666666714</v>
      </c>
      <c r="P438" s="21">
        <f t="shared" si="219"/>
        <v>14.999999999999947</v>
      </c>
      <c r="Q438" s="3">
        <f t="shared" si="227"/>
        <v>0.24999999999999911</v>
      </c>
      <c r="R438" s="3">
        <f t="shared" si="228"/>
        <v>1.041666666666663E-2</v>
      </c>
      <c r="T438" s="9">
        <f t="shared" si="229"/>
        <v>58260</v>
      </c>
      <c r="U438" s="3">
        <f t="shared" si="230"/>
        <v>971</v>
      </c>
      <c r="V438" s="3">
        <f t="shared" si="231"/>
        <v>40.458333333333378</v>
      </c>
    </row>
    <row r="439" spans="1:23">
      <c r="A439" s="7" t="s">
        <v>578</v>
      </c>
      <c r="B439" s="6">
        <f t="shared" si="220"/>
        <v>0.51041666666666663</v>
      </c>
      <c r="C439" s="15">
        <f t="shared" si="221"/>
        <v>40692</v>
      </c>
      <c r="E439" s="6">
        <v>0.55208333333333337</v>
      </c>
      <c r="F439" s="15">
        <v>40692</v>
      </c>
      <c r="H439" s="18">
        <f t="shared" si="232"/>
        <v>60.000000000000107</v>
      </c>
      <c r="I439" s="3">
        <f t="shared" si="222"/>
        <v>1.0000000000000018</v>
      </c>
      <c r="J439" s="3">
        <f t="shared" si="223"/>
        <v>4.1666666666666741E-2</v>
      </c>
      <c r="L439" s="9">
        <f t="shared" si="224"/>
        <v>61005</v>
      </c>
      <c r="M439" s="3">
        <f t="shared" si="225"/>
        <v>1016.75</v>
      </c>
      <c r="N439" s="3">
        <f t="shared" si="226"/>
        <v>42.364583333333378</v>
      </c>
      <c r="P439" s="21">
        <f t="shared" si="219"/>
        <v>60.000000000000107</v>
      </c>
      <c r="Q439" s="3">
        <f t="shared" si="227"/>
        <v>1.0000000000000018</v>
      </c>
      <c r="R439" s="3">
        <f t="shared" si="228"/>
        <v>4.1666666666666741E-2</v>
      </c>
      <c r="T439" s="9">
        <f t="shared" si="229"/>
        <v>58320</v>
      </c>
      <c r="U439" s="3">
        <f t="shared" si="230"/>
        <v>972</v>
      </c>
      <c r="V439" s="3">
        <f t="shared" si="231"/>
        <v>40.500000000000043</v>
      </c>
    </row>
    <row r="440" spans="1:23">
      <c r="A440" s="7" t="s">
        <v>579</v>
      </c>
      <c r="B440" s="6">
        <f t="shared" si="220"/>
        <v>0.55208333333333337</v>
      </c>
      <c r="C440" s="15">
        <f t="shared" si="221"/>
        <v>40692</v>
      </c>
      <c r="E440" s="6">
        <v>0.57291666666666663</v>
      </c>
      <c r="F440" s="15">
        <v>40692</v>
      </c>
      <c r="H440" s="18">
        <f t="shared" si="232"/>
        <v>29.999999999999893</v>
      </c>
      <c r="I440" s="3">
        <f t="shared" si="222"/>
        <v>0.49999999999999822</v>
      </c>
      <c r="J440" s="3">
        <f t="shared" si="223"/>
        <v>2.0833333333333259E-2</v>
      </c>
      <c r="L440" s="9">
        <f t="shared" si="224"/>
        <v>61035</v>
      </c>
      <c r="M440" s="3">
        <f t="shared" si="225"/>
        <v>1017.25</v>
      </c>
      <c r="N440" s="3">
        <f t="shared" si="226"/>
        <v>42.385416666666714</v>
      </c>
      <c r="P440" s="21">
        <f t="shared" si="219"/>
        <v>29.999999999999893</v>
      </c>
      <c r="Q440" s="3">
        <f t="shared" si="227"/>
        <v>0.49999999999999822</v>
      </c>
      <c r="R440" s="3">
        <f t="shared" si="228"/>
        <v>2.0833333333333259E-2</v>
      </c>
      <c r="T440" s="9">
        <f t="shared" si="229"/>
        <v>58350</v>
      </c>
      <c r="U440" s="3">
        <f t="shared" si="230"/>
        <v>972.5</v>
      </c>
      <c r="V440" s="3">
        <f t="shared" si="231"/>
        <v>40.520833333333378</v>
      </c>
    </row>
    <row r="441" spans="1:23">
      <c r="A441" s="7" t="s">
        <v>580</v>
      </c>
      <c r="B441" s="6">
        <f t="shared" si="220"/>
        <v>0.57291666666666663</v>
      </c>
      <c r="C441" s="15">
        <f t="shared" si="221"/>
        <v>40692</v>
      </c>
      <c r="E441" s="6">
        <v>0.59375</v>
      </c>
      <c r="F441" s="15">
        <v>40692</v>
      </c>
      <c r="H441" s="18">
        <f t="shared" si="232"/>
        <v>30.000000000000053</v>
      </c>
      <c r="I441" s="3">
        <f t="shared" si="222"/>
        <v>0.50000000000000089</v>
      </c>
      <c r="J441" s="3">
        <f t="shared" si="223"/>
        <v>2.083333333333337E-2</v>
      </c>
      <c r="L441" s="9">
        <f t="shared" si="224"/>
        <v>61065</v>
      </c>
      <c r="M441" s="3">
        <f t="shared" si="225"/>
        <v>1017.75</v>
      </c>
      <c r="N441" s="3">
        <f t="shared" si="226"/>
        <v>42.40625000000005</v>
      </c>
      <c r="P441" s="21">
        <f t="shared" si="219"/>
        <v>30.000000000000053</v>
      </c>
      <c r="Q441" s="3">
        <f t="shared" si="227"/>
        <v>0.50000000000000089</v>
      </c>
      <c r="R441" s="3">
        <f t="shared" si="228"/>
        <v>2.083333333333337E-2</v>
      </c>
      <c r="T441" s="9">
        <f t="shared" si="229"/>
        <v>58380</v>
      </c>
      <c r="U441" s="3">
        <f t="shared" si="230"/>
        <v>973</v>
      </c>
      <c r="V441" s="3">
        <f t="shared" si="231"/>
        <v>40.541666666666714</v>
      </c>
      <c r="W441" s="7" t="s">
        <v>602</v>
      </c>
    </row>
    <row r="442" spans="1:23">
      <c r="A442" s="7" t="s">
        <v>581</v>
      </c>
      <c r="B442" s="6">
        <f t="shared" si="220"/>
        <v>0.59375</v>
      </c>
      <c r="C442" s="15">
        <f t="shared" si="221"/>
        <v>40692</v>
      </c>
      <c r="E442" s="6">
        <v>0.61458333333333337</v>
      </c>
      <c r="F442" s="15">
        <v>40692</v>
      </c>
      <c r="H442" s="18">
        <f t="shared" si="232"/>
        <v>30.000000000000053</v>
      </c>
      <c r="I442" s="3">
        <f t="shared" si="222"/>
        <v>0.50000000000000089</v>
      </c>
      <c r="J442" s="3">
        <f t="shared" si="223"/>
        <v>2.083333333333337E-2</v>
      </c>
      <c r="L442" s="9">
        <f t="shared" si="224"/>
        <v>61095</v>
      </c>
      <c r="M442" s="3">
        <f t="shared" si="225"/>
        <v>1018.25</v>
      </c>
      <c r="N442" s="3">
        <f t="shared" si="226"/>
        <v>42.427083333333385</v>
      </c>
      <c r="P442" s="21">
        <f t="shared" si="219"/>
        <v>30.000000000000053</v>
      </c>
      <c r="Q442" s="3">
        <f t="shared" si="227"/>
        <v>0.50000000000000089</v>
      </c>
      <c r="R442" s="3">
        <f t="shared" si="228"/>
        <v>2.083333333333337E-2</v>
      </c>
      <c r="T442" s="9">
        <f t="shared" si="229"/>
        <v>58410</v>
      </c>
      <c r="U442" s="3">
        <f t="shared" si="230"/>
        <v>973.5</v>
      </c>
      <c r="V442" s="3">
        <f t="shared" si="231"/>
        <v>40.56250000000005</v>
      </c>
    </row>
    <row r="443" spans="1:23">
      <c r="A443" s="7" t="s">
        <v>582</v>
      </c>
      <c r="B443" s="6">
        <f t="shared" si="220"/>
        <v>0.61458333333333337</v>
      </c>
      <c r="C443" s="15">
        <f t="shared" si="221"/>
        <v>40692</v>
      </c>
      <c r="E443" s="6">
        <v>0.63541666666666663</v>
      </c>
      <c r="F443" s="15">
        <v>40692</v>
      </c>
      <c r="H443" s="18">
        <f t="shared" si="232"/>
        <v>29.999999999999893</v>
      </c>
      <c r="I443" s="3">
        <f t="shared" si="222"/>
        <v>0.49999999999999822</v>
      </c>
      <c r="J443" s="3">
        <f t="shared" si="223"/>
        <v>2.0833333333333259E-2</v>
      </c>
      <c r="L443" s="9">
        <f t="shared" si="224"/>
        <v>61125</v>
      </c>
      <c r="M443" s="3">
        <f t="shared" si="225"/>
        <v>1018.75</v>
      </c>
      <c r="N443" s="3">
        <f t="shared" si="226"/>
        <v>42.447916666666721</v>
      </c>
      <c r="P443" s="21">
        <f t="shared" si="219"/>
        <v>29.999999999999893</v>
      </c>
      <c r="Q443" s="3">
        <f t="shared" si="227"/>
        <v>0.49999999999999822</v>
      </c>
      <c r="R443" s="3">
        <f t="shared" si="228"/>
        <v>2.0833333333333259E-2</v>
      </c>
      <c r="T443" s="9">
        <f t="shared" si="229"/>
        <v>58440</v>
      </c>
      <c r="U443" s="3">
        <f t="shared" si="230"/>
        <v>974</v>
      </c>
      <c r="V443" s="3">
        <f t="shared" si="231"/>
        <v>40.583333333333385</v>
      </c>
    </row>
    <row r="444" spans="1:23">
      <c r="A444" s="7" t="s">
        <v>585</v>
      </c>
      <c r="B444" s="6">
        <f t="shared" si="220"/>
        <v>0.63541666666666663</v>
      </c>
      <c r="C444" s="15">
        <f t="shared" si="221"/>
        <v>40692</v>
      </c>
      <c r="E444" s="6">
        <v>0.67708333333333337</v>
      </c>
      <c r="F444" s="15">
        <v>40692</v>
      </c>
      <c r="H444" s="18">
        <f t="shared" si="232"/>
        <v>60.000000000000107</v>
      </c>
      <c r="I444" s="3">
        <f t="shared" si="222"/>
        <v>1.0000000000000018</v>
      </c>
      <c r="J444" s="3">
        <f t="shared" si="223"/>
        <v>4.1666666666666741E-2</v>
      </c>
      <c r="L444" s="9">
        <f t="shared" si="224"/>
        <v>61185</v>
      </c>
      <c r="M444" s="3">
        <f t="shared" si="225"/>
        <v>1019.75</v>
      </c>
      <c r="N444" s="3">
        <f t="shared" si="226"/>
        <v>42.489583333333385</v>
      </c>
      <c r="P444" s="21">
        <f t="shared" si="219"/>
        <v>60.000000000000107</v>
      </c>
      <c r="Q444" s="3">
        <f t="shared" si="227"/>
        <v>1.0000000000000018</v>
      </c>
      <c r="R444" s="3">
        <f t="shared" si="228"/>
        <v>4.1666666666666741E-2</v>
      </c>
      <c r="T444" s="9">
        <f t="shared" si="229"/>
        <v>58500</v>
      </c>
      <c r="U444" s="3">
        <f t="shared" si="230"/>
        <v>975</v>
      </c>
      <c r="V444" s="3">
        <f t="shared" si="231"/>
        <v>40.62500000000005</v>
      </c>
    </row>
    <row r="445" spans="1:23">
      <c r="A445" s="7" t="s">
        <v>583</v>
      </c>
      <c r="B445" s="6">
        <f t="shared" si="220"/>
        <v>0.67708333333333337</v>
      </c>
      <c r="C445" s="15">
        <f t="shared" si="221"/>
        <v>40692</v>
      </c>
      <c r="E445" s="6">
        <v>0.71875</v>
      </c>
      <c r="F445" s="15">
        <v>40692</v>
      </c>
      <c r="H445" s="18">
        <f t="shared" si="232"/>
        <v>59.999999999999943</v>
      </c>
      <c r="I445" s="3">
        <f t="shared" ref="I445" si="233">H445/60</f>
        <v>0.999999999999999</v>
      </c>
      <c r="J445" s="3">
        <f t="shared" ref="J445" si="234">I445/24</f>
        <v>4.1666666666666623E-2</v>
      </c>
      <c r="L445" s="9">
        <f t="shared" ref="L445" si="235">L444+H445</f>
        <v>61245</v>
      </c>
      <c r="M445" s="3">
        <f t="shared" ref="M445" si="236">M444+I445</f>
        <v>1020.75</v>
      </c>
      <c r="N445" s="3">
        <f t="shared" ref="N445" si="237">N444+J445</f>
        <v>42.53125000000005</v>
      </c>
      <c r="P445" s="21">
        <f t="shared" si="219"/>
        <v>59.999999999999943</v>
      </c>
      <c r="Q445" s="3">
        <f t="shared" ref="Q445" si="238">P445/60</f>
        <v>0.999999999999999</v>
      </c>
      <c r="R445" s="3">
        <f t="shared" ref="R445" si="239">Q445/24</f>
        <v>4.1666666666666623E-2</v>
      </c>
      <c r="T445" s="9">
        <f t="shared" ref="T445" si="240">T444+P445</f>
        <v>58560</v>
      </c>
      <c r="U445" s="3">
        <f t="shared" ref="U445" si="241">U444+Q445</f>
        <v>976</v>
      </c>
      <c r="V445" s="3">
        <f t="shared" ref="V445" si="242">V444+R445</f>
        <v>40.666666666666714</v>
      </c>
    </row>
    <row r="446" spans="1:23">
      <c r="A446" s="7" t="s">
        <v>584</v>
      </c>
      <c r="B446" s="6">
        <f t="shared" si="220"/>
        <v>0.71875</v>
      </c>
      <c r="C446" s="15">
        <f t="shared" ref="C446" si="243">F445</f>
        <v>40692</v>
      </c>
      <c r="E446" s="6">
        <v>0.76041666666666663</v>
      </c>
      <c r="F446" s="15">
        <v>40692</v>
      </c>
      <c r="H446" s="18">
        <f t="shared" si="232"/>
        <v>59.999999999999943</v>
      </c>
      <c r="I446" s="3">
        <f t="shared" ref="I446" si="244">H446/60</f>
        <v>0.999999999999999</v>
      </c>
      <c r="J446" s="3">
        <f t="shared" ref="J446" si="245">I446/24</f>
        <v>4.1666666666666623E-2</v>
      </c>
      <c r="L446" s="9">
        <f t="shared" ref="L446" si="246">L445+H446</f>
        <v>61305</v>
      </c>
      <c r="M446" s="3">
        <f t="shared" ref="M446" si="247">M445+I446</f>
        <v>1021.75</v>
      </c>
      <c r="N446" s="3">
        <f t="shared" ref="N446" si="248">N445+J446</f>
        <v>42.572916666666714</v>
      </c>
      <c r="P446" s="21">
        <f t="shared" si="219"/>
        <v>59.999999999999943</v>
      </c>
      <c r="Q446" s="3">
        <f t="shared" ref="Q446" si="249">P446/60</f>
        <v>0.999999999999999</v>
      </c>
      <c r="R446" s="3">
        <f t="shared" ref="R446" si="250">Q446/24</f>
        <v>4.1666666666666623E-2</v>
      </c>
      <c r="T446" s="9">
        <f t="shared" ref="T446" si="251">T445+P446</f>
        <v>58620</v>
      </c>
      <c r="U446" s="3">
        <f t="shared" ref="U446" si="252">U445+Q446</f>
        <v>977</v>
      </c>
      <c r="V446" s="3">
        <f t="shared" ref="V446" si="253">V445+R446</f>
        <v>40.708333333333378</v>
      </c>
      <c r="W446" s="7" t="s">
        <v>603</v>
      </c>
    </row>
    <row r="447" spans="1:23">
      <c r="A447" s="7" t="s">
        <v>581</v>
      </c>
      <c r="B447" s="6">
        <f t="shared" si="220"/>
        <v>0.76041666666666663</v>
      </c>
      <c r="C447" s="15">
        <f t="shared" ref="C447:C452" si="254">F446</f>
        <v>40692</v>
      </c>
      <c r="E447" s="6">
        <v>0.78125</v>
      </c>
      <c r="F447" s="15">
        <v>40692</v>
      </c>
      <c r="H447" s="18">
        <f t="shared" si="232"/>
        <v>30.000000000000053</v>
      </c>
      <c r="I447" s="3">
        <f t="shared" ref="I447:I452" si="255">H447/60</f>
        <v>0.50000000000000089</v>
      </c>
      <c r="J447" s="3">
        <f t="shared" ref="J447:J452" si="256">I447/24</f>
        <v>2.083333333333337E-2</v>
      </c>
      <c r="L447" s="9">
        <f t="shared" ref="L447:L452" si="257">L446+H447</f>
        <v>61335</v>
      </c>
      <c r="M447" s="3">
        <f t="shared" ref="M447:M452" si="258">M446+I447</f>
        <v>1022.25</v>
      </c>
      <c r="N447" s="3">
        <f t="shared" ref="N447:N452" si="259">N446+J447</f>
        <v>42.59375000000005</v>
      </c>
      <c r="P447" s="21">
        <f t="shared" si="219"/>
        <v>30.000000000000053</v>
      </c>
      <c r="Q447" s="3">
        <f t="shared" ref="Q447:Q451" si="260">P447/60</f>
        <v>0.50000000000000089</v>
      </c>
      <c r="R447" s="3">
        <f t="shared" ref="R447:R451" si="261">Q447/24</f>
        <v>2.083333333333337E-2</v>
      </c>
      <c r="T447" s="9">
        <f t="shared" ref="T447:T451" si="262">T446+P447</f>
        <v>58650</v>
      </c>
      <c r="U447" s="3">
        <f t="shared" ref="U447:U451" si="263">U446+Q447</f>
        <v>977.5</v>
      </c>
      <c r="V447" s="3">
        <f t="shared" ref="V447:V451" si="264">V446+R447</f>
        <v>40.729166666666714</v>
      </c>
    </row>
    <row r="448" spans="1:23">
      <c r="A448" s="7" t="s">
        <v>586</v>
      </c>
      <c r="B448" s="6">
        <f t="shared" si="220"/>
        <v>0.78125</v>
      </c>
      <c r="C448" s="15">
        <f t="shared" si="254"/>
        <v>40692</v>
      </c>
      <c r="E448" s="6">
        <v>0.8125</v>
      </c>
      <c r="F448" s="15">
        <v>40692</v>
      </c>
      <c r="H448" s="18">
        <f t="shared" si="232"/>
        <v>45</v>
      </c>
      <c r="I448" s="3">
        <f t="shared" si="255"/>
        <v>0.75</v>
      </c>
      <c r="J448" s="3">
        <f t="shared" si="256"/>
        <v>3.125E-2</v>
      </c>
      <c r="L448" s="9">
        <f t="shared" si="257"/>
        <v>61380</v>
      </c>
      <c r="M448" s="3">
        <f t="shared" si="258"/>
        <v>1023</v>
      </c>
      <c r="N448" s="3">
        <f t="shared" si="259"/>
        <v>42.62500000000005</v>
      </c>
      <c r="P448" s="21">
        <f t="shared" si="219"/>
        <v>45</v>
      </c>
      <c r="Q448" s="3">
        <f t="shared" si="260"/>
        <v>0.75</v>
      </c>
      <c r="R448" s="3">
        <f t="shared" si="261"/>
        <v>3.125E-2</v>
      </c>
      <c r="T448" s="9">
        <f t="shared" si="262"/>
        <v>58695</v>
      </c>
      <c r="U448" s="3">
        <f t="shared" si="263"/>
        <v>978.25</v>
      </c>
      <c r="V448" s="3">
        <f t="shared" si="264"/>
        <v>40.760416666666714</v>
      </c>
    </row>
    <row r="449" spans="1:23">
      <c r="A449" s="7" t="s">
        <v>585</v>
      </c>
      <c r="B449" s="6">
        <f t="shared" si="220"/>
        <v>0.8125</v>
      </c>
      <c r="C449" s="15">
        <f t="shared" si="254"/>
        <v>40692</v>
      </c>
      <c r="E449" s="6">
        <v>0.83333333333333337</v>
      </c>
      <c r="F449" s="15">
        <v>40692</v>
      </c>
      <c r="H449" s="18">
        <f t="shared" si="232"/>
        <v>30.000000000000053</v>
      </c>
      <c r="I449" s="3">
        <f t="shared" si="255"/>
        <v>0.50000000000000089</v>
      </c>
      <c r="J449" s="3">
        <f t="shared" si="256"/>
        <v>2.083333333333337E-2</v>
      </c>
      <c r="L449" s="9">
        <f t="shared" si="257"/>
        <v>61410</v>
      </c>
      <c r="M449" s="3">
        <f t="shared" si="258"/>
        <v>1023.5</v>
      </c>
      <c r="N449" s="3">
        <f t="shared" si="259"/>
        <v>42.645833333333385</v>
      </c>
      <c r="P449" s="21">
        <f t="shared" si="219"/>
        <v>30.000000000000053</v>
      </c>
      <c r="Q449" s="3">
        <f t="shared" si="260"/>
        <v>0.50000000000000089</v>
      </c>
      <c r="R449" s="3">
        <f t="shared" si="261"/>
        <v>2.083333333333337E-2</v>
      </c>
      <c r="T449" s="9">
        <f t="shared" si="262"/>
        <v>58725</v>
      </c>
      <c r="U449" s="3">
        <f t="shared" si="263"/>
        <v>978.75</v>
      </c>
      <c r="V449" s="3">
        <f t="shared" si="264"/>
        <v>40.78125000000005</v>
      </c>
    </row>
    <row r="450" spans="1:23" ht="30">
      <c r="A450" s="39" t="s">
        <v>588</v>
      </c>
      <c r="B450" s="40">
        <f t="shared" si="220"/>
        <v>0.83333333333333337</v>
      </c>
      <c r="C450" s="16">
        <f t="shared" si="254"/>
        <v>40692</v>
      </c>
      <c r="D450" s="27"/>
      <c r="E450" s="40">
        <v>0.33333333333333331</v>
      </c>
      <c r="F450" s="16">
        <v>40693</v>
      </c>
      <c r="G450" s="27"/>
      <c r="H450" s="41">
        <f t="shared" si="232"/>
        <v>720</v>
      </c>
      <c r="I450" s="5">
        <f t="shared" si="255"/>
        <v>12</v>
      </c>
      <c r="J450" s="5">
        <f t="shared" si="256"/>
        <v>0.5</v>
      </c>
      <c r="K450" s="27"/>
      <c r="L450" s="10">
        <f t="shared" si="257"/>
        <v>62130</v>
      </c>
      <c r="M450" s="5">
        <f t="shared" si="258"/>
        <v>1035.5</v>
      </c>
      <c r="N450" s="5">
        <f t="shared" si="259"/>
        <v>43.145833333333385</v>
      </c>
      <c r="O450" s="27"/>
      <c r="P450" s="43">
        <f t="shared" si="219"/>
        <v>720</v>
      </c>
      <c r="Q450" s="5">
        <f t="shared" si="260"/>
        <v>12</v>
      </c>
      <c r="R450" s="5">
        <f t="shared" si="261"/>
        <v>0.5</v>
      </c>
      <c r="S450" s="27"/>
      <c r="T450" s="10">
        <f t="shared" si="262"/>
        <v>59445</v>
      </c>
      <c r="U450" s="5">
        <f t="shared" si="263"/>
        <v>990.75</v>
      </c>
      <c r="V450" s="5">
        <f t="shared" si="264"/>
        <v>41.28125000000005</v>
      </c>
      <c r="W450" s="39" t="s">
        <v>604</v>
      </c>
    </row>
    <row r="451" spans="1:23">
      <c r="A451" s="7" t="s">
        <v>589</v>
      </c>
      <c r="B451" s="6">
        <f t="shared" si="220"/>
        <v>0.33333333333333331</v>
      </c>
      <c r="C451" s="15">
        <f t="shared" si="254"/>
        <v>40693</v>
      </c>
      <c r="E451" s="6">
        <v>0.47916666666666669</v>
      </c>
      <c r="F451" s="15">
        <v>40693</v>
      </c>
      <c r="H451" s="18">
        <f t="shared" si="232"/>
        <v>210.00000000000006</v>
      </c>
      <c r="I451" s="3">
        <f t="shared" si="255"/>
        <v>3.5000000000000009</v>
      </c>
      <c r="J451" s="3">
        <f t="shared" si="256"/>
        <v>0.14583333333333337</v>
      </c>
      <c r="L451" s="9">
        <f t="shared" si="257"/>
        <v>62340</v>
      </c>
      <c r="M451" s="3">
        <f t="shared" si="258"/>
        <v>1039</v>
      </c>
      <c r="N451" s="3">
        <f t="shared" si="259"/>
        <v>43.291666666666721</v>
      </c>
      <c r="P451" s="21">
        <f t="shared" si="219"/>
        <v>210.00000000000006</v>
      </c>
      <c r="Q451" s="3">
        <f t="shared" si="260"/>
        <v>3.5000000000000009</v>
      </c>
      <c r="R451" s="3">
        <f t="shared" si="261"/>
        <v>0.14583333333333337</v>
      </c>
      <c r="T451" s="9">
        <f t="shared" si="262"/>
        <v>59655</v>
      </c>
      <c r="U451" s="3">
        <f t="shared" si="263"/>
        <v>994.25</v>
      </c>
      <c r="V451" s="3">
        <f t="shared" si="264"/>
        <v>41.427083333333385</v>
      </c>
    </row>
    <row r="452" spans="1:23">
      <c r="A452" s="7" t="s">
        <v>606</v>
      </c>
      <c r="B452" s="6">
        <f t="shared" si="220"/>
        <v>0.47916666666666669</v>
      </c>
      <c r="C452" s="15">
        <f t="shared" si="254"/>
        <v>40693</v>
      </c>
      <c r="E452" s="6">
        <v>0.29166666666666669</v>
      </c>
      <c r="F452" s="15">
        <v>40697</v>
      </c>
      <c r="H452" s="18">
        <f t="shared" si="232"/>
        <v>5490</v>
      </c>
      <c r="I452" s="3">
        <f t="shared" si="255"/>
        <v>91.5</v>
      </c>
      <c r="J452" s="3">
        <f t="shared" si="256"/>
        <v>3.8125</v>
      </c>
      <c r="L452" s="9">
        <f t="shared" si="257"/>
        <v>67830</v>
      </c>
      <c r="M452" s="3">
        <f t="shared" si="258"/>
        <v>1130.5</v>
      </c>
      <c r="N452" s="3">
        <f t="shared" si="259"/>
        <v>47.104166666666721</v>
      </c>
      <c r="P452" s="21"/>
      <c r="W452" s="7" t="s">
        <v>607</v>
      </c>
    </row>
  </sheetData>
  <mergeCells count="8">
    <mergeCell ref="P2:V2"/>
    <mergeCell ref="P3:R3"/>
    <mergeCell ref="T3:V3"/>
    <mergeCell ref="H3:J3"/>
    <mergeCell ref="B3:C3"/>
    <mergeCell ref="E3:F3"/>
    <mergeCell ref="L3:N3"/>
    <mergeCell ref="H2:N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8"/>
  <sheetViews>
    <sheetView workbookViewId="0">
      <selection activeCell="F39" sqref="F39"/>
    </sheetView>
  </sheetViews>
  <sheetFormatPr baseColWidth="10" defaultRowHeight="15" x14ac:dyDescent="0"/>
  <cols>
    <col min="3" max="3" width="12.33203125" bestFit="1" customWidth="1"/>
    <col min="4" max="5" width="12.83203125" style="22" customWidth="1"/>
    <col min="6" max="6" width="10.83203125" style="14"/>
    <col min="7" max="7" width="119.5" bestFit="1" customWidth="1"/>
  </cols>
  <sheetData>
    <row r="1" spans="1:7">
      <c r="A1" t="s">
        <v>600</v>
      </c>
    </row>
    <row r="3" spans="1:7">
      <c r="A3" t="s">
        <v>147</v>
      </c>
      <c r="B3">
        <v>3645</v>
      </c>
    </row>
    <row r="5" spans="1:7">
      <c r="B5" s="11" t="s">
        <v>160</v>
      </c>
      <c r="C5" s="11" t="s">
        <v>152</v>
      </c>
      <c r="D5" s="68" t="s">
        <v>159</v>
      </c>
      <c r="E5" s="68"/>
      <c r="F5" s="14" t="s">
        <v>569</v>
      </c>
      <c r="G5" s="11" t="s">
        <v>251</v>
      </c>
    </row>
    <row r="6" spans="1:7">
      <c r="B6" s="11" t="s">
        <v>254</v>
      </c>
      <c r="C6" s="11" t="s">
        <v>254</v>
      </c>
      <c r="D6" s="23" t="s">
        <v>314</v>
      </c>
      <c r="E6" s="23" t="s">
        <v>315</v>
      </c>
      <c r="G6" s="11"/>
    </row>
    <row r="7" spans="1:7">
      <c r="A7" t="s">
        <v>148</v>
      </c>
      <c r="B7" s="11">
        <v>925</v>
      </c>
      <c r="C7" s="11">
        <f t="shared" ref="C7:C30" si="0">(B$3*2)+(B7*2)</f>
        <v>9140</v>
      </c>
      <c r="D7" s="23">
        <f>C7/1000</f>
        <v>9.14</v>
      </c>
      <c r="E7" s="23">
        <f t="shared" ref="E7:E21" si="1">D7*0.62137119</f>
        <v>5.6793326765999996</v>
      </c>
      <c r="F7" s="14">
        <v>40652</v>
      </c>
      <c r="G7" t="s">
        <v>306</v>
      </c>
    </row>
    <row r="8" spans="1:7">
      <c r="A8" t="s">
        <v>149</v>
      </c>
      <c r="B8" s="11">
        <v>923</v>
      </c>
      <c r="C8" s="11">
        <f t="shared" si="0"/>
        <v>9136</v>
      </c>
      <c r="D8" s="23">
        <f t="shared" ref="D8:D22" si="2">D7+(C8/1000)</f>
        <v>18.276</v>
      </c>
      <c r="E8" s="23">
        <f t="shared" si="1"/>
        <v>11.35617986844</v>
      </c>
      <c r="F8" s="14">
        <v>40654</v>
      </c>
      <c r="G8" t="s">
        <v>496</v>
      </c>
    </row>
    <row r="9" spans="1:7">
      <c r="A9" t="s">
        <v>150</v>
      </c>
      <c r="B9" s="11">
        <v>922</v>
      </c>
      <c r="C9" s="11">
        <f t="shared" si="0"/>
        <v>9134</v>
      </c>
      <c r="D9" s="23">
        <f t="shared" si="2"/>
        <v>27.41</v>
      </c>
      <c r="E9" s="23">
        <f t="shared" si="1"/>
        <v>17.031784317899998</v>
      </c>
      <c r="F9" s="14">
        <v>40656</v>
      </c>
      <c r="G9" t="s">
        <v>308</v>
      </c>
    </row>
    <row r="10" spans="1:7">
      <c r="A10" t="s">
        <v>151</v>
      </c>
      <c r="B10" s="11">
        <v>922</v>
      </c>
      <c r="C10" s="11">
        <f t="shared" si="0"/>
        <v>9134</v>
      </c>
      <c r="D10" s="23">
        <f t="shared" si="2"/>
        <v>36.543999999999997</v>
      </c>
      <c r="E10" s="23">
        <f t="shared" si="1"/>
        <v>22.707388767359998</v>
      </c>
      <c r="F10" s="14">
        <v>40657</v>
      </c>
      <c r="G10" t="s">
        <v>307</v>
      </c>
    </row>
    <row r="11" spans="1:7">
      <c r="A11" t="s">
        <v>153</v>
      </c>
      <c r="B11" s="11">
        <v>922</v>
      </c>
      <c r="C11" s="11">
        <f t="shared" si="0"/>
        <v>9134</v>
      </c>
      <c r="D11" s="23">
        <f t="shared" si="2"/>
        <v>45.677999999999997</v>
      </c>
      <c r="E11" s="23">
        <f t="shared" si="1"/>
        <v>28.382993216819997</v>
      </c>
      <c r="F11" s="14">
        <v>40658</v>
      </c>
      <c r="G11" t="s">
        <v>309</v>
      </c>
    </row>
    <row r="12" spans="1:7">
      <c r="A12" t="s">
        <v>154</v>
      </c>
      <c r="B12" s="11">
        <v>923</v>
      </c>
      <c r="C12" s="11">
        <f t="shared" si="0"/>
        <v>9136</v>
      </c>
      <c r="D12" s="23">
        <f t="shared" si="2"/>
        <v>54.813999999999993</v>
      </c>
      <c r="E12" s="23">
        <f t="shared" si="1"/>
        <v>34.059840408659994</v>
      </c>
      <c r="F12" s="14">
        <v>40659</v>
      </c>
      <c r="G12" t="s">
        <v>497</v>
      </c>
    </row>
    <row r="13" spans="1:7">
      <c r="A13" t="s">
        <v>155</v>
      </c>
      <c r="B13" s="11">
        <v>1507</v>
      </c>
      <c r="C13" s="11">
        <f t="shared" si="0"/>
        <v>10304</v>
      </c>
      <c r="D13" s="23">
        <f t="shared" si="2"/>
        <v>65.117999999999995</v>
      </c>
      <c r="E13" s="23">
        <f t="shared" si="1"/>
        <v>40.462449150419992</v>
      </c>
      <c r="F13" s="14">
        <v>40661</v>
      </c>
      <c r="G13" t="s">
        <v>310</v>
      </c>
    </row>
    <row r="14" spans="1:7">
      <c r="A14" t="s">
        <v>156</v>
      </c>
      <c r="B14" s="11">
        <v>960</v>
      </c>
      <c r="C14" s="11">
        <f t="shared" si="0"/>
        <v>9210</v>
      </c>
      <c r="D14" s="23">
        <f t="shared" si="2"/>
        <v>74.328000000000003</v>
      </c>
      <c r="E14" s="23">
        <f t="shared" si="1"/>
        <v>46.185277810320002</v>
      </c>
      <c r="F14" s="14">
        <v>40665</v>
      </c>
      <c r="G14" t="s">
        <v>311</v>
      </c>
    </row>
    <row r="15" spans="1:7">
      <c r="A15" t="s">
        <v>157</v>
      </c>
      <c r="B15" s="11">
        <v>1520</v>
      </c>
      <c r="C15" s="11">
        <f t="shared" si="0"/>
        <v>10330</v>
      </c>
      <c r="D15" s="23">
        <f t="shared" si="2"/>
        <v>84.658000000000001</v>
      </c>
      <c r="E15" s="23">
        <f t="shared" si="1"/>
        <v>52.604042203020001</v>
      </c>
      <c r="F15" s="14" t="s">
        <v>253</v>
      </c>
      <c r="G15" t="s">
        <v>312</v>
      </c>
    </row>
    <row r="16" spans="1:7">
      <c r="A16" t="s">
        <v>158</v>
      </c>
      <c r="B16" s="11">
        <v>1434</v>
      </c>
      <c r="C16" s="11">
        <f t="shared" si="0"/>
        <v>10158</v>
      </c>
      <c r="D16" s="23">
        <f t="shared" si="2"/>
        <v>94.816000000000003</v>
      </c>
      <c r="E16" s="23">
        <f t="shared" si="1"/>
        <v>58.915930751040001</v>
      </c>
      <c r="F16" s="14">
        <v>40670</v>
      </c>
      <c r="G16" t="s">
        <v>498</v>
      </c>
    </row>
    <row r="17" spans="1:7">
      <c r="A17" t="s">
        <v>169</v>
      </c>
      <c r="B17" s="11">
        <v>1520</v>
      </c>
      <c r="C17" s="11">
        <f t="shared" si="0"/>
        <v>10330</v>
      </c>
      <c r="D17" s="23">
        <f t="shared" si="2"/>
        <v>105.146</v>
      </c>
      <c r="E17" s="23">
        <f t="shared" si="1"/>
        <v>65.334695143739992</v>
      </c>
      <c r="F17" s="14">
        <v>40671</v>
      </c>
      <c r="G17" t="s">
        <v>499</v>
      </c>
    </row>
    <row r="18" spans="1:7">
      <c r="A18" t="s">
        <v>185</v>
      </c>
      <c r="B18" s="11">
        <v>1518</v>
      </c>
      <c r="C18" s="11">
        <f t="shared" si="0"/>
        <v>10326</v>
      </c>
      <c r="D18" s="23">
        <f t="shared" si="2"/>
        <v>115.47200000000001</v>
      </c>
      <c r="E18" s="23">
        <f t="shared" si="1"/>
        <v>71.750974051680004</v>
      </c>
      <c r="F18" s="14">
        <v>40673</v>
      </c>
      <c r="G18" t="s">
        <v>500</v>
      </c>
    </row>
    <row r="19" spans="1:7">
      <c r="A19" t="s">
        <v>241</v>
      </c>
      <c r="B19" s="11">
        <v>1518</v>
      </c>
      <c r="C19" s="11">
        <f t="shared" si="0"/>
        <v>10326</v>
      </c>
      <c r="D19" s="23">
        <f t="shared" si="2"/>
        <v>125.798</v>
      </c>
      <c r="E19" s="23">
        <f t="shared" si="1"/>
        <v>78.167252959620001</v>
      </c>
      <c r="F19" s="14">
        <v>40675</v>
      </c>
      <c r="G19" t="s">
        <v>501</v>
      </c>
    </row>
    <row r="20" spans="1:7">
      <c r="A20" t="s">
        <v>252</v>
      </c>
      <c r="B20" s="28">
        <v>1520</v>
      </c>
      <c r="C20" s="11">
        <f t="shared" si="0"/>
        <v>10330</v>
      </c>
      <c r="D20" s="23">
        <f t="shared" si="2"/>
        <v>136.12800000000001</v>
      </c>
      <c r="E20" s="23">
        <f t="shared" si="1"/>
        <v>84.586017352319999</v>
      </c>
      <c r="F20" s="14">
        <v>40676</v>
      </c>
      <c r="G20" t="s">
        <v>288</v>
      </c>
    </row>
    <row r="21" spans="1:7">
      <c r="A21" t="s">
        <v>305</v>
      </c>
      <c r="B21" s="28">
        <v>1520</v>
      </c>
      <c r="C21" s="11">
        <f t="shared" si="0"/>
        <v>10330</v>
      </c>
      <c r="D21" s="23">
        <f t="shared" si="2"/>
        <v>146.45800000000003</v>
      </c>
      <c r="E21" s="23">
        <f t="shared" si="1"/>
        <v>91.004781745020011</v>
      </c>
      <c r="F21" s="14">
        <v>40677</v>
      </c>
      <c r="G21" t="s">
        <v>313</v>
      </c>
    </row>
    <row r="22" spans="1:7">
      <c r="A22" t="s">
        <v>321</v>
      </c>
      <c r="B22" s="11">
        <v>1520</v>
      </c>
      <c r="C22" s="24">
        <f t="shared" si="0"/>
        <v>10330</v>
      </c>
      <c r="D22" s="23">
        <f t="shared" si="2"/>
        <v>156.78800000000004</v>
      </c>
      <c r="E22" s="23">
        <f t="shared" ref="E22:E29" si="3">D22*0.62137119</f>
        <v>97.423546137720024</v>
      </c>
      <c r="F22" s="14">
        <v>40679</v>
      </c>
      <c r="G22" t="s">
        <v>325</v>
      </c>
    </row>
    <row r="23" spans="1:7">
      <c r="A23" t="s">
        <v>336</v>
      </c>
      <c r="B23" s="28">
        <v>1520</v>
      </c>
      <c r="C23" s="25">
        <f t="shared" si="0"/>
        <v>10330</v>
      </c>
      <c r="D23" s="23">
        <f t="shared" ref="D23" si="4">D22+(C23/1000)</f>
        <v>167.11800000000005</v>
      </c>
      <c r="E23" s="23">
        <f t="shared" si="3"/>
        <v>103.84231053042002</v>
      </c>
      <c r="F23" s="14">
        <v>40681</v>
      </c>
      <c r="G23" t="s">
        <v>345</v>
      </c>
    </row>
    <row r="24" spans="1:7">
      <c r="A24" t="s">
        <v>346</v>
      </c>
      <c r="B24" s="28">
        <v>1520</v>
      </c>
      <c r="C24" s="25">
        <f t="shared" si="0"/>
        <v>10330</v>
      </c>
      <c r="D24" s="23">
        <f t="shared" ref="D24:D29" si="5">D23+(C24/1000)</f>
        <v>177.44800000000006</v>
      </c>
      <c r="E24" s="23">
        <f t="shared" si="3"/>
        <v>110.26107492312003</v>
      </c>
      <c r="F24" s="14">
        <v>40683</v>
      </c>
      <c r="G24" t="s">
        <v>358</v>
      </c>
    </row>
    <row r="25" spans="1:7">
      <c r="A25" t="s">
        <v>359</v>
      </c>
      <c r="B25" s="28">
        <v>1520</v>
      </c>
      <c r="C25" s="25">
        <f t="shared" si="0"/>
        <v>10330</v>
      </c>
      <c r="D25" s="23">
        <f t="shared" si="5"/>
        <v>187.77800000000008</v>
      </c>
      <c r="E25" s="23">
        <f t="shared" si="3"/>
        <v>116.67983931582005</v>
      </c>
      <c r="F25" s="14">
        <v>40684</v>
      </c>
      <c r="G25" t="s">
        <v>411</v>
      </c>
    </row>
    <row r="26" spans="1:7">
      <c r="A26" t="s">
        <v>366</v>
      </c>
      <c r="B26" s="28">
        <v>1520</v>
      </c>
      <c r="C26" s="25">
        <f t="shared" si="0"/>
        <v>10330</v>
      </c>
      <c r="D26" s="23">
        <f t="shared" si="5"/>
        <v>198.10800000000009</v>
      </c>
      <c r="E26" s="23">
        <f t="shared" si="3"/>
        <v>123.09860370852005</v>
      </c>
      <c r="F26" s="14">
        <v>40685</v>
      </c>
      <c r="G26" t="s">
        <v>411</v>
      </c>
    </row>
    <row r="27" spans="1:7">
      <c r="A27" t="s">
        <v>381</v>
      </c>
      <c r="B27" s="28">
        <v>1520</v>
      </c>
      <c r="C27" s="25">
        <f t="shared" si="0"/>
        <v>10330</v>
      </c>
      <c r="D27" s="23">
        <f t="shared" si="5"/>
        <v>208.4380000000001</v>
      </c>
      <c r="E27" s="23">
        <f t="shared" si="3"/>
        <v>129.51736810122006</v>
      </c>
      <c r="F27" s="14">
        <v>40687</v>
      </c>
      <c r="G27" t="s">
        <v>411</v>
      </c>
    </row>
    <row r="28" spans="1:7">
      <c r="A28" t="s">
        <v>382</v>
      </c>
      <c r="B28" s="26">
        <v>1520</v>
      </c>
      <c r="C28" s="25">
        <f t="shared" si="0"/>
        <v>10330</v>
      </c>
      <c r="D28" s="23">
        <f t="shared" si="5"/>
        <v>218.76800000000011</v>
      </c>
      <c r="E28" s="23">
        <f t="shared" si="3"/>
        <v>135.93613249392007</v>
      </c>
      <c r="F28" s="14">
        <v>40688</v>
      </c>
      <c r="G28" t="s">
        <v>410</v>
      </c>
    </row>
    <row r="29" spans="1:7">
      <c r="A29" t="s">
        <v>383</v>
      </c>
      <c r="B29" s="11">
        <v>218</v>
      </c>
      <c r="C29" s="11">
        <f t="shared" si="0"/>
        <v>7726</v>
      </c>
      <c r="D29" s="23">
        <f t="shared" si="5"/>
        <v>226.49400000000011</v>
      </c>
      <c r="E29" s="23">
        <f t="shared" si="3"/>
        <v>140.73684630786005</v>
      </c>
      <c r="F29" s="14">
        <v>40689</v>
      </c>
      <c r="G29" t="s">
        <v>426</v>
      </c>
    </row>
    <row r="30" spans="1:7">
      <c r="A30" t="s">
        <v>425</v>
      </c>
      <c r="B30" s="11">
        <v>1522</v>
      </c>
      <c r="C30" s="11">
        <f t="shared" si="0"/>
        <v>10334</v>
      </c>
      <c r="D30" s="23">
        <f t="shared" ref="D30" si="6">D29+(C30/1000)</f>
        <v>236.82800000000012</v>
      </c>
      <c r="E30" s="23">
        <f t="shared" ref="E30" si="7">D30*0.62137119</f>
        <v>147.15809618532006</v>
      </c>
      <c r="F30" s="14">
        <v>40691</v>
      </c>
      <c r="G30" t="s">
        <v>560</v>
      </c>
    </row>
    <row r="31" spans="1:7">
      <c r="B31" s="11"/>
      <c r="C31" s="11"/>
      <c r="D31" s="23"/>
      <c r="E31" s="23"/>
    </row>
    <row r="32" spans="1:7">
      <c r="B32" s="11"/>
      <c r="C32" s="11"/>
      <c r="D32" s="23"/>
      <c r="E32" s="23"/>
    </row>
    <row r="33" spans="2:5">
      <c r="B33" s="11"/>
      <c r="C33" s="11"/>
      <c r="D33" s="23"/>
      <c r="E33" s="23"/>
    </row>
    <row r="34" spans="2:5">
      <c r="B34" s="11"/>
      <c r="C34" s="11"/>
      <c r="D34" s="23"/>
      <c r="E34" s="23"/>
    </row>
    <row r="35" spans="2:5">
      <c r="B35" s="11"/>
      <c r="C35" s="11"/>
      <c r="D35" s="23"/>
      <c r="E35" s="23"/>
    </row>
    <row r="36" spans="2:5">
      <c r="B36" s="11"/>
      <c r="C36" s="11"/>
      <c r="D36" s="23"/>
      <c r="E36" s="23"/>
    </row>
    <row r="37" spans="2:5">
      <c r="B37" s="11"/>
      <c r="C37" s="11"/>
      <c r="D37" s="23"/>
      <c r="E37" s="23"/>
    </row>
    <row r="38" spans="2:5">
      <c r="B38" s="11"/>
      <c r="C38" s="11"/>
      <c r="D38" s="23"/>
      <c r="E38" s="23"/>
    </row>
    <row r="39" spans="2:5">
      <c r="B39" s="11"/>
      <c r="C39" s="11"/>
      <c r="D39" s="23"/>
      <c r="E39" s="23"/>
    </row>
    <row r="40" spans="2:5">
      <c r="B40" s="11"/>
      <c r="C40" s="11"/>
      <c r="D40" s="23"/>
      <c r="E40" s="23"/>
    </row>
    <row r="41" spans="2:5">
      <c r="B41" s="11"/>
      <c r="C41" s="11"/>
      <c r="D41" s="23"/>
      <c r="E41" s="23"/>
    </row>
    <row r="42" spans="2:5">
      <c r="B42" s="11"/>
      <c r="C42" s="11"/>
      <c r="D42" s="23"/>
      <c r="E42" s="23"/>
    </row>
    <row r="43" spans="2:5">
      <c r="B43" s="11"/>
      <c r="C43" s="11"/>
      <c r="D43" s="23"/>
      <c r="E43" s="23"/>
    </row>
    <row r="44" spans="2:5">
      <c r="B44" s="11"/>
      <c r="C44" s="11"/>
      <c r="D44" s="23"/>
      <c r="E44" s="23"/>
    </row>
    <row r="45" spans="2:5">
      <c r="B45" s="11"/>
      <c r="C45" s="11"/>
      <c r="D45" s="23"/>
      <c r="E45" s="23"/>
    </row>
    <row r="46" spans="2:5">
      <c r="B46" s="11"/>
      <c r="C46" s="11"/>
      <c r="D46" s="23"/>
      <c r="E46" s="23"/>
    </row>
    <row r="47" spans="2:5">
      <c r="B47" s="11"/>
      <c r="C47" s="11"/>
      <c r="D47" s="23"/>
      <c r="E47" s="23"/>
    </row>
    <row r="48" spans="2:5">
      <c r="B48" s="11"/>
      <c r="C48" s="11"/>
      <c r="D48" s="23"/>
      <c r="E48" s="23"/>
    </row>
  </sheetData>
  <mergeCells count="1">
    <mergeCell ref="D5:E5"/>
  </mergeCells>
  <phoneticPr fontId="5" type="noConversion"/>
  <pageMargins left="0.75000000000000011" right="0.75000000000000011" top="1" bottom="1" header="0.5" footer="0.5"/>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47"/>
  <sheetViews>
    <sheetView workbookViewId="0"/>
  </sheetViews>
  <sheetFormatPr baseColWidth="10" defaultRowHeight="15" x14ac:dyDescent="0"/>
  <cols>
    <col min="1" max="1" width="6.1640625" style="28" customWidth="1"/>
    <col min="2" max="2" width="11.83203125" customWidth="1"/>
    <col min="3" max="3" width="14.83203125" style="22" bestFit="1" customWidth="1"/>
    <col min="4" max="4" width="7.5" style="14" bestFit="1" customWidth="1"/>
    <col min="5" max="5" width="9.6640625" style="14" bestFit="1" customWidth="1"/>
    <col min="6" max="6" width="8.33203125" style="14" bestFit="1" customWidth="1"/>
    <col min="7" max="7" width="61.5" bestFit="1" customWidth="1"/>
    <col min="8" max="8" width="31" style="31" bestFit="1" customWidth="1"/>
    <col min="9" max="9" width="87.33203125" bestFit="1" customWidth="1"/>
  </cols>
  <sheetData>
    <row r="1" spans="1:9">
      <c r="A1" s="29" t="s">
        <v>599</v>
      </c>
    </row>
    <row r="3" spans="1:9" s="33" customFormat="1" ht="30">
      <c r="A3" s="34" t="s">
        <v>460</v>
      </c>
      <c r="B3" s="35" t="s">
        <v>567</v>
      </c>
      <c r="C3" s="35" t="s">
        <v>568</v>
      </c>
      <c r="D3" s="36" t="s">
        <v>2</v>
      </c>
      <c r="E3" s="36" t="s">
        <v>458</v>
      </c>
      <c r="F3" s="36" t="s">
        <v>459</v>
      </c>
      <c r="G3" s="37" t="s">
        <v>435</v>
      </c>
      <c r="H3" s="38" t="s">
        <v>436</v>
      </c>
      <c r="I3" s="37" t="s">
        <v>437</v>
      </c>
    </row>
    <row r="4" spans="1:9">
      <c r="A4" s="28">
        <v>1</v>
      </c>
      <c r="B4" s="28">
        <v>925</v>
      </c>
      <c r="C4" s="32">
        <v>9.14</v>
      </c>
      <c r="D4" s="14">
        <v>40652</v>
      </c>
      <c r="E4" s="6">
        <v>5.2083333333333336E-2</v>
      </c>
      <c r="F4" s="3">
        <f t="shared" ref="F4:F29" si="0">(((D5-D4)*1440)+((E5-E4)*1440))/1440</f>
        <v>2.6041666666666665</v>
      </c>
      <c r="G4" t="s">
        <v>438</v>
      </c>
      <c r="I4" t="s">
        <v>443</v>
      </c>
    </row>
    <row r="5" spans="1:9">
      <c r="A5" s="28">
        <v>2</v>
      </c>
      <c r="B5" s="28">
        <v>923</v>
      </c>
      <c r="C5" s="32">
        <v>18.276</v>
      </c>
      <c r="D5" s="14">
        <v>40654</v>
      </c>
      <c r="E5" s="6">
        <v>0.65625</v>
      </c>
      <c r="F5" s="3">
        <f t="shared" si="0"/>
        <v>1.6354166666666667</v>
      </c>
      <c r="G5" t="s">
        <v>451</v>
      </c>
      <c r="H5" s="31" t="s">
        <v>461</v>
      </c>
      <c r="I5" t="s">
        <v>443</v>
      </c>
    </row>
    <row r="6" spans="1:9">
      <c r="A6" s="28">
        <v>3</v>
      </c>
      <c r="B6" s="28">
        <v>922</v>
      </c>
      <c r="C6" s="32">
        <v>27.41</v>
      </c>
      <c r="D6" s="14">
        <v>40656</v>
      </c>
      <c r="E6" s="30">
        <v>0.29166666666666669</v>
      </c>
      <c r="F6" s="3">
        <f t="shared" si="0"/>
        <v>0.92708333333333337</v>
      </c>
      <c r="G6" t="s">
        <v>440</v>
      </c>
      <c r="I6" t="s">
        <v>439</v>
      </c>
    </row>
    <row r="7" spans="1:9">
      <c r="A7" s="28">
        <v>4</v>
      </c>
      <c r="B7" s="28">
        <v>922</v>
      </c>
      <c r="C7" s="32">
        <v>36.543999999999997</v>
      </c>
      <c r="D7" s="14">
        <v>40657</v>
      </c>
      <c r="E7" s="30">
        <v>0.21875</v>
      </c>
      <c r="F7" s="3">
        <f t="shared" si="0"/>
        <v>1.0416666666666667</v>
      </c>
      <c r="G7" t="s">
        <v>441</v>
      </c>
      <c r="I7" t="s">
        <v>443</v>
      </c>
    </row>
    <row r="8" spans="1:9">
      <c r="A8" s="28">
        <v>5</v>
      </c>
      <c r="B8" s="28">
        <v>922</v>
      </c>
      <c r="C8" s="32">
        <v>45.677999999999997</v>
      </c>
      <c r="D8" s="14">
        <v>40658</v>
      </c>
      <c r="E8" s="30">
        <v>0.26041666666666669</v>
      </c>
      <c r="F8" s="3">
        <f t="shared" si="0"/>
        <v>0.89583333333333337</v>
      </c>
      <c r="G8" t="s">
        <v>440</v>
      </c>
      <c r="I8" t="s">
        <v>442</v>
      </c>
    </row>
    <row r="9" spans="1:9">
      <c r="A9" s="28">
        <v>6</v>
      </c>
      <c r="B9" s="28">
        <v>923</v>
      </c>
      <c r="C9" s="32">
        <v>54.813999999999993</v>
      </c>
      <c r="D9" s="14">
        <v>40659</v>
      </c>
      <c r="E9" s="30">
        <v>0.15625</v>
      </c>
      <c r="F9" s="3">
        <f t="shared" si="0"/>
        <v>2.46875</v>
      </c>
      <c r="G9" t="s">
        <v>452</v>
      </c>
      <c r="H9" s="31" t="s">
        <v>462</v>
      </c>
      <c r="I9" t="s">
        <v>443</v>
      </c>
    </row>
    <row r="10" spans="1:9">
      <c r="A10" s="28">
        <v>7</v>
      </c>
      <c r="B10" s="28">
        <v>1507.1</v>
      </c>
      <c r="C10" s="32">
        <v>65.117999999999995</v>
      </c>
      <c r="D10" s="14">
        <v>40661</v>
      </c>
      <c r="E10" s="30">
        <v>0.625</v>
      </c>
      <c r="F10" s="3">
        <f t="shared" si="0"/>
        <v>3.4895833333333335</v>
      </c>
      <c r="G10" t="s">
        <v>444</v>
      </c>
      <c r="I10" t="s">
        <v>564</v>
      </c>
    </row>
    <row r="11" spans="1:9">
      <c r="A11" s="28">
        <v>8</v>
      </c>
      <c r="B11" s="28">
        <v>960.5</v>
      </c>
      <c r="C11" s="32">
        <v>74.328000000000003</v>
      </c>
      <c r="D11" s="14">
        <v>40665</v>
      </c>
      <c r="E11" s="30">
        <v>0.11458333333333333</v>
      </c>
      <c r="F11" s="3">
        <f t="shared" si="0"/>
        <v>1.0208333333333333</v>
      </c>
      <c r="G11" t="s">
        <v>440</v>
      </c>
      <c r="I11" t="s">
        <v>445</v>
      </c>
    </row>
    <row r="12" spans="1:9">
      <c r="A12" s="28">
        <v>9</v>
      </c>
      <c r="B12" s="28">
        <v>1507.1</v>
      </c>
      <c r="C12" s="32">
        <v>84.658000000000001</v>
      </c>
      <c r="D12" s="14">
        <v>40666</v>
      </c>
      <c r="E12" s="30">
        <v>0.13541666666666666</v>
      </c>
      <c r="F12" s="3">
        <f t="shared" si="0"/>
        <v>1.9375</v>
      </c>
      <c r="G12" t="s">
        <v>446</v>
      </c>
      <c r="H12" s="31" t="s">
        <v>488</v>
      </c>
      <c r="I12" t="s">
        <v>565</v>
      </c>
    </row>
    <row r="13" spans="1:9">
      <c r="A13" s="28">
        <v>9</v>
      </c>
      <c r="B13" s="28">
        <v>1516.5</v>
      </c>
      <c r="C13" s="32"/>
      <c r="D13" s="14">
        <v>40668</v>
      </c>
      <c r="E13" s="30">
        <v>7.2916666666666671E-2</v>
      </c>
      <c r="F13" s="3">
        <f t="shared" si="0"/>
        <v>0.4826388888888889</v>
      </c>
      <c r="G13" t="s">
        <v>447</v>
      </c>
      <c r="H13" s="31" t="s">
        <v>486</v>
      </c>
      <c r="I13" t="s">
        <v>563</v>
      </c>
    </row>
    <row r="14" spans="1:9">
      <c r="A14" s="28">
        <v>9</v>
      </c>
      <c r="B14" s="28">
        <v>1520.2</v>
      </c>
      <c r="C14" s="32"/>
      <c r="D14" s="14">
        <v>40668</v>
      </c>
      <c r="E14" s="30">
        <v>0.55555555555555558</v>
      </c>
      <c r="F14" s="3">
        <f t="shared" si="0"/>
        <v>1.6840277777777777</v>
      </c>
      <c r="G14" t="s">
        <v>447</v>
      </c>
      <c r="H14" s="31" t="s">
        <v>487</v>
      </c>
      <c r="I14" t="s">
        <v>566</v>
      </c>
    </row>
    <row r="15" spans="1:9">
      <c r="A15" s="28">
        <v>10</v>
      </c>
      <c r="B15" s="28">
        <v>1434</v>
      </c>
      <c r="C15" s="32">
        <v>94.816000000000003</v>
      </c>
      <c r="D15" s="14">
        <v>40670</v>
      </c>
      <c r="E15" s="30">
        <v>0.23958333333333334</v>
      </c>
      <c r="F15" s="3">
        <f t="shared" si="0"/>
        <v>1.4270833333333333</v>
      </c>
      <c r="G15" t="s">
        <v>453</v>
      </c>
      <c r="H15" s="31" t="s">
        <v>463</v>
      </c>
      <c r="I15" t="s">
        <v>449</v>
      </c>
    </row>
    <row r="16" spans="1:9">
      <c r="A16" s="28">
        <v>11</v>
      </c>
      <c r="B16" s="28">
        <v>1520</v>
      </c>
      <c r="C16" s="32">
        <v>105.146</v>
      </c>
      <c r="D16" s="14">
        <v>40671</v>
      </c>
      <c r="E16" s="30">
        <v>0.66666666666666663</v>
      </c>
      <c r="F16" s="3">
        <f t="shared" si="0"/>
        <v>1.84375</v>
      </c>
      <c r="G16" t="s">
        <v>450</v>
      </c>
      <c r="H16" s="31" t="s">
        <v>464</v>
      </c>
      <c r="I16" t="s">
        <v>448</v>
      </c>
    </row>
    <row r="17" spans="1:9">
      <c r="A17" s="28">
        <v>12</v>
      </c>
      <c r="B17" s="28">
        <v>1518</v>
      </c>
      <c r="C17" s="32">
        <v>115.47200000000001</v>
      </c>
      <c r="D17" s="14">
        <v>40673</v>
      </c>
      <c r="E17" s="30">
        <v>0.51041666666666663</v>
      </c>
      <c r="F17" s="3">
        <f t="shared" si="0"/>
        <v>1.7395833333333333</v>
      </c>
      <c r="G17" t="s">
        <v>472</v>
      </c>
      <c r="H17" s="31" t="s">
        <v>465</v>
      </c>
      <c r="I17" t="s">
        <v>454</v>
      </c>
    </row>
    <row r="18" spans="1:9">
      <c r="A18" s="28">
        <v>13</v>
      </c>
      <c r="B18" s="28">
        <v>1518</v>
      </c>
      <c r="C18" s="32">
        <v>125.798</v>
      </c>
      <c r="D18" s="14">
        <v>40675</v>
      </c>
      <c r="E18" s="30">
        <v>0.25</v>
      </c>
      <c r="F18" s="3">
        <f t="shared" si="0"/>
        <v>1.28125</v>
      </c>
      <c r="G18" t="s">
        <v>472</v>
      </c>
      <c r="H18" s="31" t="s">
        <v>466</v>
      </c>
      <c r="I18" t="s">
        <v>455</v>
      </c>
    </row>
    <row r="19" spans="1:9">
      <c r="A19" s="28">
        <v>14</v>
      </c>
      <c r="B19" s="28">
        <v>1520.2</v>
      </c>
      <c r="C19" s="32">
        <v>136.13</v>
      </c>
      <c r="D19" s="14">
        <v>40676</v>
      </c>
      <c r="E19" s="30">
        <v>0.53125</v>
      </c>
      <c r="F19" s="3">
        <f t="shared" si="0"/>
        <v>1.34375</v>
      </c>
      <c r="G19" t="s">
        <v>473</v>
      </c>
      <c r="H19" s="31" t="s">
        <v>467</v>
      </c>
      <c r="I19" t="s">
        <v>456</v>
      </c>
    </row>
    <row r="20" spans="1:9">
      <c r="A20" s="28">
        <v>15</v>
      </c>
      <c r="B20" s="28">
        <v>1520.2</v>
      </c>
      <c r="C20" s="32">
        <v>146.46199999999999</v>
      </c>
      <c r="D20" s="14">
        <v>40677</v>
      </c>
      <c r="E20" s="30">
        <v>0.875</v>
      </c>
      <c r="F20" s="3">
        <f t="shared" si="0"/>
        <v>1.8020833333333333</v>
      </c>
      <c r="G20" t="s">
        <v>457</v>
      </c>
      <c r="H20" s="31" t="s">
        <v>468</v>
      </c>
      <c r="I20" t="s">
        <v>471</v>
      </c>
    </row>
    <row r="21" spans="1:9">
      <c r="A21" s="28">
        <v>16</v>
      </c>
      <c r="B21" s="28">
        <v>1520.2</v>
      </c>
      <c r="C21" s="32">
        <v>156.792</v>
      </c>
      <c r="D21" s="14">
        <v>40679</v>
      </c>
      <c r="E21" s="30">
        <v>0.67708333333333337</v>
      </c>
      <c r="F21" s="3">
        <f t="shared" si="0"/>
        <v>1.7604166666666667</v>
      </c>
      <c r="G21" t="s">
        <v>325</v>
      </c>
    </row>
    <row r="22" spans="1:9">
      <c r="A22" s="28">
        <v>17</v>
      </c>
      <c r="B22" s="28">
        <v>1520.2</v>
      </c>
      <c r="C22" s="32">
        <v>167.124</v>
      </c>
      <c r="D22" s="14">
        <v>40681</v>
      </c>
      <c r="E22" s="30">
        <v>0.4375</v>
      </c>
      <c r="F22" s="3">
        <f t="shared" si="0"/>
        <v>1.6979166666666667</v>
      </c>
      <c r="G22" t="s">
        <v>474</v>
      </c>
      <c r="H22" s="31" t="s">
        <v>469</v>
      </c>
      <c r="I22" t="s">
        <v>471</v>
      </c>
    </row>
    <row r="23" spans="1:9">
      <c r="A23" s="28">
        <v>18</v>
      </c>
      <c r="B23" s="28">
        <v>1520.2</v>
      </c>
      <c r="C23" s="32">
        <v>177.45599999999999</v>
      </c>
      <c r="D23" s="14">
        <v>40683</v>
      </c>
      <c r="E23" s="30">
        <v>0.13541666666666666</v>
      </c>
      <c r="F23" s="3">
        <f t="shared" si="0"/>
        <v>1.3958333333333333</v>
      </c>
      <c r="G23" t="s">
        <v>475</v>
      </c>
      <c r="H23" s="31" t="s">
        <v>470</v>
      </c>
      <c r="I23" t="s">
        <v>471</v>
      </c>
    </row>
    <row r="24" spans="1:9">
      <c r="A24" s="28">
        <v>19</v>
      </c>
      <c r="B24" s="28">
        <v>1520.2</v>
      </c>
      <c r="C24" s="32">
        <v>187.78799999999998</v>
      </c>
      <c r="D24" s="14">
        <v>40684</v>
      </c>
      <c r="E24" s="30">
        <v>0.53125</v>
      </c>
      <c r="F24" s="3">
        <f t="shared" si="0"/>
        <v>1.21875</v>
      </c>
      <c r="G24" t="s">
        <v>476</v>
      </c>
      <c r="H24" s="31" t="s">
        <v>478</v>
      </c>
      <c r="I24" t="s">
        <v>482</v>
      </c>
    </row>
    <row r="25" spans="1:9">
      <c r="A25" s="28">
        <v>20</v>
      </c>
      <c r="B25" s="28">
        <v>1520.2</v>
      </c>
      <c r="C25" s="32">
        <v>198.11999999999998</v>
      </c>
      <c r="D25" s="14">
        <v>40685</v>
      </c>
      <c r="E25" s="30">
        <v>0.75</v>
      </c>
      <c r="F25" s="3">
        <f t="shared" si="0"/>
        <v>1.4583333333333333</v>
      </c>
      <c r="G25" t="s">
        <v>476</v>
      </c>
      <c r="H25" s="31" t="s">
        <v>479</v>
      </c>
      <c r="I25" t="s">
        <v>484</v>
      </c>
    </row>
    <row r="26" spans="1:9">
      <c r="A26" s="28">
        <v>21</v>
      </c>
      <c r="B26" s="28">
        <v>1520.2</v>
      </c>
      <c r="C26" s="32">
        <v>208.45199999999997</v>
      </c>
      <c r="D26" s="14">
        <v>40687</v>
      </c>
      <c r="E26" s="30">
        <v>0.20833333333333334</v>
      </c>
      <c r="F26" s="3">
        <f t="shared" si="0"/>
        <v>1.1354166666666667</v>
      </c>
      <c r="G26" t="s">
        <v>476</v>
      </c>
      <c r="H26" s="31" t="s">
        <v>480</v>
      </c>
      <c r="I26" t="s">
        <v>483</v>
      </c>
    </row>
    <row r="27" spans="1:9">
      <c r="A27" s="28">
        <v>22</v>
      </c>
      <c r="B27" s="28">
        <v>1520.2</v>
      </c>
      <c r="C27" s="32">
        <v>218.78399999999996</v>
      </c>
      <c r="D27" s="14">
        <v>40688</v>
      </c>
      <c r="E27" s="30">
        <v>0.34375</v>
      </c>
      <c r="F27" s="3">
        <f t="shared" si="0"/>
        <v>1.03125</v>
      </c>
      <c r="G27" t="s">
        <v>477</v>
      </c>
      <c r="H27" s="31" t="s">
        <v>481</v>
      </c>
      <c r="I27" t="s">
        <v>485</v>
      </c>
    </row>
    <row r="28" spans="1:9">
      <c r="A28" s="28">
        <v>23</v>
      </c>
      <c r="B28" s="28">
        <v>218</v>
      </c>
      <c r="C28" s="32">
        <v>226.50999999999996</v>
      </c>
      <c r="D28" s="14">
        <v>40689</v>
      </c>
      <c r="E28" s="30">
        <v>0.375</v>
      </c>
      <c r="F28" s="3">
        <f t="shared" si="0"/>
        <v>2.125</v>
      </c>
      <c r="G28" t="s">
        <v>426</v>
      </c>
      <c r="I28" t="s">
        <v>558</v>
      </c>
    </row>
    <row r="29" spans="1:9">
      <c r="A29" s="28">
        <v>24</v>
      </c>
      <c r="B29" s="28">
        <v>1521.6</v>
      </c>
      <c r="C29" s="23">
        <v>236.82600000000011</v>
      </c>
      <c r="D29" s="14">
        <v>40691</v>
      </c>
      <c r="E29" s="30">
        <v>0.5</v>
      </c>
      <c r="F29" s="3">
        <f>(((D30-D29)*1440)+((E30-E29)*1440))/1440</f>
        <v>1.8333333333333333</v>
      </c>
      <c r="G29" t="s">
        <v>561</v>
      </c>
      <c r="H29" s="31" t="s">
        <v>562</v>
      </c>
      <c r="I29" t="s">
        <v>587</v>
      </c>
    </row>
    <row r="30" spans="1:9">
      <c r="B30" s="28"/>
      <c r="C30" s="23"/>
      <c r="D30" s="14">
        <v>40693</v>
      </c>
      <c r="E30" s="30">
        <v>0.33333333333333331</v>
      </c>
    </row>
    <row r="31" spans="1:9">
      <c r="B31" s="28"/>
      <c r="C31" s="23"/>
    </row>
    <row r="32" spans="1:9">
      <c r="B32" s="28"/>
      <c r="C32" s="23"/>
    </row>
    <row r="33" spans="1:9">
      <c r="B33" s="28"/>
      <c r="C33" s="23"/>
    </row>
    <row r="34" spans="1:9" s="14" customFormat="1">
      <c r="A34" s="28"/>
      <c r="B34" s="28"/>
      <c r="C34" s="23"/>
      <c r="G34"/>
      <c r="H34" s="31"/>
      <c r="I34"/>
    </row>
    <row r="35" spans="1:9" s="14" customFormat="1">
      <c r="A35" s="28"/>
      <c r="B35" s="28"/>
      <c r="C35" s="23"/>
      <c r="G35"/>
      <c r="H35" s="31"/>
      <c r="I35"/>
    </row>
    <row r="36" spans="1:9" s="14" customFormat="1">
      <c r="A36" s="28"/>
      <c r="B36" s="28"/>
      <c r="C36" s="23"/>
      <c r="F36" s="23"/>
      <c r="G36"/>
      <c r="H36" s="31"/>
      <c r="I36"/>
    </row>
    <row r="37" spans="1:9" s="14" customFormat="1">
      <c r="A37" s="28"/>
      <c r="B37" s="28"/>
      <c r="C37" s="23"/>
      <c r="G37"/>
      <c r="H37" s="31"/>
      <c r="I37"/>
    </row>
    <row r="38" spans="1:9" s="14" customFormat="1">
      <c r="A38" s="28"/>
      <c r="B38" s="28"/>
      <c r="C38" s="23"/>
      <c r="G38"/>
      <c r="H38" s="31"/>
      <c r="I38"/>
    </row>
    <row r="39" spans="1:9" s="14" customFormat="1">
      <c r="A39" s="28"/>
      <c r="B39" s="28"/>
      <c r="C39" s="23"/>
      <c r="G39"/>
      <c r="H39" s="31"/>
      <c r="I39"/>
    </row>
    <row r="40" spans="1:9" s="14" customFormat="1">
      <c r="A40" s="28"/>
      <c r="B40" s="28"/>
      <c r="C40" s="23"/>
      <c r="G40"/>
      <c r="H40" s="31"/>
      <c r="I40"/>
    </row>
    <row r="41" spans="1:9" s="14" customFormat="1">
      <c r="A41" s="28"/>
      <c r="B41" s="28"/>
      <c r="C41" s="23"/>
      <c r="G41"/>
      <c r="H41" s="31"/>
      <c r="I41"/>
    </row>
    <row r="42" spans="1:9" s="14" customFormat="1">
      <c r="A42" s="28"/>
      <c r="B42" s="28"/>
      <c r="C42" s="23"/>
      <c r="G42"/>
      <c r="H42" s="31"/>
      <c r="I42"/>
    </row>
    <row r="43" spans="1:9" s="14" customFormat="1">
      <c r="A43" s="28"/>
      <c r="B43" s="28"/>
      <c r="C43" s="23"/>
      <c r="G43"/>
      <c r="H43" s="31"/>
      <c r="I43"/>
    </row>
    <row r="44" spans="1:9" s="14" customFormat="1">
      <c r="A44" s="28"/>
      <c r="B44" s="28"/>
      <c r="C44" s="23"/>
      <c r="G44"/>
      <c r="H44" s="31"/>
      <c r="I44"/>
    </row>
    <row r="45" spans="1:9" s="14" customFormat="1">
      <c r="A45" s="28"/>
      <c r="B45" s="28"/>
      <c r="C45" s="23"/>
      <c r="G45"/>
      <c r="H45" s="31"/>
      <c r="I45"/>
    </row>
    <row r="46" spans="1:9" s="14" customFormat="1">
      <c r="A46" s="28"/>
      <c r="B46" s="28"/>
      <c r="C46" s="23"/>
      <c r="G46"/>
      <c r="H46" s="31"/>
      <c r="I46"/>
    </row>
    <row r="47" spans="1:9" s="14" customFormat="1">
      <c r="A47" s="28"/>
      <c r="B47" s="28"/>
      <c r="C47" s="23"/>
      <c r="G47"/>
      <c r="H47" s="31"/>
      <c r="I47"/>
    </row>
  </sheetData>
  <phoneticPr fontId="5" type="noConversion"/>
  <pageMargins left="0.75000000000000011" right="0.75000000000000011" top="1" bottom="1" header="0.5" footer="0.5"/>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baseColWidth="10" defaultRowHeight="15" x14ac:dyDescent="0"/>
  <cols>
    <col min="1" max="1" width="18.6640625" customWidth="1"/>
    <col min="2" max="2" width="68.83203125" customWidth="1"/>
    <col min="3" max="3" width="30.1640625" customWidth="1"/>
  </cols>
  <sheetData>
    <row r="1" spans="1:3" ht="31" customHeight="1">
      <c r="A1" s="69" t="s">
        <v>612</v>
      </c>
      <c r="B1" s="70"/>
      <c r="C1" s="71"/>
    </row>
    <row r="2" spans="1:3" ht="50" customHeight="1">
      <c r="A2" s="66" t="s">
        <v>549</v>
      </c>
      <c r="B2" s="53" t="s">
        <v>613</v>
      </c>
      <c r="C2" s="54" t="s">
        <v>591</v>
      </c>
    </row>
    <row r="3" spans="1:3" ht="50" customHeight="1">
      <c r="A3" s="66" t="s">
        <v>550</v>
      </c>
      <c r="B3" s="53" t="s">
        <v>614</v>
      </c>
      <c r="C3" s="55" t="s">
        <v>592</v>
      </c>
    </row>
    <row r="4" spans="1:3" ht="50" customHeight="1">
      <c r="A4" s="66" t="s">
        <v>551</v>
      </c>
      <c r="B4" s="56" t="s">
        <v>557</v>
      </c>
      <c r="C4" s="55" t="s">
        <v>593</v>
      </c>
    </row>
    <row r="5" spans="1:3" ht="50" customHeight="1">
      <c r="A5" s="66" t="s">
        <v>552</v>
      </c>
      <c r="B5" s="56" t="s">
        <v>553</v>
      </c>
      <c r="C5" s="55" t="s">
        <v>555</v>
      </c>
    </row>
    <row r="6" spans="1:3" ht="50" customHeight="1">
      <c r="A6" s="66" t="s">
        <v>554</v>
      </c>
      <c r="B6" s="53" t="s">
        <v>590</v>
      </c>
      <c r="C6" s="55" t="s">
        <v>556</v>
      </c>
    </row>
    <row r="7" spans="1:3" ht="29" customHeight="1">
      <c r="A7" s="57"/>
      <c r="B7" s="58"/>
      <c r="C7" s="59"/>
    </row>
    <row r="8" spans="1:3" s="33" customFormat="1" ht="26" customHeight="1">
      <c r="A8" s="60" t="s">
        <v>594</v>
      </c>
      <c r="B8" s="61"/>
      <c r="C8" s="62"/>
    </row>
    <row r="9" spans="1:3" s="33" customFormat="1" ht="26" customHeight="1">
      <c r="A9" s="60" t="s">
        <v>598</v>
      </c>
      <c r="B9" s="61"/>
      <c r="C9" s="62"/>
    </row>
    <row r="10" spans="1:3" s="33" customFormat="1" ht="26" customHeight="1">
      <c r="A10" s="60" t="s">
        <v>595</v>
      </c>
      <c r="B10" s="61"/>
      <c r="C10" s="62"/>
    </row>
    <row r="11" spans="1:3" s="33" customFormat="1" ht="26" customHeight="1">
      <c r="A11" s="60" t="s">
        <v>596</v>
      </c>
      <c r="B11" s="61"/>
      <c r="C11" s="62"/>
    </row>
    <row r="12" spans="1:3" s="33" customFormat="1" ht="35" customHeight="1">
      <c r="A12" s="63" t="s">
        <v>597</v>
      </c>
      <c r="B12" s="64"/>
      <c r="C12" s="65"/>
    </row>
  </sheetData>
  <mergeCells count="1">
    <mergeCell ref="A1:C1"/>
  </mergeCells>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Operation Summary</vt:lpstr>
      <vt:lpstr>pipe trips</vt:lpstr>
      <vt:lpstr>Operation-sampling summary</vt:lpstr>
      <vt:lpstr>brief summary</vt:lpstr>
    </vt:vector>
  </TitlesOfParts>
  <Company>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ildefonse</dc:creator>
  <cp:lastModifiedBy>benoit ildefonse</cp:lastModifiedBy>
  <cp:lastPrinted>2011-05-28T21:52:33Z</cp:lastPrinted>
  <dcterms:created xsi:type="dcterms:W3CDTF">2011-04-24T13:21:30Z</dcterms:created>
  <dcterms:modified xsi:type="dcterms:W3CDTF">2012-01-18T23:55:05Z</dcterms:modified>
</cp:coreProperties>
</file>